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iji\Documents\B38-ACE2 project_湊隆文\"/>
    </mc:Choice>
  </mc:AlternateContent>
  <bookViews>
    <workbookView xWindow="0" yWindow="0" windowWidth="21369" windowHeight="10671"/>
  </bookViews>
  <sheets>
    <sheet name="Figure 1" sheetId="13" r:id="rId1"/>
    <sheet name="Figure 2" sheetId="1" r:id="rId2"/>
    <sheet name="Figure 3" sheetId="2" r:id="rId3"/>
    <sheet name="Figure 4" sheetId="9" r:id="rId4"/>
    <sheet name="Figure 5" sheetId="10" r:id="rId5"/>
    <sheet name="Figure 6" sheetId="3" r:id="rId6"/>
    <sheet name="Figure 7" sheetId="11" r:id="rId7"/>
    <sheet name="Supplementary figure 3" sheetId="14" r:id="rId8"/>
    <sheet name="Supplementary figure 5" sheetId="4" r:id="rId9"/>
    <sheet name="Supplementary figure 6" sheetId="5" r:id="rId10"/>
    <sheet name="Supplementary figure 7" sheetId="6" r:id="rId11"/>
    <sheet name="Supplementary figure 8" sheetId="7" r:id="rId12"/>
    <sheet name="Supplementary figure 9" sheetId="8" r:id="rId13"/>
    <sheet name="Supplementary figure 10" sheetId="12" r:id="rId14"/>
  </sheets>
  <calcPr calcId="162913"/>
</workbook>
</file>

<file path=xl/calcChain.xml><?xml version="1.0" encoding="utf-8"?>
<calcChain xmlns="http://schemas.openxmlformats.org/spreadsheetml/2006/main">
  <c r="D57" i="12" l="1"/>
  <c r="C57" i="12"/>
  <c r="B57" i="12"/>
  <c r="D56" i="12"/>
  <c r="C56" i="12"/>
  <c r="B56" i="12"/>
  <c r="S43" i="12"/>
  <c r="R43" i="12"/>
  <c r="Q43" i="12"/>
  <c r="S42" i="12"/>
  <c r="R42" i="12"/>
  <c r="Q42" i="12"/>
  <c r="N43" i="12"/>
  <c r="M43" i="12"/>
  <c r="L43" i="12"/>
  <c r="N42" i="12"/>
  <c r="M42" i="12"/>
  <c r="L42" i="12"/>
  <c r="I43" i="12"/>
  <c r="H43" i="12"/>
  <c r="G43" i="12"/>
  <c r="I42" i="12"/>
  <c r="H42" i="12"/>
  <c r="G42" i="12"/>
  <c r="D43" i="12"/>
  <c r="C43" i="12"/>
  <c r="B43" i="12"/>
  <c r="D42" i="12"/>
  <c r="C42" i="12"/>
  <c r="B42" i="12"/>
  <c r="S28" i="12"/>
  <c r="R28" i="12"/>
  <c r="Q28" i="12"/>
  <c r="S27" i="12"/>
  <c r="R27" i="12"/>
  <c r="Q27" i="12"/>
  <c r="N28" i="12"/>
  <c r="M28" i="12"/>
  <c r="L28" i="12"/>
  <c r="N27" i="12"/>
  <c r="M27" i="12"/>
  <c r="L27" i="12"/>
  <c r="I28" i="12"/>
  <c r="H28" i="12"/>
  <c r="G28" i="12"/>
  <c r="I27" i="12"/>
  <c r="H27" i="12"/>
  <c r="G27" i="12"/>
  <c r="C27" i="12"/>
  <c r="C28" i="12"/>
  <c r="D28" i="12"/>
  <c r="B28" i="12"/>
  <c r="D27" i="12"/>
  <c r="B27" i="12"/>
  <c r="W13" i="12"/>
  <c r="V13" i="12"/>
  <c r="U13" i="12"/>
  <c r="T13" i="12"/>
  <c r="S13" i="12"/>
  <c r="R13" i="12"/>
  <c r="W12" i="12"/>
  <c r="V12" i="12"/>
  <c r="U12" i="12"/>
  <c r="T12" i="12"/>
  <c r="S12" i="12"/>
  <c r="R12" i="12"/>
  <c r="O13" i="12"/>
  <c r="N13" i="12"/>
  <c r="M13" i="12"/>
  <c r="L13" i="12"/>
  <c r="K13" i="12"/>
  <c r="J13" i="12"/>
  <c r="O12" i="12"/>
  <c r="N12" i="12"/>
  <c r="M12" i="12"/>
  <c r="L12" i="12"/>
  <c r="K12" i="12"/>
  <c r="J12" i="12"/>
  <c r="E12" i="12"/>
  <c r="F12" i="12"/>
  <c r="G12" i="12"/>
  <c r="E13" i="12"/>
  <c r="F13" i="12"/>
  <c r="G13" i="12"/>
  <c r="D13" i="12"/>
  <c r="D12" i="12"/>
  <c r="C12" i="12"/>
  <c r="C13" i="12"/>
  <c r="B13" i="12"/>
  <c r="B12" i="12"/>
  <c r="E71" i="11" l="1"/>
  <c r="F71" i="11"/>
  <c r="G71" i="11"/>
  <c r="C71" i="11"/>
  <c r="D107" i="11" l="1"/>
  <c r="C107" i="11"/>
  <c r="B107" i="11"/>
  <c r="D106" i="11"/>
  <c r="C106" i="11"/>
  <c r="B106" i="11"/>
  <c r="S96" i="11"/>
  <c r="R96" i="11"/>
  <c r="Q96" i="11"/>
  <c r="S95" i="11"/>
  <c r="R95" i="11"/>
  <c r="Q95" i="11"/>
  <c r="N96" i="11"/>
  <c r="M96" i="11"/>
  <c r="L96" i="11"/>
  <c r="N95" i="11"/>
  <c r="M95" i="11"/>
  <c r="L95" i="11"/>
  <c r="I96" i="11"/>
  <c r="H96" i="11"/>
  <c r="G96" i="11"/>
  <c r="I95" i="11"/>
  <c r="H95" i="11"/>
  <c r="G95" i="11"/>
  <c r="C96" i="11"/>
  <c r="D96" i="11"/>
  <c r="B96" i="11"/>
  <c r="D95" i="11"/>
  <c r="C95" i="11"/>
  <c r="B95" i="11"/>
  <c r="H84" i="11"/>
  <c r="S84" i="11"/>
  <c r="R84" i="11"/>
  <c r="Q84" i="11"/>
  <c r="S83" i="11"/>
  <c r="R83" i="11"/>
  <c r="Q83" i="11"/>
  <c r="N84" i="11"/>
  <c r="M84" i="11"/>
  <c r="L84" i="11"/>
  <c r="N83" i="11"/>
  <c r="M83" i="11"/>
  <c r="L83" i="11"/>
  <c r="I84" i="11"/>
  <c r="G84" i="11"/>
  <c r="I83" i="11"/>
  <c r="H83" i="11"/>
  <c r="G83" i="11"/>
  <c r="D84" i="11"/>
  <c r="C84" i="11"/>
  <c r="B84" i="11"/>
  <c r="D83" i="11"/>
  <c r="C83" i="11"/>
  <c r="B83" i="11"/>
  <c r="D71" i="11"/>
  <c r="B71" i="11"/>
  <c r="G70" i="11"/>
  <c r="F70" i="11"/>
  <c r="E70" i="11"/>
  <c r="D70" i="11"/>
  <c r="C70" i="11"/>
  <c r="B70" i="11"/>
  <c r="M58" i="11"/>
  <c r="L58" i="11"/>
  <c r="K58" i="11"/>
  <c r="J58" i="11"/>
  <c r="I58" i="11"/>
  <c r="H58" i="11"/>
  <c r="G58" i="11"/>
  <c r="F58" i="11"/>
  <c r="E58" i="11"/>
  <c r="D58" i="11"/>
  <c r="C58" i="11"/>
  <c r="B58" i="11"/>
  <c r="M57" i="11"/>
  <c r="L57" i="11"/>
  <c r="K57" i="11"/>
  <c r="J57" i="11"/>
  <c r="I57" i="11"/>
  <c r="H57" i="11"/>
  <c r="G57" i="11"/>
  <c r="F57" i="11"/>
  <c r="E57" i="11"/>
  <c r="D57" i="11"/>
  <c r="C57" i="11"/>
  <c r="B57" i="11"/>
  <c r="M43" i="11"/>
  <c r="L43" i="11"/>
  <c r="K43" i="11"/>
  <c r="J43" i="11"/>
  <c r="I43" i="11"/>
  <c r="H43" i="11"/>
  <c r="G43" i="11"/>
  <c r="F43" i="11"/>
  <c r="E43" i="11"/>
  <c r="D43" i="11"/>
  <c r="C43" i="11"/>
  <c r="B43" i="11"/>
  <c r="M42" i="11"/>
  <c r="L42" i="11"/>
  <c r="K42" i="11"/>
  <c r="J42" i="11"/>
  <c r="I42" i="11"/>
  <c r="H42" i="11"/>
  <c r="G42" i="11"/>
  <c r="F42" i="11"/>
  <c r="E42" i="11"/>
  <c r="D42" i="11"/>
  <c r="C42" i="11"/>
  <c r="B42" i="11"/>
  <c r="M28" i="11"/>
  <c r="L28" i="11"/>
  <c r="K28" i="11"/>
  <c r="J28" i="11"/>
  <c r="I28" i="11"/>
  <c r="H28" i="11"/>
  <c r="G28" i="11"/>
  <c r="F28" i="11"/>
  <c r="E28" i="11"/>
  <c r="D28" i="11"/>
  <c r="C28" i="11"/>
  <c r="B28" i="11"/>
  <c r="M27" i="11"/>
  <c r="L27" i="11"/>
  <c r="K27" i="11"/>
  <c r="J27" i="11"/>
  <c r="I27" i="11"/>
  <c r="H27" i="11"/>
  <c r="G27" i="11"/>
  <c r="F27" i="11"/>
  <c r="E27" i="11"/>
  <c r="D27" i="11"/>
  <c r="C27" i="11"/>
  <c r="B27" i="11"/>
  <c r="K13" i="11"/>
  <c r="M13" i="11"/>
  <c r="L13" i="11"/>
  <c r="M12" i="11"/>
  <c r="L12" i="11"/>
  <c r="K12" i="11"/>
  <c r="J13" i="11"/>
  <c r="I13" i="11"/>
  <c r="H13" i="11"/>
  <c r="J12" i="11"/>
  <c r="I12" i="11"/>
  <c r="H12" i="11"/>
  <c r="G13" i="11"/>
  <c r="F13" i="11"/>
  <c r="E13" i="11"/>
  <c r="G12" i="11"/>
  <c r="F12" i="11"/>
  <c r="E12" i="11"/>
  <c r="D12" i="11"/>
  <c r="D13" i="11"/>
  <c r="C12" i="11"/>
  <c r="C13" i="11"/>
  <c r="B13" i="11"/>
  <c r="B12" i="11"/>
  <c r="AX15" i="1" l="1"/>
  <c r="AW15" i="1"/>
  <c r="AV15" i="1"/>
  <c r="AU15" i="1"/>
  <c r="AO15" i="1"/>
  <c r="AU16" i="1"/>
  <c r="H29" i="2" l="1"/>
  <c r="AI15" i="1"/>
  <c r="H15" i="2"/>
  <c r="B15" i="2"/>
  <c r="M18" i="1"/>
  <c r="N36" i="1"/>
  <c r="C12" i="1"/>
  <c r="B12" i="1"/>
  <c r="Q28" i="10" l="1"/>
  <c r="P28" i="10"/>
  <c r="O28" i="10"/>
  <c r="N28" i="10"/>
  <c r="K28" i="10"/>
  <c r="J28" i="10"/>
  <c r="I28" i="10"/>
  <c r="H28" i="10"/>
  <c r="E28" i="10"/>
  <c r="D28" i="10"/>
  <c r="C28" i="10"/>
  <c r="B28" i="10"/>
  <c r="Q27" i="10"/>
  <c r="P27" i="10"/>
  <c r="O27" i="10"/>
  <c r="N27" i="10"/>
  <c r="K27" i="10"/>
  <c r="J27" i="10"/>
  <c r="I27" i="10"/>
  <c r="H27" i="10"/>
  <c r="E27" i="10"/>
  <c r="D27" i="10"/>
  <c r="C27" i="10"/>
  <c r="B27" i="10"/>
  <c r="W13" i="10"/>
  <c r="V13" i="10"/>
  <c r="U13" i="10"/>
  <c r="T13" i="10"/>
  <c r="W12" i="10"/>
  <c r="V12" i="10"/>
  <c r="U12" i="10"/>
  <c r="T12" i="10"/>
  <c r="Q13" i="10"/>
  <c r="P13" i="10"/>
  <c r="O13" i="10"/>
  <c r="N13" i="10"/>
  <c r="Q12" i="10"/>
  <c r="P12" i="10"/>
  <c r="O12" i="10"/>
  <c r="N12" i="10"/>
  <c r="K13" i="10"/>
  <c r="J13" i="10"/>
  <c r="I13" i="10"/>
  <c r="H13" i="10"/>
  <c r="K12" i="10"/>
  <c r="J12" i="10"/>
  <c r="I12" i="10"/>
  <c r="H12" i="10"/>
  <c r="B12" i="10"/>
  <c r="C12" i="10"/>
  <c r="E12" i="10"/>
  <c r="D13" i="10"/>
  <c r="D12" i="10"/>
  <c r="E13" i="10"/>
  <c r="C13" i="10"/>
  <c r="B13" i="10"/>
  <c r="E46" i="9"/>
  <c r="D46" i="9"/>
  <c r="C46" i="9"/>
  <c r="B46" i="9"/>
  <c r="E45" i="9"/>
  <c r="D45" i="9"/>
  <c r="C45" i="9"/>
  <c r="B45" i="9"/>
  <c r="E30" i="9"/>
  <c r="D30" i="9"/>
  <c r="C30" i="9"/>
  <c r="B30" i="9"/>
  <c r="E29" i="9"/>
  <c r="D29" i="9"/>
  <c r="C29" i="9"/>
  <c r="B29" i="9"/>
  <c r="K30" i="9"/>
  <c r="J30" i="9"/>
  <c r="I30" i="9"/>
  <c r="H30" i="9"/>
  <c r="K29" i="9"/>
  <c r="J29" i="9"/>
  <c r="I29" i="9"/>
  <c r="H29" i="9"/>
  <c r="Q30" i="9"/>
  <c r="P30" i="9"/>
  <c r="O30" i="9"/>
  <c r="N30" i="9"/>
  <c r="Q29" i="9"/>
  <c r="P29" i="9"/>
  <c r="O29" i="9"/>
  <c r="N29" i="9"/>
  <c r="W30" i="9"/>
  <c r="V30" i="9"/>
  <c r="U30" i="9"/>
  <c r="T30" i="9"/>
  <c r="W29" i="9"/>
  <c r="V29" i="9"/>
  <c r="U29" i="9"/>
  <c r="T29" i="9"/>
  <c r="W14" i="9"/>
  <c r="V14" i="9"/>
  <c r="U14" i="9"/>
  <c r="T14" i="9"/>
  <c r="W13" i="9"/>
  <c r="V13" i="9"/>
  <c r="U13" i="9"/>
  <c r="T13" i="9"/>
  <c r="Q14" i="9"/>
  <c r="P14" i="9"/>
  <c r="O14" i="9"/>
  <c r="N14" i="9"/>
  <c r="Q13" i="9"/>
  <c r="P13" i="9"/>
  <c r="O13" i="9"/>
  <c r="N13" i="9"/>
  <c r="K14" i="9"/>
  <c r="J14" i="9"/>
  <c r="I14" i="9"/>
  <c r="H14" i="9"/>
  <c r="K13" i="9"/>
  <c r="J13" i="9"/>
  <c r="I13" i="9"/>
  <c r="H13" i="9"/>
  <c r="E14" i="9"/>
  <c r="D14" i="9"/>
  <c r="C14" i="9"/>
  <c r="B14" i="9"/>
  <c r="E13" i="9"/>
  <c r="D13" i="9"/>
  <c r="C13" i="9"/>
  <c r="B13" i="9"/>
  <c r="Q82" i="8"/>
  <c r="P82" i="8"/>
  <c r="O82" i="8"/>
  <c r="N82" i="8"/>
  <c r="M82" i="8"/>
  <c r="L82" i="8"/>
  <c r="K82" i="8"/>
  <c r="J82" i="8"/>
  <c r="I82" i="8"/>
  <c r="H82" i="8"/>
  <c r="G82" i="8"/>
  <c r="F82" i="8"/>
  <c r="E82" i="8"/>
  <c r="D82" i="8"/>
  <c r="C82" i="8"/>
  <c r="B82" i="8"/>
  <c r="Q81" i="8"/>
  <c r="P81" i="8"/>
  <c r="O81" i="8"/>
  <c r="N81" i="8"/>
  <c r="M81" i="8"/>
  <c r="L81" i="8"/>
  <c r="K81" i="8"/>
  <c r="J81" i="8"/>
  <c r="I81" i="8"/>
  <c r="H81" i="8"/>
  <c r="G81" i="8"/>
  <c r="F81" i="8"/>
  <c r="E81" i="8"/>
  <c r="D81" i="8"/>
  <c r="C81" i="8"/>
  <c r="B81" i="8"/>
  <c r="Q68" i="8"/>
  <c r="P68" i="8"/>
  <c r="O68" i="8"/>
  <c r="N68" i="8"/>
  <c r="M68" i="8"/>
  <c r="L68" i="8"/>
  <c r="K68" i="8"/>
  <c r="J68" i="8"/>
  <c r="I68" i="8"/>
  <c r="H68" i="8"/>
  <c r="G68" i="8"/>
  <c r="F68" i="8"/>
  <c r="E68" i="8"/>
  <c r="D68" i="8"/>
  <c r="C68" i="8"/>
  <c r="B68" i="8"/>
  <c r="Q67" i="8"/>
  <c r="P67" i="8"/>
  <c r="O67" i="8"/>
  <c r="N67" i="8"/>
  <c r="M67" i="8"/>
  <c r="L67" i="8"/>
  <c r="K67" i="8"/>
  <c r="J67" i="8"/>
  <c r="I67" i="8"/>
  <c r="H67" i="8"/>
  <c r="G67" i="8"/>
  <c r="F67" i="8"/>
  <c r="E67" i="8"/>
  <c r="D67" i="8"/>
  <c r="C67" i="8"/>
  <c r="B67" i="8"/>
  <c r="Q54" i="8"/>
  <c r="P54" i="8"/>
  <c r="O54" i="8"/>
  <c r="N54" i="8"/>
  <c r="M54" i="8"/>
  <c r="L54" i="8"/>
  <c r="K54" i="8"/>
  <c r="J54" i="8"/>
  <c r="I54" i="8"/>
  <c r="H54" i="8"/>
  <c r="G54" i="8"/>
  <c r="F54" i="8"/>
  <c r="E54" i="8"/>
  <c r="D54" i="8"/>
  <c r="C54" i="8"/>
  <c r="B54" i="8"/>
  <c r="Q53" i="8"/>
  <c r="P53" i="8"/>
  <c r="O53" i="8"/>
  <c r="N53" i="8"/>
  <c r="M53" i="8"/>
  <c r="L53" i="8"/>
  <c r="K53" i="8"/>
  <c r="J53" i="8"/>
  <c r="I53" i="8"/>
  <c r="H53" i="8"/>
  <c r="G53" i="8"/>
  <c r="F53" i="8"/>
  <c r="E53" i="8"/>
  <c r="D53" i="8"/>
  <c r="C53" i="8"/>
  <c r="B53" i="8"/>
  <c r="W39" i="8"/>
  <c r="AG40" i="8"/>
  <c r="AF40" i="8"/>
  <c r="AE40" i="8"/>
  <c r="AD40" i="8"/>
  <c r="AC40" i="8"/>
  <c r="AB40" i="8"/>
  <c r="AA40" i="8"/>
  <c r="Z40" i="8"/>
  <c r="Y40" i="8"/>
  <c r="X40" i="8"/>
  <c r="W40" i="8"/>
  <c r="V40" i="8"/>
  <c r="U40" i="8"/>
  <c r="T40" i="8"/>
  <c r="S40" i="8"/>
  <c r="R40" i="8"/>
  <c r="Q40" i="8"/>
  <c r="P40" i="8"/>
  <c r="O40" i="8"/>
  <c r="N40" i="8"/>
  <c r="M40" i="8"/>
  <c r="L40" i="8"/>
  <c r="K40" i="8"/>
  <c r="J40" i="8"/>
  <c r="I40" i="8"/>
  <c r="H40" i="8"/>
  <c r="G40" i="8"/>
  <c r="F40" i="8"/>
  <c r="E40" i="8"/>
  <c r="D40" i="8"/>
  <c r="C40" i="8"/>
  <c r="B40" i="8"/>
  <c r="AG39" i="8"/>
  <c r="AF39" i="8"/>
  <c r="AE39" i="8"/>
  <c r="AD39" i="8"/>
  <c r="AC39" i="8"/>
  <c r="AB39" i="8"/>
  <c r="AA39" i="8"/>
  <c r="Z39" i="8"/>
  <c r="Y39" i="8"/>
  <c r="X39" i="8"/>
  <c r="V39" i="8"/>
  <c r="U39" i="8"/>
  <c r="T39" i="8"/>
  <c r="S39" i="8"/>
  <c r="R39" i="8"/>
  <c r="Q39" i="8"/>
  <c r="P39" i="8"/>
  <c r="O39" i="8"/>
  <c r="N39" i="8"/>
  <c r="M39" i="8"/>
  <c r="L39" i="8"/>
  <c r="K39" i="8"/>
  <c r="J39" i="8"/>
  <c r="I39" i="8"/>
  <c r="H39" i="8"/>
  <c r="G39" i="8"/>
  <c r="F39" i="8"/>
  <c r="E39" i="8"/>
  <c r="D39" i="8"/>
  <c r="C39" i="8"/>
  <c r="B39" i="8"/>
  <c r="AG26" i="8"/>
  <c r="AF26" i="8"/>
  <c r="AE26" i="8"/>
  <c r="AD26" i="8"/>
  <c r="AC26" i="8"/>
  <c r="AB26" i="8"/>
  <c r="AA26" i="8"/>
  <c r="Z26" i="8"/>
  <c r="Y26" i="8"/>
  <c r="X26" i="8"/>
  <c r="W26" i="8"/>
  <c r="V26" i="8"/>
  <c r="U26" i="8"/>
  <c r="T26" i="8"/>
  <c r="S26" i="8"/>
  <c r="R26" i="8"/>
  <c r="Q26" i="8"/>
  <c r="P26" i="8"/>
  <c r="O26" i="8"/>
  <c r="N26" i="8"/>
  <c r="M26" i="8"/>
  <c r="L26" i="8"/>
  <c r="K26" i="8"/>
  <c r="J26" i="8"/>
  <c r="I26" i="8"/>
  <c r="H26" i="8"/>
  <c r="G26" i="8"/>
  <c r="F26" i="8"/>
  <c r="E26" i="8"/>
  <c r="D26" i="8"/>
  <c r="C26" i="8"/>
  <c r="B26" i="8"/>
  <c r="AG25" i="8"/>
  <c r="AF25" i="8"/>
  <c r="AE25" i="8"/>
  <c r="AD25" i="8"/>
  <c r="AC25" i="8"/>
  <c r="AB25" i="8"/>
  <c r="AA25" i="8"/>
  <c r="Z25" i="8"/>
  <c r="Y25" i="8"/>
  <c r="X25" i="8"/>
  <c r="W25" i="8"/>
  <c r="V25" i="8"/>
  <c r="U25" i="8"/>
  <c r="T25" i="8"/>
  <c r="S25" i="8"/>
  <c r="R25" i="8"/>
  <c r="Q25" i="8"/>
  <c r="P25" i="8"/>
  <c r="O25" i="8"/>
  <c r="N25" i="8"/>
  <c r="M25" i="8"/>
  <c r="L25" i="8"/>
  <c r="K25" i="8"/>
  <c r="J25" i="8"/>
  <c r="I25" i="8"/>
  <c r="H25" i="8"/>
  <c r="G25" i="8"/>
  <c r="F25" i="8"/>
  <c r="E25" i="8"/>
  <c r="D25" i="8"/>
  <c r="C25" i="8"/>
  <c r="B25" i="8"/>
  <c r="AG12" i="8"/>
  <c r="AF12" i="8"/>
  <c r="AE12" i="8"/>
  <c r="AD12" i="8"/>
  <c r="AC12" i="8"/>
  <c r="AB12" i="8"/>
  <c r="AA12" i="8"/>
  <c r="Z12" i="8"/>
  <c r="AG11" i="8"/>
  <c r="AF11" i="8"/>
  <c r="AE11" i="8"/>
  <c r="AD11" i="8"/>
  <c r="AC11" i="8"/>
  <c r="AB11" i="8"/>
  <c r="AA11" i="8"/>
  <c r="Z11" i="8"/>
  <c r="Y12" i="8"/>
  <c r="X12" i="8"/>
  <c r="W12" i="8"/>
  <c r="V12" i="8"/>
  <c r="U12" i="8"/>
  <c r="T12" i="8"/>
  <c r="S12" i="8"/>
  <c r="R12" i="8"/>
  <c r="Y11" i="8"/>
  <c r="X11" i="8"/>
  <c r="W11" i="8"/>
  <c r="V11" i="8"/>
  <c r="U11" i="8"/>
  <c r="T11" i="8"/>
  <c r="S11" i="8"/>
  <c r="R11" i="8"/>
  <c r="Q12" i="8"/>
  <c r="P12" i="8"/>
  <c r="O12" i="8"/>
  <c r="N12" i="8"/>
  <c r="M12" i="8"/>
  <c r="L12" i="8"/>
  <c r="K12" i="8"/>
  <c r="J12" i="8"/>
  <c r="Q11" i="8"/>
  <c r="P11" i="8"/>
  <c r="O11" i="8"/>
  <c r="N11" i="8"/>
  <c r="M11" i="8"/>
  <c r="L11" i="8"/>
  <c r="K11" i="8"/>
  <c r="J11" i="8"/>
  <c r="I12" i="8"/>
  <c r="H12" i="8"/>
  <c r="G12" i="8"/>
  <c r="F12" i="8"/>
  <c r="E12" i="8"/>
  <c r="D12" i="8"/>
  <c r="C12" i="8"/>
  <c r="B12" i="8"/>
  <c r="I11" i="8"/>
  <c r="H11" i="8"/>
  <c r="G11" i="8"/>
  <c r="F11" i="8"/>
  <c r="E11" i="8"/>
  <c r="D11" i="8"/>
  <c r="C11" i="8"/>
  <c r="B11" i="8"/>
  <c r="D13" i="7"/>
  <c r="C13" i="7"/>
  <c r="C12" i="7"/>
  <c r="D12" i="7"/>
  <c r="E12" i="7"/>
  <c r="E13" i="7"/>
  <c r="B13" i="7"/>
  <c r="B12" i="7"/>
  <c r="W45" i="6"/>
  <c r="V45" i="6"/>
  <c r="U45" i="6"/>
  <c r="T45" i="6"/>
  <c r="Q45" i="6"/>
  <c r="P45" i="6"/>
  <c r="O45" i="6"/>
  <c r="N45" i="6"/>
  <c r="K45" i="6"/>
  <c r="J45" i="6"/>
  <c r="I45" i="6"/>
  <c r="H45" i="6"/>
  <c r="E46" i="6"/>
  <c r="D46" i="6"/>
  <c r="C46" i="6"/>
  <c r="B46" i="6"/>
  <c r="W44" i="6"/>
  <c r="V44" i="6"/>
  <c r="U44" i="6"/>
  <c r="T44" i="6"/>
  <c r="Q44" i="6"/>
  <c r="P44" i="6"/>
  <c r="O44" i="6"/>
  <c r="N44" i="6"/>
  <c r="K44" i="6"/>
  <c r="J44" i="6"/>
  <c r="I44" i="6"/>
  <c r="H44" i="6"/>
  <c r="E45" i="6"/>
  <c r="D45" i="6"/>
  <c r="C45" i="6"/>
  <c r="B45" i="6"/>
  <c r="K30" i="6"/>
  <c r="J30" i="6"/>
  <c r="I30" i="6"/>
  <c r="H30" i="6"/>
  <c r="K29" i="6"/>
  <c r="J29" i="6"/>
  <c r="I29" i="6"/>
  <c r="H29" i="6"/>
  <c r="W30" i="6"/>
  <c r="V30" i="6"/>
  <c r="U30" i="6"/>
  <c r="T30" i="6"/>
  <c r="Q30" i="6"/>
  <c r="P30" i="6"/>
  <c r="O30" i="6"/>
  <c r="N30" i="6"/>
  <c r="E30" i="6"/>
  <c r="D30" i="6"/>
  <c r="C30" i="6"/>
  <c r="B30" i="6"/>
  <c r="W29" i="6"/>
  <c r="V29" i="6"/>
  <c r="U29" i="6"/>
  <c r="T29" i="6"/>
  <c r="Q29" i="6"/>
  <c r="P29" i="6"/>
  <c r="O29" i="6"/>
  <c r="N29" i="6"/>
  <c r="E29" i="6"/>
  <c r="D29" i="6"/>
  <c r="C29" i="6"/>
  <c r="B29" i="6"/>
  <c r="W14" i="6"/>
  <c r="V14" i="6"/>
  <c r="U14" i="6"/>
  <c r="T14" i="6"/>
  <c r="W13" i="6"/>
  <c r="V13" i="6"/>
  <c r="U13" i="6"/>
  <c r="T13" i="6"/>
  <c r="Q14" i="6"/>
  <c r="P14" i="6"/>
  <c r="O14" i="6"/>
  <c r="N14" i="6"/>
  <c r="Q13" i="6"/>
  <c r="P13" i="6"/>
  <c r="O13" i="6"/>
  <c r="N13" i="6"/>
  <c r="K14" i="6"/>
  <c r="J14" i="6"/>
  <c r="I14" i="6"/>
  <c r="H14" i="6"/>
  <c r="K13" i="6"/>
  <c r="J13" i="6"/>
  <c r="I13" i="6"/>
  <c r="H13" i="6"/>
  <c r="D14" i="6"/>
  <c r="E14" i="6"/>
  <c r="C14" i="6"/>
  <c r="B14" i="6"/>
  <c r="E13" i="6"/>
  <c r="D13" i="6"/>
  <c r="C13" i="6"/>
  <c r="B13" i="6"/>
  <c r="AA36" i="5"/>
  <c r="Z36" i="5"/>
  <c r="Y36" i="5"/>
  <c r="X36" i="5"/>
  <c r="W36" i="5"/>
  <c r="V36" i="5"/>
  <c r="U36" i="5"/>
  <c r="T36" i="5"/>
  <c r="S36" i="5"/>
  <c r="R36" i="5"/>
  <c r="Q36" i="5"/>
  <c r="P36" i="5"/>
  <c r="AA35" i="5"/>
  <c r="Z35" i="5"/>
  <c r="Y35" i="5"/>
  <c r="X35" i="5"/>
  <c r="W35" i="5"/>
  <c r="V35" i="5"/>
  <c r="U35" i="5"/>
  <c r="T35" i="5"/>
  <c r="S35" i="5"/>
  <c r="R35" i="5"/>
  <c r="Q35" i="5"/>
  <c r="P35" i="5"/>
  <c r="M36" i="5"/>
  <c r="L36" i="5"/>
  <c r="K36" i="5"/>
  <c r="J36" i="5"/>
  <c r="I36" i="5"/>
  <c r="H36" i="5"/>
  <c r="G36" i="5"/>
  <c r="F36" i="5"/>
  <c r="E36" i="5"/>
  <c r="D36" i="5"/>
  <c r="C36" i="5"/>
  <c r="B36" i="5"/>
  <c r="M35" i="5"/>
  <c r="L35" i="5"/>
  <c r="K35" i="5"/>
  <c r="J35" i="5"/>
  <c r="I35" i="5"/>
  <c r="H35" i="5"/>
  <c r="G35" i="5"/>
  <c r="F35" i="5"/>
  <c r="E35" i="5"/>
  <c r="D35" i="5"/>
  <c r="C35" i="5"/>
  <c r="B35" i="5"/>
  <c r="AA17" i="5"/>
  <c r="Z17" i="5"/>
  <c r="Y17" i="5"/>
  <c r="X17" i="5"/>
  <c r="W17" i="5"/>
  <c r="V17" i="5"/>
  <c r="U17" i="5"/>
  <c r="T17" i="5"/>
  <c r="S17" i="5"/>
  <c r="R17" i="5"/>
  <c r="Q17" i="5"/>
  <c r="P17" i="5"/>
  <c r="AA16" i="5"/>
  <c r="Z16" i="5"/>
  <c r="Y16" i="5"/>
  <c r="X16" i="5"/>
  <c r="W16" i="5"/>
  <c r="V16" i="5"/>
  <c r="U16" i="5"/>
  <c r="T16" i="5"/>
  <c r="S16" i="5"/>
  <c r="R16" i="5"/>
  <c r="Q16" i="5"/>
  <c r="P16" i="5"/>
  <c r="B17" i="5"/>
  <c r="B16" i="5"/>
  <c r="C16" i="5"/>
  <c r="M17" i="5"/>
  <c r="L17" i="5"/>
  <c r="K17" i="5"/>
  <c r="J17" i="5"/>
  <c r="I17" i="5"/>
  <c r="H17" i="5"/>
  <c r="G17" i="5"/>
  <c r="F17" i="5"/>
  <c r="C17" i="5"/>
  <c r="F16" i="5"/>
  <c r="M16" i="5"/>
  <c r="L16" i="5"/>
  <c r="K16" i="5"/>
  <c r="J16" i="5"/>
  <c r="I16" i="5"/>
  <c r="H16" i="5"/>
  <c r="G16" i="5"/>
  <c r="D16" i="5"/>
  <c r="E16" i="5"/>
  <c r="D17" i="5"/>
  <c r="E17" i="5"/>
  <c r="W59" i="4"/>
  <c r="V59" i="4"/>
  <c r="U59" i="4"/>
  <c r="T59" i="4"/>
  <c r="S59" i="4"/>
  <c r="R59" i="4"/>
  <c r="Q59" i="4"/>
  <c r="P59" i="4"/>
  <c r="O59" i="4"/>
  <c r="N59" i="4"/>
  <c r="M59" i="4"/>
  <c r="L59" i="4"/>
  <c r="K59" i="4"/>
  <c r="J59" i="4"/>
  <c r="I59" i="4"/>
  <c r="H59" i="4"/>
  <c r="G59" i="4"/>
  <c r="F59" i="4"/>
  <c r="E59" i="4"/>
  <c r="D59" i="4"/>
  <c r="C59" i="4"/>
  <c r="W58" i="4"/>
  <c r="V58" i="4"/>
  <c r="U58" i="4"/>
  <c r="T58" i="4"/>
  <c r="S58" i="4"/>
  <c r="R58" i="4"/>
  <c r="Q58" i="4"/>
  <c r="P58" i="4"/>
  <c r="O58" i="4"/>
  <c r="N58" i="4"/>
  <c r="M58" i="4"/>
  <c r="L58" i="4"/>
  <c r="K58" i="4"/>
  <c r="J58" i="4"/>
  <c r="I58" i="4"/>
  <c r="H58" i="4"/>
  <c r="G58" i="4"/>
  <c r="F58" i="4"/>
  <c r="E58" i="4"/>
  <c r="D58" i="4"/>
  <c r="C58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W50" i="4"/>
  <c r="V50" i="4"/>
  <c r="U50" i="4"/>
  <c r="T50" i="4"/>
  <c r="S50" i="4"/>
  <c r="R50" i="4"/>
  <c r="Q50" i="4"/>
  <c r="P50" i="4"/>
  <c r="O50" i="4"/>
  <c r="N50" i="4"/>
  <c r="M50" i="4"/>
  <c r="L50" i="4"/>
  <c r="K50" i="4"/>
  <c r="J50" i="4"/>
  <c r="I50" i="4"/>
  <c r="H50" i="4"/>
  <c r="G50" i="4"/>
  <c r="F50" i="4"/>
  <c r="E50" i="4"/>
  <c r="D50" i="4"/>
  <c r="C50" i="4"/>
  <c r="W39" i="4"/>
  <c r="V39" i="4"/>
  <c r="U39" i="4"/>
  <c r="T39" i="4"/>
  <c r="S39" i="4"/>
  <c r="R39" i="4"/>
  <c r="Q39" i="4"/>
  <c r="P39" i="4"/>
  <c r="O39" i="4"/>
  <c r="N39" i="4"/>
  <c r="M39" i="4"/>
  <c r="L39" i="4"/>
  <c r="K39" i="4"/>
  <c r="J39" i="4"/>
  <c r="I39" i="4"/>
  <c r="H39" i="4"/>
  <c r="G39" i="4"/>
  <c r="F39" i="4"/>
  <c r="E39" i="4"/>
  <c r="D39" i="4"/>
  <c r="C39" i="4"/>
  <c r="W38" i="4"/>
  <c r="V38" i="4"/>
  <c r="U38" i="4"/>
  <c r="T38" i="4"/>
  <c r="S38" i="4"/>
  <c r="R38" i="4"/>
  <c r="Q38" i="4"/>
  <c r="P38" i="4"/>
  <c r="O38" i="4"/>
  <c r="N38" i="4"/>
  <c r="M38" i="4"/>
  <c r="L38" i="4"/>
  <c r="K38" i="4"/>
  <c r="J38" i="4"/>
  <c r="I38" i="4"/>
  <c r="H38" i="4"/>
  <c r="G38" i="4"/>
  <c r="F38" i="4"/>
  <c r="E38" i="4"/>
  <c r="D38" i="4"/>
  <c r="C38" i="4"/>
  <c r="W31" i="4"/>
  <c r="V31" i="4"/>
  <c r="U31" i="4"/>
  <c r="T31" i="4"/>
  <c r="S31" i="4"/>
  <c r="R31" i="4"/>
  <c r="Q31" i="4"/>
  <c r="P31" i="4"/>
  <c r="O31" i="4"/>
  <c r="N31" i="4"/>
  <c r="M31" i="4"/>
  <c r="L31" i="4"/>
  <c r="K31" i="4"/>
  <c r="J31" i="4"/>
  <c r="I31" i="4"/>
  <c r="H31" i="4"/>
  <c r="G31" i="4"/>
  <c r="F31" i="4"/>
  <c r="E31" i="4"/>
  <c r="D31" i="4"/>
  <c r="C31" i="4"/>
  <c r="W30" i="4"/>
  <c r="V30" i="4"/>
  <c r="U30" i="4"/>
  <c r="T30" i="4"/>
  <c r="S30" i="4"/>
  <c r="R30" i="4"/>
  <c r="Q30" i="4"/>
  <c r="P30" i="4"/>
  <c r="O30" i="4"/>
  <c r="N30" i="4"/>
  <c r="M30" i="4"/>
  <c r="L30" i="4"/>
  <c r="K30" i="4"/>
  <c r="J30" i="4"/>
  <c r="I30" i="4"/>
  <c r="H30" i="4"/>
  <c r="G30" i="4"/>
  <c r="F30" i="4"/>
  <c r="E30" i="4"/>
  <c r="D30" i="4"/>
  <c r="C30" i="4"/>
  <c r="W19" i="4"/>
  <c r="V19" i="4"/>
  <c r="U19" i="4"/>
  <c r="T19" i="4"/>
  <c r="S19" i="4"/>
  <c r="R19" i="4"/>
  <c r="Q19" i="4"/>
  <c r="P19" i="4"/>
  <c r="O19" i="4"/>
  <c r="N19" i="4"/>
  <c r="M19" i="4"/>
  <c r="L19" i="4"/>
  <c r="K19" i="4"/>
  <c r="J19" i="4"/>
  <c r="I19" i="4"/>
  <c r="H19" i="4"/>
  <c r="G19" i="4"/>
  <c r="F19" i="4"/>
  <c r="E19" i="4"/>
  <c r="D19" i="4"/>
  <c r="C19" i="4"/>
  <c r="W18" i="4"/>
  <c r="V18" i="4"/>
  <c r="U18" i="4"/>
  <c r="T18" i="4"/>
  <c r="S18" i="4"/>
  <c r="R18" i="4"/>
  <c r="Q18" i="4"/>
  <c r="P18" i="4"/>
  <c r="O18" i="4"/>
  <c r="N18" i="4"/>
  <c r="M18" i="4"/>
  <c r="L18" i="4"/>
  <c r="K18" i="4"/>
  <c r="J18" i="4"/>
  <c r="I18" i="4"/>
  <c r="H18" i="4"/>
  <c r="G18" i="4"/>
  <c r="F18" i="4"/>
  <c r="E18" i="4"/>
  <c r="D18" i="4"/>
  <c r="C18" i="4"/>
  <c r="W11" i="4"/>
  <c r="V11" i="4"/>
  <c r="U11" i="4"/>
  <c r="T11" i="4"/>
  <c r="S11" i="4"/>
  <c r="R11" i="4"/>
  <c r="Q11" i="4"/>
  <c r="P11" i="4"/>
  <c r="O11" i="4"/>
  <c r="N11" i="4"/>
  <c r="M11" i="4"/>
  <c r="L11" i="4"/>
  <c r="K11" i="4"/>
  <c r="J11" i="4"/>
  <c r="I11" i="4"/>
  <c r="H11" i="4"/>
  <c r="G11" i="4"/>
  <c r="F11" i="4"/>
  <c r="E11" i="4"/>
  <c r="D11" i="4"/>
  <c r="C11" i="4"/>
  <c r="W10" i="4"/>
  <c r="V10" i="4"/>
  <c r="U10" i="4"/>
  <c r="T10" i="4"/>
  <c r="S10" i="4"/>
  <c r="R10" i="4"/>
  <c r="Q10" i="4"/>
  <c r="P10" i="4"/>
  <c r="O10" i="4"/>
  <c r="N10" i="4"/>
  <c r="M10" i="4"/>
  <c r="L10" i="4"/>
  <c r="K10" i="4"/>
  <c r="J10" i="4"/>
  <c r="I10" i="4"/>
  <c r="H10" i="4"/>
  <c r="G10" i="4"/>
  <c r="F10" i="4"/>
  <c r="E10" i="4"/>
  <c r="D10" i="4"/>
  <c r="C10" i="4"/>
  <c r="K30" i="3"/>
  <c r="J30" i="3"/>
  <c r="I30" i="3"/>
  <c r="H30" i="3"/>
  <c r="K29" i="3"/>
  <c r="J29" i="3"/>
  <c r="I29" i="3"/>
  <c r="H29" i="3"/>
  <c r="E30" i="3"/>
  <c r="D30" i="3"/>
  <c r="C30" i="3"/>
  <c r="B30" i="3"/>
  <c r="E29" i="3"/>
  <c r="D29" i="3"/>
  <c r="C29" i="3"/>
  <c r="B29" i="3"/>
  <c r="K14" i="3" l="1"/>
  <c r="J14" i="3"/>
  <c r="I14" i="3"/>
  <c r="H14" i="3"/>
  <c r="K13" i="3"/>
  <c r="J13" i="3"/>
  <c r="I13" i="3"/>
  <c r="H13" i="3"/>
  <c r="E14" i="3"/>
  <c r="D14" i="3"/>
  <c r="C14" i="3"/>
  <c r="B14" i="3"/>
  <c r="E13" i="3"/>
  <c r="D13" i="3"/>
  <c r="C13" i="3"/>
  <c r="B13" i="3"/>
  <c r="W30" i="2"/>
  <c r="V30" i="2"/>
  <c r="U30" i="2"/>
  <c r="T30" i="2"/>
  <c r="W29" i="2"/>
  <c r="V29" i="2"/>
  <c r="U29" i="2"/>
  <c r="T29" i="2"/>
  <c r="Q30" i="2"/>
  <c r="P30" i="2"/>
  <c r="O30" i="2"/>
  <c r="N30" i="2"/>
  <c r="Q29" i="2"/>
  <c r="P29" i="2"/>
  <c r="O29" i="2"/>
  <c r="N29" i="2"/>
  <c r="K30" i="2"/>
  <c r="J30" i="2"/>
  <c r="I30" i="2"/>
  <c r="H30" i="2"/>
  <c r="K29" i="2"/>
  <c r="J29" i="2"/>
  <c r="I29" i="2"/>
  <c r="E30" i="2"/>
  <c r="D30" i="2"/>
  <c r="C30" i="2"/>
  <c r="B29" i="2"/>
  <c r="B30" i="2"/>
  <c r="E29" i="2"/>
  <c r="D29" i="2"/>
  <c r="C29" i="2"/>
  <c r="AC16" i="2"/>
  <c r="AB16" i="2"/>
  <c r="AA16" i="2"/>
  <c r="Z16" i="2"/>
  <c r="AC15" i="2"/>
  <c r="AB15" i="2"/>
  <c r="AA15" i="2"/>
  <c r="Z15" i="2"/>
  <c r="W16" i="2"/>
  <c r="V16" i="2"/>
  <c r="U16" i="2"/>
  <c r="T16" i="2"/>
  <c r="W15" i="2"/>
  <c r="V15" i="2"/>
  <c r="U15" i="2"/>
  <c r="T15" i="2"/>
  <c r="Q16" i="2"/>
  <c r="P16" i="2"/>
  <c r="O16" i="2"/>
  <c r="N16" i="2"/>
  <c r="Q15" i="2"/>
  <c r="P15" i="2"/>
  <c r="O15" i="2"/>
  <c r="N15" i="2"/>
  <c r="K16" i="2"/>
  <c r="J16" i="2"/>
  <c r="I16" i="2"/>
  <c r="H16" i="2"/>
  <c r="K15" i="2"/>
  <c r="J15" i="2"/>
  <c r="I15" i="2"/>
  <c r="E16" i="2"/>
  <c r="D16" i="2"/>
  <c r="C16" i="2"/>
  <c r="B16" i="2"/>
  <c r="E15" i="2"/>
  <c r="D15" i="2"/>
  <c r="C15" i="2"/>
  <c r="AG31" i="1"/>
  <c r="AH31" i="1"/>
  <c r="AI31" i="1"/>
  <c r="AJ31" i="1"/>
  <c r="AK31" i="1"/>
  <c r="AL31" i="1"/>
  <c r="AM31" i="1"/>
  <c r="AG32" i="1"/>
  <c r="AH32" i="1"/>
  <c r="AI32" i="1"/>
  <c r="AJ32" i="1"/>
  <c r="AK32" i="1"/>
  <c r="AL32" i="1"/>
  <c r="AM32" i="1"/>
  <c r="AF32" i="1"/>
  <c r="AF31" i="1"/>
  <c r="AC37" i="1"/>
  <c r="AB37" i="1"/>
  <c r="AA37" i="1"/>
  <c r="Z37" i="1"/>
  <c r="AC36" i="1"/>
  <c r="AB36" i="1"/>
  <c r="AA36" i="1"/>
  <c r="Z36" i="1"/>
  <c r="W32" i="1"/>
  <c r="V32" i="1"/>
  <c r="U32" i="1"/>
  <c r="T32" i="1"/>
  <c r="W31" i="1"/>
  <c r="V31" i="1"/>
  <c r="U31" i="1"/>
  <c r="T31" i="1"/>
  <c r="Q37" i="1"/>
  <c r="P37" i="1"/>
  <c r="O37" i="1"/>
  <c r="N37" i="1"/>
  <c r="Q36" i="1"/>
  <c r="P36" i="1"/>
  <c r="O36" i="1"/>
  <c r="H31" i="1"/>
  <c r="I31" i="1"/>
  <c r="J31" i="1"/>
  <c r="K31" i="1"/>
  <c r="H32" i="1"/>
  <c r="I32" i="1"/>
  <c r="J32" i="1"/>
  <c r="K32" i="1"/>
  <c r="E37" i="1"/>
  <c r="D37" i="1"/>
  <c r="C37" i="1"/>
  <c r="B37" i="1"/>
  <c r="E36" i="1"/>
  <c r="D36" i="1"/>
  <c r="C36" i="1"/>
  <c r="B36" i="1"/>
  <c r="AX16" i="1" l="1"/>
  <c r="AW16" i="1"/>
  <c r="AV16" i="1"/>
  <c r="AR16" i="1"/>
  <c r="AQ16" i="1"/>
  <c r="AP16" i="1"/>
  <c r="AO16" i="1"/>
  <c r="AR15" i="1"/>
  <c r="AQ15" i="1"/>
  <c r="AP15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AD10" i="1"/>
  <c r="AE10" i="1"/>
  <c r="L11" i="1"/>
  <c r="M11" i="1"/>
  <c r="N11" i="1"/>
  <c r="O11" i="1"/>
  <c r="P11" i="1"/>
  <c r="Q11" i="1"/>
  <c r="R11" i="1"/>
  <c r="S11" i="1"/>
  <c r="T11" i="1"/>
  <c r="U11" i="1"/>
  <c r="V11" i="1"/>
  <c r="W11" i="1"/>
  <c r="X11" i="1"/>
  <c r="Y11" i="1"/>
  <c r="Z11" i="1"/>
  <c r="AA11" i="1"/>
  <c r="AB11" i="1"/>
  <c r="AC11" i="1"/>
  <c r="AD11" i="1"/>
  <c r="AE11" i="1"/>
  <c r="K11" i="1"/>
  <c r="K10" i="1"/>
  <c r="D13" i="1"/>
  <c r="D12" i="1"/>
  <c r="F12" i="1"/>
  <c r="G12" i="1"/>
  <c r="F13" i="1"/>
  <c r="G13" i="1"/>
  <c r="E13" i="1"/>
  <c r="E12" i="1"/>
  <c r="C13" i="1"/>
  <c r="L18" i="1"/>
  <c r="N18" i="1"/>
  <c r="O18" i="1"/>
  <c r="P18" i="1"/>
  <c r="Q18" i="1"/>
  <c r="R18" i="1"/>
  <c r="S18" i="1"/>
  <c r="T18" i="1"/>
  <c r="U18" i="1"/>
  <c r="V18" i="1"/>
  <c r="W18" i="1"/>
  <c r="X18" i="1"/>
  <c r="Y18" i="1"/>
  <c r="Z18" i="1"/>
  <c r="AA18" i="1"/>
  <c r="AB18" i="1"/>
  <c r="AC18" i="1"/>
  <c r="AD18" i="1"/>
  <c r="AE18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K18" i="1"/>
  <c r="K19" i="1"/>
  <c r="AK15" i="1"/>
  <c r="AL15" i="1"/>
  <c r="AK16" i="1"/>
  <c r="AL16" i="1"/>
  <c r="AJ16" i="1"/>
  <c r="AJ15" i="1"/>
  <c r="AI16" i="1"/>
  <c r="B13" i="1"/>
</calcChain>
</file>

<file path=xl/sharedStrings.xml><?xml version="1.0" encoding="utf-8"?>
<sst xmlns="http://schemas.openxmlformats.org/spreadsheetml/2006/main" count="2390" uniqueCount="224">
  <si>
    <t>Fig. 2c</t>
    <phoneticPr fontId="3" type="noConversion"/>
  </si>
  <si>
    <t>Fig. 2e</t>
    <phoneticPr fontId="3" type="noConversion"/>
  </si>
  <si>
    <t>Time (h)</t>
    <phoneticPr fontId="3" type="noConversion"/>
  </si>
  <si>
    <t>Replicate 1</t>
    <phoneticPr fontId="3" type="noConversion"/>
  </si>
  <si>
    <t>Replicate 2</t>
  </si>
  <si>
    <t>Replicate 3</t>
  </si>
  <si>
    <t>Replicate 4</t>
  </si>
  <si>
    <t>Mean</t>
    <phoneticPr fontId="3" type="noConversion"/>
  </si>
  <si>
    <t>S.E.M</t>
    <phoneticPr fontId="3" type="noConversion"/>
  </si>
  <si>
    <t>Fig. 2f</t>
    <phoneticPr fontId="3" type="noConversion"/>
  </si>
  <si>
    <t>Fig. 2g</t>
    <phoneticPr fontId="3" type="noConversion"/>
  </si>
  <si>
    <t>Fig. 2h</t>
    <phoneticPr fontId="3" type="noConversion"/>
  </si>
  <si>
    <t>Fig. 2i</t>
    <phoneticPr fontId="3" type="noConversion"/>
  </si>
  <si>
    <t>Fig. 2j</t>
    <phoneticPr fontId="3" type="noConversion"/>
  </si>
  <si>
    <t>Fig. 2k</t>
    <phoneticPr fontId="3" type="noConversion"/>
  </si>
  <si>
    <t>Fig. 2a</t>
    <phoneticPr fontId="3" type="noConversion"/>
  </si>
  <si>
    <t>Replicate 5</t>
  </si>
  <si>
    <t>Replicate 6</t>
  </si>
  <si>
    <t>Replicate 7</t>
  </si>
  <si>
    <t>Replicate 8</t>
  </si>
  <si>
    <t>B38-CAP</t>
  </si>
  <si>
    <t>B38-CAP (ng/ml)</t>
    <phoneticPr fontId="3" type="noConversion"/>
  </si>
  <si>
    <t xml:space="preserve">systolic arterial pressure </t>
  </si>
  <si>
    <t>mmHg</t>
    <phoneticPr fontId="9"/>
  </si>
  <si>
    <t>Time (min)</t>
    <phoneticPr fontId="3" type="noConversion"/>
  </si>
  <si>
    <t>baseline</t>
    <phoneticPr fontId="2"/>
  </si>
  <si>
    <t>Ang II + vehicle</t>
    <phoneticPr fontId="2"/>
  </si>
  <si>
    <t>Ang II + B38-CAP</t>
    <phoneticPr fontId="2"/>
  </si>
  <si>
    <t xml:space="preserve">systolic BP </t>
  </si>
  <si>
    <t>Vehicle</t>
    <phoneticPr fontId="4" type="noConversion"/>
  </si>
  <si>
    <t>B38-CAP</t>
    <phoneticPr fontId="4" type="noConversion"/>
  </si>
  <si>
    <t>Ang II + Vehicle</t>
    <phoneticPr fontId="4" type="noConversion"/>
  </si>
  <si>
    <t>Ang II + B38-CAP</t>
    <phoneticPr fontId="4" type="noConversion"/>
  </si>
  <si>
    <t>Replicate 9</t>
  </si>
  <si>
    <t>Replicate 10</t>
  </si>
  <si>
    <t>Replicate 11</t>
  </si>
  <si>
    <t>mmHg</t>
    <phoneticPr fontId="2"/>
  </si>
  <si>
    <t xml:space="preserve">diastolic BP </t>
  </si>
  <si>
    <t xml:space="preserve">mean BP </t>
    <phoneticPr fontId="2"/>
  </si>
  <si>
    <t>HR</t>
    <phoneticPr fontId="2"/>
  </si>
  <si>
    <t>bpm</t>
    <phoneticPr fontId="2"/>
  </si>
  <si>
    <t>Acute plasma Ang II</t>
  </si>
  <si>
    <t>ng/ml</t>
  </si>
  <si>
    <t>Chronic plasma Ang II</t>
  </si>
  <si>
    <t>Acute plasma Ang 1-7</t>
    <phoneticPr fontId="2"/>
  </si>
  <si>
    <t>Fig. 2l</t>
    <phoneticPr fontId="3" type="noConversion"/>
  </si>
  <si>
    <t>Chronic plasma Ang 1-7</t>
    <phoneticPr fontId="2"/>
  </si>
  <si>
    <t>Fig. 2m</t>
    <phoneticPr fontId="3" type="noConversion"/>
  </si>
  <si>
    <t>A779</t>
    <phoneticPr fontId="2"/>
  </si>
  <si>
    <t>B38-CAP + A779</t>
    <phoneticPr fontId="2"/>
  </si>
  <si>
    <t>Ang II + A779</t>
    <phoneticPr fontId="2"/>
  </si>
  <si>
    <t>Ang II + B38-CAP + A779</t>
    <phoneticPr fontId="2"/>
  </si>
  <si>
    <t>Fig. 3b</t>
    <phoneticPr fontId="3" type="noConversion"/>
  </si>
  <si>
    <t>mg/g</t>
    <phoneticPr fontId="2"/>
  </si>
  <si>
    <t>HW/BW</t>
    <phoneticPr fontId="2"/>
  </si>
  <si>
    <t>Fig. 3c</t>
    <phoneticPr fontId="3" type="noConversion"/>
  </si>
  <si>
    <t>HW/TL</t>
    <phoneticPr fontId="2"/>
  </si>
  <si>
    <t>mg/mm</t>
    <phoneticPr fontId="2"/>
  </si>
  <si>
    <t>Fig. 3d</t>
    <phoneticPr fontId="3" type="noConversion"/>
  </si>
  <si>
    <t>PWD</t>
    <phoneticPr fontId="2"/>
  </si>
  <si>
    <t>mm</t>
    <phoneticPr fontId="2"/>
  </si>
  <si>
    <t>Fig. 3e</t>
    <phoneticPr fontId="3" type="noConversion"/>
  </si>
  <si>
    <t>IVSD</t>
    <phoneticPr fontId="2"/>
  </si>
  <si>
    <t>Fig. 3f</t>
    <phoneticPr fontId="3" type="noConversion"/>
  </si>
  <si>
    <t>%FS</t>
    <phoneticPr fontId="2"/>
  </si>
  <si>
    <t>Fig. 3h</t>
    <phoneticPr fontId="3" type="noConversion"/>
  </si>
  <si>
    <t>Fig. 3i</t>
    <phoneticPr fontId="3" type="noConversion"/>
  </si>
  <si>
    <t>Fig. 3j</t>
    <phoneticPr fontId="3" type="noConversion"/>
  </si>
  <si>
    <t>Fig. 3k</t>
    <phoneticPr fontId="3" type="noConversion"/>
  </si>
  <si>
    <t>%area of fibrosis</t>
    <phoneticPr fontId="2"/>
  </si>
  <si>
    <t>%</t>
    <phoneticPr fontId="2"/>
  </si>
  <si>
    <t>Col8a-1/Gapdh</t>
    <phoneticPr fontId="2"/>
  </si>
  <si>
    <t>Postn/Gapdh</t>
    <phoneticPr fontId="2"/>
  </si>
  <si>
    <t>Col8a1/Gapdh</t>
    <phoneticPr fontId="2"/>
  </si>
  <si>
    <t>Tgfb2/Gapdh</t>
    <phoneticPr fontId="2"/>
  </si>
  <si>
    <t>Fig. 6a</t>
    <phoneticPr fontId="3" type="noConversion"/>
  </si>
  <si>
    <t>AST</t>
    <phoneticPr fontId="2"/>
  </si>
  <si>
    <t>sham + Vehicle</t>
    <phoneticPr fontId="4" type="noConversion"/>
  </si>
  <si>
    <t>Fig. 6b</t>
    <phoneticPr fontId="3" type="noConversion"/>
  </si>
  <si>
    <t>Fig. 6c</t>
    <phoneticPr fontId="3" type="noConversion"/>
  </si>
  <si>
    <t>Fig. 6d</t>
    <phoneticPr fontId="3" type="noConversion"/>
  </si>
  <si>
    <t>ALT</t>
    <phoneticPr fontId="2"/>
  </si>
  <si>
    <t>BUN</t>
    <phoneticPr fontId="2"/>
  </si>
  <si>
    <t>Cre</t>
    <phoneticPr fontId="2"/>
  </si>
  <si>
    <t>sham + B38-CAP</t>
    <phoneticPr fontId="4" type="noConversion"/>
  </si>
  <si>
    <t>TAC + Vehicle</t>
    <phoneticPr fontId="4" type="noConversion"/>
  </si>
  <si>
    <t>TAC + B38-CAP</t>
    <phoneticPr fontId="4" type="noConversion"/>
  </si>
  <si>
    <t>mg/dl</t>
    <phoneticPr fontId="2"/>
  </si>
  <si>
    <t>U/l</t>
    <phoneticPr fontId="2"/>
  </si>
  <si>
    <t>Supplementary figure 5a</t>
    <phoneticPr fontId="3" type="noConversion"/>
  </si>
  <si>
    <t xml:space="preserve">diastolic arterial pressure </t>
    <phoneticPr fontId="2"/>
  </si>
  <si>
    <t>Supplementary figure 5b</t>
    <phoneticPr fontId="3" type="noConversion"/>
  </si>
  <si>
    <t>Supplementary figure 5c</t>
    <phoneticPr fontId="3" type="noConversion"/>
  </si>
  <si>
    <t xml:space="preserve">mean arterial pressure </t>
    <phoneticPr fontId="2"/>
  </si>
  <si>
    <t>bpm</t>
    <phoneticPr fontId="9"/>
  </si>
  <si>
    <t>Day</t>
    <phoneticPr fontId="3" type="noConversion"/>
  </si>
  <si>
    <t>Supplementary figure 6a</t>
    <phoneticPr fontId="3" type="noConversion"/>
  </si>
  <si>
    <t>mmHg</t>
    <phoneticPr fontId="4" type="noConversion"/>
  </si>
  <si>
    <t>Supplementary figure 6b</t>
    <phoneticPr fontId="3" type="noConversion"/>
  </si>
  <si>
    <t>Supplementary figure 6c</t>
    <phoneticPr fontId="3" type="noConversion"/>
  </si>
  <si>
    <t>Supplementary figure 6d</t>
    <phoneticPr fontId="3" type="noConversion"/>
  </si>
  <si>
    <t xml:space="preserve">diastolic BP </t>
    <phoneticPr fontId="2"/>
  </si>
  <si>
    <t>bpm</t>
    <phoneticPr fontId="4" type="noConversion"/>
  </si>
  <si>
    <t>Supplementary figure 7b</t>
    <phoneticPr fontId="3" type="noConversion"/>
  </si>
  <si>
    <t>Supplementary figure 7c</t>
    <phoneticPr fontId="3" type="noConversion"/>
  </si>
  <si>
    <t>Supplementary figure 7d</t>
    <phoneticPr fontId="3" type="noConversion"/>
  </si>
  <si>
    <t>Supplementary figure 7e</t>
    <phoneticPr fontId="3" type="noConversion"/>
  </si>
  <si>
    <t>Supplementary figure 7g</t>
    <phoneticPr fontId="3" type="noConversion"/>
  </si>
  <si>
    <t>Supplementary figure 7h</t>
    <phoneticPr fontId="3" type="noConversion"/>
  </si>
  <si>
    <t>Supplementary figure 7i</t>
    <phoneticPr fontId="3" type="noConversion"/>
  </si>
  <si>
    <t>Supplementary figure 7j</t>
    <phoneticPr fontId="3" type="noConversion"/>
  </si>
  <si>
    <t>PWd</t>
    <phoneticPr fontId="2"/>
  </si>
  <si>
    <t>IVSd</t>
    <phoneticPr fontId="2"/>
  </si>
  <si>
    <t>Supplementary figure 7k</t>
    <phoneticPr fontId="3" type="noConversion"/>
  </si>
  <si>
    <t>Supplementary figure 7l</t>
    <phoneticPr fontId="3" type="noConversion"/>
  </si>
  <si>
    <t>Supplementary figure 7m</t>
    <phoneticPr fontId="3" type="noConversion"/>
  </si>
  <si>
    <t>ANF/Gapdh</t>
    <phoneticPr fontId="2"/>
  </si>
  <si>
    <t>Supplementary figure 8b</t>
    <phoneticPr fontId="3" type="noConversion"/>
  </si>
  <si>
    <t>Time (min)</t>
    <phoneticPr fontId="2"/>
  </si>
  <si>
    <t>Supplementary figure 9b</t>
    <phoneticPr fontId="3" type="noConversion"/>
  </si>
  <si>
    <t>Supplementary figure 9c</t>
    <phoneticPr fontId="3" type="noConversion"/>
  </si>
  <si>
    <t>Supplementary figure 9d</t>
    <phoneticPr fontId="3" type="noConversion"/>
  </si>
  <si>
    <t>Supplementary figure 9f</t>
    <phoneticPr fontId="3" type="noConversion"/>
  </si>
  <si>
    <t>Ang 1-7</t>
    <phoneticPr fontId="4" type="noConversion"/>
  </si>
  <si>
    <t>Ang II + Vehicle</t>
    <phoneticPr fontId="2"/>
  </si>
  <si>
    <t>Ang II + Ang 1-7</t>
    <phoneticPr fontId="2"/>
  </si>
  <si>
    <t>Supplementary figure 9g</t>
    <phoneticPr fontId="3" type="noConversion"/>
  </si>
  <si>
    <t>Supplementary figure 9h</t>
    <phoneticPr fontId="3" type="noConversion"/>
  </si>
  <si>
    <t>Fig. 4c</t>
    <phoneticPr fontId="3" type="noConversion"/>
  </si>
  <si>
    <t>Fig. 4d</t>
    <phoneticPr fontId="3" type="noConversion"/>
  </si>
  <si>
    <t>Fig. 4e</t>
    <phoneticPr fontId="3" type="noConversion"/>
  </si>
  <si>
    <t>LW/BW</t>
    <phoneticPr fontId="2"/>
  </si>
  <si>
    <t>Fig. 4f</t>
    <phoneticPr fontId="3" type="noConversion"/>
  </si>
  <si>
    <t>LW/TL</t>
    <phoneticPr fontId="2"/>
  </si>
  <si>
    <t>Fig. 4h</t>
    <phoneticPr fontId="3" type="noConversion"/>
  </si>
  <si>
    <t>Fig. 4i</t>
    <phoneticPr fontId="3" type="noConversion"/>
  </si>
  <si>
    <t>Fig. 4j</t>
    <phoneticPr fontId="3" type="noConversion"/>
  </si>
  <si>
    <t>LVESD</t>
  </si>
  <si>
    <t>Fig. 4k</t>
    <phoneticPr fontId="3" type="noConversion"/>
  </si>
  <si>
    <t>LVEDD</t>
    <phoneticPr fontId="2"/>
  </si>
  <si>
    <t>Fig. 4l</t>
    <phoneticPr fontId="3" type="noConversion"/>
  </si>
  <si>
    <t>Fig. 5b</t>
    <phoneticPr fontId="3" type="noConversion"/>
  </si>
  <si>
    <t>Fig. 5c</t>
    <phoneticPr fontId="3" type="noConversion"/>
  </si>
  <si>
    <t>Fig. 5d</t>
    <phoneticPr fontId="3" type="noConversion"/>
  </si>
  <si>
    <t>BNP/Gapdh</t>
    <phoneticPr fontId="2"/>
  </si>
  <si>
    <t>Fig. 5e</t>
    <phoneticPr fontId="3" type="noConversion"/>
  </si>
  <si>
    <t>b-myhc/Gapdh</t>
    <phoneticPr fontId="2"/>
  </si>
  <si>
    <t>Fig. 5f</t>
    <phoneticPr fontId="3" type="noConversion"/>
  </si>
  <si>
    <t>Fig. 5g</t>
    <phoneticPr fontId="3" type="noConversion"/>
  </si>
  <si>
    <t>Fig. 5h</t>
    <phoneticPr fontId="3" type="noConversion"/>
  </si>
  <si>
    <t xml:space="preserve"> ng/ml</t>
    <phoneticPr fontId="3" type="noConversion"/>
  </si>
  <si>
    <t>Fig. 7c</t>
    <phoneticPr fontId="3" type="noConversion"/>
  </si>
  <si>
    <t>Fig. 7b</t>
    <phoneticPr fontId="3" type="noConversion"/>
  </si>
  <si>
    <t>Days</t>
    <phoneticPr fontId="2"/>
  </si>
  <si>
    <t xml:space="preserve">diastolic BP </t>
    <phoneticPr fontId="2"/>
  </si>
  <si>
    <t xml:space="preserve">mean BP </t>
    <phoneticPr fontId="2"/>
  </si>
  <si>
    <t>Fig. 7d</t>
    <phoneticPr fontId="3" type="noConversion"/>
  </si>
  <si>
    <t>Fig. 7e</t>
    <phoneticPr fontId="3" type="noConversion"/>
  </si>
  <si>
    <t>HR</t>
    <phoneticPr fontId="2"/>
  </si>
  <si>
    <t>bpm</t>
    <phoneticPr fontId="2"/>
  </si>
  <si>
    <t>Fig. 7g</t>
    <phoneticPr fontId="3" type="noConversion"/>
  </si>
  <si>
    <t>%FS</t>
    <phoneticPr fontId="2"/>
  </si>
  <si>
    <t>%</t>
    <phoneticPr fontId="2"/>
  </si>
  <si>
    <t>Fig. 7i</t>
    <phoneticPr fontId="3" type="noConversion"/>
  </si>
  <si>
    <t>Fig. 7j</t>
    <phoneticPr fontId="3" type="noConversion"/>
  </si>
  <si>
    <t>Fig. 7k</t>
    <phoneticPr fontId="3" type="noConversion"/>
  </si>
  <si>
    <t>Fig. 7l</t>
    <phoneticPr fontId="3" type="noConversion"/>
  </si>
  <si>
    <t>Fig. 7m</t>
    <phoneticPr fontId="3" type="noConversion"/>
  </si>
  <si>
    <t>Fig. 7n</t>
    <phoneticPr fontId="3" type="noConversion"/>
  </si>
  <si>
    <t>Fig. 7o</t>
    <phoneticPr fontId="3" type="noConversion"/>
  </si>
  <si>
    <t>Fig. 7p</t>
    <phoneticPr fontId="3" type="noConversion"/>
  </si>
  <si>
    <t>Fig. 7q</t>
    <phoneticPr fontId="3" type="noConversion"/>
  </si>
  <si>
    <t>Vehicle + Vehicle</t>
    <phoneticPr fontId="4" type="noConversion"/>
  </si>
  <si>
    <t>Ang II + B38-CAP</t>
    <phoneticPr fontId="2"/>
  </si>
  <si>
    <t xml:space="preserve">sham + Vehicle after treatment </t>
    <phoneticPr fontId="4" type="noConversion"/>
  </si>
  <si>
    <t>sham + Vehicle before treatment</t>
    <phoneticPr fontId="4" type="noConversion"/>
  </si>
  <si>
    <t xml:space="preserve">TAC + Vehicle before treatment </t>
    <phoneticPr fontId="4" type="noConversion"/>
  </si>
  <si>
    <t xml:space="preserve">TAC + Vehicle after treatment </t>
    <phoneticPr fontId="4" type="noConversion"/>
  </si>
  <si>
    <t xml:space="preserve">TAC + B38-CAP before treatment </t>
    <phoneticPr fontId="2"/>
  </si>
  <si>
    <t xml:space="preserve">TAC + B38-CAP after treatment </t>
    <phoneticPr fontId="2"/>
  </si>
  <si>
    <t>Supplementary figure 10c</t>
    <phoneticPr fontId="3" type="noConversion"/>
  </si>
  <si>
    <t>Supplementary figure 10d</t>
    <phoneticPr fontId="3" type="noConversion"/>
  </si>
  <si>
    <t>LVESD</t>
    <phoneticPr fontId="2"/>
  </si>
  <si>
    <t>Supplementary figure 10e</t>
    <phoneticPr fontId="3" type="noConversion"/>
  </si>
  <si>
    <t>IVSD</t>
    <phoneticPr fontId="2"/>
  </si>
  <si>
    <t>Supplementary figure 10g</t>
    <phoneticPr fontId="3" type="noConversion"/>
  </si>
  <si>
    <t>Supplementary figure 10h</t>
    <phoneticPr fontId="3" type="noConversion"/>
  </si>
  <si>
    <t>Supplementary figure 10i</t>
    <phoneticPr fontId="3" type="noConversion"/>
  </si>
  <si>
    <t>Supplementary figure 10j</t>
    <phoneticPr fontId="3" type="noConversion"/>
  </si>
  <si>
    <t>Supplementary figure 10k</t>
    <phoneticPr fontId="3" type="noConversion"/>
  </si>
  <si>
    <t>Supplementary figure 10l</t>
    <phoneticPr fontId="3" type="noConversion"/>
  </si>
  <si>
    <t>Supplementary figure 10m</t>
    <phoneticPr fontId="3" type="noConversion"/>
  </si>
  <si>
    <t>Supplementary figure 10n</t>
    <phoneticPr fontId="3" type="noConversion"/>
  </si>
  <si>
    <t>Supplementary figure 10o</t>
    <phoneticPr fontId="3" type="noConversion"/>
  </si>
  <si>
    <t>Fig. 1d</t>
  </si>
  <si>
    <t>NaCl (M)</t>
  </si>
  <si>
    <r>
      <t>B38-CAP (</t>
    </r>
    <r>
      <rPr>
        <b/>
        <sz val="11"/>
        <color theme="1"/>
        <rFont val="Symbol"/>
        <family val="1"/>
        <charset val="2"/>
      </rPr>
      <t>D</t>
    </r>
    <r>
      <rPr>
        <b/>
        <sz val="11"/>
        <color theme="1"/>
        <rFont val="Arial"/>
        <family val="2"/>
      </rPr>
      <t>I/s)</t>
    </r>
  </si>
  <si>
    <t>Replicate 1</t>
  </si>
  <si>
    <t>Mean</t>
  </si>
  <si>
    <t>S.E.M</t>
  </si>
  <si>
    <r>
      <t>BS-CAP (</t>
    </r>
    <r>
      <rPr>
        <b/>
        <sz val="11"/>
        <color theme="1"/>
        <rFont val="Symbol"/>
        <family val="1"/>
        <charset val="2"/>
      </rPr>
      <t>D</t>
    </r>
    <r>
      <rPr>
        <b/>
        <sz val="11"/>
        <color theme="1"/>
        <rFont val="Arial"/>
        <family val="2"/>
      </rPr>
      <t>I/s)</t>
    </r>
  </si>
  <si>
    <r>
      <t>BA-CAP (</t>
    </r>
    <r>
      <rPr>
        <b/>
        <sz val="11"/>
        <color theme="1"/>
        <rFont val="Symbol"/>
        <family val="1"/>
        <charset val="2"/>
      </rPr>
      <t>D</t>
    </r>
    <r>
      <rPr>
        <b/>
        <sz val="11"/>
        <color theme="1"/>
        <rFont val="Arial"/>
        <family val="2"/>
      </rPr>
      <t>I/s)</t>
    </r>
  </si>
  <si>
    <t>Fig. 1j (peptides)</t>
  </si>
  <si>
    <t>Time (min)</t>
  </si>
  <si>
    <t>Ang I (nmol)</t>
  </si>
  <si>
    <t>Ang 1-9 (nmol)</t>
  </si>
  <si>
    <t>Ang II (nmol)</t>
  </si>
  <si>
    <t>Ang 1-7 (nmol)</t>
  </si>
  <si>
    <t>Fig. 1j (amino acids)</t>
  </si>
  <si>
    <t>Leu (nmol)</t>
  </si>
  <si>
    <t>His (nmol)</t>
  </si>
  <si>
    <t>Phe (nmol)</t>
  </si>
  <si>
    <t>Supplementary figure 3b</t>
  </si>
  <si>
    <t>Supplementary figure 3d</t>
  </si>
  <si>
    <r>
      <t>Substrate (</t>
    </r>
    <r>
      <rPr>
        <b/>
        <sz val="11"/>
        <color theme="1"/>
        <rFont val="Symbol"/>
        <family val="1"/>
        <charset val="2"/>
      </rPr>
      <t>m</t>
    </r>
    <r>
      <rPr>
        <b/>
        <sz val="11"/>
        <color theme="1"/>
        <rFont val="Arial"/>
        <family val="2"/>
      </rPr>
      <t>M)</t>
    </r>
  </si>
  <si>
    <t>pH</t>
  </si>
  <si>
    <t>ACE2</t>
  </si>
  <si>
    <t>B38-CAP activity</t>
  </si>
  <si>
    <r>
      <rPr>
        <b/>
        <sz val="11"/>
        <color theme="1"/>
        <rFont val="Symbol"/>
        <family val="1"/>
        <charset val="2"/>
      </rPr>
      <t>D</t>
    </r>
    <r>
      <rPr>
        <b/>
        <sz val="11"/>
        <color theme="1"/>
        <rFont val="Arial"/>
        <family val="2"/>
      </rPr>
      <t>I/s</t>
    </r>
  </si>
  <si>
    <t>Relative activity (%)</t>
  </si>
  <si>
    <t>Supplementary figure 3e</t>
  </si>
  <si>
    <t>Tempererature (°C)</t>
  </si>
  <si>
    <t>Supplementary figure 3c</t>
  </si>
  <si>
    <t>MLN-4760 (pM)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</si>
</sst>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0.0000_);[Red]\(0.0000\)"/>
    <numFmt numFmtId="177" formatCode="0_);[Red]\(0\)"/>
    <numFmt numFmtId="178" formatCode="0.0000"/>
    <numFmt numFmtId="179" formatCode="0.0000_ "/>
    <numFmt numFmtId="180" formatCode="0_ "/>
    <numFmt numFmtId="181" formatCode="0.000"/>
    <numFmt numFmtId="182" formatCode="0.0"/>
  </numFmts>
  <fonts count="15" x14ac:knownFonts="1">
    <font>
      <sz val="11"/>
      <color theme="1"/>
      <name val="ＭＳ Ｐゴシック"/>
      <family val="2"/>
      <charset val="128"/>
      <scheme val="minor"/>
    </font>
    <font>
      <b/>
      <sz val="11"/>
      <color theme="1"/>
      <name val="Arial"/>
      <family val="2"/>
    </font>
    <font>
      <sz val="6"/>
      <name val="ＭＳ Ｐゴシック"/>
      <family val="2"/>
      <charset val="128"/>
      <scheme val="minor"/>
    </font>
    <font>
      <sz val="9"/>
      <name val="ＭＳ Ｐゴシック"/>
      <family val="2"/>
      <charset val="134"/>
      <scheme val="minor"/>
    </font>
    <font>
      <sz val="9"/>
      <name val="ＭＳ Ｐゴシック"/>
      <family val="3"/>
      <charset val="134"/>
      <scheme val="minor"/>
    </font>
    <font>
      <sz val="11"/>
      <name val="Arial"/>
      <family val="2"/>
    </font>
    <font>
      <sz val="11"/>
      <color theme="1"/>
      <name val="Arial"/>
      <family val="2"/>
    </font>
    <font>
      <sz val="6"/>
      <name val="Arial"/>
      <family val="2"/>
    </font>
    <font>
      <b/>
      <sz val="12"/>
      <name val="Arial"/>
      <family val="2"/>
    </font>
    <font>
      <sz val="6"/>
      <name val="ＭＳ Ｐゴシック"/>
      <family val="3"/>
      <charset val="128"/>
      <scheme val="minor"/>
    </font>
    <font>
      <sz val="10"/>
      <name val="Arial"/>
      <family val="2"/>
    </font>
    <font>
      <i/>
      <sz val="10"/>
      <color rgb="FF0000FF"/>
      <name val="Arial"/>
      <family val="2"/>
    </font>
    <font>
      <sz val="11"/>
      <name val="ＭＳ Ｐゴシック"/>
      <family val="3"/>
      <charset val="128"/>
    </font>
    <font>
      <b/>
      <sz val="11"/>
      <color theme="1"/>
      <name val="Symbol"/>
      <family val="1"/>
      <charset val="2"/>
    </font>
    <font>
      <b/>
      <sz val="11"/>
      <color theme="1"/>
      <name val="Arial"/>
      <family val="1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2" fillId="0" borderId="0">
      <alignment vertical="center"/>
    </xf>
  </cellStyleXfs>
  <cellXfs count="70">
    <xf numFmtId="0" fontId="0" fillId="0" borderId="0" xfId="0">
      <alignment vertical="center"/>
    </xf>
    <xf numFmtId="176" fontId="1" fillId="0" borderId="0" xfId="0" applyNumberFormat="1" applyFont="1" applyAlignment="1">
      <alignment vertical="center"/>
    </xf>
    <xf numFmtId="0" fontId="0" fillId="0" borderId="0" xfId="0" applyAlignment="1"/>
    <xf numFmtId="176" fontId="1" fillId="0" borderId="0" xfId="0" applyNumberFormat="1" applyFont="1" applyBorder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176" fontId="5" fillId="0" borderId="0" xfId="0" applyNumberFormat="1" applyFont="1" applyBorder="1" applyAlignment="1">
      <alignment horizontal="right"/>
    </xf>
    <xf numFmtId="176" fontId="1" fillId="0" borderId="0" xfId="0" applyNumberFormat="1" applyFont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176" fontId="6" fillId="0" borderId="0" xfId="0" applyNumberFormat="1" applyFont="1" applyBorder="1" applyAlignment="1">
      <alignment horizontal="right" vertical="center"/>
    </xf>
    <xf numFmtId="0" fontId="7" fillId="0" borderId="0" xfId="0" applyFont="1" applyAlignment="1"/>
    <xf numFmtId="0" fontId="0" fillId="0" borderId="0" xfId="0" applyAlignment="1">
      <alignment horizontal="center" vertical="center"/>
    </xf>
    <xf numFmtId="0" fontId="8" fillId="0" borderId="0" xfId="0" applyFont="1" applyBorder="1" applyAlignment="1">
      <alignment horizontal="center"/>
    </xf>
    <xf numFmtId="178" fontId="6" fillId="0" borderId="0" xfId="0" applyNumberFormat="1" applyFont="1">
      <alignment vertical="center"/>
    </xf>
    <xf numFmtId="178" fontId="6" fillId="0" borderId="0" xfId="0" applyNumberFormat="1" applyFont="1" applyAlignment="1"/>
    <xf numFmtId="0" fontId="10" fillId="0" borderId="0" xfId="0" applyFont="1" applyAlignment="1"/>
    <xf numFmtId="0" fontId="11" fillId="0" borderId="0" xfId="0" applyFont="1" applyAlignment="1"/>
    <xf numFmtId="176" fontId="6" fillId="0" borderId="0" xfId="0" applyNumberFormat="1" applyFont="1" applyBorder="1" applyAlignment="1">
      <alignment horizontal="right"/>
    </xf>
    <xf numFmtId="176" fontId="6" fillId="0" borderId="0" xfId="0" applyNumberFormat="1" applyFont="1" applyAlignment="1">
      <alignment horizontal="right"/>
    </xf>
    <xf numFmtId="177" fontId="1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178" fontId="5" fillId="0" borderId="0" xfId="0" applyNumberFormat="1" applyFont="1" applyAlignment="1"/>
    <xf numFmtId="178" fontId="5" fillId="0" borderId="0" xfId="0" applyNumberFormat="1" applyFont="1" applyBorder="1" applyAlignment="1">
      <alignment horizontal="right"/>
    </xf>
    <xf numFmtId="177" fontId="1" fillId="0" borderId="0" xfId="0" applyNumberFormat="1" applyFont="1" applyAlignment="1">
      <alignment horizontal="center" vertical="center"/>
    </xf>
    <xf numFmtId="177" fontId="1" fillId="0" borderId="0" xfId="0" applyNumberFormat="1" applyFont="1" applyFill="1" applyAlignment="1">
      <alignment horizontal="center" vertical="center"/>
    </xf>
    <xf numFmtId="0" fontId="0" fillId="0" borderId="0" xfId="0" applyFill="1">
      <alignment vertical="center"/>
    </xf>
    <xf numFmtId="178" fontId="5" fillId="0" borderId="0" xfId="0" applyNumberFormat="1" applyFont="1" applyFill="1" applyAlignment="1"/>
    <xf numFmtId="178" fontId="0" fillId="0" borderId="0" xfId="0" applyNumberFormat="1" applyFont="1" applyFill="1">
      <alignment vertical="center"/>
    </xf>
    <xf numFmtId="176" fontId="5" fillId="0" borderId="0" xfId="0" applyNumberFormat="1" applyFont="1" applyFill="1" applyBorder="1" applyAlignment="1">
      <alignment horizontal="right"/>
    </xf>
    <xf numFmtId="176" fontId="6" fillId="0" borderId="0" xfId="0" applyNumberFormat="1" applyFont="1" applyFill="1" applyBorder="1" applyAlignment="1">
      <alignment horizontal="right" vertical="center"/>
    </xf>
    <xf numFmtId="177" fontId="1" fillId="0" borderId="0" xfId="0" applyNumberFormat="1" applyFont="1" applyAlignment="1">
      <alignment horizontal="center" vertical="center"/>
    </xf>
    <xf numFmtId="178" fontId="0" fillId="0" borderId="0" xfId="0" applyNumberFormat="1">
      <alignment vertical="center"/>
    </xf>
    <xf numFmtId="0" fontId="0" fillId="0" borderId="0" xfId="0">
      <alignment vertical="center"/>
    </xf>
    <xf numFmtId="176" fontId="1" fillId="0" borderId="0" xfId="0" applyNumberFormat="1" applyFont="1" applyAlignment="1">
      <alignment vertical="center"/>
    </xf>
    <xf numFmtId="176" fontId="1" fillId="0" borderId="0" xfId="0" applyNumberFormat="1" applyFont="1" applyBorder="1" applyAlignment="1">
      <alignment horizontal="center" vertical="center"/>
    </xf>
    <xf numFmtId="176" fontId="5" fillId="0" borderId="0" xfId="0" applyNumberFormat="1" applyFont="1" applyBorder="1" applyAlignment="1">
      <alignment horizontal="right"/>
    </xf>
    <xf numFmtId="176" fontId="1" fillId="0" borderId="0" xfId="0" applyNumberFormat="1" applyFont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6" fillId="0" borderId="0" xfId="0" applyNumberFormat="1" applyFont="1">
      <alignment vertical="center"/>
    </xf>
    <xf numFmtId="179" fontId="6" fillId="0" borderId="0" xfId="0" applyNumberFormat="1" applyFont="1">
      <alignment vertical="center"/>
    </xf>
    <xf numFmtId="179" fontId="6" fillId="0" borderId="0" xfId="0" applyNumberFormat="1" applyFont="1" applyFill="1">
      <alignment vertical="center"/>
    </xf>
    <xf numFmtId="0" fontId="0" fillId="0" borderId="0" xfId="0">
      <alignment vertical="center"/>
    </xf>
    <xf numFmtId="176" fontId="1" fillId="0" borderId="0" xfId="0" applyNumberFormat="1" applyFont="1" applyAlignment="1">
      <alignment vertical="center"/>
    </xf>
    <xf numFmtId="176" fontId="1" fillId="0" borderId="0" xfId="0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176" fontId="6" fillId="0" borderId="0" xfId="0" applyNumberFormat="1" applyFont="1">
      <alignment vertical="center"/>
    </xf>
    <xf numFmtId="179" fontId="6" fillId="0" borderId="0" xfId="0" applyNumberFormat="1" applyFont="1">
      <alignment vertical="center"/>
    </xf>
    <xf numFmtId="179" fontId="6" fillId="0" borderId="0" xfId="0" applyNumberFormat="1" applyFont="1" applyFill="1">
      <alignment vertical="center"/>
    </xf>
    <xf numFmtId="0" fontId="0" fillId="0" borderId="0" xfId="0">
      <alignment vertical="center"/>
    </xf>
    <xf numFmtId="176" fontId="1" fillId="0" borderId="0" xfId="0" applyNumberFormat="1" applyFont="1" applyAlignment="1">
      <alignment vertical="center"/>
    </xf>
    <xf numFmtId="176" fontId="1" fillId="0" borderId="0" xfId="0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176" fontId="6" fillId="0" borderId="0" xfId="0" applyNumberFormat="1" applyFont="1">
      <alignment vertical="center"/>
    </xf>
    <xf numFmtId="179" fontId="6" fillId="0" borderId="0" xfId="0" applyNumberFormat="1" applyFont="1">
      <alignment vertical="center"/>
    </xf>
    <xf numFmtId="179" fontId="6" fillId="0" borderId="0" xfId="0" applyNumberFormat="1" applyFont="1" applyFill="1">
      <alignment vertical="center"/>
    </xf>
    <xf numFmtId="0" fontId="14" fillId="0" borderId="0" xfId="0" applyFont="1" applyAlignment="1">
      <alignment horizontal="center" vertical="center"/>
    </xf>
    <xf numFmtId="180" fontId="6" fillId="0" borderId="0" xfId="0" applyNumberFormat="1" applyFont="1">
      <alignment vertical="center"/>
    </xf>
    <xf numFmtId="181" fontId="6" fillId="0" borderId="0" xfId="0" applyNumberFormat="1" applyFont="1">
      <alignment vertical="center"/>
    </xf>
    <xf numFmtId="182" fontId="6" fillId="0" borderId="0" xfId="0" applyNumberFormat="1" applyFont="1">
      <alignment vertical="center"/>
    </xf>
    <xf numFmtId="0" fontId="1" fillId="0" borderId="0" xfId="0" applyFont="1" applyAlignment="1">
      <alignment horizontal="center" vertical="center" wrapText="1"/>
    </xf>
    <xf numFmtId="177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1"/>
  <sheetViews>
    <sheetView tabSelected="1" zoomScale="87" zoomScaleNormal="87" workbookViewId="0">
      <selection activeCell="AJ28" sqref="AJ28"/>
    </sheetView>
  </sheetViews>
  <sheetFormatPr defaultRowHeight="13.3" x14ac:dyDescent="0.25"/>
  <cols>
    <col min="1" max="1" width="11.4609375" bestFit="1" customWidth="1"/>
    <col min="2" max="10" width="14.765625" bestFit="1" customWidth="1"/>
    <col min="13" max="13" width="21.3828125" bestFit="1" customWidth="1"/>
    <col min="14" max="14" width="13" bestFit="1" customWidth="1"/>
    <col min="15" max="15" width="15.3828125" bestFit="1" customWidth="1"/>
    <col min="16" max="16" width="13.765625" bestFit="1" customWidth="1"/>
    <col min="17" max="17" width="15.3828125" bestFit="1" customWidth="1"/>
    <col min="18" max="18" width="13" bestFit="1" customWidth="1"/>
    <col min="19" max="19" width="15.3828125" bestFit="1" customWidth="1"/>
    <col min="20" max="20" width="13.765625" bestFit="1" customWidth="1"/>
    <col min="21" max="21" width="15.3828125" bestFit="1" customWidth="1"/>
    <col min="22" max="22" width="13" bestFit="1" customWidth="1"/>
    <col min="23" max="23" width="15.3828125" bestFit="1" customWidth="1"/>
    <col min="24" max="24" width="13.765625" bestFit="1" customWidth="1"/>
    <col min="25" max="25" width="15.3828125" bestFit="1" customWidth="1"/>
    <col min="26" max="26" width="13" bestFit="1" customWidth="1"/>
    <col min="27" max="27" width="15.3828125" bestFit="1" customWidth="1"/>
    <col min="28" max="28" width="13.765625" bestFit="1" customWidth="1"/>
    <col min="29" max="29" width="15.3828125" bestFit="1" customWidth="1"/>
    <col min="30" max="30" width="13" bestFit="1" customWidth="1"/>
    <col min="31" max="31" width="15.3828125" bestFit="1" customWidth="1"/>
    <col min="32" max="32" width="13.765625" bestFit="1" customWidth="1"/>
    <col min="33" max="33" width="15.3828125" bestFit="1" customWidth="1"/>
    <col min="34" max="34" width="13" bestFit="1" customWidth="1"/>
    <col min="35" max="35" width="15.3828125" bestFit="1" customWidth="1"/>
    <col min="36" max="36" width="13.765625" bestFit="1" customWidth="1"/>
    <col min="37" max="37" width="15.3828125" bestFit="1" customWidth="1"/>
  </cols>
  <sheetData>
    <row r="1" spans="1:37" ht="14.15" x14ac:dyDescent="0.25">
      <c r="A1" s="42" t="s">
        <v>194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 t="s">
        <v>202</v>
      </c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</row>
    <row r="2" spans="1:37" ht="14.15" x14ac:dyDescent="0.25">
      <c r="A2" s="42" t="s">
        <v>195</v>
      </c>
      <c r="B2" s="46">
        <v>0</v>
      </c>
      <c r="C2" s="46">
        <v>0.25</v>
      </c>
      <c r="D2" s="46">
        <v>0.5</v>
      </c>
      <c r="E2" s="46">
        <v>0.75</v>
      </c>
      <c r="F2" s="46">
        <v>1</v>
      </c>
      <c r="G2" s="46">
        <v>1.25</v>
      </c>
      <c r="H2" s="46">
        <v>1.5</v>
      </c>
      <c r="I2" s="46">
        <v>1.75</v>
      </c>
      <c r="J2" s="46">
        <v>2</v>
      </c>
      <c r="K2" s="41"/>
      <c r="L2" s="41"/>
      <c r="M2" s="46" t="s">
        <v>203</v>
      </c>
      <c r="N2" s="46">
        <v>0</v>
      </c>
      <c r="O2" s="46">
        <v>0</v>
      </c>
      <c r="P2" s="46">
        <v>0</v>
      </c>
      <c r="Q2" s="46">
        <v>0</v>
      </c>
      <c r="R2" s="46">
        <v>10</v>
      </c>
      <c r="S2" s="46">
        <v>10</v>
      </c>
      <c r="T2" s="46">
        <v>10</v>
      </c>
      <c r="U2" s="46">
        <v>10</v>
      </c>
      <c r="V2" s="46">
        <v>20</v>
      </c>
      <c r="W2" s="46">
        <v>20</v>
      </c>
      <c r="X2" s="46">
        <v>20</v>
      </c>
      <c r="Y2" s="46">
        <v>20</v>
      </c>
      <c r="Z2" s="46">
        <v>40</v>
      </c>
      <c r="AA2" s="46">
        <v>40</v>
      </c>
      <c r="AB2" s="46">
        <v>40</v>
      </c>
      <c r="AC2" s="46">
        <v>40</v>
      </c>
      <c r="AD2" s="46">
        <v>60</v>
      </c>
      <c r="AE2" s="46">
        <v>60</v>
      </c>
      <c r="AF2" s="46">
        <v>60</v>
      </c>
      <c r="AG2" s="46">
        <v>60</v>
      </c>
      <c r="AH2" s="46">
        <v>90</v>
      </c>
      <c r="AI2" s="46">
        <v>90</v>
      </c>
      <c r="AJ2" s="46">
        <v>90</v>
      </c>
      <c r="AK2" s="46">
        <v>90</v>
      </c>
    </row>
    <row r="3" spans="1:37" ht="14.15" x14ac:dyDescent="0.25">
      <c r="A3" s="41"/>
      <c r="B3" s="44" t="s">
        <v>196</v>
      </c>
      <c r="C3" s="44" t="s">
        <v>196</v>
      </c>
      <c r="D3" s="44" t="s">
        <v>196</v>
      </c>
      <c r="E3" s="44" t="s">
        <v>196</v>
      </c>
      <c r="F3" s="44" t="s">
        <v>196</v>
      </c>
      <c r="G3" s="44" t="s">
        <v>196</v>
      </c>
      <c r="H3" s="44" t="s">
        <v>196</v>
      </c>
      <c r="I3" s="44" t="s">
        <v>196</v>
      </c>
      <c r="J3" s="44" t="s">
        <v>196</v>
      </c>
      <c r="K3" s="41"/>
      <c r="L3" s="41"/>
      <c r="M3" s="47"/>
      <c r="N3" s="46" t="s">
        <v>204</v>
      </c>
      <c r="O3" s="46" t="s">
        <v>205</v>
      </c>
      <c r="P3" s="46" t="s">
        <v>206</v>
      </c>
      <c r="Q3" s="46" t="s">
        <v>207</v>
      </c>
      <c r="R3" s="46" t="s">
        <v>204</v>
      </c>
      <c r="S3" s="46" t="s">
        <v>205</v>
      </c>
      <c r="T3" s="46" t="s">
        <v>206</v>
      </c>
      <c r="U3" s="46" t="s">
        <v>207</v>
      </c>
      <c r="V3" s="46" t="s">
        <v>204</v>
      </c>
      <c r="W3" s="46" t="s">
        <v>205</v>
      </c>
      <c r="X3" s="46" t="s">
        <v>206</v>
      </c>
      <c r="Y3" s="46" t="s">
        <v>207</v>
      </c>
      <c r="Z3" s="46" t="s">
        <v>204</v>
      </c>
      <c r="AA3" s="46" t="s">
        <v>205</v>
      </c>
      <c r="AB3" s="46" t="s">
        <v>206</v>
      </c>
      <c r="AC3" s="46" t="s">
        <v>207</v>
      </c>
      <c r="AD3" s="46" t="s">
        <v>204</v>
      </c>
      <c r="AE3" s="46" t="s">
        <v>205</v>
      </c>
      <c r="AF3" s="46" t="s">
        <v>206</v>
      </c>
      <c r="AG3" s="46" t="s">
        <v>207</v>
      </c>
      <c r="AH3" s="46" t="s">
        <v>204</v>
      </c>
      <c r="AI3" s="46" t="s">
        <v>205</v>
      </c>
      <c r="AJ3" s="46" t="s">
        <v>206</v>
      </c>
      <c r="AK3" s="46" t="s">
        <v>207</v>
      </c>
    </row>
    <row r="4" spans="1:37" ht="14.15" x14ac:dyDescent="0.25">
      <c r="A4" s="43" t="s">
        <v>197</v>
      </c>
      <c r="B4" s="48">
        <v>1.8204</v>
      </c>
      <c r="C4" s="48">
        <v>13.010999999999999</v>
      </c>
      <c r="D4" s="48">
        <v>15.92</v>
      </c>
      <c r="E4" s="48">
        <v>15.339</v>
      </c>
      <c r="F4" s="48">
        <v>14.172000000000001</v>
      </c>
      <c r="G4" s="48">
        <v>11.821999999999999</v>
      </c>
      <c r="H4" s="48">
        <v>11.073</v>
      </c>
      <c r="I4" s="48">
        <v>11.618</v>
      </c>
      <c r="J4" s="48">
        <v>8.9460999999999995</v>
      </c>
      <c r="K4" s="41"/>
      <c r="L4" s="41"/>
      <c r="M4" s="43" t="s">
        <v>197</v>
      </c>
      <c r="N4" s="49">
        <v>37.212303940419659</v>
      </c>
      <c r="O4" s="49">
        <v>0</v>
      </c>
      <c r="P4" s="49">
        <v>0</v>
      </c>
      <c r="Q4" s="49">
        <v>0</v>
      </c>
      <c r="R4" s="49">
        <v>26.182632782442216</v>
      </c>
      <c r="S4" s="49">
        <v>3.0030236202205787</v>
      </c>
      <c r="T4" s="49">
        <v>2.8474813374312182</v>
      </c>
      <c r="U4" s="49">
        <v>3.8045903810385768</v>
      </c>
      <c r="V4" s="49">
        <v>22.054966497282603</v>
      </c>
      <c r="W4" s="49">
        <v>3.991730594617247</v>
      </c>
      <c r="X4" s="49">
        <v>4.3297571289345731</v>
      </c>
      <c r="Y4" s="49">
        <v>6.8593160983805568</v>
      </c>
      <c r="Z4" s="49">
        <v>12.497448247957539</v>
      </c>
      <c r="AA4" s="49">
        <v>3.9496923891786184</v>
      </c>
      <c r="AB4" s="49">
        <v>6.149627299816772</v>
      </c>
      <c r="AC4" s="49">
        <v>13.831665291280117</v>
      </c>
      <c r="AD4" s="49">
        <v>4.9491958130010634</v>
      </c>
      <c r="AE4" s="49">
        <v>2.524275437032701</v>
      </c>
      <c r="AF4" s="49">
        <v>5.7441521732934646</v>
      </c>
      <c r="AG4" s="49">
        <v>21.773064116805788</v>
      </c>
      <c r="AH4" s="49">
        <v>6.9224871816758626E-2</v>
      </c>
      <c r="AI4" s="49">
        <v>0</v>
      </c>
      <c r="AJ4" s="49">
        <v>0</v>
      </c>
      <c r="AK4" s="49">
        <v>32.01028424577116</v>
      </c>
    </row>
    <row r="5" spans="1:37" ht="14.15" x14ac:dyDescent="0.25">
      <c r="A5" s="43" t="s">
        <v>4</v>
      </c>
      <c r="B5" s="48">
        <v>1.4071</v>
      </c>
      <c r="C5" s="48">
        <v>9.2895000000000003</v>
      </c>
      <c r="D5" s="48">
        <v>11.041</v>
      </c>
      <c r="E5" s="48">
        <v>10.772</v>
      </c>
      <c r="F5" s="48">
        <v>11.254</v>
      </c>
      <c r="G5" s="48">
        <v>10.238</v>
      </c>
      <c r="H5" s="48">
        <v>9.7030999999999992</v>
      </c>
      <c r="I5" s="48">
        <v>9.4039000000000001</v>
      </c>
      <c r="J5" s="48">
        <v>8.6701999999999995</v>
      </c>
      <c r="K5" s="41"/>
      <c r="L5" s="41"/>
      <c r="M5" s="43" t="s">
        <v>4</v>
      </c>
      <c r="N5" s="49">
        <v>37.860904591804584</v>
      </c>
      <c r="O5" s="49">
        <v>0</v>
      </c>
      <c r="P5" s="49">
        <v>0</v>
      </c>
      <c r="Q5" s="49">
        <v>0</v>
      </c>
      <c r="R5" s="49">
        <v>28.354777579786891</v>
      </c>
      <c r="S5" s="49">
        <v>3.7107930280978101</v>
      </c>
      <c r="T5" s="49">
        <v>2.8445961475862074</v>
      </c>
      <c r="U5" s="49">
        <v>3.6020941817195586</v>
      </c>
      <c r="V5" s="49">
        <v>22.870068498094177</v>
      </c>
      <c r="W5" s="49">
        <v>4.2511860207740204</v>
      </c>
      <c r="X5" s="49">
        <v>4.3763548466573727</v>
      </c>
      <c r="Y5" s="49">
        <v>6.839244665832517</v>
      </c>
      <c r="Z5" s="49">
        <v>13.428054474358213</v>
      </c>
      <c r="AA5" s="49">
        <v>4.1451924947782244</v>
      </c>
      <c r="AB5" s="49">
        <v>6.3221464387412816</v>
      </c>
      <c r="AC5" s="49">
        <v>14.035363893270725</v>
      </c>
      <c r="AD5" s="49">
        <v>6.2030388383043213</v>
      </c>
      <c r="AE5" s="49">
        <v>2.894429599985366</v>
      </c>
      <c r="AF5" s="49">
        <v>6.059202950662991</v>
      </c>
      <c r="AG5" s="49">
        <v>20.47110105533072</v>
      </c>
      <c r="AH5" s="49">
        <v>1.0602116001085085</v>
      </c>
      <c r="AI5" s="49">
        <v>0.31400967940957347</v>
      </c>
      <c r="AJ5" s="49">
        <v>5.8312349183894649E-2</v>
      </c>
      <c r="AK5" s="49">
        <v>32.983933430785576</v>
      </c>
    </row>
    <row r="6" spans="1:37" ht="14.15" x14ac:dyDescent="0.25">
      <c r="A6" s="43" t="s">
        <v>5</v>
      </c>
      <c r="B6" s="48">
        <v>1.3358000000000001</v>
      </c>
      <c r="C6" s="48">
        <v>10.004</v>
      </c>
      <c r="D6" s="48">
        <v>11.772</v>
      </c>
      <c r="E6" s="48">
        <v>11.848000000000001</v>
      </c>
      <c r="F6" s="48">
        <v>10.853</v>
      </c>
      <c r="G6" s="48">
        <v>11.028</v>
      </c>
      <c r="H6" s="48">
        <v>10.502000000000001</v>
      </c>
      <c r="I6" s="48">
        <v>8.4705999999999992</v>
      </c>
      <c r="J6" s="48">
        <v>8.2042999999999999</v>
      </c>
      <c r="K6" s="41"/>
      <c r="L6" s="41"/>
      <c r="M6" s="43" t="s">
        <v>5</v>
      </c>
      <c r="N6" s="49">
        <v>37.140928831877844</v>
      </c>
      <c r="O6" s="49">
        <v>0</v>
      </c>
      <c r="P6" s="49">
        <v>0</v>
      </c>
      <c r="Q6" s="49">
        <v>0</v>
      </c>
      <c r="R6" s="49">
        <v>28.243249263613926</v>
      </c>
      <c r="S6" s="49">
        <v>3.7176777898251872</v>
      </c>
      <c r="T6" s="49">
        <v>2.7695920786210122</v>
      </c>
      <c r="U6" s="49">
        <v>3.3923401060334752</v>
      </c>
      <c r="V6" s="49">
        <v>23.557860256580998</v>
      </c>
      <c r="W6" s="49">
        <v>4.3046364671194421</v>
      </c>
      <c r="X6" s="49">
        <v>4.3399123451687052</v>
      </c>
      <c r="Y6" s="49">
        <v>6.6736245629054398</v>
      </c>
      <c r="Z6" s="49">
        <v>13.773506522228782</v>
      </c>
      <c r="AA6" s="49">
        <v>4.1108528748037676</v>
      </c>
      <c r="AB6" s="49">
        <v>6.1395046845978385</v>
      </c>
      <c r="AC6" s="49">
        <v>13.404160437802922</v>
      </c>
      <c r="AD6" s="49">
        <v>6.5389800008223045</v>
      </c>
      <c r="AE6" s="49">
        <v>2.9522064081499617</v>
      </c>
      <c r="AF6" s="49">
        <v>6.1628089769617711</v>
      </c>
      <c r="AG6" s="49">
        <v>20.435275250429026</v>
      </c>
      <c r="AH6" s="49">
        <v>1.2209577337185051</v>
      </c>
      <c r="AI6" s="49">
        <v>0.47028722261394784</v>
      </c>
      <c r="AJ6" s="49">
        <v>1.4486098098090383</v>
      </c>
      <c r="AK6" s="49">
        <v>31.38012383840401</v>
      </c>
    </row>
    <row r="7" spans="1:37" ht="14.15" x14ac:dyDescent="0.25">
      <c r="A7" s="45" t="s">
        <v>198</v>
      </c>
      <c r="B7" s="48">
        <v>1.5210999999999999</v>
      </c>
      <c r="C7" s="48">
        <v>10.768166666666666</v>
      </c>
      <c r="D7" s="48">
        <v>12.911</v>
      </c>
      <c r="E7" s="48">
        <v>12.653</v>
      </c>
      <c r="F7" s="48">
        <v>12.093000000000002</v>
      </c>
      <c r="G7" s="48">
        <v>11.029333333333334</v>
      </c>
      <c r="H7" s="48">
        <v>10.426033333333335</v>
      </c>
      <c r="I7" s="48">
        <v>9.8308333333333326</v>
      </c>
      <c r="J7" s="48">
        <v>8.6068666666666669</v>
      </c>
      <c r="K7" s="41"/>
      <c r="L7" s="41"/>
      <c r="M7" s="45" t="s">
        <v>198</v>
      </c>
      <c r="N7" s="49">
        <v>37.404712454700693</v>
      </c>
      <c r="O7" s="49">
        <v>0</v>
      </c>
      <c r="P7" s="49">
        <v>0</v>
      </c>
      <c r="Q7" s="49">
        <v>0</v>
      </c>
      <c r="R7" s="49">
        <v>27.593553208614349</v>
      </c>
      <c r="S7" s="49">
        <v>3.4771648127145252</v>
      </c>
      <c r="T7" s="49">
        <v>2.8205565212128128</v>
      </c>
      <c r="U7" s="49">
        <v>3.5996748895972033</v>
      </c>
      <c r="V7" s="49">
        <v>22.827631750652589</v>
      </c>
      <c r="W7" s="49">
        <v>4.1825176941702367</v>
      </c>
      <c r="X7" s="49">
        <v>4.3486747735868834</v>
      </c>
      <c r="Y7" s="49">
        <v>6.7907284423728385</v>
      </c>
      <c r="Z7" s="49">
        <v>13.233003081514845</v>
      </c>
      <c r="AA7" s="49">
        <v>4.0685792529202027</v>
      </c>
      <c r="AB7" s="49">
        <v>6.2037594743852971</v>
      </c>
      <c r="AC7" s="49">
        <v>13.757063207451255</v>
      </c>
      <c r="AD7" s="49">
        <v>5.8970715507092306</v>
      </c>
      <c r="AE7" s="49">
        <v>2.7903038150560096</v>
      </c>
      <c r="AF7" s="49">
        <v>5.9887213669727428</v>
      </c>
      <c r="AG7" s="49">
        <v>20.893146807521845</v>
      </c>
      <c r="AH7" s="49">
        <v>0.78346473521459059</v>
      </c>
      <c r="AI7" s="49">
        <v>0.26143230067450712</v>
      </c>
      <c r="AJ7" s="49">
        <v>0.5023073863309776</v>
      </c>
      <c r="AK7" s="49">
        <v>32.124780504986916</v>
      </c>
    </row>
    <row r="8" spans="1:37" ht="14.15" x14ac:dyDescent="0.25">
      <c r="A8" s="45" t="s">
        <v>199</v>
      </c>
      <c r="B8" s="48">
        <v>0.1233389998697456</v>
      </c>
      <c r="C8" s="48">
        <v>0.93099153634156417</v>
      </c>
      <c r="D8" s="48">
        <v>1.2404435586596587</v>
      </c>
      <c r="E8" s="48">
        <v>1.1255014684814562</v>
      </c>
      <c r="F8" s="48">
        <v>0.85399466560859416</v>
      </c>
      <c r="G8" s="48">
        <v>0.37335277727119631</v>
      </c>
      <c r="H8" s="48">
        <v>0.32437451034695486</v>
      </c>
      <c r="I8" s="48">
        <v>0.76204924648825978</v>
      </c>
      <c r="J8" s="48">
        <v>0.17674535564110361</v>
      </c>
      <c r="K8" s="41"/>
      <c r="L8" s="41"/>
      <c r="M8" s="45" t="s">
        <v>199</v>
      </c>
      <c r="N8" s="49">
        <v>0.18699795066981323</v>
      </c>
      <c r="O8" s="49">
        <v>0</v>
      </c>
      <c r="P8" s="49">
        <v>0</v>
      </c>
      <c r="Q8" s="49">
        <v>0</v>
      </c>
      <c r="R8" s="49">
        <v>0.57660538750854551</v>
      </c>
      <c r="S8" s="49">
        <v>0.19357413325848311</v>
      </c>
      <c r="T8" s="49">
        <v>2.0817257192732076E-2</v>
      </c>
      <c r="U8" s="49">
        <v>9.7173341155746967E-2</v>
      </c>
      <c r="V8" s="49">
        <v>0.35465885676985348</v>
      </c>
      <c r="W8" s="49">
        <v>7.8900817585507141E-2</v>
      </c>
      <c r="X8" s="49">
        <v>1.1551064771318963E-2</v>
      </c>
      <c r="Y8" s="49">
        <v>4.8040965252712148E-2</v>
      </c>
      <c r="Z8" s="49">
        <v>0.31113232776820016</v>
      </c>
      <c r="AA8" s="49">
        <v>4.9205616555466188E-2</v>
      </c>
      <c r="AB8" s="49">
        <v>4.8390131757467494E-2</v>
      </c>
      <c r="AC8" s="49">
        <v>0.15186145274353469</v>
      </c>
      <c r="AD8" s="49">
        <v>0.39498675836297559</v>
      </c>
      <c r="AE8" s="49">
        <v>0.10945609299890934</v>
      </c>
      <c r="AF8" s="49">
        <v>0.10278793708298789</v>
      </c>
      <c r="AG8" s="49">
        <v>0.35932397188070986</v>
      </c>
      <c r="AH8" s="49">
        <v>0.29403845807310913</v>
      </c>
      <c r="AI8" s="49">
        <v>0.11290684803992558</v>
      </c>
      <c r="AJ8" s="49">
        <v>0.38657076110225708</v>
      </c>
      <c r="AK8" s="49">
        <v>0.38090049653820673</v>
      </c>
    </row>
    <row r="9" spans="1:37" ht="14.15" x14ac:dyDescent="0.35">
      <c r="A9" s="3"/>
      <c r="B9" s="5"/>
      <c r="C9" s="5"/>
      <c r="D9" s="5"/>
      <c r="E9" s="5"/>
    </row>
    <row r="10" spans="1:37" ht="14.15" x14ac:dyDescent="0.25">
      <c r="A10" s="42" t="s">
        <v>195</v>
      </c>
      <c r="B10" s="46">
        <v>0</v>
      </c>
      <c r="C10" s="46">
        <v>0.25</v>
      </c>
      <c r="D10" s="46">
        <v>0.5</v>
      </c>
      <c r="E10" s="46">
        <v>0.75</v>
      </c>
      <c r="F10" s="46">
        <v>1</v>
      </c>
      <c r="G10" s="46">
        <v>1.25</v>
      </c>
      <c r="H10" s="46">
        <v>1.5</v>
      </c>
      <c r="I10" s="46">
        <v>1.75</v>
      </c>
      <c r="J10" s="46">
        <v>2</v>
      </c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</row>
    <row r="11" spans="1:37" ht="14.15" x14ac:dyDescent="0.25">
      <c r="A11" s="41"/>
      <c r="B11" s="44" t="s">
        <v>200</v>
      </c>
      <c r="C11" s="44" t="s">
        <v>200</v>
      </c>
      <c r="D11" s="44" t="s">
        <v>200</v>
      </c>
      <c r="E11" s="44" t="s">
        <v>200</v>
      </c>
      <c r="F11" s="44" t="s">
        <v>200</v>
      </c>
      <c r="G11" s="44" t="s">
        <v>200</v>
      </c>
      <c r="H11" s="44" t="s">
        <v>200</v>
      </c>
      <c r="I11" s="44" t="s">
        <v>200</v>
      </c>
      <c r="J11" s="44" t="s">
        <v>200</v>
      </c>
      <c r="K11" s="41"/>
      <c r="L11" s="41"/>
      <c r="M11" s="42" t="s">
        <v>208</v>
      </c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</row>
    <row r="12" spans="1:37" ht="14.15" x14ac:dyDescent="0.25">
      <c r="A12" s="43" t="s">
        <v>197</v>
      </c>
      <c r="B12" s="49">
        <v>1.2960000000000003</v>
      </c>
      <c r="C12" s="49">
        <v>1.3613</v>
      </c>
      <c r="D12" s="49">
        <v>1.2871000000000001</v>
      </c>
      <c r="E12" s="49">
        <v>1.3520000000000001</v>
      </c>
      <c r="F12" s="49">
        <v>1.3786</v>
      </c>
      <c r="G12" s="49">
        <v>1.4875</v>
      </c>
      <c r="H12" s="49">
        <v>1.5196000000000001</v>
      </c>
      <c r="I12" s="50">
        <v>1.5467000000000002</v>
      </c>
      <c r="J12" s="50">
        <v>1.8239999999999998</v>
      </c>
      <c r="K12" s="41"/>
      <c r="L12" s="41"/>
      <c r="M12" s="46" t="s">
        <v>203</v>
      </c>
      <c r="N12" s="46">
        <v>0</v>
      </c>
      <c r="O12" s="46">
        <v>0</v>
      </c>
      <c r="P12" s="46">
        <v>0</v>
      </c>
      <c r="Q12" s="46">
        <v>10</v>
      </c>
      <c r="R12" s="46">
        <v>10</v>
      </c>
      <c r="S12" s="46">
        <v>10</v>
      </c>
      <c r="T12" s="46">
        <v>20</v>
      </c>
      <c r="U12" s="46">
        <v>20</v>
      </c>
      <c r="V12" s="46">
        <v>20</v>
      </c>
      <c r="W12" s="46">
        <v>40</v>
      </c>
      <c r="X12" s="46">
        <v>40</v>
      </c>
      <c r="Y12" s="46">
        <v>40</v>
      </c>
      <c r="Z12" s="46">
        <v>60</v>
      </c>
      <c r="AA12" s="46">
        <v>60</v>
      </c>
      <c r="AB12" s="46">
        <v>60</v>
      </c>
      <c r="AC12" s="46">
        <v>90</v>
      </c>
      <c r="AD12" s="46">
        <v>90</v>
      </c>
      <c r="AE12" s="46">
        <v>90</v>
      </c>
      <c r="AF12" s="41"/>
      <c r="AG12" s="41"/>
      <c r="AH12" s="41"/>
      <c r="AI12" s="41"/>
      <c r="AJ12" s="41"/>
      <c r="AK12" s="41"/>
    </row>
    <row r="13" spans="1:37" ht="14.15" x14ac:dyDescent="0.25">
      <c r="A13" s="43" t="s">
        <v>4</v>
      </c>
      <c r="B13" s="49">
        <v>1.2174</v>
      </c>
      <c r="C13" s="49">
        <v>1.2716000000000001</v>
      </c>
      <c r="D13" s="49">
        <v>1.1667000000000001</v>
      </c>
      <c r="E13" s="49">
        <v>1.0571999999999999</v>
      </c>
      <c r="F13" s="49">
        <v>1.2328000000000001</v>
      </c>
      <c r="G13" s="49">
        <v>1.3208000000000002</v>
      </c>
      <c r="H13" s="50">
        <v>1.3618000000000001</v>
      </c>
      <c r="I13" s="50">
        <v>1.3532000000000002</v>
      </c>
      <c r="J13" s="50">
        <v>1.4727000000000001</v>
      </c>
      <c r="K13" s="41"/>
      <c r="L13" s="41"/>
      <c r="M13" s="47"/>
      <c r="N13" s="46" t="s">
        <v>209</v>
      </c>
      <c r="O13" s="46" t="s">
        <v>210</v>
      </c>
      <c r="P13" s="46" t="s">
        <v>211</v>
      </c>
      <c r="Q13" s="46" t="s">
        <v>209</v>
      </c>
      <c r="R13" s="46" t="s">
        <v>210</v>
      </c>
      <c r="S13" s="46" t="s">
        <v>211</v>
      </c>
      <c r="T13" s="46" t="s">
        <v>209</v>
      </c>
      <c r="U13" s="46" t="s">
        <v>210</v>
      </c>
      <c r="V13" s="46" t="s">
        <v>211</v>
      </c>
      <c r="W13" s="46" t="s">
        <v>209</v>
      </c>
      <c r="X13" s="46" t="s">
        <v>210</v>
      </c>
      <c r="Y13" s="46" t="s">
        <v>211</v>
      </c>
      <c r="Z13" s="46" t="s">
        <v>209</v>
      </c>
      <c r="AA13" s="46" t="s">
        <v>210</v>
      </c>
      <c r="AB13" s="46" t="s">
        <v>211</v>
      </c>
      <c r="AC13" s="46" t="s">
        <v>209</v>
      </c>
      <c r="AD13" s="46" t="s">
        <v>210</v>
      </c>
      <c r="AE13" s="46" t="s">
        <v>211</v>
      </c>
      <c r="AF13" s="41"/>
      <c r="AG13" s="41"/>
      <c r="AH13" s="41"/>
      <c r="AI13" s="41"/>
      <c r="AJ13" s="41"/>
      <c r="AK13" s="41"/>
    </row>
    <row r="14" spans="1:37" ht="14.15" x14ac:dyDescent="0.25">
      <c r="A14" s="43" t="s">
        <v>5</v>
      </c>
      <c r="B14" s="49">
        <v>1.5673000000000001</v>
      </c>
      <c r="C14" s="49">
        <v>0.98765999999999998</v>
      </c>
      <c r="D14" s="49">
        <v>1.2573000000000001</v>
      </c>
      <c r="E14" s="49">
        <v>1.2053000000000003</v>
      </c>
      <c r="F14" s="49">
        <v>1.3742000000000001</v>
      </c>
      <c r="G14" s="49">
        <v>1.6148</v>
      </c>
      <c r="H14" s="50">
        <v>1.5998000000000001</v>
      </c>
      <c r="I14" s="50">
        <v>1.7564000000000002</v>
      </c>
      <c r="J14" s="50">
        <v>1.7436</v>
      </c>
      <c r="K14" s="41"/>
      <c r="L14" s="41"/>
      <c r="M14" s="43" t="s">
        <v>197</v>
      </c>
      <c r="N14" s="49">
        <v>0</v>
      </c>
      <c r="O14" s="49">
        <v>0</v>
      </c>
      <c r="P14" s="49">
        <v>0</v>
      </c>
      <c r="Q14" s="49">
        <v>19.16401680907186</v>
      </c>
      <c r="R14" s="49">
        <v>3.0724629957648877</v>
      </c>
      <c r="S14" s="49">
        <v>1.9437925952902422</v>
      </c>
      <c r="T14" s="49">
        <v>23.924498548730991</v>
      </c>
      <c r="U14" s="49">
        <v>6.0384415793577135</v>
      </c>
      <c r="V14" s="49">
        <v>3.9696195814220392</v>
      </c>
      <c r="W14" s="49">
        <v>35.335629426808708</v>
      </c>
      <c r="X14" s="49">
        <v>14.609886551359178</v>
      </c>
      <c r="Y14" s="49">
        <v>10.273341427088374</v>
      </c>
      <c r="Z14" s="49">
        <v>38.235894873874294</v>
      </c>
      <c r="AA14" s="49">
        <v>25.838221250857778</v>
      </c>
      <c r="AB14" s="49">
        <v>17.228766921135097</v>
      </c>
      <c r="AC14" s="49">
        <v>34.42500754235482</v>
      </c>
      <c r="AD14" s="49">
        <v>34.464060026769772</v>
      </c>
      <c r="AE14" s="49">
        <v>38.949720690486537</v>
      </c>
      <c r="AF14" s="41"/>
      <c r="AG14" s="41"/>
      <c r="AH14" s="41"/>
      <c r="AI14" s="41"/>
      <c r="AJ14" s="41"/>
      <c r="AK14" s="41"/>
    </row>
    <row r="15" spans="1:37" ht="14.15" x14ac:dyDescent="0.25">
      <c r="A15" s="43" t="s">
        <v>6</v>
      </c>
      <c r="B15" s="49"/>
      <c r="C15" s="49"/>
      <c r="D15" s="49"/>
      <c r="E15" s="49"/>
      <c r="F15" s="49"/>
      <c r="G15" s="49"/>
      <c r="H15" s="50"/>
      <c r="I15" s="50"/>
      <c r="J15" s="50">
        <v>1.8303000000000003</v>
      </c>
      <c r="K15" s="41"/>
      <c r="L15" s="41"/>
      <c r="M15" s="43" t="s">
        <v>4</v>
      </c>
      <c r="N15" s="49">
        <v>0</v>
      </c>
      <c r="O15" s="49">
        <v>0</v>
      </c>
      <c r="P15" s="49">
        <v>0</v>
      </c>
      <c r="Q15" s="49">
        <v>19.564327175819439</v>
      </c>
      <c r="R15" s="49">
        <v>3.8483584277871734</v>
      </c>
      <c r="S15" s="49">
        <v>2.1802483721202424</v>
      </c>
      <c r="T15" s="49">
        <v>24.774195793534151</v>
      </c>
      <c r="U15" s="49">
        <v>6.1038523357892904</v>
      </c>
      <c r="V15" s="49">
        <v>3.9837123457211066</v>
      </c>
      <c r="W15" s="49">
        <v>34.433968817091205</v>
      </c>
      <c r="X15" s="49">
        <v>16.873774327948759</v>
      </c>
      <c r="Y15" s="49">
        <v>12.818236134517386</v>
      </c>
      <c r="Z15" s="49">
        <v>36.000147041321036</v>
      </c>
      <c r="AA15" s="49">
        <v>22.20879436503936</v>
      </c>
      <c r="AB15" s="49">
        <v>20.062799752471836</v>
      </c>
      <c r="AC15" s="49">
        <v>35.851413937810399</v>
      </c>
      <c r="AD15" s="49">
        <v>34.059260595926787</v>
      </c>
      <c r="AE15" s="49">
        <v>37.682948275415946</v>
      </c>
      <c r="AF15" s="41"/>
      <c r="AG15" s="41"/>
      <c r="AH15" s="41"/>
      <c r="AI15" s="41"/>
      <c r="AJ15" s="41"/>
      <c r="AK15" s="41"/>
    </row>
    <row r="16" spans="1:37" ht="14.15" x14ac:dyDescent="0.25">
      <c r="A16" s="45" t="s">
        <v>198</v>
      </c>
      <c r="B16" s="49">
        <v>1.3602333333333334</v>
      </c>
      <c r="C16" s="49">
        <v>1.2068533333333333</v>
      </c>
      <c r="D16" s="49">
        <v>1.2370333333333334</v>
      </c>
      <c r="E16" s="49">
        <v>1.2048333333333334</v>
      </c>
      <c r="F16" s="49">
        <v>1.3285333333333333</v>
      </c>
      <c r="G16" s="49">
        <v>1.4743666666666666</v>
      </c>
      <c r="H16" s="49">
        <v>1.4937333333333334</v>
      </c>
      <c r="I16" s="49">
        <v>1.5521000000000003</v>
      </c>
      <c r="J16" s="50">
        <v>1.7176499999999999</v>
      </c>
      <c r="K16" s="41"/>
      <c r="L16" s="41"/>
      <c r="M16" s="43" t="s">
        <v>5</v>
      </c>
      <c r="N16" s="49">
        <v>0</v>
      </c>
      <c r="O16" s="49">
        <v>0</v>
      </c>
      <c r="P16" s="49">
        <v>0</v>
      </c>
      <c r="Q16" s="49">
        <v>16.403823904697848</v>
      </c>
      <c r="R16" s="49">
        <v>2.4525834778995286</v>
      </c>
      <c r="S16" s="49">
        <v>2.0034740333621341</v>
      </c>
      <c r="T16" s="49">
        <v>19.986168659047735</v>
      </c>
      <c r="U16" s="49">
        <v>6.4415903866522521</v>
      </c>
      <c r="V16" s="49">
        <v>3.4598524540134696</v>
      </c>
      <c r="W16" s="49">
        <v>26.378745113615082</v>
      </c>
      <c r="X16" s="49">
        <v>14.887613560034326</v>
      </c>
      <c r="Y16" s="49">
        <v>11.163014169270475</v>
      </c>
      <c r="Z16" s="49">
        <v>27.326775809384625</v>
      </c>
      <c r="AA16" s="49">
        <v>24.916712671693212</v>
      </c>
      <c r="AB16" s="49">
        <v>16.146997505856305</v>
      </c>
      <c r="AC16" s="49">
        <v>38.442906334563176</v>
      </c>
      <c r="AD16" s="49">
        <v>34.837497610192223</v>
      </c>
      <c r="AE16" s="49">
        <v>37.748367707005585</v>
      </c>
      <c r="AF16" s="41"/>
      <c r="AG16" s="41"/>
      <c r="AH16" s="41"/>
      <c r="AI16" s="41"/>
      <c r="AJ16" s="41"/>
      <c r="AK16" s="41"/>
    </row>
    <row r="17" spans="1:31" ht="14.15" x14ac:dyDescent="0.25">
      <c r="A17" s="45" t="s">
        <v>199</v>
      </c>
      <c r="B17" s="49">
        <v>8.654086168239343E-2</v>
      </c>
      <c r="C17" s="49">
        <v>9.1949032419878743E-2</v>
      </c>
      <c r="D17" s="49">
        <v>2.9560083195373225E-2</v>
      </c>
      <c r="E17" s="49">
        <v>6.9485287544766849E-2</v>
      </c>
      <c r="F17" s="49">
        <v>3.9096727152948388E-2</v>
      </c>
      <c r="G17" s="49">
        <v>6.9503578378390982E-2</v>
      </c>
      <c r="H17" s="49">
        <v>5.7082422539331122E-2</v>
      </c>
      <c r="I17" s="49">
        <v>9.5060717438847128E-2</v>
      </c>
      <c r="J17" s="49">
        <v>7.2747100457681457E-2</v>
      </c>
      <c r="K17" s="41"/>
      <c r="L17" s="41"/>
      <c r="M17" s="45" t="s">
        <v>198</v>
      </c>
      <c r="N17" s="49">
        <v>0</v>
      </c>
      <c r="O17" s="49">
        <v>0</v>
      </c>
      <c r="P17" s="49">
        <v>0</v>
      </c>
      <c r="Q17" s="49">
        <v>18.377389296529714</v>
      </c>
      <c r="R17" s="49">
        <v>3.1244683004838634</v>
      </c>
      <c r="S17" s="49">
        <v>2.0425050002575396</v>
      </c>
      <c r="T17" s="49">
        <v>22.894954333770958</v>
      </c>
      <c r="U17" s="49">
        <v>6.1946281005997514</v>
      </c>
      <c r="V17" s="49">
        <v>3.8043947937188718</v>
      </c>
      <c r="W17" s="49">
        <v>32.049447785838332</v>
      </c>
      <c r="X17" s="49">
        <v>15.457091479780756</v>
      </c>
      <c r="Y17" s="49">
        <v>11.418197243625412</v>
      </c>
      <c r="Z17" s="49">
        <v>33.854272574859984</v>
      </c>
      <c r="AA17" s="49">
        <v>24.321242762530119</v>
      </c>
      <c r="AB17" s="49">
        <v>17.812854726487746</v>
      </c>
      <c r="AC17" s="49">
        <v>36.239775938242801</v>
      </c>
      <c r="AD17" s="49">
        <v>34.453606077629594</v>
      </c>
      <c r="AE17" s="49">
        <v>38.127012224302689</v>
      </c>
    </row>
    <row r="18" spans="1:31" ht="14.15" x14ac:dyDescent="0.25">
      <c r="A18" s="41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5" t="s">
        <v>199</v>
      </c>
      <c r="N18" s="49">
        <v>0</v>
      </c>
      <c r="O18" s="49">
        <v>0</v>
      </c>
      <c r="P18" s="49">
        <v>0</v>
      </c>
      <c r="Q18" s="49">
        <v>0.81121066784363338</v>
      </c>
      <c r="R18" s="49">
        <v>0.32967166881005</v>
      </c>
      <c r="S18" s="49">
        <v>5.7966265825033073E-2</v>
      </c>
      <c r="T18" s="49">
        <v>1.2042768164665225</v>
      </c>
      <c r="U18" s="49">
        <v>0.1019939211842056</v>
      </c>
      <c r="V18" s="49">
        <v>0.14069803709326212</v>
      </c>
      <c r="W18" s="49">
        <v>2.3247890973074274</v>
      </c>
      <c r="X18" s="49">
        <v>0.58205112262201997</v>
      </c>
      <c r="Y18" s="49">
        <v>0.60881689804458095</v>
      </c>
      <c r="Z18" s="49">
        <v>2.7164438603977579</v>
      </c>
      <c r="AA18" s="49">
        <v>0.88933473130947205</v>
      </c>
      <c r="AB18" s="49">
        <v>0.95326873113464627</v>
      </c>
      <c r="AC18" s="49">
        <v>0.96020790094146391</v>
      </c>
      <c r="AD18" s="49">
        <v>0.18348186491220181</v>
      </c>
      <c r="AE18" s="49">
        <v>0.33622308756559982</v>
      </c>
    </row>
    <row r="19" spans="1:31" ht="14.15" x14ac:dyDescent="0.25">
      <c r="A19" s="42" t="s">
        <v>195</v>
      </c>
      <c r="B19" s="46">
        <v>0</v>
      </c>
      <c r="C19" s="46">
        <v>0.25</v>
      </c>
      <c r="D19" s="46">
        <v>0.5</v>
      </c>
      <c r="E19" s="46">
        <v>0.75</v>
      </c>
      <c r="F19" s="46">
        <v>1</v>
      </c>
      <c r="G19" s="46">
        <v>1.25</v>
      </c>
      <c r="H19" s="46">
        <v>1.5</v>
      </c>
      <c r="I19" s="46">
        <v>1.75</v>
      </c>
      <c r="J19" s="46">
        <v>2</v>
      </c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pans="1:31" ht="14.15" x14ac:dyDescent="0.25">
      <c r="A20" s="41"/>
      <c r="B20" s="44" t="s">
        <v>201</v>
      </c>
      <c r="C20" s="44" t="s">
        <v>201</v>
      </c>
      <c r="D20" s="44" t="s">
        <v>201</v>
      </c>
      <c r="E20" s="44" t="s">
        <v>201</v>
      </c>
      <c r="F20" s="44" t="s">
        <v>201</v>
      </c>
      <c r="G20" s="44" t="s">
        <v>201</v>
      </c>
      <c r="H20" s="44" t="s">
        <v>201</v>
      </c>
      <c r="I20" s="44" t="s">
        <v>201</v>
      </c>
      <c r="J20" s="44" t="s">
        <v>201</v>
      </c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pans="1:31" ht="14.15" x14ac:dyDescent="0.25">
      <c r="A21" s="43" t="s">
        <v>197</v>
      </c>
      <c r="B21" s="48">
        <v>0.95629255989911732</v>
      </c>
      <c r="C21" s="48">
        <v>0.90847414880201771</v>
      </c>
      <c r="D21" s="48">
        <v>0.85258511979823459</v>
      </c>
      <c r="E21" s="48">
        <v>0.85354350567465331</v>
      </c>
      <c r="F21" s="48">
        <v>0.99894073139974771</v>
      </c>
      <c r="G21" s="48">
        <v>1.112938209331652</v>
      </c>
      <c r="H21" s="48">
        <v>1.1220428751576292</v>
      </c>
      <c r="I21" s="48">
        <v>1.3193947036569986</v>
      </c>
      <c r="J21" s="48">
        <v>1.6847667087011351</v>
      </c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pans="1:31" ht="14.15" x14ac:dyDescent="0.25">
      <c r="A22" s="43" t="s">
        <v>4</v>
      </c>
      <c r="B22" s="48">
        <v>1.2113997477931906</v>
      </c>
      <c r="C22" s="48">
        <v>0.86781841109709967</v>
      </c>
      <c r="D22" s="48">
        <v>0.76426229508196719</v>
      </c>
      <c r="E22" s="48">
        <v>0.75959646910466583</v>
      </c>
      <c r="F22" s="48">
        <v>0.83957124842370745</v>
      </c>
      <c r="G22" s="48">
        <v>0.93760403530895331</v>
      </c>
      <c r="H22" s="48">
        <v>0.98796973518284992</v>
      </c>
      <c r="I22" s="48">
        <v>1.01203026481715</v>
      </c>
      <c r="J22" s="48">
        <v>1.4241361916771753</v>
      </c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pans="1:31" ht="14.15" x14ac:dyDescent="0.25">
      <c r="A23" s="43" t="s">
        <v>5</v>
      </c>
      <c r="B23" s="48">
        <v>1.2765447667087009</v>
      </c>
      <c r="C23" s="48">
        <v>0.96986128625472889</v>
      </c>
      <c r="D23" s="48">
        <v>0.83586380832282481</v>
      </c>
      <c r="E23" s="48">
        <v>0.82345523329129877</v>
      </c>
      <c r="F23" s="48">
        <v>0.94123581336696083</v>
      </c>
      <c r="G23" s="48">
        <v>1.0085750315258513</v>
      </c>
      <c r="H23" s="48">
        <v>1.1216897856242116</v>
      </c>
      <c r="I23" s="48">
        <v>1.1427742749054226</v>
      </c>
      <c r="J23" s="48">
        <v>1.5590668348045398</v>
      </c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pans="1:31" ht="14.15" x14ac:dyDescent="0.25">
      <c r="A24" s="45" t="s">
        <v>198</v>
      </c>
      <c r="B24" s="48">
        <v>1.1480790248003363</v>
      </c>
      <c r="C24" s="48">
        <v>0.91538461538461535</v>
      </c>
      <c r="D24" s="48">
        <v>0.8175704077343422</v>
      </c>
      <c r="E24" s="48">
        <v>0.81219840269020604</v>
      </c>
      <c r="F24" s="48">
        <v>0.92658259773013862</v>
      </c>
      <c r="G24" s="48">
        <v>1.0197057587221521</v>
      </c>
      <c r="H24" s="48">
        <v>1.0772341319882301</v>
      </c>
      <c r="I24" s="48">
        <v>1.1580664144598571</v>
      </c>
      <c r="J24" s="48">
        <v>1.5559899117276166</v>
      </c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pans="1:31" ht="14.15" x14ac:dyDescent="0.25">
      <c r="A25" s="45" t="s">
        <v>199</v>
      </c>
      <c r="B25" s="48">
        <v>7.9787919528123738E-2</v>
      </c>
      <c r="C25" s="48">
        <v>2.4216628831800469E-2</v>
      </c>
      <c r="D25" s="48">
        <v>2.2116945340019227E-2</v>
      </c>
      <c r="E25" s="48">
        <v>2.2615376266081209E-2</v>
      </c>
      <c r="F25" s="48">
        <v>3.8037103442643307E-2</v>
      </c>
      <c r="G25" s="48">
        <v>4.1575735340551888E-2</v>
      </c>
      <c r="H25" s="48">
        <v>3.6442132425770282E-2</v>
      </c>
      <c r="I25" s="48">
        <v>7.2714986556978875E-2</v>
      </c>
      <c r="J25" s="48">
        <v>6.1444043545938069E-2</v>
      </c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7" spans="1:31" ht="14.15" x14ac:dyDescent="0.25">
      <c r="A27" s="32"/>
      <c r="B27" s="31"/>
      <c r="C27" s="31"/>
      <c r="D27" s="31"/>
      <c r="E27" s="31"/>
      <c r="F27" s="31"/>
      <c r="G27" s="31"/>
      <c r="H27" s="31"/>
      <c r="I27" s="31"/>
      <c r="J27" s="31"/>
    </row>
    <row r="28" spans="1:31" ht="14.15" x14ac:dyDescent="0.25">
      <c r="A28" s="32"/>
      <c r="B28" s="37"/>
      <c r="C28" s="37"/>
      <c r="D28" s="37"/>
      <c r="E28" s="37"/>
      <c r="F28" s="37"/>
      <c r="G28" s="37"/>
      <c r="H28" s="37"/>
      <c r="I28" s="37"/>
      <c r="J28" s="37"/>
    </row>
    <row r="29" spans="1:31" ht="14.15" x14ac:dyDescent="0.25">
      <c r="A29" s="31"/>
      <c r="B29" s="35"/>
      <c r="C29" s="35"/>
      <c r="D29" s="35"/>
      <c r="E29" s="35"/>
      <c r="F29" s="35"/>
      <c r="G29" s="35"/>
      <c r="H29" s="35"/>
      <c r="I29" s="35"/>
      <c r="J29" s="35"/>
    </row>
    <row r="30" spans="1:31" ht="14.15" x14ac:dyDescent="0.25">
      <c r="A30" s="33"/>
      <c r="B30" s="38"/>
      <c r="C30" s="38"/>
      <c r="D30" s="38"/>
      <c r="E30" s="38"/>
      <c r="F30" s="38"/>
      <c r="G30" s="38"/>
      <c r="H30" s="38"/>
      <c r="I30" s="38"/>
      <c r="J30" s="38"/>
    </row>
    <row r="31" spans="1:31" ht="14.15" x14ac:dyDescent="0.25">
      <c r="A31" s="33"/>
      <c r="B31" s="38"/>
      <c r="C31" s="38"/>
      <c r="D31" s="38"/>
      <c r="E31" s="38"/>
      <c r="F31" s="38"/>
      <c r="G31" s="38"/>
      <c r="H31" s="38"/>
      <c r="I31" s="38"/>
      <c r="J31" s="38"/>
    </row>
    <row r="32" spans="1:31" ht="14.15" x14ac:dyDescent="0.25">
      <c r="A32" s="33"/>
      <c r="B32" s="38"/>
      <c r="C32" s="38"/>
      <c r="D32" s="38"/>
      <c r="E32" s="38"/>
      <c r="F32" s="38"/>
      <c r="G32" s="38"/>
      <c r="H32" s="38"/>
      <c r="I32" s="38"/>
      <c r="J32" s="38"/>
    </row>
    <row r="33" spans="1:10" ht="14.15" x14ac:dyDescent="0.25">
      <c r="A33" s="36"/>
      <c r="B33" s="38"/>
      <c r="C33" s="38"/>
      <c r="D33" s="38"/>
      <c r="E33" s="38"/>
      <c r="F33" s="38"/>
      <c r="G33" s="38"/>
      <c r="H33" s="38"/>
      <c r="I33" s="38"/>
      <c r="J33" s="38"/>
    </row>
    <row r="34" spans="1:10" ht="14.15" x14ac:dyDescent="0.25">
      <c r="A34" s="36"/>
      <c r="B34" s="38"/>
      <c r="C34" s="38"/>
      <c r="D34" s="38"/>
      <c r="E34" s="38"/>
      <c r="F34" s="38"/>
      <c r="G34" s="38"/>
      <c r="H34" s="38"/>
      <c r="I34" s="38"/>
      <c r="J34" s="38"/>
    </row>
    <row r="35" spans="1:10" ht="14.15" x14ac:dyDescent="0.35">
      <c r="A35" s="33"/>
      <c r="B35" s="34"/>
      <c r="C35" s="34"/>
      <c r="D35" s="34"/>
      <c r="E35" s="34"/>
      <c r="F35" s="31"/>
      <c r="G35" s="31"/>
      <c r="H35" s="31"/>
      <c r="I35" s="31"/>
      <c r="J35" s="31"/>
    </row>
    <row r="36" spans="1:10" ht="14.15" x14ac:dyDescent="0.25">
      <c r="A36" s="32"/>
      <c r="B36" s="37"/>
      <c r="C36" s="37"/>
      <c r="D36" s="37"/>
      <c r="E36" s="37"/>
      <c r="F36" s="37"/>
      <c r="G36" s="37"/>
      <c r="H36" s="37"/>
      <c r="I36" s="37"/>
      <c r="J36" s="37"/>
    </row>
    <row r="37" spans="1:10" ht="14.15" x14ac:dyDescent="0.25">
      <c r="A37" s="31"/>
      <c r="B37" s="35"/>
      <c r="C37" s="35"/>
      <c r="D37" s="35"/>
      <c r="E37" s="35"/>
      <c r="F37" s="35"/>
      <c r="G37" s="35"/>
      <c r="H37" s="35"/>
      <c r="I37" s="35"/>
      <c r="J37" s="35"/>
    </row>
    <row r="38" spans="1:10" ht="14.15" x14ac:dyDescent="0.25">
      <c r="A38" s="33"/>
      <c r="B38" s="39"/>
      <c r="C38" s="39"/>
      <c r="D38" s="39"/>
      <c r="E38" s="39"/>
      <c r="F38" s="39"/>
      <c r="G38" s="39"/>
      <c r="H38" s="39"/>
      <c r="I38" s="40"/>
      <c r="J38" s="40"/>
    </row>
    <row r="39" spans="1:10" ht="14.15" x14ac:dyDescent="0.25">
      <c r="A39" s="33"/>
      <c r="B39" s="39"/>
      <c r="C39" s="39"/>
      <c r="D39" s="39"/>
      <c r="E39" s="39"/>
      <c r="F39" s="39"/>
      <c r="G39" s="39"/>
      <c r="H39" s="40"/>
      <c r="I39" s="40"/>
      <c r="J39" s="40"/>
    </row>
    <row r="40" spans="1:10" ht="14.15" x14ac:dyDescent="0.25">
      <c r="A40" s="33"/>
      <c r="B40" s="39"/>
      <c r="C40" s="39"/>
      <c r="D40" s="39"/>
      <c r="E40" s="39"/>
      <c r="F40" s="39"/>
      <c r="G40" s="39"/>
      <c r="H40" s="40"/>
      <c r="I40" s="40"/>
      <c r="J40" s="40"/>
    </row>
    <row r="41" spans="1:10" ht="14.15" x14ac:dyDescent="0.25">
      <c r="A41" s="33"/>
      <c r="B41" s="39"/>
      <c r="C41" s="39"/>
      <c r="D41" s="39"/>
      <c r="E41" s="39"/>
      <c r="F41" s="39"/>
      <c r="G41" s="39"/>
      <c r="H41" s="40"/>
      <c r="I41" s="40"/>
      <c r="J41" s="40"/>
    </row>
    <row r="42" spans="1:10" ht="14.15" x14ac:dyDescent="0.25">
      <c r="A42" s="36"/>
      <c r="B42" s="39"/>
      <c r="C42" s="39"/>
      <c r="D42" s="39"/>
      <c r="E42" s="39"/>
      <c r="F42" s="39"/>
      <c r="G42" s="39"/>
      <c r="H42" s="39"/>
      <c r="I42" s="39"/>
      <c r="J42" s="40"/>
    </row>
    <row r="43" spans="1:10" ht="14.15" x14ac:dyDescent="0.25">
      <c r="A43" s="36"/>
      <c r="B43" s="39"/>
      <c r="C43" s="39"/>
      <c r="D43" s="39"/>
      <c r="E43" s="39"/>
      <c r="F43" s="39"/>
      <c r="G43" s="39"/>
      <c r="H43" s="39"/>
      <c r="I43" s="39"/>
      <c r="J43" s="39"/>
    </row>
    <row r="44" spans="1:10" x14ac:dyDescent="0.25">
      <c r="A44" s="31"/>
      <c r="B44" s="31"/>
      <c r="C44" s="31"/>
      <c r="D44" s="31"/>
      <c r="E44" s="31"/>
      <c r="F44" s="31"/>
      <c r="G44" s="31"/>
      <c r="H44" s="31"/>
      <c r="I44" s="31"/>
      <c r="J44" s="31"/>
    </row>
    <row r="45" spans="1:10" ht="14.15" x14ac:dyDescent="0.25">
      <c r="A45" s="32"/>
      <c r="B45" s="37"/>
      <c r="C45" s="37"/>
      <c r="D45" s="37"/>
      <c r="E45" s="37"/>
      <c r="F45" s="37"/>
      <c r="G45" s="37"/>
      <c r="H45" s="37"/>
      <c r="I45" s="37"/>
      <c r="J45" s="37"/>
    </row>
    <row r="46" spans="1:10" ht="14.15" x14ac:dyDescent="0.25">
      <c r="A46" s="31"/>
      <c r="B46" s="35"/>
      <c r="C46" s="35"/>
      <c r="D46" s="35"/>
      <c r="E46" s="35"/>
      <c r="F46" s="35"/>
      <c r="G46" s="35"/>
      <c r="H46" s="35"/>
      <c r="I46" s="35"/>
      <c r="J46" s="35"/>
    </row>
    <row r="47" spans="1:10" ht="14.15" x14ac:dyDescent="0.25">
      <c r="A47" s="33"/>
      <c r="B47" s="38"/>
      <c r="C47" s="38"/>
      <c r="D47" s="38"/>
      <c r="E47" s="38"/>
      <c r="F47" s="38"/>
      <c r="G47" s="38"/>
      <c r="H47" s="38"/>
      <c r="I47" s="38"/>
      <c r="J47" s="38"/>
    </row>
    <row r="48" spans="1:10" ht="14.15" x14ac:dyDescent="0.25">
      <c r="A48" s="33"/>
      <c r="B48" s="38"/>
      <c r="C48" s="38"/>
      <c r="D48" s="38"/>
      <c r="E48" s="38"/>
      <c r="F48" s="38"/>
      <c r="G48" s="38"/>
      <c r="H48" s="38"/>
      <c r="I48" s="38"/>
      <c r="J48" s="38"/>
    </row>
    <row r="49" spans="1:10" ht="14.15" x14ac:dyDescent="0.25">
      <c r="A49" s="33"/>
      <c r="B49" s="38"/>
      <c r="C49" s="38"/>
      <c r="D49" s="38"/>
      <c r="E49" s="38"/>
      <c r="F49" s="38"/>
      <c r="G49" s="38"/>
      <c r="H49" s="38"/>
      <c r="I49" s="38"/>
      <c r="J49" s="38"/>
    </row>
    <row r="50" spans="1:10" ht="14.15" x14ac:dyDescent="0.25">
      <c r="A50" s="36"/>
      <c r="B50" s="38"/>
      <c r="C50" s="38"/>
      <c r="D50" s="38"/>
      <c r="E50" s="38"/>
      <c r="F50" s="38"/>
      <c r="G50" s="38"/>
      <c r="H50" s="38"/>
      <c r="I50" s="38"/>
      <c r="J50" s="38"/>
    </row>
    <row r="51" spans="1:10" ht="14.15" x14ac:dyDescent="0.25">
      <c r="A51" s="36"/>
      <c r="B51" s="38"/>
      <c r="C51" s="38"/>
      <c r="D51" s="38"/>
      <c r="E51" s="38"/>
      <c r="F51" s="38"/>
      <c r="G51" s="38"/>
      <c r="H51" s="38"/>
      <c r="I51" s="38"/>
      <c r="J51" s="38"/>
    </row>
  </sheetData>
  <phoneticPr fontId="2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2"/>
  <sheetViews>
    <sheetView topLeftCell="O1" workbookViewId="0">
      <selection activeCell="Z1" sqref="Z1"/>
    </sheetView>
  </sheetViews>
  <sheetFormatPr defaultRowHeight="13.3" x14ac:dyDescent="0.25"/>
  <cols>
    <col min="1" max="1" width="24.3828125" bestFit="1" customWidth="1"/>
    <col min="2" max="2" width="10.3828125" customWidth="1"/>
    <col min="3" max="3" width="10.4609375" customWidth="1"/>
    <col min="4" max="4" width="16.15234375" customWidth="1"/>
    <col min="5" max="5" width="16.84375" bestFit="1" customWidth="1"/>
    <col min="6" max="6" width="10.3828125" customWidth="1"/>
    <col min="7" max="7" width="10.23046875" customWidth="1"/>
    <col min="8" max="8" width="15.4609375" bestFit="1" customWidth="1"/>
    <col min="9" max="9" width="16.84375" bestFit="1" customWidth="1"/>
    <col min="10" max="10" width="10.23046875" customWidth="1"/>
    <col min="11" max="11" width="10.765625" customWidth="1"/>
    <col min="12" max="12" width="15.4609375" bestFit="1" customWidth="1"/>
    <col min="13" max="13" width="16.84375" bestFit="1" customWidth="1"/>
    <col min="15" max="15" width="24.4609375" bestFit="1" customWidth="1"/>
    <col min="16" max="16" width="10.3828125" customWidth="1"/>
    <col min="17" max="17" width="10.4609375" customWidth="1"/>
    <col min="18" max="18" width="15.4609375" bestFit="1" customWidth="1"/>
    <col min="19" max="19" width="16.84375" bestFit="1" customWidth="1"/>
    <col min="20" max="20" width="10.4609375" customWidth="1"/>
    <col min="21" max="21" width="11" customWidth="1"/>
    <col min="22" max="22" width="15.4609375" bestFit="1" customWidth="1"/>
    <col min="23" max="23" width="16.84375" bestFit="1" customWidth="1"/>
    <col min="24" max="24" width="10.61328125" customWidth="1"/>
    <col min="25" max="25" width="11.61328125" customWidth="1"/>
    <col min="26" max="26" width="15.4609375" bestFit="1" customWidth="1"/>
    <col min="27" max="27" width="16.84375" bestFit="1" customWidth="1"/>
  </cols>
  <sheetData>
    <row r="1" spans="1:31" ht="14.15" x14ac:dyDescent="0.3">
      <c r="A1" s="1" t="s">
        <v>96</v>
      </c>
      <c r="B1" s="2"/>
      <c r="C1" s="2"/>
      <c r="D1" s="2"/>
      <c r="E1" s="2"/>
      <c r="F1" s="2"/>
      <c r="G1" s="2"/>
      <c r="O1" s="1" t="s">
        <v>98</v>
      </c>
      <c r="P1" s="2"/>
      <c r="Q1" s="2"/>
      <c r="R1" s="2"/>
      <c r="S1" s="2"/>
      <c r="T1" s="2"/>
      <c r="U1" s="2"/>
      <c r="AC1" s="14"/>
      <c r="AD1" s="14"/>
      <c r="AE1" s="14"/>
    </row>
    <row r="2" spans="1:31" ht="14.15" x14ac:dyDescent="0.3">
      <c r="A2" s="3" t="s">
        <v>95</v>
      </c>
      <c r="B2" s="67">
        <v>0</v>
      </c>
      <c r="C2" s="68"/>
      <c r="D2" s="68"/>
      <c r="E2" s="68"/>
      <c r="F2" s="67">
        <v>8</v>
      </c>
      <c r="G2" s="68"/>
      <c r="H2" s="68"/>
      <c r="I2" s="68"/>
      <c r="J2" s="67">
        <v>14</v>
      </c>
      <c r="K2" s="68"/>
      <c r="L2" s="68"/>
      <c r="M2" s="68"/>
      <c r="O2" s="3" t="s">
        <v>95</v>
      </c>
      <c r="P2" s="67">
        <v>0</v>
      </c>
      <c r="Q2" s="68"/>
      <c r="R2" s="68"/>
      <c r="S2" s="68"/>
      <c r="T2" s="67">
        <v>8</v>
      </c>
      <c r="U2" s="68"/>
      <c r="V2" s="68"/>
      <c r="W2" s="68"/>
      <c r="X2" s="67">
        <v>14</v>
      </c>
      <c r="Y2" s="68"/>
      <c r="Z2" s="68"/>
      <c r="AA2" s="68"/>
      <c r="AC2" s="14"/>
      <c r="AD2" s="14"/>
      <c r="AE2" s="14"/>
    </row>
    <row r="3" spans="1:31" ht="14.15" x14ac:dyDescent="0.3">
      <c r="A3" s="3" t="s">
        <v>28</v>
      </c>
      <c r="B3" s="4" t="s">
        <v>29</v>
      </c>
      <c r="C3" s="4" t="s">
        <v>30</v>
      </c>
      <c r="D3" s="4" t="s">
        <v>31</v>
      </c>
      <c r="E3" s="4" t="s">
        <v>32</v>
      </c>
      <c r="F3" s="4" t="s">
        <v>29</v>
      </c>
      <c r="G3" s="4" t="s">
        <v>30</v>
      </c>
      <c r="H3" s="4" t="s">
        <v>31</v>
      </c>
      <c r="I3" s="4" t="s">
        <v>32</v>
      </c>
      <c r="J3" s="4" t="s">
        <v>29</v>
      </c>
      <c r="K3" s="4" t="s">
        <v>30</v>
      </c>
      <c r="L3" s="4" t="s">
        <v>31</v>
      </c>
      <c r="M3" s="4" t="s">
        <v>32</v>
      </c>
      <c r="O3" s="3" t="s">
        <v>38</v>
      </c>
      <c r="P3" s="4" t="s">
        <v>29</v>
      </c>
      <c r="Q3" s="4" t="s">
        <v>30</v>
      </c>
      <c r="R3" s="4" t="s">
        <v>31</v>
      </c>
      <c r="S3" s="4" t="s">
        <v>32</v>
      </c>
      <c r="T3" s="4" t="s">
        <v>29</v>
      </c>
      <c r="U3" s="4" t="s">
        <v>30</v>
      </c>
      <c r="V3" s="4" t="s">
        <v>31</v>
      </c>
      <c r="W3" s="4" t="s">
        <v>32</v>
      </c>
      <c r="X3" s="4" t="s">
        <v>29</v>
      </c>
      <c r="Y3" s="4" t="s">
        <v>30</v>
      </c>
      <c r="Z3" s="4" t="s">
        <v>31</v>
      </c>
      <c r="AA3" s="4" t="s">
        <v>32</v>
      </c>
      <c r="AC3" s="14"/>
      <c r="AD3" s="14"/>
      <c r="AE3" s="14"/>
    </row>
    <row r="4" spans="1:31" ht="14.15" x14ac:dyDescent="0.3">
      <c r="A4" s="3"/>
      <c r="B4" s="4" t="s">
        <v>97</v>
      </c>
      <c r="C4" s="4" t="s">
        <v>97</v>
      </c>
      <c r="D4" s="4" t="s">
        <v>97</v>
      </c>
      <c r="E4" s="4" t="s">
        <v>97</v>
      </c>
      <c r="F4" s="4" t="s">
        <v>97</v>
      </c>
      <c r="G4" s="4" t="s">
        <v>97</v>
      </c>
      <c r="H4" s="4" t="s">
        <v>97</v>
      </c>
      <c r="I4" s="4" t="s">
        <v>97</v>
      </c>
      <c r="J4" s="4" t="s">
        <v>97</v>
      </c>
      <c r="K4" s="4" t="s">
        <v>97</v>
      </c>
      <c r="L4" s="4" t="s">
        <v>97</v>
      </c>
      <c r="M4" s="4" t="s">
        <v>97</v>
      </c>
      <c r="O4" s="3"/>
      <c r="P4" s="4" t="s">
        <v>97</v>
      </c>
      <c r="Q4" s="4" t="s">
        <v>97</v>
      </c>
      <c r="R4" s="4" t="s">
        <v>97</v>
      </c>
      <c r="S4" s="4" t="s">
        <v>97</v>
      </c>
      <c r="T4" s="4" t="s">
        <v>97</v>
      </c>
      <c r="U4" s="4" t="s">
        <v>97</v>
      </c>
      <c r="V4" s="4" t="s">
        <v>97</v>
      </c>
      <c r="W4" s="4" t="s">
        <v>97</v>
      </c>
      <c r="X4" s="4" t="s">
        <v>97</v>
      </c>
      <c r="Y4" s="4" t="s">
        <v>97</v>
      </c>
      <c r="Z4" s="4" t="s">
        <v>97</v>
      </c>
      <c r="AA4" s="4" t="s">
        <v>97</v>
      </c>
      <c r="AC4" s="14"/>
      <c r="AD4" s="14"/>
      <c r="AE4" s="14"/>
    </row>
    <row r="5" spans="1:31" ht="14.15" x14ac:dyDescent="0.35">
      <c r="A5" s="3" t="s">
        <v>3</v>
      </c>
      <c r="B5" s="5">
        <v>107.7</v>
      </c>
      <c r="C5" s="5">
        <v>96</v>
      </c>
      <c r="D5" s="5">
        <v>91.7</v>
      </c>
      <c r="E5" s="5">
        <v>103.7</v>
      </c>
      <c r="F5" s="5">
        <v>127.7</v>
      </c>
      <c r="G5" s="5">
        <v>86</v>
      </c>
      <c r="H5" s="5">
        <v>131.5</v>
      </c>
      <c r="I5" s="5">
        <v>100.3</v>
      </c>
      <c r="J5" s="5">
        <v>101.3</v>
      </c>
      <c r="K5" s="5">
        <v>103.3</v>
      </c>
      <c r="L5" s="5">
        <v>133</v>
      </c>
      <c r="M5" s="5">
        <v>111.5</v>
      </c>
      <c r="O5" s="3" t="s">
        <v>3</v>
      </c>
      <c r="P5" s="5">
        <v>79</v>
      </c>
      <c r="Q5" s="5">
        <v>73.7</v>
      </c>
      <c r="R5" s="5">
        <v>78.3</v>
      </c>
      <c r="S5" s="5">
        <v>86.3</v>
      </c>
      <c r="T5" s="5">
        <v>98.3</v>
      </c>
      <c r="U5" s="5">
        <v>66.3</v>
      </c>
      <c r="V5" s="5">
        <v>101.5</v>
      </c>
      <c r="W5" s="5">
        <v>75</v>
      </c>
      <c r="X5" s="5">
        <v>81.7</v>
      </c>
      <c r="Y5" s="5">
        <v>79.7</v>
      </c>
      <c r="Z5" s="5">
        <v>106.5</v>
      </c>
      <c r="AA5" s="5">
        <v>84.5</v>
      </c>
      <c r="AC5" s="14"/>
      <c r="AD5" s="14"/>
      <c r="AE5" s="14"/>
    </row>
    <row r="6" spans="1:31" ht="14.15" x14ac:dyDescent="0.35">
      <c r="A6" s="3" t="s">
        <v>4</v>
      </c>
      <c r="B6" s="5">
        <v>110.7</v>
      </c>
      <c r="C6" s="5">
        <v>98.7</v>
      </c>
      <c r="D6" s="5">
        <v>101</v>
      </c>
      <c r="E6" s="5">
        <v>106.3</v>
      </c>
      <c r="F6" s="5">
        <v>112</v>
      </c>
      <c r="G6" s="5">
        <v>113.3</v>
      </c>
      <c r="H6" s="5">
        <v>133</v>
      </c>
      <c r="I6" s="5">
        <v>109.3</v>
      </c>
      <c r="J6" s="5">
        <v>105</v>
      </c>
      <c r="K6" s="5">
        <v>95.3</v>
      </c>
      <c r="L6" s="5">
        <v>136</v>
      </c>
      <c r="M6" s="5">
        <v>119.3</v>
      </c>
      <c r="O6" s="3" t="s">
        <v>4</v>
      </c>
      <c r="P6" s="5">
        <v>85.3</v>
      </c>
      <c r="Q6" s="5">
        <v>70</v>
      </c>
      <c r="R6" s="5">
        <v>67.3</v>
      </c>
      <c r="S6" s="5">
        <v>66.3</v>
      </c>
      <c r="T6" s="5">
        <v>85</v>
      </c>
      <c r="U6" s="5">
        <v>73.7</v>
      </c>
      <c r="V6" s="5">
        <v>105</v>
      </c>
      <c r="W6" s="5">
        <v>85.7</v>
      </c>
      <c r="X6" s="5">
        <v>74.3</v>
      </c>
      <c r="Y6" s="5">
        <v>68.3</v>
      </c>
      <c r="Z6" s="5">
        <v>113.7</v>
      </c>
      <c r="AA6" s="5">
        <v>98.7</v>
      </c>
      <c r="AC6" s="14"/>
      <c r="AD6" s="14"/>
      <c r="AE6" s="14"/>
    </row>
    <row r="7" spans="1:31" ht="14.15" x14ac:dyDescent="0.35">
      <c r="A7" s="3" t="s">
        <v>5</v>
      </c>
      <c r="B7" s="5">
        <v>98</v>
      </c>
      <c r="C7" s="5">
        <v>98.3</v>
      </c>
      <c r="D7" s="5">
        <v>97</v>
      </c>
      <c r="E7" s="5">
        <v>102.3</v>
      </c>
      <c r="F7" s="5">
        <v>100.3</v>
      </c>
      <c r="G7" s="5">
        <v>99.7</v>
      </c>
      <c r="H7" s="5">
        <v>122.7</v>
      </c>
      <c r="I7" s="5">
        <v>103.3</v>
      </c>
      <c r="J7" s="5">
        <v>105.3</v>
      </c>
      <c r="K7" s="5">
        <v>98</v>
      </c>
      <c r="L7" s="5">
        <v>135</v>
      </c>
      <c r="M7" s="5">
        <v>95.5</v>
      </c>
      <c r="O7" s="3" t="s">
        <v>5</v>
      </c>
      <c r="P7" s="5">
        <v>77.3</v>
      </c>
      <c r="Q7" s="5">
        <v>77.7</v>
      </c>
      <c r="R7" s="5">
        <v>76.3</v>
      </c>
      <c r="S7" s="5">
        <v>75.7</v>
      </c>
      <c r="T7" s="5">
        <v>72.7</v>
      </c>
      <c r="U7" s="5">
        <v>76.7</v>
      </c>
      <c r="V7" s="5">
        <v>79.3</v>
      </c>
      <c r="W7" s="5">
        <v>79.7</v>
      </c>
      <c r="X7" s="5">
        <v>71.3</v>
      </c>
      <c r="Y7" s="5">
        <v>68.3</v>
      </c>
      <c r="Z7" s="5">
        <v>110.5</v>
      </c>
      <c r="AA7" s="5">
        <v>79</v>
      </c>
      <c r="AC7" s="14"/>
      <c r="AD7" s="14"/>
      <c r="AE7" s="14"/>
    </row>
    <row r="8" spans="1:31" ht="14.15" x14ac:dyDescent="0.35">
      <c r="A8" s="3" t="s">
        <v>6</v>
      </c>
      <c r="B8" s="5">
        <v>97.7</v>
      </c>
      <c r="C8" s="5">
        <v>87.7</v>
      </c>
      <c r="D8" s="5">
        <v>108.7</v>
      </c>
      <c r="E8" s="5">
        <v>108.3</v>
      </c>
      <c r="F8" s="5">
        <v>101.3</v>
      </c>
      <c r="G8" s="5">
        <v>94.3</v>
      </c>
      <c r="H8" s="5">
        <v>141.33330000000001</v>
      </c>
      <c r="I8" s="5">
        <v>105.33329999999999</v>
      </c>
      <c r="J8" s="5">
        <v>114.5</v>
      </c>
      <c r="K8" s="5">
        <v>105</v>
      </c>
      <c r="L8" s="5">
        <v>130</v>
      </c>
      <c r="M8" s="5">
        <v>102</v>
      </c>
      <c r="O8" s="3" t="s">
        <v>6</v>
      </c>
      <c r="P8" s="5">
        <v>80.3</v>
      </c>
      <c r="Q8" s="5">
        <v>68</v>
      </c>
      <c r="R8" s="5">
        <v>84.3</v>
      </c>
      <c r="S8" s="5">
        <v>75.7</v>
      </c>
      <c r="T8" s="5">
        <v>81.7</v>
      </c>
      <c r="U8" s="5">
        <v>66.7</v>
      </c>
      <c r="V8" s="5">
        <v>103.33329999999999</v>
      </c>
      <c r="W8" s="5">
        <v>70</v>
      </c>
      <c r="X8" s="5">
        <v>81.7</v>
      </c>
      <c r="Y8" s="5">
        <v>74.3</v>
      </c>
      <c r="Z8" s="5">
        <v>104.3</v>
      </c>
      <c r="AA8" s="5">
        <v>76</v>
      </c>
      <c r="AC8" s="14"/>
      <c r="AD8" s="14"/>
      <c r="AE8" s="14"/>
    </row>
    <row r="9" spans="1:31" ht="14.15" x14ac:dyDescent="0.35">
      <c r="A9" s="3" t="s">
        <v>16</v>
      </c>
      <c r="B9" s="5">
        <v>91.3</v>
      </c>
      <c r="C9" s="5">
        <v>104.3</v>
      </c>
      <c r="D9" s="5">
        <v>110.3</v>
      </c>
      <c r="E9" s="5">
        <v>105</v>
      </c>
      <c r="F9" s="5">
        <v>105.7</v>
      </c>
      <c r="G9" s="5">
        <v>102.3</v>
      </c>
      <c r="H9" s="5">
        <v>148.33330000000001</v>
      </c>
      <c r="I9" s="5">
        <v>116</v>
      </c>
      <c r="J9" s="5">
        <v>109.7</v>
      </c>
      <c r="K9" s="5">
        <v>99</v>
      </c>
      <c r="L9" s="5">
        <v>151</v>
      </c>
      <c r="M9" s="5">
        <v>110.7</v>
      </c>
      <c r="O9" s="3" t="s">
        <v>16</v>
      </c>
      <c r="P9" s="5">
        <v>67</v>
      </c>
      <c r="Q9" s="5">
        <v>72.7</v>
      </c>
      <c r="R9" s="5">
        <v>78.7</v>
      </c>
      <c r="S9" s="5">
        <v>79</v>
      </c>
      <c r="T9" s="5">
        <v>76</v>
      </c>
      <c r="U9" s="5">
        <v>80.7</v>
      </c>
      <c r="V9" s="5">
        <v>101.66670000000001</v>
      </c>
      <c r="W9" s="5">
        <v>87</v>
      </c>
      <c r="X9" s="5">
        <v>79.3</v>
      </c>
      <c r="Y9" s="5">
        <v>66.3</v>
      </c>
      <c r="Z9" s="5">
        <v>110.3</v>
      </c>
      <c r="AA9" s="5">
        <v>69.3</v>
      </c>
      <c r="AC9" s="14"/>
      <c r="AD9" s="14"/>
      <c r="AE9" s="14"/>
    </row>
    <row r="10" spans="1:31" ht="14.15" x14ac:dyDescent="0.35">
      <c r="A10" s="3" t="s">
        <v>17</v>
      </c>
      <c r="B10" s="5">
        <v>89.7</v>
      </c>
      <c r="C10" s="5">
        <v>102.7</v>
      </c>
      <c r="D10" s="5">
        <v>108.7</v>
      </c>
      <c r="E10" s="5">
        <v>110.3</v>
      </c>
      <c r="F10" s="5">
        <v>99.3</v>
      </c>
      <c r="G10" s="5">
        <v>97.3</v>
      </c>
      <c r="H10" s="5">
        <v>150.33330000000001</v>
      </c>
      <c r="I10" s="5">
        <v>110.66670000000001</v>
      </c>
      <c r="J10" s="5">
        <v>106.7</v>
      </c>
      <c r="K10" s="5">
        <v>85</v>
      </c>
      <c r="L10" s="5">
        <v>131.69999999999999</v>
      </c>
      <c r="M10" s="5">
        <v>106</v>
      </c>
      <c r="O10" s="3" t="s">
        <v>17</v>
      </c>
      <c r="P10" s="5">
        <v>62</v>
      </c>
      <c r="Q10" s="5">
        <v>78</v>
      </c>
      <c r="R10" s="5">
        <v>76.3</v>
      </c>
      <c r="S10" s="5">
        <v>77.3</v>
      </c>
      <c r="T10" s="5">
        <v>72.7</v>
      </c>
      <c r="U10" s="5">
        <v>73.3</v>
      </c>
      <c r="V10" s="5">
        <v>99.333330000000004</v>
      </c>
      <c r="W10" s="5">
        <v>75.333330000000004</v>
      </c>
      <c r="X10" s="5">
        <v>71.3</v>
      </c>
      <c r="Y10" s="5">
        <v>64</v>
      </c>
      <c r="Z10" s="5">
        <v>100.3</v>
      </c>
      <c r="AA10" s="5">
        <v>86</v>
      </c>
      <c r="AC10" s="14"/>
      <c r="AD10" s="14"/>
      <c r="AE10" s="14"/>
    </row>
    <row r="11" spans="1:31" ht="14.15" x14ac:dyDescent="0.35">
      <c r="A11" s="3" t="s">
        <v>18</v>
      </c>
      <c r="B11" s="5">
        <v>109</v>
      </c>
      <c r="C11" s="5"/>
      <c r="D11" s="5">
        <v>90.3</v>
      </c>
      <c r="E11" s="5">
        <v>86</v>
      </c>
      <c r="F11" s="5">
        <v>94.7</v>
      </c>
      <c r="G11" s="5"/>
      <c r="H11" s="5">
        <v>112</v>
      </c>
      <c r="I11" s="5">
        <v>88.7</v>
      </c>
      <c r="J11" s="5">
        <v>107.7</v>
      </c>
      <c r="K11" s="5"/>
      <c r="L11" s="5">
        <v>145.30000000000001</v>
      </c>
      <c r="M11" s="5">
        <v>111</v>
      </c>
      <c r="O11" s="3" t="s">
        <v>18</v>
      </c>
      <c r="P11" s="5">
        <v>79.7</v>
      </c>
      <c r="Q11" s="5"/>
      <c r="R11" s="5">
        <v>62.3</v>
      </c>
      <c r="S11" s="5">
        <v>64.3</v>
      </c>
      <c r="T11" s="5">
        <v>79</v>
      </c>
      <c r="U11" s="5"/>
      <c r="V11" s="5">
        <v>86.3</v>
      </c>
      <c r="W11" s="5">
        <v>62.3</v>
      </c>
      <c r="X11" s="5">
        <v>80</v>
      </c>
      <c r="Y11" s="5"/>
      <c r="Z11" s="5">
        <v>117.3</v>
      </c>
      <c r="AA11" s="5">
        <v>88.7</v>
      </c>
      <c r="AC11" s="14"/>
      <c r="AD11" s="14"/>
      <c r="AE11" s="14"/>
    </row>
    <row r="12" spans="1:31" ht="14.15" x14ac:dyDescent="0.35">
      <c r="A12" s="3" t="s">
        <v>19</v>
      </c>
      <c r="B12" s="5">
        <v>88.7</v>
      </c>
      <c r="C12" s="5"/>
      <c r="D12" s="5">
        <v>106.3</v>
      </c>
      <c r="E12" s="5">
        <v>91.3</v>
      </c>
      <c r="F12" s="5">
        <v>89</v>
      </c>
      <c r="G12" s="5"/>
      <c r="H12" s="5">
        <v>118.3</v>
      </c>
      <c r="I12" s="5">
        <v>84</v>
      </c>
      <c r="J12" s="5">
        <v>93</v>
      </c>
      <c r="K12" s="5"/>
      <c r="L12" s="5">
        <v>129.69999999999999</v>
      </c>
      <c r="M12" s="5">
        <v>114.7</v>
      </c>
      <c r="O12" s="3" t="s">
        <v>19</v>
      </c>
      <c r="P12" s="5">
        <v>72.7</v>
      </c>
      <c r="Q12" s="5"/>
      <c r="R12" s="5">
        <v>77.7</v>
      </c>
      <c r="S12" s="5">
        <v>66.3</v>
      </c>
      <c r="T12" s="5">
        <v>70</v>
      </c>
      <c r="U12" s="5"/>
      <c r="V12" s="5">
        <v>86.7</v>
      </c>
      <c r="W12" s="5">
        <v>67</v>
      </c>
      <c r="X12" s="5">
        <v>72.7</v>
      </c>
      <c r="Y12" s="5"/>
      <c r="Z12" s="5">
        <v>95.9</v>
      </c>
      <c r="AA12" s="5">
        <v>85.3</v>
      </c>
      <c r="AC12" s="14"/>
      <c r="AD12" s="14"/>
      <c r="AE12" s="14"/>
    </row>
    <row r="13" spans="1:31" ht="14.15" x14ac:dyDescent="0.35">
      <c r="A13" s="3" t="s">
        <v>33</v>
      </c>
      <c r="B13" s="5">
        <v>93</v>
      </c>
      <c r="C13" s="5"/>
      <c r="D13" s="5">
        <v>101.7</v>
      </c>
      <c r="E13" s="5">
        <v>97.3</v>
      </c>
      <c r="F13" s="5">
        <v>102.7</v>
      </c>
      <c r="G13" s="5"/>
      <c r="H13" s="5">
        <v>118</v>
      </c>
      <c r="I13" s="5">
        <v>87</v>
      </c>
      <c r="J13" s="5">
        <v>94</v>
      </c>
      <c r="K13" s="5"/>
      <c r="L13" s="5">
        <v>131.30000000000001</v>
      </c>
      <c r="M13" s="5">
        <v>99</v>
      </c>
      <c r="O13" s="3" t="s">
        <v>33</v>
      </c>
      <c r="P13" s="5">
        <v>69.3</v>
      </c>
      <c r="Q13" s="5"/>
      <c r="R13" s="5">
        <v>67.3</v>
      </c>
      <c r="S13" s="5">
        <v>63.7</v>
      </c>
      <c r="T13" s="5">
        <v>77.7</v>
      </c>
      <c r="U13" s="5"/>
      <c r="V13" s="5">
        <v>77.400000000000006</v>
      </c>
      <c r="W13" s="5">
        <v>67</v>
      </c>
      <c r="X13" s="5">
        <v>74.7</v>
      </c>
      <c r="Y13" s="5"/>
      <c r="Z13" s="5">
        <v>94</v>
      </c>
      <c r="AA13" s="5">
        <v>78.3</v>
      </c>
      <c r="AC13" s="14"/>
      <c r="AD13" s="14"/>
      <c r="AE13" s="14"/>
    </row>
    <row r="14" spans="1:31" ht="14.15" x14ac:dyDescent="0.35">
      <c r="A14" s="3" t="s">
        <v>34</v>
      </c>
      <c r="B14" s="5">
        <v>96.3</v>
      </c>
      <c r="C14" s="5"/>
      <c r="D14" s="5">
        <v>100</v>
      </c>
      <c r="E14" s="5">
        <v>92</v>
      </c>
      <c r="F14" s="5">
        <v>105.3</v>
      </c>
      <c r="G14" s="5"/>
      <c r="H14" s="5">
        <v>116.3</v>
      </c>
      <c r="I14" s="5">
        <v>97.3</v>
      </c>
      <c r="J14" s="5">
        <v>88</v>
      </c>
      <c r="K14" s="5"/>
      <c r="L14" s="5">
        <v>128.5</v>
      </c>
      <c r="M14" s="5">
        <v>103</v>
      </c>
      <c r="O14" s="3" t="s">
        <v>34</v>
      </c>
      <c r="P14" s="5">
        <v>75</v>
      </c>
      <c r="Q14" s="5"/>
      <c r="R14" s="5">
        <v>85</v>
      </c>
      <c r="S14" s="5">
        <v>71.3</v>
      </c>
      <c r="T14" s="5">
        <v>88.7</v>
      </c>
      <c r="U14" s="5"/>
      <c r="V14" s="5">
        <v>78.7</v>
      </c>
      <c r="W14" s="5">
        <v>79</v>
      </c>
      <c r="X14" s="5">
        <v>69.3</v>
      </c>
      <c r="Y14" s="5"/>
      <c r="Z14" s="5">
        <v>106</v>
      </c>
      <c r="AA14" s="5">
        <v>77</v>
      </c>
      <c r="AC14" s="14"/>
      <c r="AD14" s="14"/>
      <c r="AE14" s="14"/>
    </row>
    <row r="15" spans="1:31" ht="14.15" x14ac:dyDescent="0.35">
      <c r="A15" s="3" t="s">
        <v>35</v>
      </c>
      <c r="B15" s="5">
        <v>98.7</v>
      </c>
      <c r="C15" s="5"/>
      <c r="D15" s="5">
        <v>97</v>
      </c>
      <c r="E15" s="5">
        <v>89</v>
      </c>
      <c r="F15" s="5">
        <v>101.5</v>
      </c>
      <c r="G15" s="5"/>
      <c r="H15" s="5">
        <v>117.7</v>
      </c>
      <c r="I15" s="5">
        <v>108.7</v>
      </c>
      <c r="J15" s="5">
        <v>96.7</v>
      </c>
      <c r="K15" s="5"/>
      <c r="L15" s="5">
        <v>145.69999999999999</v>
      </c>
      <c r="M15" s="5">
        <v>109.7</v>
      </c>
      <c r="O15" s="3" t="s">
        <v>35</v>
      </c>
      <c r="P15" s="5">
        <v>73</v>
      </c>
      <c r="Q15" s="5"/>
      <c r="R15" s="5">
        <v>72.7</v>
      </c>
      <c r="S15" s="5">
        <v>68</v>
      </c>
      <c r="T15" s="5">
        <v>76.5</v>
      </c>
      <c r="U15" s="5"/>
      <c r="V15" s="5">
        <v>71.7</v>
      </c>
      <c r="W15" s="5">
        <v>66</v>
      </c>
      <c r="X15" s="5">
        <v>76.7</v>
      </c>
      <c r="Y15" s="5"/>
      <c r="Z15" s="5">
        <v>118.7</v>
      </c>
      <c r="AA15" s="5">
        <v>86.2</v>
      </c>
      <c r="AC15" s="14"/>
      <c r="AD15" s="14"/>
      <c r="AE15" s="14"/>
    </row>
    <row r="16" spans="1:31" ht="14.15" x14ac:dyDescent="0.35">
      <c r="A16" s="7" t="s">
        <v>7</v>
      </c>
      <c r="B16" s="5">
        <f>AVERAGE(B5:B15)</f>
        <v>98.25454545454545</v>
      </c>
      <c r="C16" s="5">
        <f>AVERAGE(C5:C15)</f>
        <v>97.95</v>
      </c>
      <c r="D16" s="5">
        <f t="shared" ref="D16:E16" si="0">AVERAGE(D5:D15)</f>
        <v>101.15454545454544</v>
      </c>
      <c r="E16" s="5">
        <f t="shared" si="0"/>
        <v>99.227272727272734</v>
      </c>
      <c r="F16" s="5">
        <f>AVERAGE(F5:F15)</f>
        <v>103.59090909090909</v>
      </c>
      <c r="G16" s="5">
        <f>AVERAGE(G5:G15)</f>
        <v>98.816666666666663</v>
      </c>
      <c r="H16" s="5">
        <f t="shared" ref="H16" si="1">AVERAGE(H5:H15)</f>
        <v>128.13635454545454</v>
      </c>
      <c r="I16" s="5">
        <f t="shared" ref="I16" si="2">AVERAGE(I5:I15)</f>
        <v>100.96363636363635</v>
      </c>
      <c r="J16" s="5">
        <f>AVERAGE(J5:J15)</f>
        <v>101.99090909090911</v>
      </c>
      <c r="K16" s="5">
        <f>AVERAGE(K5:K15)</f>
        <v>97.600000000000009</v>
      </c>
      <c r="L16" s="5">
        <f t="shared" ref="L16" si="3">AVERAGE(L5:L15)</f>
        <v>136.10909090909092</v>
      </c>
      <c r="M16" s="5">
        <f t="shared" ref="M16" si="4">AVERAGE(M5:M15)</f>
        <v>107.4909090909091</v>
      </c>
      <c r="O16" s="7" t="s">
        <v>7</v>
      </c>
      <c r="P16" s="5">
        <f>AVERAGE(P5:P15)</f>
        <v>74.600000000000009</v>
      </c>
      <c r="Q16" s="5">
        <f>AVERAGE(Q5:Q15)</f>
        <v>73.349999999999994</v>
      </c>
      <c r="R16" s="5">
        <f t="shared" ref="R16" si="5">AVERAGE(R5:R15)</f>
        <v>75.109090909090909</v>
      </c>
      <c r="S16" s="5">
        <f t="shared" ref="S16" si="6">AVERAGE(S5:S15)</f>
        <v>72.172727272727272</v>
      </c>
      <c r="T16" s="5">
        <f>AVERAGE(T5:T15)</f>
        <v>79.845454545454558</v>
      </c>
      <c r="U16" s="5">
        <f>AVERAGE(U5:U15)</f>
        <v>72.899999999999991</v>
      </c>
      <c r="V16" s="5">
        <f t="shared" ref="V16" si="7">AVERAGE(V5:V15)</f>
        <v>90.084848181818188</v>
      </c>
      <c r="W16" s="5">
        <f t="shared" ref="W16" si="8">AVERAGE(W5:W15)</f>
        <v>74.003029999999995</v>
      </c>
      <c r="X16" s="5">
        <f>AVERAGE(X5:X15)</f>
        <v>75.727272727272734</v>
      </c>
      <c r="Y16" s="5">
        <f>AVERAGE(Y5:Y15)</f>
        <v>70.150000000000006</v>
      </c>
      <c r="Z16" s="5">
        <f t="shared" ref="Z16" si="9">AVERAGE(Z5:Z15)</f>
        <v>107.04545454545452</v>
      </c>
      <c r="AA16" s="5">
        <f t="shared" ref="AA16" si="10">AVERAGE(AA5:AA15)</f>
        <v>82.63636363636364</v>
      </c>
      <c r="AC16" s="14"/>
      <c r="AD16" s="14"/>
      <c r="AE16" s="14"/>
    </row>
    <row r="17" spans="1:40" ht="14.15" x14ac:dyDescent="0.3">
      <c r="A17" s="7" t="s">
        <v>8</v>
      </c>
      <c r="B17" s="8">
        <f>STDEV(B5:B15)/SQRT(11)</f>
        <v>2.3440587813124343</v>
      </c>
      <c r="C17" s="8">
        <f>STDEV(C5:C15)/SQRT(6)</f>
        <v>2.3974639378587805</v>
      </c>
      <c r="D17" s="8">
        <f t="shared" ref="D17:E17" si="11">STDEV(D5:D15)/SQRT(11)</f>
        <v>2.0612601457433151</v>
      </c>
      <c r="E17" s="8">
        <f t="shared" si="11"/>
        <v>2.5514021424624502</v>
      </c>
      <c r="F17" s="8">
        <f>STDEV(F5:F15)/SQRT(11)</f>
        <v>3.0014073833772943</v>
      </c>
      <c r="G17" s="8">
        <f>STDEV(G5:G15)/SQRT(6)</f>
        <v>3.6952597262498941</v>
      </c>
      <c r="H17" s="8">
        <f t="shared" ref="H17:I17" si="12">STDEV(H5:H15)/SQRT(11)</f>
        <v>4.0990040347817507</v>
      </c>
      <c r="I17" s="8">
        <f t="shared" si="12"/>
        <v>3.1925311023265404</v>
      </c>
      <c r="J17" s="8">
        <f>STDEV(J5:J15)/SQRT(11)</f>
        <v>2.4487271107271051</v>
      </c>
      <c r="K17" s="8">
        <f>STDEV(K5:K15)/SQRT(6)</f>
        <v>2.9064296539454273</v>
      </c>
      <c r="L17" s="8">
        <f t="shared" ref="L17:M17" si="13">STDEV(L5:L15)/SQRT(11)</f>
        <v>2.3119631384862105</v>
      </c>
      <c r="M17" s="8">
        <f t="shared" si="13"/>
        <v>2.1392630228636533</v>
      </c>
      <c r="O17" s="7" t="s">
        <v>8</v>
      </c>
      <c r="P17" s="8">
        <f>STDEV(P5:P15)/SQRT(11)</f>
        <v>2.0239026207260609</v>
      </c>
      <c r="Q17" s="8">
        <f>STDEV(Q5:Q15)/SQRT(6)</f>
        <v>1.6425082445252246</v>
      </c>
      <c r="R17" s="8">
        <f t="shared" ref="R17:S17" si="14">STDEV(R5:R15)/SQRT(11)</f>
        <v>2.1463903968144264</v>
      </c>
      <c r="S17" s="8">
        <f t="shared" si="14"/>
        <v>2.1706342143627015</v>
      </c>
      <c r="T17" s="8">
        <f>STDEV(T5:T15)/SQRT(11)</f>
        <v>2.4850960704445293</v>
      </c>
      <c r="U17" s="8">
        <f>STDEV(U5:U15)/SQRT(6)</f>
        <v>2.295502849776784</v>
      </c>
      <c r="V17" s="8">
        <f t="shared" ref="V17:W17" si="15">STDEV(V5:V15)/SQRT(11)</f>
        <v>3.7155455188796678</v>
      </c>
      <c r="W17" s="8">
        <f t="shared" si="15"/>
        <v>2.4882408314802524</v>
      </c>
      <c r="X17" s="8">
        <f>STDEV(X5:X15)/SQRT(11)</f>
        <v>1.335126205072418</v>
      </c>
      <c r="Y17" s="8">
        <f>STDEV(Y5:Y15)/SQRT(6)</f>
        <v>2.3658331865680364</v>
      </c>
      <c r="Z17" s="8">
        <f t="shared" ref="Z17:AA17" si="16">STDEV(Z5:Z15)/SQRT(11)</f>
        <v>2.4432230440496436</v>
      </c>
      <c r="AA17" s="8">
        <f t="shared" si="16"/>
        <v>2.3646745971514189</v>
      </c>
      <c r="AC17" s="14"/>
      <c r="AD17" s="14"/>
      <c r="AE17" s="14"/>
    </row>
    <row r="18" spans="1:40" x14ac:dyDescent="0.3">
      <c r="AC18" s="14"/>
      <c r="AD18" s="14"/>
      <c r="AE18" s="14"/>
    </row>
    <row r="19" spans="1:40" x14ac:dyDescent="0.3">
      <c r="AC19" s="14"/>
      <c r="AD19" s="14"/>
      <c r="AE19" s="14"/>
    </row>
    <row r="20" spans="1:40" ht="14.15" x14ac:dyDescent="0.3">
      <c r="A20" s="1" t="s">
        <v>99</v>
      </c>
      <c r="B20" s="2"/>
      <c r="C20" s="2"/>
      <c r="D20" s="2"/>
      <c r="E20" s="2"/>
      <c r="F20" s="2"/>
      <c r="G20" s="2"/>
      <c r="O20" s="1" t="s">
        <v>100</v>
      </c>
      <c r="P20" s="2"/>
      <c r="Q20" s="2"/>
      <c r="R20" s="2"/>
      <c r="S20" s="2"/>
      <c r="T20" s="2"/>
      <c r="U20" s="2"/>
      <c r="AC20" s="14"/>
      <c r="AD20" s="14"/>
      <c r="AE20" s="14"/>
    </row>
    <row r="21" spans="1:40" ht="14.15" x14ac:dyDescent="0.3">
      <c r="A21" s="3" t="s">
        <v>95</v>
      </c>
      <c r="B21" s="67">
        <v>0</v>
      </c>
      <c r="C21" s="68"/>
      <c r="D21" s="68"/>
      <c r="E21" s="68"/>
      <c r="F21" s="67">
        <v>8</v>
      </c>
      <c r="G21" s="68"/>
      <c r="H21" s="68"/>
      <c r="I21" s="68"/>
      <c r="J21" s="67">
        <v>14</v>
      </c>
      <c r="K21" s="68"/>
      <c r="L21" s="68"/>
      <c r="M21" s="68"/>
      <c r="N21" s="14"/>
      <c r="O21" s="3" t="s">
        <v>95</v>
      </c>
      <c r="P21" s="67">
        <v>0</v>
      </c>
      <c r="Q21" s="68"/>
      <c r="R21" s="68"/>
      <c r="S21" s="68"/>
      <c r="T21" s="67">
        <v>8</v>
      </c>
      <c r="U21" s="68"/>
      <c r="V21" s="68"/>
      <c r="W21" s="68"/>
      <c r="X21" s="67">
        <v>14</v>
      </c>
      <c r="Y21" s="68"/>
      <c r="Z21" s="68"/>
      <c r="AA21" s="68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</row>
    <row r="22" spans="1:40" ht="14.15" x14ac:dyDescent="0.3">
      <c r="A22" s="3" t="s">
        <v>101</v>
      </c>
      <c r="B22" s="4" t="s">
        <v>29</v>
      </c>
      <c r="C22" s="4" t="s">
        <v>30</v>
      </c>
      <c r="D22" s="4" t="s">
        <v>31</v>
      </c>
      <c r="E22" s="4" t="s">
        <v>32</v>
      </c>
      <c r="F22" s="4" t="s">
        <v>29</v>
      </c>
      <c r="G22" s="4" t="s">
        <v>30</v>
      </c>
      <c r="H22" s="4" t="s">
        <v>31</v>
      </c>
      <c r="I22" s="4" t="s">
        <v>32</v>
      </c>
      <c r="J22" s="4" t="s">
        <v>29</v>
      </c>
      <c r="K22" s="4" t="s">
        <v>30</v>
      </c>
      <c r="L22" s="4" t="s">
        <v>31</v>
      </c>
      <c r="M22" s="4" t="s">
        <v>32</v>
      </c>
      <c r="N22" s="14"/>
      <c r="O22" s="3" t="s">
        <v>39</v>
      </c>
      <c r="P22" s="4" t="s">
        <v>29</v>
      </c>
      <c r="Q22" s="4" t="s">
        <v>30</v>
      </c>
      <c r="R22" s="4" t="s">
        <v>31</v>
      </c>
      <c r="S22" s="4" t="s">
        <v>32</v>
      </c>
      <c r="T22" s="4" t="s">
        <v>29</v>
      </c>
      <c r="U22" s="4" t="s">
        <v>30</v>
      </c>
      <c r="V22" s="4" t="s">
        <v>31</v>
      </c>
      <c r="W22" s="4" t="s">
        <v>32</v>
      </c>
      <c r="X22" s="4" t="s">
        <v>29</v>
      </c>
      <c r="Y22" s="4" t="s">
        <v>30</v>
      </c>
      <c r="Z22" s="4" t="s">
        <v>31</v>
      </c>
      <c r="AA22" s="4" t="s">
        <v>32</v>
      </c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</row>
    <row r="23" spans="1:40" ht="14.15" x14ac:dyDescent="0.3">
      <c r="A23" s="3"/>
      <c r="B23" s="4" t="s">
        <v>97</v>
      </c>
      <c r="C23" s="4" t="s">
        <v>97</v>
      </c>
      <c r="D23" s="4" t="s">
        <v>97</v>
      </c>
      <c r="E23" s="4" t="s">
        <v>97</v>
      </c>
      <c r="F23" s="4" t="s">
        <v>97</v>
      </c>
      <c r="G23" s="4" t="s">
        <v>97</v>
      </c>
      <c r="H23" s="4" t="s">
        <v>97</v>
      </c>
      <c r="I23" s="4" t="s">
        <v>97</v>
      </c>
      <c r="J23" s="4" t="s">
        <v>97</v>
      </c>
      <c r="K23" s="4" t="s">
        <v>97</v>
      </c>
      <c r="L23" s="4" t="s">
        <v>97</v>
      </c>
      <c r="M23" s="4" t="s">
        <v>97</v>
      </c>
      <c r="N23" s="14"/>
      <c r="O23" s="3"/>
      <c r="P23" s="4" t="s">
        <v>102</v>
      </c>
      <c r="Q23" s="4" t="s">
        <v>102</v>
      </c>
      <c r="R23" s="4" t="s">
        <v>102</v>
      </c>
      <c r="S23" s="4" t="s">
        <v>102</v>
      </c>
      <c r="T23" s="4" t="s">
        <v>102</v>
      </c>
      <c r="U23" s="4" t="s">
        <v>102</v>
      </c>
      <c r="V23" s="4" t="s">
        <v>102</v>
      </c>
      <c r="W23" s="4" t="s">
        <v>102</v>
      </c>
      <c r="X23" s="4" t="s">
        <v>102</v>
      </c>
      <c r="Y23" s="4" t="s">
        <v>102</v>
      </c>
      <c r="Z23" s="4" t="s">
        <v>102</v>
      </c>
      <c r="AA23" s="4" t="s">
        <v>102</v>
      </c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</row>
    <row r="24" spans="1:40" ht="14.15" x14ac:dyDescent="0.35">
      <c r="A24" s="3" t="s">
        <v>3</v>
      </c>
      <c r="B24" s="5">
        <v>65</v>
      </c>
      <c r="C24" s="5">
        <v>62.7</v>
      </c>
      <c r="D24" s="5">
        <v>71.7</v>
      </c>
      <c r="E24" s="5">
        <v>77.7</v>
      </c>
      <c r="F24" s="5">
        <v>83.7</v>
      </c>
      <c r="G24" s="5">
        <v>56.3</v>
      </c>
      <c r="H24" s="5">
        <v>87</v>
      </c>
      <c r="I24" s="5">
        <v>62.7</v>
      </c>
      <c r="J24" s="5">
        <v>72.3</v>
      </c>
      <c r="K24" s="5">
        <v>68</v>
      </c>
      <c r="L24" s="5">
        <v>93</v>
      </c>
      <c r="M24" s="5">
        <v>71</v>
      </c>
      <c r="O24" s="3" t="s">
        <v>3</v>
      </c>
      <c r="P24" s="5">
        <v>685.3</v>
      </c>
      <c r="Q24" s="5">
        <v>581</v>
      </c>
      <c r="R24" s="5">
        <v>539.70000000000005</v>
      </c>
      <c r="S24" s="5">
        <v>741</v>
      </c>
      <c r="T24" s="5">
        <v>698.3</v>
      </c>
      <c r="U24" s="5">
        <v>623</v>
      </c>
      <c r="V24" s="5">
        <v>627.5</v>
      </c>
      <c r="W24" s="5">
        <v>679</v>
      </c>
      <c r="X24" s="5">
        <v>773.7</v>
      </c>
      <c r="Y24" s="5">
        <v>582</v>
      </c>
      <c r="Z24" s="5">
        <v>715.3</v>
      </c>
      <c r="AA24" s="5">
        <v>714.3</v>
      </c>
      <c r="AC24" s="14"/>
      <c r="AD24" s="14"/>
      <c r="AE24" s="14"/>
    </row>
    <row r="25" spans="1:40" ht="14.15" x14ac:dyDescent="0.35">
      <c r="A25" s="3" t="s">
        <v>4</v>
      </c>
      <c r="B25" s="5">
        <v>72.7</v>
      </c>
      <c r="C25" s="5">
        <v>56</v>
      </c>
      <c r="D25" s="5">
        <v>51</v>
      </c>
      <c r="E25" s="5">
        <v>46.3</v>
      </c>
      <c r="F25" s="5">
        <v>71.3</v>
      </c>
      <c r="G25" s="5">
        <v>54</v>
      </c>
      <c r="H25" s="5">
        <v>91</v>
      </c>
      <c r="I25" s="5">
        <v>74</v>
      </c>
      <c r="J25" s="5">
        <v>58.7</v>
      </c>
      <c r="K25" s="5">
        <v>55</v>
      </c>
      <c r="L25" s="5">
        <v>102.7</v>
      </c>
      <c r="M25" s="5">
        <v>88.7</v>
      </c>
      <c r="O25" s="3" t="s">
        <v>4</v>
      </c>
      <c r="P25" s="5">
        <v>742.3</v>
      </c>
      <c r="Q25" s="5">
        <v>527</v>
      </c>
      <c r="R25" s="5">
        <v>716</v>
      </c>
      <c r="S25" s="5">
        <v>702.7</v>
      </c>
      <c r="T25" s="5">
        <v>719.7</v>
      </c>
      <c r="U25" s="5">
        <v>673</v>
      </c>
      <c r="V25" s="5">
        <v>739.5</v>
      </c>
      <c r="W25" s="5">
        <v>742</v>
      </c>
      <c r="X25" s="5">
        <v>570</v>
      </c>
      <c r="Y25" s="5">
        <v>711.7</v>
      </c>
      <c r="Z25" s="5">
        <v>725.3</v>
      </c>
      <c r="AA25" s="5">
        <v>625.79999999999995</v>
      </c>
      <c r="AC25" s="14"/>
      <c r="AD25" s="14"/>
      <c r="AE25" s="14"/>
    </row>
    <row r="26" spans="1:40" ht="14.15" x14ac:dyDescent="0.35">
      <c r="A26" s="3" t="s">
        <v>5</v>
      </c>
      <c r="B26" s="5">
        <v>67</v>
      </c>
      <c r="C26" s="5">
        <v>67.7</v>
      </c>
      <c r="D26" s="5">
        <v>66</v>
      </c>
      <c r="E26" s="5">
        <v>62.3</v>
      </c>
      <c r="F26" s="5">
        <v>59</v>
      </c>
      <c r="G26" s="5">
        <v>65.3</v>
      </c>
      <c r="H26" s="5">
        <v>58</v>
      </c>
      <c r="I26" s="5">
        <v>68</v>
      </c>
      <c r="J26" s="5">
        <v>54.7</v>
      </c>
      <c r="K26" s="5">
        <v>54</v>
      </c>
      <c r="L26" s="5">
        <v>98</v>
      </c>
      <c r="M26" s="5">
        <v>70.5</v>
      </c>
      <c r="O26" s="3" t="s">
        <v>5</v>
      </c>
      <c r="P26" s="5">
        <v>675</v>
      </c>
      <c r="Q26" s="5">
        <v>464</v>
      </c>
      <c r="R26" s="5">
        <v>775.7</v>
      </c>
      <c r="S26" s="5">
        <v>764.7</v>
      </c>
      <c r="T26" s="5">
        <v>349</v>
      </c>
      <c r="U26" s="5">
        <v>561.29999999999995</v>
      </c>
      <c r="V26" s="5">
        <v>722.3</v>
      </c>
      <c r="W26" s="5">
        <v>736.3</v>
      </c>
      <c r="X26" s="5">
        <v>672.7</v>
      </c>
      <c r="Y26" s="5">
        <v>650.70000000000005</v>
      </c>
      <c r="Z26" s="5">
        <v>615.5</v>
      </c>
      <c r="AA26" s="5">
        <v>585.29999999999995</v>
      </c>
      <c r="AC26" s="14"/>
      <c r="AD26" s="14"/>
      <c r="AE26" s="14"/>
    </row>
    <row r="27" spans="1:40" ht="14.15" x14ac:dyDescent="0.35">
      <c r="A27" s="3" t="s">
        <v>6</v>
      </c>
      <c r="B27" s="5">
        <v>71.3</v>
      </c>
      <c r="C27" s="5">
        <v>58.7</v>
      </c>
      <c r="D27" s="5">
        <v>72</v>
      </c>
      <c r="E27" s="5">
        <v>59</v>
      </c>
      <c r="F27" s="5">
        <v>72.3</v>
      </c>
      <c r="G27" s="5">
        <v>53</v>
      </c>
      <c r="H27" s="5">
        <v>84.666669999999996</v>
      </c>
      <c r="I27" s="5">
        <v>52.666670000000003</v>
      </c>
      <c r="J27" s="5">
        <v>65.3</v>
      </c>
      <c r="K27" s="5">
        <v>59.3</v>
      </c>
      <c r="L27" s="5">
        <v>92</v>
      </c>
      <c r="M27" s="5">
        <v>63.3</v>
      </c>
      <c r="O27" s="3" t="s">
        <v>6</v>
      </c>
      <c r="P27" s="5">
        <v>656</v>
      </c>
      <c r="Q27" s="5">
        <v>596.70000000000005</v>
      </c>
      <c r="R27" s="5">
        <v>679.3</v>
      </c>
      <c r="S27" s="5">
        <v>632.70000000000005</v>
      </c>
      <c r="T27" s="5">
        <v>773.7</v>
      </c>
      <c r="U27" s="5">
        <v>555.70000000000005</v>
      </c>
      <c r="V27" s="5">
        <v>476.66669999999999</v>
      </c>
      <c r="W27" s="5">
        <v>486.66669999999999</v>
      </c>
      <c r="X27" s="5">
        <v>630.20000000000005</v>
      </c>
      <c r="Y27" s="5">
        <v>708.7</v>
      </c>
      <c r="Z27" s="5">
        <v>670</v>
      </c>
      <c r="AA27" s="5">
        <v>593</v>
      </c>
      <c r="AC27" s="14"/>
      <c r="AD27" s="14"/>
      <c r="AE27" s="14"/>
    </row>
    <row r="28" spans="1:40" ht="14.15" x14ac:dyDescent="0.35">
      <c r="A28" s="3" t="s">
        <v>16</v>
      </c>
      <c r="B28" s="5">
        <v>55</v>
      </c>
      <c r="C28" s="5">
        <v>56.7</v>
      </c>
      <c r="D28" s="5">
        <v>62.3</v>
      </c>
      <c r="E28" s="5">
        <v>65.7</v>
      </c>
      <c r="F28" s="5">
        <v>61.3</v>
      </c>
      <c r="G28" s="5">
        <v>70</v>
      </c>
      <c r="H28" s="5">
        <v>78.333330000000004</v>
      </c>
      <c r="I28" s="5">
        <v>72.666669999999996</v>
      </c>
      <c r="J28" s="5">
        <v>64.3</v>
      </c>
      <c r="K28" s="5">
        <v>50.3</v>
      </c>
      <c r="L28" s="5">
        <v>90.3</v>
      </c>
      <c r="M28" s="5">
        <v>49</v>
      </c>
      <c r="O28" s="3" t="s">
        <v>16</v>
      </c>
      <c r="P28" s="5">
        <v>578.29999999999995</v>
      </c>
      <c r="Q28" s="5">
        <v>364.3</v>
      </c>
      <c r="R28" s="5">
        <v>683</v>
      </c>
      <c r="S28" s="5">
        <v>703.3</v>
      </c>
      <c r="T28" s="5">
        <v>701</v>
      </c>
      <c r="U28" s="5">
        <v>721.3</v>
      </c>
      <c r="V28" s="5">
        <v>567</v>
      </c>
      <c r="W28" s="5">
        <v>553.66669999999999</v>
      </c>
      <c r="X28" s="5">
        <v>710</v>
      </c>
      <c r="Y28" s="5">
        <v>571.29999999999995</v>
      </c>
      <c r="Z28" s="5">
        <v>614.29999999999995</v>
      </c>
      <c r="AA28" s="5">
        <v>588.29999999999995</v>
      </c>
      <c r="AC28" s="14"/>
      <c r="AD28" s="14"/>
      <c r="AE28" s="14"/>
    </row>
    <row r="29" spans="1:40" ht="14.15" x14ac:dyDescent="0.35">
      <c r="A29" s="3" t="s">
        <v>17</v>
      </c>
      <c r="B29" s="5">
        <v>48.3</v>
      </c>
      <c r="C29" s="5">
        <v>65.7</v>
      </c>
      <c r="D29" s="5">
        <v>60.7</v>
      </c>
      <c r="E29" s="5">
        <v>61.3</v>
      </c>
      <c r="F29" s="5">
        <v>59.7</v>
      </c>
      <c r="G29" s="5">
        <v>61.7</v>
      </c>
      <c r="H29" s="5">
        <v>74</v>
      </c>
      <c r="I29" s="5">
        <v>57.666670000000003</v>
      </c>
      <c r="J29" s="5">
        <v>53.3</v>
      </c>
      <c r="K29" s="5">
        <v>53.7</v>
      </c>
      <c r="L29" s="5">
        <v>85</v>
      </c>
      <c r="M29" s="5">
        <v>76.3</v>
      </c>
      <c r="O29" s="3" t="s">
        <v>17</v>
      </c>
      <c r="P29" s="5">
        <v>607</v>
      </c>
      <c r="Q29" s="5">
        <v>408</v>
      </c>
      <c r="R29" s="5">
        <v>712.7</v>
      </c>
      <c r="S29" s="5">
        <v>544.29999999999995</v>
      </c>
      <c r="T29" s="5">
        <v>735.3</v>
      </c>
      <c r="U29" s="5">
        <v>566</v>
      </c>
      <c r="V29" s="5">
        <v>667.66669999999999</v>
      </c>
      <c r="W29" s="5">
        <v>597.66669999999999</v>
      </c>
      <c r="X29" s="5">
        <v>638</v>
      </c>
      <c r="Y29" s="5">
        <v>634.70000000000005</v>
      </c>
      <c r="Z29" s="5">
        <v>616</v>
      </c>
      <c r="AA29" s="5">
        <v>672.7</v>
      </c>
      <c r="AC29" s="14"/>
      <c r="AD29" s="14"/>
      <c r="AE29" s="14"/>
    </row>
    <row r="30" spans="1:40" ht="14.15" x14ac:dyDescent="0.35">
      <c r="A30" s="3" t="s">
        <v>18</v>
      </c>
      <c r="B30" s="5">
        <v>65</v>
      </c>
      <c r="C30" s="5"/>
      <c r="D30" s="5">
        <v>48</v>
      </c>
      <c r="E30" s="5">
        <v>54</v>
      </c>
      <c r="F30" s="5">
        <v>71.3</v>
      </c>
      <c r="G30" s="5"/>
      <c r="H30" s="5">
        <v>73.3</v>
      </c>
      <c r="I30" s="5">
        <v>49.3</v>
      </c>
      <c r="J30" s="5">
        <v>66.7</v>
      </c>
      <c r="K30" s="5"/>
      <c r="L30" s="5">
        <v>103.3</v>
      </c>
      <c r="M30" s="5">
        <v>77.7</v>
      </c>
      <c r="O30" s="3" t="s">
        <v>18</v>
      </c>
      <c r="P30" s="5">
        <v>696.3</v>
      </c>
      <c r="Q30" s="5"/>
      <c r="R30" s="5">
        <v>427.7</v>
      </c>
      <c r="S30" s="5">
        <v>358</v>
      </c>
      <c r="T30" s="5">
        <v>728.7</v>
      </c>
      <c r="U30" s="5"/>
      <c r="V30" s="5">
        <v>703.3</v>
      </c>
      <c r="W30" s="5">
        <v>533.29999999999995</v>
      </c>
      <c r="X30" s="5">
        <v>624.70000000000005</v>
      </c>
      <c r="Y30" s="5"/>
      <c r="Z30" s="5">
        <v>688</v>
      </c>
      <c r="AA30" s="5">
        <v>591.70000000000005</v>
      </c>
      <c r="AC30" s="14"/>
      <c r="AD30" s="14"/>
      <c r="AE30" s="14"/>
    </row>
    <row r="31" spans="1:40" ht="14.15" x14ac:dyDescent="0.35">
      <c r="A31" s="3" t="s">
        <v>19</v>
      </c>
      <c r="B31" s="5">
        <v>64.3</v>
      </c>
      <c r="C31" s="5"/>
      <c r="D31" s="5">
        <v>63.3</v>
      </c>
      <c r="E31" s="5">
        <v>54</v>
      </c>
      <c r="F31" s="5">
        <v>61</v>
      </c>
      <c r="G31" s="5"/>
      <c r="H31" s="5">
        <v>71</v>
      </c>
      <c r="I31" s="5">
        <v>58.7</v>
      </c>
      <c r="J31" s="5">
        <v>62.7</v>
      </c>
      <c r="K31" s="5"/>
      <c r="L31" s="5">
        <v>79.099999999999994</v>
      </c>
      <c r="M31" s="5">
        <v>71</v>
      </c>
      <c r="O31" s="3" t="s">
        <v>19</v>
      </c>
      <c r="P31" s="5">
        <v>736.3</v>
      </c>
      <c r="Q31" s="5"/>
      <c r="R31" s="5">
        <v>455.7</v>
      </c>
      <c r="S31" s="5">
        <v>398.7</v>
      </c>
      <c r="T31" s="5">
        <v>654</v>
      </c>
      <c r="U31" s="5"/>
      <c r="V31" s="5">
        <v>642</v>
      </c>
      <c r="W31" s="5">
        <v>603.70000000000005</v>
      </c>
      <c r="X31" s="5">
        <v>714</v>
      </c>
      <c r="Y31" s="5"/>
      <c r="Z31" s="5">
        <v>619.1</v>
      </c>
      <c r="AA31" s="5">
        <v>618.29999999999995</v>
      </c>
      <c r="AC31" s="14"/>
      <c r="AD31" s="14"/>
      <c r="AE31" s="14"/>
    </row>
    <row r="32" spans="1:40" ht="14.15" x14ac:dyDescent="0.35">
      <c r="A32" s="3" t="s">
        <v>33</v>
      </c>
      <c r="B32" s="5">
        <v>58</v>
      </c>
      <c r="C32" s="5"/>
      <c r="D32" s="5">
        <v>50.3</v>
      </c>
      <c r="E32" s="5">
        <v>47</v>
      </c>
      <c r="F32" s="5">
        <v>65</v>
      </c>
      <c r="G32" s="5"/>
      <c r="H32" s="5">
        <v>57.2</v>
      </c>
      <c r="I32" s="5">
        <v>57.3</v>
      </c>
      <c r="J32" s="5">
        <v>65.3</v>
      </c>
      <c r="K32" s="5"/>
      <c r="L32" s="5">
        <v>75.7</v>
      </c>
      <c r="M32" s="5">
        <v>68</v>
      </c>
      <c r="O32" s="3" t="s">
        <v>33</v>
      </c>
      <c r="P32" s="5">
        <v>565</v>
      </c>
      <c r="Q32" s="5"/>
      <c r="R32" s="5">
        <v>439</v>
      </c>
      <c r="S32" s="5">
        <v>409.7</v>
      </c>
      <c r="T32" s="5">
        <v>718.3</v>
      </c>
      <c r="U32" s="5"/>
      <c r="V32" s="5">
        <v>428</v>
      </c>
      <c r="W32" s="5">
        <v>601</v>
      </c>
      <c r="X32" s="5">
        <v>673</v>
      </c>
      <c r="Y32" s="5"/>
      <c r="Z32" s="5">
        <v>419.7</v>
      </c>
      <c r="AA32" s="5">
        <v>666</v>
      </c>
      <c r="AC32" s="14"/>
      <c r="AD32" s="14"/>
      <c r="AE32" s="14"/>
    </row>
    <row r="33" spans="1:39" ht="14.15" x14ac:dyDescent="0.35">
      <c r="A33" s="3" t="s">
        <v>34</v>
      </c>
      <c r="B33" s="5">
        <v>64.7</v>
      </c>
      <c r="C33" s="5"/>
      <c r="D33" s="5">
        <v>77.7</v>
      </c>
      <c r="E33" s="5">
        <v>61.3</v>
      </c>
      <c r="F33" s="5">
        <v>80.7</v>
      </c>
      <c r="G33" s="5"/>
      <c r="H33" s="5">
        <v>60</v>
      </c>
      <c r="I33" s="5">
        <v>70</v>
      </c>
      <c r="J33" s="5">
        <v>60.3</v>
      </c>
      <c r="K33" s="5"/>
      <c r="L33" s="5">
        <v>95</v>
      </c>
      <c r="M33" s="5">
        <v>64</v>
      </c>
      <c r="O33" s="3" t="s">
        <v>34</v>
      </c>
      <c r="P33" s="5">
        <v>695.7</v>
      </c>
      <c r="Q33" s="5"/>
      <c r="R33" s="5">
        <v>522.70000000000005</v>
      </c>
      <c r="S33" s="5">
        <v>428</v>
      </c>
      <c r="T33" s="5">
        <v>695</v>
      </c>
      <c r="U33" s="5"/>
      <c r="V33" s="5">
        <v>418.3</v>
      </c>
      <c r="W33" s="5">
        <v>632.29999999999995</v>
      </c>
      <c r="X33" s="5">
        <v>652.70000000000005</v>
      </c>
      <c r="Y33" s="5"/>
      <c r="Z33" s="5">
        <v>612.5</v>
      </c>
      <c r="AA33" s="5">
        <v>635</v>
      </c>
      <c r="AC33" s="14"/>
      <c r="AD33" s="14"/>
      <c r="AE33" s="14"/>
    </row>
    <row r="34" spans="1:39" ht="14.15" x14ac:dyDescent="0.35">
      <c r="A34" s="3" t="s">
        <v>35</v>
      </c>
      <c r="B34" s="5">
        <v>60</v>
      </c>
      <c r="C34" s="5"/>
      <c r="D34" s="5">
        <v>60.3</v>
      </c>
      <c r="E34" s="5">
        <v>58</v>
      </c>
      <c r="F34" s="5">
        <v>64.5</v>
      </c>
      <c r="G34" s="5"/>
      <c r="H34" s="5">
        <v>49</v>
      </c>
      <c r="I34" s="5">
        <v>45</v>
      </c>
      <c r="J34" s="5">
        <v>67</v>
      </c>
      <c r="K34" s="5"/>
      <c r="L34" s="5">
        <v>105.7</v>
      </c>
      <c r="M34" s="5">
        <v>74.5</v>
      </c>
      <c r="O34" s="3" t="s">
        <v>35</v>
      </c>
      <c r="P34" s="5">
        <v>667</v>
      </c>
      <c r="Q34" s="5"/>
      <c r="R34" s="5">
        <v>454.3</v>
      </c>
      <c r="S34" s="5">
        <v>400.7</v>
      </c>
      <c r="T34" s="5">
        <v>728.5</v>
      </c>
      <c r="U34" s="5"/>
      <c r="V34" s="5">
        <v>569</v>
      </c>
      <c r="W34" s="5">
        <v>555.29999999999995</v>
      </c>
      <c r="X34" s="5">
        <v>565</v>
      </c>
      <c r="Y34" s="5"/>
      <c r="Z34" s="5">
        <v>587</v>
      </c>
      <c r="AA34" s="5">
        <v>499</v>
      </c>
    </row>
    <row r="35" spans="1:39" ht="14.15" x14ac:dyDescent="0.35">
      <c r="A35" s="7" t="s">
        <v>7</v>
      </c>
      <c r="B35" s="5">
        <f>AVERAGE(B24:B34)</f>
        <v>62.845454545454551</v>
      </c>
      <c r="C35" s="5">
        <f>AVERAGE(C24:C34)</f>
        <v>61.25</v>
      </c>
      <c r="D35" s="5">
        <f t="shared" ref="D35" si="17">AVERAGE(D24:D34)</f>
        <v>62.118181818181817</v>
      </c>
      <c r="E35" s="5">
        <f t="shared" ref="E35" si="18">AVERAGE(E24:E34)</f>
        <v>58.781818181818174</v>
      </c>
      <c r="F35" s="5">
        <f>AVERAGE(F24:F34)</f>
        <v>68.163636363636371</v>
      </c>
      <c r="G35" s="5">
        <f>AVERAGE(G24:G34)</f>
        <v>60.050000000000004</v>
      </c>
      <c r="H35" s="5">
        <f t="shared" ref="H35" si="19">AVERAGE(H24:H34)</f>
        <v>71.227272727272734</v>
      </c>
      <c r="I35" s="5">
        <f t="shared" ref="I35" si="20">AVERAGE(I24:I34)</f>
        <v>60.727273636363634</v>
      </c>
      <c r="J35" s="5">
        <f>AVERAGE(J24:J34)</f>
        <v>62.781818181818174</v>
      </c>
      <c r="K35" s="5">
        <f>AVERAGE(K24:K34)</f>
        <v>56.716666666666669</v>
      </c>
      <c r="L35" s="5">
        <f t="shared" ref="L35" si="21">AVERAGE(L24:L34)</f>
        <v>92.709090909090918</v>
      </c>
      <c r="M35" s="5">
        <f t="shared" ref="M35" si="22">AVERAGE(M24:M34)</f>
        <v>70.36363636363636</v>
      </c>
      <c r="O35" s="7" t="s">
        <v>7</v>
      </c>
      <c r="P35" s="5">
        <f>AVERAGE(P24:P34)</f>
        <v>664.0181818181818</v>
      </c>
      <c r="Q35" s="5">
        <f>AVERAGE(Q24:Q34)</f>
        <v>490.16666666666669</v>
      </c>
      <c r="R35" s="5">
        <f t="shared" ref="R35" si="23">AVERAGE(R24:R34)</f>
        <v>582.34545454545446</v>
      </c>
      <c r="S35" s="5">
        <f t="shared" ref="S35" si="24">AVERAGE(S24:S34)</f>
        <v>553.07272727272732</v>
      </c>
      <c r="T35" s="5">
        <f>AVERAGE(T24:T34)</f>
        <v>681.9545454545455</v>
      </c>
      <c r="U35" s="5">
        <f>AVERAGE(U24:U34)</f>
        <v>616.7166666666667</v>
      </c>
      <c r="V35" s="5">
        <f t="shared" ref="V35" si="25">AVERAGE(V24:V34)</f>
        <v>596.47576363636369</v>
      </c>
      <c r="W35" s="5">
        <f t="shared" ref="W35" si="26">AVERAGE(W24:W34)</f>
        <v>610.99091818181819</v>
      </c>
      <c r="X35" s="5">
        <f>AVERAGE(X24:X34)</f>
        <v>656.72727272727275</v>
      </c>
      <c r="Y35" s="5">
        <f>AVERAGE(Y24:Y34)</f>
        <v>643.18333333333339</v>
      </c>
      <c r="Z35" s="5">
        <f t="shared" ref="Z35" si="27">AVERAGE(Z24:Z34)</f>
        <v>625.69999999999993</v>
      </c>
      <c r="AA35" s="5">
        <f t="shared" ref="AA35" si="28">AVERAGE(AA24:AA34)</f>
        <v>617.21818181818173</v>
      </c>
    </row>
    <row r="36" spans="1:39" ht="14.15" x14ac:dyDescent="0.25">
      <c r="A36" s="7" t="s">
        <v>8</v>
      </c>
      <c r="B36" s="8">
        <f>STDEV(B24:B34)/SQRT(11)</f>
        <v>2.1434620948516931</v>
      </c>
      <c r="C36" s="8">
        <f>STDEV(C24:C34)/SQRT(6)</f>
        <v>1.9855729651664784</v>
      </c>
      <c r="D36" s="8">
        <f t="shared" ref="D36:E36" si="29">STDEV(D24:D34)/SQRT(11)</f>
        <v>2.886766614675206</v>
      </c>
      <c r="E36" s="8">
        <f t="shared" si="29"/>
        <v>2.6488700226123441</v>
      </c>
      <c r="F36" s="8">
        <f>STDEV(F24:F34)/SQRT(11)</f>
        <v>2.5455584394381723</v>
      </c>
      <c r="G36" s="8">
        <f>STDEV(G24:G34)/SQRT(6)</f>
        <v>2.7667971856763387</v>
      </c>
      <c r="H36" s="8">
        <f t="shared" ref="H36:I36" si="30">STDEV(H24:H34)/SQRT(11)</f>
        <v>4.1283029927117543</v>
      </c>
      <c r="I36" s="8">
        <f t="shared" si="30"/>
        <v>2.9070580103400876</v>
      </c>
      <c r="J36" s="8">
        <f>STDEV(J24:J34)/SQRT(11)</f>
        <v>1.6969929652084421</v>
      </c>
      <c r="K36" s="8">
        <f>STDEV(K24:K34)/SQRT(6)</f>
        <v>2.5468171857787083</v>
      </c>
      <c r="L36" s="8">
        <f t="shared" ref="L36:M36" si="31">STDEV(L24:L34)/SQRT(11)</f>
        <v>2.9454573512893485</v>
      </c>
      <c r="M36" s="8">
        <f t="shared" si="31"/>
        <v>3.0084811247016225</v>
      </c>
      <c r="O36" s="7" t="s">
        <v>8</v>
      </c>
      <c r="P36" s="8">
        <f>STDEV(P24:P34)/SQRT(11)</f>
        <v>17.69656781403372</v>
      </c>
      <c r="Q36" s="8">
        <f>STDEV(Q24:Q34)/SQRT(6)</f>
        <v>38.399311336417391</v>
      </c>
      <c r="R36" s="8">
        <f t="shared" ref="R36:S36" si="32">STDEV(R24:R34)/SQRT(11)</f>
        <v>39.777495610266939</v>
      </c>
      <c r="S36" s="8">
        <f t="shared" si="32"/>
        <v>47.93721858451763</v>
      </c>
      <c r="T36" s="8">
        <f>STDEV(T24:T34)/SQRT(11)</f>
        <v>34.48327226519698</v>
      </c>
      <c r="U36" s="8">
        <f>STDEV(U24:U34)/SQRT(6)</f>
        <v>27.99475446896734</v>
      </c>
      <c r="V36" s="8">
        <f t="shared" ref="V36:W36" si="33">STDEV(V24:V34)/SQRT(11)</f>
        <v>34.629313976924458</v>
      </c>
      <c r="W36" s="8">
        <f t="shared" si="33"/>
        <v>24.523736694253177</v>
      </c>
      <c r="X36" s="8">
        <f>STDEV(X24:X34)/SQRT(11)</f>
        <v>18.672435157492018</v>
      </c>
      <c r="Y36" s="8">
        <f>STDEV(Y24:Y34)/SQRT(6)</f>
        <v>24.512614666285167</v>
      </c>
      <c r="Z36" s="8">
        <f t="shared" ref="Z36:AA36" si="34">STDEV(Z24:Z34)/SQRT(11)</f>
        <v>24.912880932634874</v>
      </c>
      <c r="AA36" s="8">
        <f t="shared" si="34"/>
        <v>17.146973325192874</v>
      </c>
    </row>
    <row r="37" spans="1:39" x14ac:dyDescent="0.3">
      <c r="B37" s="14"/>
      <c r="C37" s="14"/>
      <c r="D37" s="14"/>
    </row>
    <row r="38" spans="1:39" x14ac:dyDescent="0.3">
      <c r="B38" s="14"/>
      <c r="C38" s="14"/>
      <c r="D38" s="14"/>
    </row>
    <row r="39" spans="1:39" x14ac:dyDescent="0.3">
      <c r="B39" s="14"/>
      <c r="C39" s="14"/>
      <c r="D39" s="14"/>
    </row>
    <row r="40" spans="1:39" x14ac:dyDescent="0.3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</row>
    <row r="41" spans="1:39" x14ac:dyDescent="0.3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</row>
    <row r="42" spans="1:39" x14ac:dyDescent="0.3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</row>
    <row r="43" spans="1:39" x14ac:dyDescent="0.3">
      <c r="B43" s="14"/>
      <c r="C43" s="14"/>
      <c r="D43" s="14"/>
      <c r="R43" s="14"/>
    </row>
    <row r="44" spans="1:39" x14ac:dyDescent="0.3">
      <c r="B44" s="14"/>
      <c r="C44" s="14"/>
      <c r="D44" s="14"/>
      <c r="R44" s="14"/>
      <c r="AC44" s="14"/>
      <c r="AD44" s="14"/>
      <c r="AE44" s="14"/>
    </row>
    <row r="45" spans="1:39" x14ac:dyDescent="0.3">
      <c r="B45" s="14"/>
      <c r="C45" s="14"/>
      <c r="D45" s="14"/>
      <c r="R45" s="14"/>
      <c r="AC45" s="14"/>
      <c r="AD45" s="14"/>
      <c r="AE45" s="14"/>
    </row>
    <row r="46" spans="1:39" x14ac:dyDescent="0.3">
      <c r="B46" s="14"/>
      <c r="C46" s="14"/>
      <c r="D46" s="14"/>
      <c r="R46" s="14"/>
      <c r="AC46" s="14"/>
      <c r="AD46" s="14"/>
      <c r="AE46" s="14"/>
    </row>
    <row r="47" spans="1:39" x14ac:dyDescent="0.3">
      <c r="B47" s="14"/>
      <c r="C47" s="14"/>
      <c r="D47" s="14"/>
      <c r="AC47" s="14"/>
      <c r="AD47" s="14"/>
      <c r="AE47" s="14"/>
    </row>
    <row r="48" spans="1:39" x14ac:dyDescent="0.3">
      <c r="B48" s="14"/>
      <c r="C48" s="14"/>
      <c r="D48" s="14"/>
      <c r="R48" s="14"/>
      <c r="AC48" s="14"/>
      <c r="AD48" s="14"/>
      <c r="AE48" s="14"/>
    </row>
    <row r="49" spans="2:31" x14ac:dyDescent="0.3">
      <c r="B49" s="14"/>
      <c r="C49" s="14"/>
      <c r="D49" s="14"/>
      <c r="R49" s="14"/>
      <c r="AC49" s="14"/>
      <c r="AD49" s="14"/>
      <c r="AE49" s="14"/>
    </row>
    <row r="50" spans="2:31" x14ac:dyDescent="0.3">
      <c r="B50" s="14"/>
      <c r="C50" s="14"/>
      <c r="D50" s="14"/>
      <c r="R50" s="14"/>
      <c r="AC50" s="14"/>
      <c r="AD50" s="14"/>
      <c r="AE50" s="14"/>
    </row>
    <row r="51" spans="2:31" x14ac:dyDescent="0.3">
      <c r="B51" s="14"/>
      <c r="C51" s="14"/>
      <c r="D51" s="14"/>
      <c r="R51" s="14"/>
      <c r="AC51" s="14"/>
      <c r="AD51" s="14"/>
      <c r="AE51" s="14"/>
    </row>
    <row r="52" spans="2:31" x14ac:dyDescent="0.3">
      <c r="B52" s="14"/>
      <c r="C52" s="14"/>
      <c r="D52" s="14"/>
      <c r="R52" s="14"/>
      <c r="AC52" s="14"/>
      <c r="AD52" s="14"/>
      <c r="AE52" s="14"/>
    </row>
    <row r="53" spans="2:31" x14ac:dyDescent="0.3">
      <c r="B53" s="14"/>
      <c r="C53" s="14"/>
      <c r="D53" s="14"/>
      <c r="R53" s="14"/>
      <c r="AC53" s="14"/>
      <c r="AD53" s="14"/>
      <c r="AE53" s="14"/>
    </row>
    <row r="54" spans="2:31" x14ac:dyDescent="0.3">
      <c r="B54" s="14"/>
      <c r="C54" s="14"/>
      <c r="D54" s="14"/>
      <c r="R54" s="14"/>
      <c r="AC54" s="14"/>
      <c r="AD54" s="14"/>
      <c r="AE54" s="14"/>
    </row>
    <row r="55" spans="2:31" x14ac:dyDescent="0.3">
      <c r="B55" s="14"/>
      <c r="C55" s="14"/>
      <c r="D55" s="14"/>
      <c r="R55" s="14"/>
      <c r="AC55" s="14"/>
      <c r="AD55" s="14"/>
      <c r="AE55" s="14"/>
    </row>
    <row r="56" spans="2:31" x14ac:dyDescent="0.3">
      <c r="B56" s="14"/>
      <c r="C56" s="14"/>
      <c r="D56" s="14"/>
      <c r="R56" s="14"/>
      <c r="AC56" s="14"/>
      <c r="AD56" s="14"/>
      <c r="AE56" s="14"/>
    </row>
    <row r="57" spans="2:31" x14ac:dyDescent="0.3">
      <c r="B57" s="14"/>
      <c r="C57" s="14"/>
      <c r="D57" s="14"/>
      <c r="R57" s="14"/>
      <c r="AC57" s="14"/>
      <c r="AD57" s="14"/>
      <c r="AE57" s="14"/>
    </row>
    <row r="58" spans="2:31" x14ac:dyDescent="0.3">
      <c r="B58" s="14"/>
      <c r="C58" s="14"/>
      <c r="D58" s="14"/>
      <c r="AC58" s="14"/>
      <c r="AD58" s="14"/>
      <c r="AE58" s="14"/>
    </row>
    <row r="59" spans="2:31" x14ac:dyDescent="0.3">
      <c r="B59" s="14"/>
      <c r="C59" s="14"/>
      <c r="D59" s="14"/>
      <c r="AC59" s="14"/>
      <c r="AD59" s="14"/>
      <c r="AE59" s="14"/>
    </row>
    <row r="60" spans="2:31" x14ac:dyDescent="0.3">
      <c r="B60" s="14"/>
      <c r="C60" s="14"/>
      <c r="D60" s="14"/>
      <c r="AC60" s="14"/>
      <c r="AD60" s="14"/>
      <c r="AE60" s="14"/>
    </row>
    <row r="61" spans="2:31" x14ac:dyDescent="0.3">
      <c r="B61" s="14"/>
      <c r="C61" s="14"/>
      <c r="D61" s="14"/>
      <c r="AC61" s="14"/>
      <c r="AD61" s="14"/>
      <c r="AE61" s="14"/>
    </row>
    <row r="62" spans="2:31" x14ac:dyDescent="0.3">
      <c r="AC62" s="14"/>
      <c r="AD62" s="14"/>
      <c r="AE62" s="14"/>
    </row>
    <row r="63" spans="2:31" x14ac:dyDescent="0.3">
      <c r="AC63" s="14"/>
      <c r="AD63" s="14"/>
      <c r="AE63" s="14"/>
    </row>
    <row r="64" spans="2:31" x14ac:dyDescent="0.3">
      <c r="AC64" s="14"/>
      <c r="AD64" s="14"/>
      <c r="AE64" s="14"/>
    </row>
    <row r="65" spans="29:31" x14ac:dyDescent="0.3">
      <c r="AC65" s="14"/>
      <c r="AD65" s="14"/>
      <c r="AE65" s="14"/>
    </row>
    <row r="66" spans="29:31" x14ac:dyDescent="0.3">
      <c r="AC66" s="14"/>
      <c r="AD66" s="14"/>
      <c r="AE66" s="14"/>
    </row>
    <row r="67" spans="29:31" x14ac:dyDescent="0.3">
      <c r="AC67" s="14"/>
      <c r="AD67" s="14"/>
      <c r="AE67" s="14"/>
    </row>
    <row r="68" spans="29:31" x14ac:dyDescent="0.3">
      <c r="AC68" s="14"/>
      <c r="AD68" s="14"/>
      <c r="AE68" s="14"/>
    </row>
    <row r="69" spans="29:31" x14ac:dyDescent="0.3">
      <c r="AC69" s="14"/>
      <c r="AD69" s="14"/>
      <c r="AE69" s="14"/>
    </row>
    <row r="70" spans="29:31" x14ac:dyDescent="0.3">
      <c r="AC70" s="14"/>
      <c r="AD70" s="14"/>
      <c r="AE70" s="14"/>
    </row>
    <row r="71" spans="29:31" x14ac:dyDescent="0.3">
      <c r="AC71" s="14"/>
      <c r="AD71" s="14"/>
      <c r="AE71" s="14"/>
    </row>
    <row r="72" spans="29:31" x14ac:dyDescent="0.3">
      <c r="AC72" s="14"/>
      <c r="AD72" s="14"/>
      <c r="AE72" s="14"/>
    </row>
    <row r="73" spans="29:31" x14ac:dyDescent="0.3">
      <c r="AC73" s="14"/>
      <c r="AD73" s="14"/>
      <c r="AE73" s="14"/>
    </row>
    <row r="74" spans="29:31" x14ac:dyDescent="0.3">
      <c r="AC74" s="14"/>
      <c r="AD74" s="14"/>
      <c r="AE74" s="14"/>
    </row>
    <row r="75" spans="29:31" x14ac:dyDescent="0.3">
      <c r="AC75" s="14"/>
      <c r="AD75" s="14"/>
      <c r="AE75" s="14"/>
    </row>
    <row r="76" spans="29:31" x14ac:dyDescent="0.3">
      <c r="AC76" s="14"/>
      <c r="AD76" s="14"/>
      <c r="AE76" s="14"/>
    </row>
    <row r="77" spans="29:31" x14ac:dyDescent="0.3">
      <c r="AC77" s="14"/>
      <c r="AD77" s="14"/>
      <c r="AE77" s="14"/>
    </row>
    <row r="78" spans="29:31" x14ac:dyDescent="0.3">
      <c r="AC78" s="14"/>
      <c r="AD78" s="14"/>
      <c r="AE78" s="14"/>
    </row>
    <row r="79" spans="29:31" x14ac:dyDescent="0.3">
      <c r="AC79" s="14"/>
      <c r="AD79" s="14"/>
      <c r="AE79" s="14"/>
    </row>
    <row r="80" spans="29:31" x14ac:dyDescent="0.3">
      <c r="AC80" s="14"/>
      <c r="AD80" s="14"/>
      <c r="AE80" s="14"/>
    </row>
    <row r="81" spans="29:31" x14ac:dyDescent="0.3">
      <c r="AC81" s="14"/>
      <c r="AD81" s="14"/>
      <c r="AE81" s="14"/>
    </row>
    <row r="82" spans="29:31" x14ac:dyDescent="0.3">
      <c r="AC82" s="14"/>
      <c r="AD82" s="14"/>
      <c r="AE82" s="14"/>
    </row>
  </sheetData>
  <mergeCells count="12">
    <mergeCell ref="X21:AA21"/>
    <mergeCell ref="B2:E2"/>
    <mergeCell ref="F2:I2"/>
    <mergeCell ref="J2:M2"/>
    <mergeCell ref="P2:S2"/>
    <mergeCell ref="T2:W2"/>
    <mergeCell ref="X2:AA2"/>
    <mergeCell ref="B21:E21"/>
    <mergeCell ref="F21:I21"/>
    <mergeCell ref="J21:M21"/>
    <mergeCell ref="P21:S21"/>
    <mergeCell ref="T21:W21"/>
  </mergeCells>
  <phoneticPr fontId="2"/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"/>
  <sheetViews>
    <sheetView topLeftCell="A16" workbookViewId="0">
      <selection activeCell="B30" sqref="B30"/>
    </sheetView>
  </sheetViews>
  <sheetFormatPr defaultRowHeight="13.3" x14ac:dyDescent="0.25"/>
  <cols>
    <col min="1" max="1" width="24.4609375" bestFit="1" customWidth="1"/>
    <col min="2" max="2" width="10.84375" customWidth="1"/>
    <col min="3" max="3" width="10.3828125" customWidth="1"/>
    <col min="4" max="4" width="15.4609375" bestFit="1" customWidth="1"/>
    <col min="5" max="5" width="16.84375" bestFit="1" customWidth="1"/>
    <col min="7" max="7" width="24.4609375" bestFit="1" customWidth="1"/>
    <col min="8" max="8" width="9.4609375" customWidth="1"/>
    <col min="9" max="9" width="10.15234375" customWidth="1"/>
    <col min="10" max="10" width="15.4609375" bestFit="1" customWidth="1"/>
    <col min="11" max="11" width="16.84375" bestFit="1" customWidth="1"/>
    <col min="13" max="13" width="24.4609375" bestFit="1" customWidth="1"/>
    <col min="16" max="16" width="15.4609375" bestFit="1" customWidth="1"/>
    <col min="17" max="17" width="16.84375" bestFit="1" customWidth="1"/>
    <col min="19" max="19" width="24.3828125" bestFit="1" customWidth="1"/>
    <col min="20" max="20" width="10.765625" customWidth="1"/>
    <col min="21" max="21" width="10.23046875" customWidth="1"/>
    <col min="22" max="22" width="15.4609375" bestFit="1" customWidth="1"/>
    <col min="23" max="23" width="16.84375" bestFit="1" customWidth="1"/>
  </cols>
  <sheetData>
    <row r="1" spans="1:23" ht="14.15" x14ac:dyDescent="0.25">
      <c r="A1" s="1" t="s">
        <v>103</v>
      </c>
      <c r="B1" s="2"/>
      <c r="C1" s="2"/>
      <c r="D1" s="2"/>
      <c r="E1" s="2"/>
      <c r="G1" s="1" t="s">
        <v>104</v>
      </c>
      <c r="H1" s="2"/>
      <c r="I1" s="2"/>
      <c r="J1" s="2"/>
      <c r="K1" s="2"/>
      <c r="M1" s="1" t="s">
        <v>105</v>
      </c>
      <c r="N1" s="2"/>
      <c r="O1" s="2"/>
      <c r="P1" s="2"/>
      <c r="Q1" s="2"/>
      <c r="S1" s="1" t="s">
        <v>106</v>
      </c>
      <c r="T1" s="2"/>
      <c r="U1" s="2"/>
      <c r="V1" s="2"/>
      <c r="W1" s="2"/>
    </row>
    <row r="2" spans="1:23" ht="14.15" x14ac:dyDescent="0.25">
      <c r="A2" s="3" t="s">
        <v>28</v>
      </c>
      <c r="B2" s="4" t="s">
        <v>29</v>
      </c>
      <c r="C2" s="4" t="s">
        <v>30</v>
      </c>
      <c r="D2" s="4" t="s">
        <v>31</v>
      </c>
      <c r="E2" s="4" t="s">
        <v>32</v>
      </c>
      <c r="G2" s="3" t="s">
        <v>101</v>
      </c>
      <c r="H2" s="4" t="s">
        <v>29</v>
      </c>
      <c r="I2" s="4" t="s">
        <v>30</v>
      </c>
      <c r="J2" s="4" t="s">
        <v>31</v>
      </c>
      <c r="K2" s="4" t="s">
        <v>32</v>
      </c>
      <c r="M2" s="3" t="s">
        <v>38</v>
      </c>
      <c r="N2" s="4" t="s">
        <v>29</v>
      </c>
      <c r="O2" s="4" t="s">
        <v>30</v>
      </c>
      <c r="P2" s="4" t="s">
        <v>31</v>
      </c>
      <c r="Q2" s="4" t="s">
        <v>32</v>
      </c>
      <c r="S2" s="3" t="s">
        <v>39</v>
      </c>
      <c r="T2" s="4" t="s">
        <v>29</v>
      </c>
      <c r="U2" s="4" t="s">
        <v>30</v>
      </c>
      <c r="V2" s="4" t="s">
        <v>31</v>
      </c>
      <c r="W2" s="4" t="s">
        <v>32</v>
      </c>
    </row>
    <row r="3" spans="1:23" ht="14.15" x14ac:dyDescent="0.25">
      <c r="B3" s="3" t="s">
        <v>36</v>
      </c>
      <c r="C3" s="3" t="s">
        <v>36</v>
      </c>
      <c r="D3" s="3" t="s">
        <v>36</v>
      </c>
      <c r="E3" s="3" t="s">
        <v>36</v>
      </c>
      <c r="H3" s="3" t="s">
        <v>36</v>
      </c>
      <c r="I3" s="3" t="s">
        <v>36</v>
      </c>
      <c r="J3" s="3" t="s">
        <v>36</v>
      </c>
      <c r="K3" s="3" t="s">
        <v>36</v>
      </c>
      <c r="N3" s="3" t="s">
        <v>36</v>
      </c>
      <c r="O3" s="3" t="s">
        <v>36</v>
      </c>
      <c r="P3" s="3" t="s">
        <v>36</v>
      </c>
      <c r="Q3" s="3" t="s">
        <v>36</v>
      </c>
      <c r="T3" s="3" t="s">
        <v>40</v>
      </c>
      <c r="U3" s="3" t="s">
        <v>40</v>
      </c>
      <c r="V3" s="3" t="s">
        <v>40</v>
      </c>
      <c r="W3" s="3" t="s">
        <v>40</v>
      </c>
    </row>
    <row r="4" spans="1:23" ht="14.15" x14ac:dyDescent="0.35">
      <c r="A4" s="3" t="s">
        <v>3</v>
      </c>
      <c r="B4" s="5">
        <v>99.3</v>
      </c>
      <c r="C4" s="5">
        <v>91.3</v>
      </c>
      <c r="D4" s="5">
        <v>146.80000000000001</v>
      </c>
      <c r="E4" s="5">
        <v>95.7</v>
      </c>
      <c r="G4" s="3" t="s">
        <v>3</v>
      </c>
      <c r="H4" s="5">
        <v>56</v>
      </c>
      <c r="I4" s="5">
        <v>67.7</v>
      </c>
      <c r="J4" s="5">
        <v>86</v>
      </c>
      <c r="K4" s="5">
        <v>50.7</v>
      </c>
      <c r="M4" s="3" t="s">
        <v>3</v>
      </c>
      <c r="N4" s="5">
        <v>70.3</v>
      </c>
      <c r="O4" s="5">
        <v>75.3</v>
      </c>
      <c r="P4" s="5">
        <v>106</v>
      </c>
      <c r="Q4" s="5">
        <v>65</v>
      </c>
      <c r="S4" s="3" t="s">
        <v>3</v>
      </c>
      <c r="T4" s="5">
        <v>546</v>
      </c>
      <c r="U4" s="5">
        <v>539</v>
      </c>
      <c r="V4" s="5">
        <v>542.29999999999995</v>
      </c>
      <c r="W4" s="5">
        <v>557</v>
      </c>
    </row>
    <row r="5" spans="1:23" ht="14.15" x14ac:dyDescent="0.35">
      <c r="A5" s="3" t="s">
        <v>4</v>
      </c>
      <c r="B5" s="5">
        <v>102</v>
      </c>
      <c r="C5" s="5">
        <v>100.7</v>
      </c>
      <c r="D5" s="5">
        <v>138.69999999999999</v>
      </c>
      <c r="E5" s="5">
        <v>111.2</v>
      </c>
      <c r="G5" s="3" t="s">
        <v>4</v>
      </c>
      <c r="H5" s="5">
        <v>59</v>
      </c>
      <c r="I5" s="5">
        <v>61.3</v>
      </c>
      <c r="J5" s="5">
        <v>83.3</v>
      </c>
      <c r="K5" s="5">
        <v>75.8</v>
      </c>
      <c r="M5" s="3" t="s">
        <v>4</v>
      </c>
      <c r="N5" s="5">
        <v>73.3</v>
      </c>
      <c r="O5" s="5">
        <v>74.3</v>
      </c>
      <c r="P5" s="5">
        <v>101.7</v>
      </c>
      <c r="Q5" s="5">
        <v>87.4</v>
      </c>
      <c r="S5" s="3" t="s">
        <v>4</v>
      </c>
      <c r="T5" s="5">
        <v>576.29999999999995</v>
      </c>
      <c r="U5" s="5">
        <v>535.70000000000005</v>
      </c>
      <c r="V5" s="5">
        <v>635.70000000000005</v>
      </c>
      <c r="W5" s="5">
        <v>693</v>
      </c>
    </row>
    <row r="6" spans="1:23" ht="14.15" x14ac:dyDescent="0.35">
      <c r="A6" s="3" t="s">
        <v>5</v>
      </c>
      <c r="B6" s="5">
        <v>102.3</v>
      </c>
      <c r="C6" s="5">
        <v>103.7</v>
      </c>
      <c r="D6" s="5">
        <v>132.30000000000001</v>
      </c>
      <c r="E6" s="5">
        <v>103.7</v>
      </c>
      <c r="G6" s="3" t="s">
        <v>5</v>
      </c>
      <c r="H6" s="5">
        <v>62</v>
      </c>
      <c r="I6" s="5">
        <v>68</v>
      </c>
      <c r="J6" s="5">
        <v>90.7</v>
      </c>
      <c r="K6" s="5">
        <v>60</v>
      </c>
      <c r="M6" s="3" t="s">
        <v>5</v>
      </c>
      <c r="N6" s="5">
        <v>75.7</v>
      </c>
      <c r="O6" s="5">
        <v>80</v>
      </c>
      <c r="P6" s="5">
        <v>104.3</v>
      </c>
      <c r="Q6" s="5">
        <v>74.3</v>
      </c>
      <c r="S6" s="3" t="s">
        <v>5</v>
      </c>
      <c r="T6" s="5">
        <v>576</v>
      </c>
      <c r="U6" s="5">
        <v>575.29999999999995</v>
      </c>
      <c r="V6" s="5">
        <v>589</v>
      </c>
      <c r="W6" s="5">
        <v>478.7</v>
      </c>
    </row>
    <row r="7" spans="1:23" ht="14.15" x14ac:dyDescent="0.35">
      <c r="A7" s="3" t="s">
        <v>6</v>
      </c>
      <c r="B7" s="5">
        <v>100.3</v>
      </c>
      <c r="C7" s="5">
        <v>100.3</v>
      </c>
      <c r="D7" s="5">
        <v>159.69999999999999</v>
      </c>
      <c r="E7" s="5">
        <v>96.3</v>
      </c>
      <c r="G7" s="3" t="s">
        <v>6</v>
      </c>
      <c r="H7" s="5">
        <v>64.7</v>
      </c>
      <c r="I7" s="5">
        <v>64.7</v>
      </c>
      <c r="J7" s="5">
        <v>94.3</v>
      </c>
      <c r="K7" s="5">
        <v>69</v>
      </c>
      <c r="M7" s="3" t="s">
        <v>6</v>
      </c>
      <c r="N7" s="5">
        <v>76.3</v>
      </c>
      <c r="O7" s="5">
        <v>76.3</v>
      </c>
      <c r="P7" s="5">
        <v>116.2</v>
      </c>
      <c r="Q7" s="5">
        <v>78</v>
      </c>
      <c r="S7" s="3" t="s">
        <v>6</v>
      </c>
      <c r="T7" s="5">
        <v>555</v>
      </c>
      <c r="U7" s="5">
        <v>509.7</v>
      </c>
      <c r="V7" s="5">
        <v>651.20000000000005</v>
      </c>
      <c r="W7" s="5">
        <v>556</v>
      </c>
    </row>
    <row r="8" spans="1:23" ht="14.15" x14ac:dyDescent="0.35">
      <c r="A8" s="3" t="s">
        <v>16</v>
      </c>
      <c r="B8" s="5">
        <v>109.2</v>
      </c>
      <c r="C8" s="5">
        <v>93.7</v>
      </c>
      <c r="D8" s="5">
        <v>130.69999999999999</v>
      </c>
      <c r="E8" s="5">
        <v>100.7</v>
      </c>
      <c r="G8" s="3" t="s">
        <v>16</v>
      </c>
      <c r="H8" s="5">
        <v>61.7</v>
      </c>
      <c r="I8" s="5">
        <v>59.3</v>
      </c>
      <c r="J8" s="5">
        <v>75.3</v>
      </c>
      <c r="K8" s="5">
        <v>44.3</v>
      </c>
      <c r="M8" s="3" t="s">
        <v>16</v>
      </c>
      <c r="N8" s="5">
        <v>77.5</v>
      </c>
      <c r="O8" s="5">
        <v>70.7</v>
      </c>
      <c r="P8" s="5">
        <v>93.7</v>
      </c>
      <c r="Q8" s="5">
        <v>63.3</v>
      </c>
      <c r="S8" s="3" t="s">
        <v>16</v>
      </c>
      <c r="T8" s="5">
        <v>545.29999999999995</v>
      </c>
      <c r="U8" s="5">
        <v>462.3</v>
      </c>
      <c r="V8" s="5">
        <v>467.7</v>
      </c>
      <c r="W8" s="5">
        <v>596.70000000000005</v>
      </c>
    </row>
    <row r="9" spans="1:23" ht="14.15" x14ac:dyDescent="0.35">
      <c r="A9" s="3" t="s">
        <v>17</v>
      </c>
      <c r="B9" s="5">
        <v>95</v>
      </c>
      <c r="C9" s="5"/>
      <c r="D9" s="5"/>
      <c r="E9" s="5"/>
      <c r="G9" s="3" t="s">
        <v>17</v>
      </c>
      <c r="H9" s="5">
        <v>55.7</v>
      </c>
      <c r="I9" s="5"/>
      <c r="J9" s="5"/>
      <c r="K9" s="5"/>
      <c r="M9" s="3" t="s">
        <v>17</v>
      </c>
      <c r="N9" s="5">
        <v>68.7</v>
      </c>
      <c r="O9" s="5"/>
      <c r="P9" s="5"/>
      <c r="Q9" s="5"/>
      <c r="S9" s="3" t="s">
        <v>17</v>
      </c>
      <c r="T9" s="5">
        <v>656.3</v>
      </c>
      <c r="U9" s="5"/>
      <c r="V9" s="5"/>
      <c r="W9" s="5"/>
    </row>
    <row r="10" spans="1:23" ht="14.15" x14ac:dyDescent="0.35">
      <c r="A10" s="3" t="s">
        <v>18</v>
      </c>
      <c r="B10" s="5">
        <v>80</v>
      </c>
      <c r="C10" s="5"/>
      <c r="D10" s="5"/>
      <c r="E10" s="5"/>
      <c r="G10" s="3" t="s">
        <v>18</v>
      </c>
      <c r="H10" s="5">
        <v>57</v>
      </c>
      <c r="I10" s="5"/>
      <c r="J10" s="5"/>
      <c r="K10" s="5"/>
      <c r="M10" s="3" t="s">
        <v>18</v>
      </c>
      <c r="N10" s="5">
        <v>65</v>
      </c>
      <c r="O10" s="5"/>
      <c r="P10" s="5"/>
      <c r="Q10" s="5"/>
      <c r="S10" s="3" t="s">
        <v>18</v>
      </c>
      <c r="T10" s="5">
        <v>576.29999999999995</v>
      </c>
      <c r="U10" s="5"/>
      <c r="V10" s="5"/>
      <c r="W10" s="5"/>
    </row>
    <row r="11" spans="1:23" ht="14.15" x14ac:dyDescent="0.35">
      <c r="A11" s="3" t="s">
        <v>19</v>
      </c>
      <c r="B11" s="5">
        <v>75.3</v>
      </c>
      <c r="C11" s="5"/>
      <c r="D11" s="5"/>
      <c r="E11" s="5"/>
      <c r="G11" s="3" t="s">
        <v>19</v>
      </c>
      <c r="H11" s="5">
        <v>50</v>
      </c>
      <c r="I11" s="5"/>
      <c r="J11" s="5"/>
      <c r="K11" s="5"/>
      <c r="M11" s="3" t="s">
        <v>19</v>
      </c>
      <c r="N11" s="5">
        <v>58.7</v>
      </c>
      <c r="O11" s="5"/>
      <c r="P11" s="5"/>
      <c r="Q11" s="5"/>
      <c r="S11" s="3" t="s">
        <v>19</v>
      </c>
      <c r="T11" s="5">
        <v>569.29999999999995</v>
      </c>
      <c r="U11" s="5"/>
      <c r="V11" s="5"/>
      <c r="W11" s="5"/>
    </row>
    <row r="12" spans="1:23" ht="14.15" x14ac:dyDescent="0.35">
      <c r="A12" s="3" t="s">
        <v>33</v>
      </c>
      <c r="B12" s="17">
        <v>95.7</v>
      </c>
      <c r="C12" s="17"/>
      <c r="D12" s="17"/>
      <c r="E12" s="17"/>
      <c r="G12" s="3" t="s">
        <v>33</v>
      </c>
      <c r="H12" s="17">
        <v>60</v>
      </c>
      <c r="I12" s="17"/>
      <c r="J12" s="17"/>
      <c r="K12" s="17"/>
      <c r="M12" s="3" t="s">
        <v>33</v>
      </c>
      <c r="N12" s="17">
        <v>71.7</v>
      </c>
      <c r="O12" s="17"/>
      <c r="P12" s="17"/>
      <c r="Q12" s="17"/>
      <c r="S12" s="3" t="s">
        <v>33</v>
      </c>
      <c r="T12" s="17">
        <v>642</v>
      </c>
      <c r="U12" s="17"/>
      <c r="V12" s="17"/>
      <c r="W12" s="17"/>
    </row>
    <row r="13" spans="1:23" ht="14.15" x14ac:dyDescent="0.35">
      <c r="A13" s="7" t="s">
        <v>7</v>
      </c>
      <c r="B13" s="5">
        <f>AVERAGE(B4:B12)</f>
        <v>95.455555555555563</v>
      </c>
      <c r="C13" s="5">
        <f>AVERAGE(C4:C12)</f>
        <v>97.94</v>
      </c>
      <c r="D13" s="5">
        <f>AVERAGE(D4:D12)</f>
        <v>141.64000000000001</v>
      </c>
      <c r="E13" s="5">
        <f>AVERAGE(E4:E12)</f>
        <v>101.52000000000001</v>
      </c>
      <c r="G13" s="7" t="s">
        <v>7</v>
      </c>
      <c r="H13" s="5">
        <f>AVERAGE(H4:H12)</f>
        <v>58.455555555555549</v>
      </c>
      <c r="I13" s="5">
        <f>AVERAGE(I4:I12)</f>
        <v>64.2</v>
      </c>
      <c r="J13" s="5">
        <f>AVERAGE(J4:J12)</f>
        <v>85.92</v>
      </c>
      <c r="K13" s="5">
        <f>AVERAGE(K4:K12)</f>
        <v>59.96</v>
      </c>
      <c r="M13" s="7" t="s">
        <v>7</v>
      </c>
      <c r="N13" s="5">
        <f>AVERAGE(N4:N12)</f>
        <v>70.800000000000011</v>
      </c>
      <c r="O13" s="5">
        <f>AVERAGE(O4:O12)</f>
        <v>75.319999999999993</v>
      </c>
      <c r="P13" s="5">
        <f>AVERAGE(P4:P12)</f>
        <v>104.38</v>
      </c>
      <c r="Q13" s="5">
        <f>AVERAGE(Q4:Q12)</f>
        <v>73.599999999999994</v>
      </c>
      <c r="S13" s="7" t="s">
        <v>7</v>
      </c>
      <c r="T13" s="5">
        <f>AVERAGE(T4:T12)</f>
        <v>582.50000000000011</v>
      </c>
      <c r="U13" s="5">
        <f>AVERAGE(U4:U12)</f>
        <v>524.4</v>
      </c>
      <c r="V13" s="5">
        <f>AVERAGE(V4:V12)</f>
        <v>577.17999999999995</v>
      </c>
      <c r="W13" s="5">
        <f>AVERAGE(W4:W12)</f>
        <v>576.28</v>
      </c>
    </row>
    <row r="14" spans="1:23" ht="14.15" x14ac:dyDescent="0.25">
      <c r="A14" s="7" t="s">
        <v>8</v>
      </c>
      <c r="B14" s="8">
        <f>STDEV(B4:B12)/SQRT(9)</f>
        <v>3.6557075280804607</v>
      </c>
      <c r="C14" s="8">
        <f>STDEV(C4:C12)/SQRT(5)</f>
        <v>2.3284329494318712</v>
      </c>
      <c r="D14" s="8">
        <f t="shared" ref="D14:E14" si="0">STDEV(D4:D12)/SQRT(5)</f>
        <v>5.3308160726102702</v>
      </c>
      <c r="E14" s="8">
        <f t="shared" si="0"/>
        <v>2.8306183070135056</v>
      </c>
      <c r="G14" s="7" t="s">
        <v>8</v>
      </c>
      <c r="H14" s="8">
        <f>STDEV(H4:H12)/SQRT(9)</f>
        <v>1.4529769355735291</v>
      </c>
      <c r="I14" s="8">
        <f>STDEV(I4:I12)/SQRT(5)</f>
        <v>1.7227884373886433</v>
      </c>
      <c r="J14" s="8">
        <f t="shared" ref="J14:K14" si="1">STDEV(J4:J12)/SQRT(5)</f>
        <v>3.2613494139696226</v>
      </c>
      <c r="K14" s="8">
        <f t="shared" si="1"/>
        <v>5.7602604107800266</v>
      </c>
      <c r="M14" s="7" t="s">
        <v>8</v>
      </c>
      <c r="N14" s="8">
        <f>STDEV(N4:N12)/SQRT(9)</f>
        <v>2.0101133190831688</v>
      </c>
      <c r="O14" s="8">
        <f>STDEV(O4:O12)/SQRT(5)</f>
        <v>1.5041276541570527</v>
      </c>
      <c r="P14" s="8">
        <f t="shared" ref="P14:Q14" si="2">STDEV(P4:P12)/SQRT(5)</f>
        <v>3.630344336285471</v>
      </c>
      <c r="Q14" s="8">
        <f t="shared" si="2"/>
        <v>4.4178048847815816</v>
      </c>
      <c r="S14" s="7" t="s">
        <v>8</v>
      </c>
      <c r="T14" s="8">
        <f>STDEV(T4:T12)/SQRT(9)</f>
        <v>13.308518575208387</v>
      </c>
      <c r="U14" s="8">
        <f>STDEV(U4:U12)/SQRT(5)</f>
        <v>18.713845142033204</v>
      </c>
      <c r="V14" s="8">
        <f t="shared" ref="V14:W14" si="3">STDEV(V4:V12)/SQRT(5)</f>
        <v>33.350972999299884</v>
      </c>
      <c r="W14" s="8">
        <f t="shared" si="3"/>
        <v>34.889388071446952</v>
      </c>
    </row>
    <row r="17" spans="1:23" ht="14.15" x14ac:dyDescent="0.25">
      <c r="A17" s="1" t="s">
        <v>107</v>
      </c>
      <c r="B17" s="2"/>
      <c r="C17" s="2"/>
      <c r="D17" s="2"/>
      <c r="E17" s="2"/>
      <c r="G17" s="1" t="s">
        <v>108</v>
      </c>
      <c r="H17" s="2"/>
      <c r="I17" s="2"/>
      <c r="J17" s="2"/>
      <c r="K17" s="2"/>
      <c r="M17" s="1" t="s">
        <v>109</v>
      </c>
      <c r="N17" s="2"/>
      <c r="O17" s="2"/>
      <c r="P17" s="2"/>
      <c r="Q17" s="2"/>
      <c r="S17" s="1" t="s">
        <v>110</v>
      </c>
      <c r="T17" s="2"/>
      <c r="U17" s="2"/>
      <c r="V17" s="2"/>
      <c r="W17" s="2"/>
    </row>
    <row r="18" spans="1:23" ht="14.15" x14ac:dyDescent="0.25">
      <c r="A18" s="3" t="s">
        <v>54</v>
      </c>
      <c r="B18" s="4" t="s">
        <v>29</v>
      </c>
      <c r="C18" s="4" t="s">
        <v>30</v>
      </c>
      <c r="D18" s="4" t="s">
        <v>31</v>
      </c>
      <c r="E18" s="4" t="s">
        <v>32</v>
      </c>
      <c r="G18" s="3" t="s">
        <v>56</v>
      </c>
      <c r="H18" s="4" t="s">
        <v>29</v>
      </c>
      <c r="I18" s="4" t="s">
        <v>30</v>
      </c>
      <c r="J18" s="4" t="s">
        <v>31</v>
      </c>
      <c r="K18" s="4" t="s">
        <v>32</v>
      </c>
      <c r="M18" s="3" t="s">
        <v>64</v>
      </c>
      <c r="N18" s="4" t="s">
        <v>29</v>
      </c>
      <c r="O18" s="4" t="s">
        <v>30</v>
      </c>
      <c r="P18" s="4" t="s">
        <v>31</v>
      </c>
      <c r="Q18" s="4" t="s">
        <v>32</v>
      </c>
      <c r="S18" s="3" t="s">
        <v>111</v>
      </c>
      <c r="T18" s="4" t="s">
        <v>29</v>
      </c>
      <c r="U18" s="4" t="s">
        <v>30</v>
      </c>
      <c r="V18" s="4" t="s">
        <v>31</v>
      </c>
      <c r="W18" s="4" t="s">
        <v>32</v>
      </c>
    </row>
    <row r="19" spans="1:23" ht="14.15" x14ac:dyDescent="0.25">
      <c r="B19" s="3" t="s">
        <v>53</v>
      </c>
      <c r="C19" s="3" t="s">
        <v>53</v>
      </c>
      <c r="D19" s="3" t="s">
        <v>53</v>
      </c>
      <c r="E19" s="3" t="s">
        <v>53</v>
      </c>
      <c r="H19" s="3" t="s">
        <v>57</v>
      </c>
      <c r="I19" s="3" t="s">
        <v>57</v>
      </c>
      <c r="J19" s="3" t="s">
        <v>57</v>
      </c>
      <c r="K19" s="3" t="s">
        <v>57</v>
      </c>
      <c r="N19" s="3" t="s">
        <v>70</v>
      </c>
      <c r="O19" s="3" t="s">
        <v>70</v>
      </c>
      <c r="P19" s="3" t="s">
        <v>70</v>
      </c>
      <c r="Q19" s="3" t="s">
        <v>70</v>
      </c>
      <c r="T19" s="3" t="s">
        <v>60</v>
      </c>
      <c r="U19" s="3" t="s">
        <v>60</v>
      </c>
      <c r="V19" s="3" t="s">
        <v>60</v>
      </c>
      <c r="W19" s="3" t="s">
        <v>60</v>
      </c>
    </row>
    <row r="20" spans="1:23" ht="14.15" x14ac:dyDescent="0.35">
      <c r="A20" s="3" t="s">
        <v>3</v>
      </c>
      <c r="B20" s="5">
        <v>4.5999999999999996</v>
      </c>
      <c r="C20" s="5">
        <v>4.5599999999999996</v>
      </c>
      <c r="D20" s="5">
        <v>6.84</v>
      </c>
      <c r="E20" s="5">
        <v>4.38</v>
      </c>
      <c r="G20" s="3" t="s">
        <v>3</v>
      </c>
      <c r="H20" s="5">
        <v>5.0599999999999996</v>
      </c>
      <c r="I20" s="5">
        <v>4.5999999999999996</v>
      </c>
      <c r="J20" s="5">
        <v>8.07</v>
      </c>
      <c r="K20" s="5">
        <v>4.6500000000000004</v>
      </c>
      <c r="M20" s="3" t="s">
        <v>3</v>
      </c>
      <c r="N20" s="5">
        <v>49.29</v>
      </c>
      <c r="O20" s="5">
        <v>53.95</v>
      </c>
      <c r="P20" s="5">
        <v>34.799999999999997</v>
      </c>
      <c r="Q20" s="5">
        <v>47.79</v>
      </c>
      <c r="S20" s="3" t="s">
        <v>3</v>
      </c>
      <c r="T20" s="5">
        <v>0.63</v>
      </c>
      <c r="U20" s="5">
        <v>0.68</v>
      </c>
      <c r="V20" s="5">
        <v>0.95</v>
      </c>
      <c r="W20" s="5">
        <v>0.56999999999999995</v>
      </c>
    </row>
    <row r="21" spans="1:23" ht="14.15" x14ac:dyDescent="0.35">
      <c r="A21" s="3" t="s">
        <v>4</v>
      </c>
      <c r="B21" s="5">
        <v>4.76</v>
      </c>
      <c r="C21" s="5">
        <v>4.87</v>
      </c>
      <c r="D21" s="5">
        <v>7.04</v>
      </c>
      <c r="E21" s="5">
        <v>5.43</v>
      </c>
      <c r="G21" s="3" t="s">
        <v>4</v>
      </c>
      <c r="H21" s="5">
        <v>4.93</v>
      </c>
      <c r="I21" s="5">
        <v>6.27</v>
      </c>
      <c r="J21" s="5">
        <v>7.99</v>
      </c>
      <c r="K21" s="5">
        <v>5.82</v>
      </c>
      <c r="M21" s="3" t="s">
        <v>4</v>
      </c>
      <c r="N21" s="5">
        <v>48.66</v>
      </c>
      <c r="O21" s="5">
        <v>45.54</v>
      </c>
      <c r="P21" s="5">
        <v>32.200000000000003</v>
      </c>
      <c r="Q21" s="5">
        <v>53.54</v>
      </c>
      <c r="S21" s="3" t="s">
        <v>4</v>
      </c>
      <c r="T21" s="5">
        <v>0.66</v>
      </c>
      <c r="U21" s="5">
        <v>0.74</v>
      </c>
      <c r="V21" s="5">
        <v>0.95</v>
      </c>
      <c r="W21" s="5">
        <v>0.65</v>
      </c>
    </row>
    <row r="22" spans="1:23" ht="14.15" x14ac:dyDescent="0.35">
      <c r="A22" s="3" t="s">
        <v>5</v>
      </c>
      <c r="B22" s="5">
        <v>4.68</v>
      </c>
      <c r="C22" s="5">
        <v>4.84</v>
      </c>
      <c r="D22" s="5">
        <v>7.78</v>
      </c>
      <c r="E22" s="5">
        <v>5.26</v>
      </c>
      <c r="G22" s="3" t="s">
        <v>5</v>
      </c>
      <c r="H22" s="5">
        <v>4.54</v>
      </c>
      <c r="I22" s="5">
        <v>5.25</v>
      </c>
      <c r="J22" s="5">
        <v>8.31</v>
      </c>
      <c r="K22" s="5">
        <v>6.01</v>
      </c>
      <c r="M22" s="3" t="s">
        <v>5</v>
      </c>
      <c r="N22" s="5">
        <v>49.24</v>
      </c>
      <c r="O22" s="5">
        <v>51.38</v>
      </c>
      <c r="P22" s="5">
        <v>31.24</v>
      </c>
      <c r="Q22" s="5">
        <v>51.91</v>
      </c>
      <c r="S22" s="3" t="s">
        <v>5</v>
      </c>
      <c r="T22" s="5">
        <v>0.66</v>
      </c>
      <c r="U22" s="5">
        <v>0.66</v>
      </c>
      <c r="V22" s="5">
        <v>1.03</v>
      </c>
      <c r="W22" s="5">
        <v>0.63</v>
      </c>
    </row>
    <row r="23" spans="1:23" ht="14.15" x14ac:dyDescent="0.35">
      <c r="A23" s="3" t="s">
        <v>6</v>
      </c>
      <c r="B23" s="5">
        <v>4.74</v>
      </c>
      <c r="C23" s="5">
        <v>4.76</v>
      </c>
      <c r="D23" s="5">
        <v>7.18</v>
      </c>
      <c r="E23" s="5">
        <v>5.54</v>
      </c>
      <c r="G23" s="3" t="s">
        <v>6</v>
      </c>
      <c r="H23" s="5">
        <v>5.26</v>
      </c>
      <c r="I23" s="5">
        <v>5.56</v>
      </c>
      <c r="J23" s="5">
        <v>7.31</v>
      </c>
      <c r="K23" s="5">
        <v>6</v>
      </c>
      <c r="M23" s="3" t="s">
        <v>6</v>
      </c>
      <c r="N23" s="5">
        <v>47.21</v>
      </c>
      <c r="O23" s="5">
        <v>56.52</v>
      </c>
      <c r="P23" s="5">
        <v>44.76</v>
      </c>
      <c r="Q23" s="5">
        <v>55.35</v>
      </c>
      <c r="S23" s="3" t="s">
        <v>6</v>
      </c>
      <c r="T23" s="5">
        <v>0.69</v>
      </c>
      <c r="U23" s="5">
        <v>0.71</v>
      </c>
      <c r="V23" s="5">
        <v>0.91</v>
      </c>
      <c r="W23" s="5">
        <v>0.71</v>
      </c>
    </row>
    <row r="24" spans="1:23" ht="14.15" x14ac:dyDescent="0.35">
      <c r="A24" s="3" t="s">
        <v>16</v>
      </c>
      <c r="B24" s="5">
        <v>5.23</v>
      </c>
      <c r="C24" s="5">
        <v>4.55</v>
      </c>
      <c r="D24" s="5">
        <v>6.36</v>
      </c>
      <c r="E24" s="5">
        <v>5.66</v>
      </c>
      <c r="G24" s="3" t="s">
        <v>16</v>
      </c>
      <c r="H24" s="5">
        <v>5.39</v>
      </c>
      <c r="I24" s="5">
        <v>5.13</v>
      </c>
      <c r="J24" s="5">
        <v>6.97</v>
      </c>
      <c r="K24" s="5">
        <v>6.41</v>
      </c>
      <c r="M24" s="3" t="s">
        <v>16</v>
      </c>
      <c r="N24" s="5">
        <v>57.67</v>
      </c>
      <c r="O24" s="5">
        <v>51.92</v>
      </c>
      <c r="P24" s="5">
        <v>44.34</v>
      </c>
      <c r="Q24" s="5">
        <v>50.53</v>
      </c>
      <c r="S24" s="3" t="s">
        <v>16</v>
      </c>
      <c r="T24" s="5">
        <v>0.67</v>
      </c>
      <c r="U24" s="5">
        <v>0.72</v>
      </c>
      <c r="V24" s="5">
        <v>0.98</v>
      </c>
      <c r="W24" s="5">
        <v>0.72</v>
      </c>
    </row>
    <row r="25" spans="1:23" ht="14.15" x14ac:dyDescent="0.35">
      <c r="A25" s="3" t="s">
        <v>17</v>
      </c>
      <c r="B25" s="5">
        <v>4.93</v>
      </c>
      <c r="C25" s="5"/>
      <c r="D25" s="5"/>
      <c r="E25" s="5"/>
      <c r="G25" s="3" t="s">
        <v>17</v>
      </c>
      <c r="H25" s="5">
        <v>5.29</v>
      </c>
      <c r="I25" s="5"/>
      <c r="J25" s="5"/>
      <c r="K25" s="5"/>
      <c r="M25" s="3" t="s">
        <v>17</v>
      </c>
      <c r="N25" s="5">
        <v>51.77</v>
      </c>
      <c r="O25" s="5"/>
      <c r="P25" s="5"/>
      <c r="Q25" s="5"/>
      <c r="S25" s="3" t="s">
        <v>17</v>
      </c>
      <c r="T25" s="5">
        <v>0.68</v>
      </c>
      <c r="U25" s="5"/>
      <c r="V25" s="5"/>
      <c r="W25" s="5"/>
    </row>
    <row r="26" spans="1:23" ht="14.15" x14ac:dyDescent="0.35">
      <c r="A26" s="3" t="s">
        <v>18</v>
      </c>
      <c r="B26" s="5">
        <v>5.09</v>
      </c>
      <c r="C26" s="5"/>
      <c r="D26" s="5"/>
      <c r="E26" s="5"/>
      <c r="G26" s="3" t="s">
        <v>18</v>
      </c>
      <c r="H26" s="5">
        <v>5.21</v>
      </c>
      <c r="I26" s="5"/>
      <c r="J26" s="5"/>
      <c r="K26" s="5"/>
      <c r="M26" s="3" t="s">
        <v>18</v>
      </c>
      <c r="N26" s="5">
        <v>51.2</v>
      </c>
      <c r="O26" s="5"/>
      <c r="P26" s="5"/>
      <c r="Q26" s="5"/>
      <c r="S26" s="3" t="s">
        <v>18</v>
      </c>
      <c r="T26" s="5">
        <v>0.68</v>
      </c>
      <c r="U26" s="5"/>
      <c r="V26" s="5"/>
      <c r="W26" s="5"/>
    </row>
    <row r="27" spans="1:23" ht="14.15" x14ac:dyDescent="0.35">
      <c r="A27" s="3" t="s">
        <v>19</v>
      </c>
      <c r="B27" s="5">
        <v>4.7300000000000004</v>
      </c>
      <c r="C27" s="5"/>
      <c r="D27" s="5"/>
      <c r="E27" s="5"/>
      <c r="G27" s="3" t="s">
        <v>19</v>
      </c>
      <c r="H27" s="5">
        <v>5.12</v>
      </c>
      <c r="I27" s="5"/>
      <c r="J27" s="5"/>
      <c r="K27" s="5"/>
      <c r="M27" s="3" t="s">
        <v>19</v>
      </c>
      <c r="N27" s="5">
        <v>50.51</v>
      </c>
      <c r="O27" s="5"/>
      <c r="P27" s="5"/>
      <c r="Q27" s="5"/>
      <c r="S27" s="3" t="s">
        <v>19</v>
      </c>
      <c r="T27" s="5">
        <v>0.73</v>
      </c>
      <c r="U27" s="5"/>
      <c r="V27" s="5"/>
      <c r="W27" s="5"/>
    </row>
    <row r="28" spans="1:23" ht="14.15" x14ac:dyDescent="0.35">
      <c r="A28" s="3" t="s">
        <v>33</v>
      </c>
      <c r="B28" s="17">
        <v>4.95</v>
      </c>
      <c r="C28" s="17"/>
      <c r="D28" s="17"/>
      <c r="E28" s="17"/>
      <c r="G28" s="3" t="s">
        <v>33</v>
      </c>
      <c r="H28" s="17">
        <v>5.0199999999999996</v>
      </c>
      <c r="I28" s="17"/>
      <c r="J28" s="17"/>
      <c r="K28" s="17"/>
      <c r="M28" s="3" t="s">
        <v>33</v>
      </c>
      <c r="N28" s="17">
        <v>50.65</v>
      </c>
      <c r="O28" s="17"/>
      <c r="P28" s="17"/>
      <c r="Q28" s="17"/>
      <c r="S28" s="3" t="s">
        <v>33</v>
      </c>
      <c r="T28" s="17">
        <v>0.69</v>
      </c>
      <c r="U28" s="17"/>
      <c r="V28" s="17"/>
      <c r="W28" s="17"/>
    </row>
    <row r="29" spans="1:23" ht="14.15" x14ac:dyDescent="0.35">
      <c r="A29" s="7" t="s">
        <v>7</v>
      </c>
      <c r="B29" s="5">
        <f>AVERAGE(B20:B28)</f>
        <v>4.8566666666666674</v>
      </c>
      <c r="C29" s="5">
        <f>AVERAGE(C20:C28)</f>
        <v>4.7160000000000002</v>
      </c>
      <c r="D29" s="5">
        <f>AVERAGE(D20:D28)</f>
        <v>7.0400000000000009</v>
      </c>
      <c r="E29" s="5">
        <f>AVERAGE(E20:E28)</f>
        <v>5.2539999999999996</v>
      </c>
      <c r="G29" s="7" t="s">
        <v>7</v>
      </c>
      <c r="H29" s="5">
        <f>AVERAGE(H20:H28)</f>
        <v>5.0911111111111103</v>
      </c>
      <c r="I29" s="5">
        <f>AVERAGE(I20:I28)</f>
        <v>5.3619999999999992</v>
      </c>
      <c r="J29" s="5">
        <f>AVERAGE(J20:J28)</f>
        <v>7.7300000000000013</v>
      </c>
      <c r="K29" s="5">
        <f>AVERAGE(K20:K28)</f>
        <v>5.7780000000000005</v>
      </c>
      <c r="M29" s="7" t="s">
        <v>7</v>
      </c>
      <c r="N29" s="5">
        <f>AVERAGE(N20:N28)</f>
        <v>50.688888888888883</v>
      </c>
      <c r="O29" s="5">
        <f>AVERAGE(O20:O28)</f>
        <v>51.862000000000002</v>
      </c>
      <c r="P29" s="5">
        <f>AVERAGE(P20:P28)</f>
        <v>37.468000000000004</v>
      </c>
      <c r="Q29" s="5">
        <f>AVERAGE(Q20:Q28)</f>
        <v>51.823999999999998</v>
      </c>
      <c r="S29" s="7" t="s">
        <v>7</v>
      </c>
      <c r="T29" s="5">
        <f>AVERAGE(T20:T28)</f>
        <v>0.67666666666666664</v>
      </c>
      <c r="U29" s="5">
        <f>AVERAGE(U20:U28)</f>
        <v>0.70199999999999996</v>
      </c>
      <c r="V29" s="5">
        <f>AVERAGE(V20:V28)</f>
        <v>0.96400000000000008</v>
      </c>
      <c r="W29" s="5">
        <f>AVERAGE(W20:W28)</f>
        <v>0.65600000000000003</v>
      </c>
    </row>
    <row r="30" spans="1:23" ht="14.15" x14ac:dyDescent="0.25">
      <c r="A30" s="7" t="s">
        <v>8</v>
      </c>
      <c r="B30" s="8">
        <f>STDEV(B20:B28)/SQRT(9)</f>
        <v>6.9121471177759117E-2</v>
      </c>
      <c r="C30" s="8">
        <f>STDEV(C20:C28)/SQRT(5)</f>
        <v>6.8161572751807953E-2</v>
      </c>
      <c r="D30" s="8">
        <f t="shared" ref="D30:E30" si="4">STDEV(D20:D28)/SQRT(5)</f>
        <v>0.23125743231299614</v>
      </c>
      <c r="E30" s="8">
        <f t="shared" si="4"/>
        <v>0.22820166519988414</v>
      </c>
      <c r="G30" s="7" t="s">
        <v>8</v>
      </c>
      <c r="H30" s="8">
        <f>STDEV(H20:H28)/SQRT(9)</f>
        <v>8.4004702984159088E-2</v>
      </c>
      <c r="I30" s="8">
        <f>STDEV(I20:I28)/SQRT(5)</f>
        <v>0.27483449565147716</v>
      </c>
      <c r="J30" s="8">
        <f t="shared" ref="J30:K30" si="5">STDEV(J20:J28)/SQRT(5)</f>
        <v>0.25234896472940016</v>
      </c>
      <c r="K30" s="8">
        <f t="shared" si="5"/>
        <v>0.29805033132006403</v>
      </c>
      <c r="M30" s="7" t="s">
        <v>8</v>
      </c>
      <c r="N30" s="8">
        <f>STDEV(N20:N28)/SQRT(9)</f>
        <v>0.98935085963311853</v>
      </c>
      <c r="O30" s="8">
        <f>STDEV(O20:O28)/SQRT(5)</f>
        <v>1.8201659265023074</v>
      </c>
      <c r="P30" s="8">
        <f t="shared" ref="P30:Q30" si="6">STDEV(P20:P28)/SQRT(5)</f>
        <v>2.9500481352005123</v>
      </c>
      <c r="Q30" s="8">
        <f t="shared" si="6"/>
        <v>1.2909748254710469</v>
      </c>
      <c r="S30" s="7" t="s">
        <v>8</v>
      </c>
      <c r="T30" s="8">
        <f>STDEV(T20:T28)/SQRT(9)</f>
        <v>9.1287092917527613E-3</v>
      </c>
      <c r="U30" s="8">
        <f>STDEV(U20:U28)/SQRT(5)</f>
        <v>1.4282856857085689E-2</v>
      </c>
      <c r="V30" s="8">
        <f t="shared" ref="V30:W30" si="7">STDEV(V20:V28)/SQRT(5)</f>
        <v>1.9899748742132399E-2</v>
      </c>
      <c r="W30" s="8">
        <f t="shared" si="7"/>
        <v>2.7495454169735041E-2</v>
      </c>
    </row>
    <row r="33" spans="1:23" ht="14.15" x14ac:dyDescent="0.25">
      <c r="A33" s="1" t="s">
        <v>110</v>
      </c>
      <c r="B33" s="2"/>
      <c r="C33" s="2"/>
      <c r="D33" s="2"/>
      <c r="E33" s="2"/>
      <c r="G33" s="1" t="s">
        <v>113</v>
      </c>
      <c r="H33" s="2"/>
      <c r="I33" s="2"/>
      <c r="J33" s="2"/>
      <c r="K33" s="2"/>
      <c r="M33" s="1" t="s">
        <v>114</v>
      </c>
      <c r="N33" s="2"/>
      <c r="O33" s="2"/>
      <c r="P33" s="2"/>
      <c r="Q33" s="2"/>
      <c r="S33" s="1" t="s">
        <v>115</v>
      </c>
      <c r="T33" s="2"/>
      <c r="U33" s="2"/>
      <c r="V33" s="2"/>
      <c r="W33" s="2"/>
    </row>
    <row r="34" spans="1:23" ht="14.15" x14ac:dyDescent="0.25">
      <c r="A34" s="3" t="s">
        <v>112</v>
      </c>
      <c r="B34" s="4" t="s">
        <v>29</v>
      </c>
      <c r="C34" s="4" t="s">
        <v>30</v>
      </c>
      <c r="D34" s="4" t="s">
        <v>31</v>
      </c>
      <c r="E34" s="4" t="s">
        <v>32</v>
      </c>
      <c r="G34" s="3" t="s">
        <v>116</v>
      </c>
      <c r="H34" s="4" t="s">
        <v>29</v>
      </c>
      <c r="I34" s="4" t="s">
        <v>30</v>
      </c>
      <c r="J34" s="4" t="s">
        <v>31</v>
      </c>
      <c r="K34" s="4" t="s">
        <v>32</v>
      </c>
      <c r="M34" s="3" t="s">
        <v>72</v>
      </c>
      <c r="N34" s="4" t="s">
        <v>29</v>
      </c>
      <c r="O34" s="4" t="s">
        <v>30</v>
      </c>
      <c r="P34" s="4" t="s">
        <v>31</v>
      </c>
      <c r="Q34" s="4" t="s">
        <v>32</v>
      </c>
      <c r="S34" s="3" t="s">
        <v>71</v>
      </c>
      <c r="T34" s="4" t="s">
        <v>29</v>
      </c>
      <c r="U34" s="4" t="s">
        <v>30</v>
      </c>
      <c r="V34" s="4" t="s">
        <v>31</v>
      </c>
      <c r="W34" s="4" t="s">
        <v>32</v>
      </c>
    </row>
    <row r="35" spans="1:23" ht="14.15" x14ac:dyDescent="0.35">
      <c r="B35" s="3" t="s">
        <v>60</v>
      </c>
      <c r="C35" s="3" t="s">
        <v>60</v>
      </c>
      <c r="D35" s="3" t="s">
        <v>60</v>
      </c>
      <c r="E35" s="3" t="s">
        <v>60</v>
      </c>
      <c r="G35" s="3" t="s">
        <v>3</v>
      </c>
      <c r="H35" s="5">
        <v>0.65</v>
      </c>
      <c r="I35" s="5">
        <v>0.67</v>
      </c>
      <c r="J35" s="5">
        <v>2.65</v>
      </c>
      <c r="K35" s="5">
        <v>1.91</v>
      </c>
      <c r="M35" s="3" t="s">
        <v>3</v>
      </c>
      <c r="N35" s="5">
        <v>0.83</v>
      </c>
      <c r="O35" s="5">
        <v>0.6</v>
      </c>
      <c r="P35" s="5">
        <v>3.06</v>
      </c>
      <c r="Q35" s="5">
        <v>1.79</v>
      </c>
      <c r="S35" s="3" t="s">
        <v>3</v>
      </c>
      <c r="T35" s="5">
        <v>1.01</v>
      </c>
      <c r="U35" s="5">
        <v>0.84</v>
      </c>
      <c r="V35" s="5">
        <v>1.92</v>
      </c>
      <c r="W35" s="5">
        <v>1.89</v>
      </c>
    </row>
    <row r="36" spans="1:23" ht="14.15" x14ac:dyDescent="0.35">
      <c r="A36" s="3" t="s">
        <v>3</v>
      </c>
      <c r="B36" s="5">
        <v>0.63</v>
      </c>
      <c r="C36" s="5">
        <v>0.75</v>
      </c>
      <c r="D36" s="5">
        <v>0.95</v>
      </c>
      <c r="E36" s="5">
        <v>0.56999999999999995</v>
      </c>
      <c r="G36" s="3" t="s">
        <v>4</v>
      </c>
      <c r="H36" s="5">
        <v>0.92</v>
      </c>
      <c r="I36" s="5">
        <v>1.42</v>
      </c>
      <c r="J36" s="5">
        <v>7.18</v>
      </c>
      <c r="K36" s="5">
        <v>1.71</v>
      </c>
      <c r="M36" s="3" t="s">
        <v>4</v>
      </c>
      <c r="N36" s="5">
        <v>0.85</v>
      </c>
      <c r="O36" s="5">
        <v>0.54</v>
      </c>
      <c r="P36" s="5">
        <v>5.51</v>
      </c>
      <c r="Q36" s="5">
        <v>0.97</v>
      </c>
      <c r="S36" s="3" t="s">
        <v>4</v>
      </c>
      <c r="T36" s="5">
        <v>0.93</v>
      </c>
      <c r="U36" s="5">
        <v>0.7</v>
      </c>
      <c r="V36" s="5">
        <v>2.99</v>
      </c>
      <c r="W36" s="5">
        <v>0.94</v>
      </c>
    </row>
    <row r="37" spans="1:23" ht="14.15" x14ac:dyDescent="0.35">
      <c r="A37" s="3" t="s">
        <v>4</v>
      </c>
      <c r="B37" s="5">
        <v>0.66</v>
      </c>
      <c r="C37" s="5">
        <v>0.77</v>
      </c>
      <c r="D37" s="5">
        <v>0.95</v>
      </c>
      <c r="E37" s="5">
        <v>0.65</v>
      </c>
      <c r="G37" s="3" t="s">
        <v>5</v>
      </c>
      <c r="H37" s="5">
        <v>0.95</v>
      </c>
      <c r="I37" s="5">
        <v>1.95</v>
      </c>
      <c r="J37" s="5">
        <v>4.9400000000000004</v>
      </c>
      <c r="K37" s="5">
        <v>1.42</v>
      </c>
      <c r="M37" s="3" t="s">
        <v>5</v>
      </c>
      <c r="N37" s="5">
        <v>0.99</v>
      </c>
      <c r="O37" s="5">
        <v>0.64</v>
      </c>
      <c r="P37" s="5">
        <v>13.38</v>
      </c>
      <c r="Q37" s="5">
        <v>1.21</v>
      </c>
      <c r="S37" s="3" t="s">
        <v>5</v>
      </c>
      <c r="T37" s="5">
        <v>1.1000000000000001</v>
      </c>
      <c r="U37" s="5">
        <v>0.95</v>
      </c>
      <c r="V37" s="5">
        <v>5.53</v>
      </c>
      <c r="W37" s="5">
        <v>1.42</v>
      </c>
    </row>
    <row r="38" spans="1:23" ht="14.15" x14ac:dyDescent="0.35">
      <c r="A38" s="3" t="s">
        <v>5</v>
      </c>
      <c r="B38" s="5">
        <v>0.66</v>
      </c>
      <c r="C38" s="5">
        <v>0.74</v>
      </c>
      <c r="D38" s="5">
        <v>1.03</v>
      </c>
      <c r="E38" s="5">
        <v>0.63</v>
      </c>
      <c r="G38" s="3" t="s">
        <v>6</v>
      </c>
      <c r="H38" s="5">
        <v>2.13</v>
      </c>
      <c r="I38" s="5">
        <v>0.92</v>
      </c>
      <c r="J38" s="5">
        <v>1.77</v>
      </c>
      <c r="K38" s="5">
        <v>2.06</v>
      </c>
      <c r="M38" s="3" t="s">
        <v>6</v>
      </c>
      <c r="N38" s="5">
        <v>1.64</v>
      </c>
      <c r="O38" s="5">
        <v>0.54</v>
      </c>
      <c r="P38" s="5">
        <v>1.25</v>
      </c>
      <c r="Q38" s="5">
        <v>1.1100000000000001</v>
      </c>
      <c r="S38" s="3" t="s">
        <v>6</v>
      </c>
      <c r="T38" s="5">
        <v>1.2</v>
      </c>
      <c r="U38" s="5">
        <v>0.83</v>
      </c>
      <c r="V38" s="5">
        <v>2.0499999999999998</v>
      </c>
      <c r="W38" s="5">
        <v>1.22</v>
      </c>
    </row>
    <row r="39" spans="1:23" ht="14.15" x14ac:dyDescent="0.35">
      <c r="A39" s="3" t="s">
        <v>6</v>
      </c>
      <c r="B39" s="5">
        <v>0.69</v>
      </c>
      <c r="C39" s="5">
        <v>0.77</v>
      </c>
      <c r="D39" s="5">
        <v>0.91</v>
      </c>
      <c r="E39" s="5">
        <v>0.71</v>
      </c>
      <c r="G39" s="3" t="s">
        <v>16</v>
      </c>
      <c r="H39" s="5">
        <v>0.35</v>
      </c>
      <c r="I39" s="5">
        <v>0.85</v>
      </c>
      <c r="J39" s="5">
        <v>1.9</v>
      </c>
      <c r="K39" s="5">
        <v>2.57</v>
      </c>
      <c r="M39" s="3" t="s">
        <v>16</v>
      </c>
      <c r="N39" s="5">
        <v>0.68</v>
      </c>
      <c r="O39" s="5">
        <v>0.55000000000000004</v>
      </c>
      <c r="P39" s="5">
        <v>1.37</v>
      </c>
      <c r="Q39" s="5">
        <v>1.22</v>
      </c>
      <c r="S39" s="3" t="s">
        <v>16</v>
      </c>
      <c r="T39" s="5">
        <v>0.76</v>
      </c>
      <c r="U39" s="5">
        <v>0.79</v>
      </c>
      <c r="V39" s="5">
        <v>1.57</v>
      </c>
      <c r="W39" s="5">
        <v>1.44</v>
      </c>
    </row>
    <row r="40" spans="1:23" ht="14.15" x14ac:dyDescent="0.35">
      <c r="A40" s="3" t="s">
        <v>16</v>
      </c>
      <c r="B40" s="5">
        <v>0.67</v>
      </c>
      <c r="C40" s="5">
        <v>0.76</v>
      </c>
      <c r="D40" s="5">
        <v>0.98</v>
      </c>
      <c r="E40" s="5">
        <v>0.72</v>
      </c>
      <c r="G40" s="3" t="s">
        <v>17</v>
      </c>
      <c r="H40" s="5">
        <v>1.03</v>
      </c>
      <c r="I40" s="5"/>
      <c r="J40" s="5"/>
      <c r="K40" s="5"/>
      <c r="M40" s="3" t="s">
        <v>17</v>
      </c>
      <c r="N40" s="5">
        <v>2.2000000000000002</v>
      </c>
      <c r="O40" s="5"/>
      <c r="P40" s="5"/>
      <c r="Q40" s="5"/>
      <c r="S40" s="3" t="s">
        <v>17</v>
      </c>
      <c r="T40" s="5">
        <v>1.36</v>
      </c>
      <c r="U40" s="5"/>
      <c r="V40" s="5"/>
      <c r="W40" s="5"/>
    </row>
    <row r="41" spans="1:23" ht="14.15" x14ac:dyDescent="0.35">
      <c r="A41" s="3" t="s">
        <v>17</v>
      </c>
      <c r="B41" s="5">
        <v>0.74</v>
      </c>
      <c r="C41" s="5"/>
      <c r="D41" s="5"/>
      <c r="E41" s="5"/>
      <c r="G41" s="3" t="s">
        <v>18</v>
      </c>
      <c r="H41" s="5">
        <v>0.84</v>
      </c>
      <c r="I41" s="5"/>
      <c r="J41" s="5"/>
      <c r="K41" s="5"/>
      <c r="M41" s="3" t="s">
        <v>18</v>
      </c>
      <c r="N41" s="5">
        <v>0.45</v>
      </c>
      <c r="O41" s="5"/>
      <c r="P41" s="5"/>
      <c r="Q41" s="5"/>
      <c r="S41" s="3" t="s">
        <v>18</v>
      </c>
      <c r="T41" s="5">
        <v>0.75</v>
      </c>
      <c r="U41" s="5"/>
      <c r="V41" s="5"/>
      <c r="W41" s="5"/>
    </row>
    <row r="42" spans="1:23" ht="14.15" x14ac:dyDescent="0.35">
      <c r="A42" s="3" t="s">
        <v>18</v>
      </c>
      <c r="B42" s="5">
        <v>0.79</v>
      </c>
      <c r="C42" s="5"/>
      <c r="D42" s="5"/>
      <c r="E42" s="5"/>
      <c r="G42" s="3" t="s">
        <v>19</v>
      </c>
      <c r="H42" s="5">
        <v>1.44</v>
      </c>
      <c r="I42" s="5"/>
      <c r="J42" s="5"/>
      <c r="K42" s="5"/>
      <c r="M42" s="3" t="s">
        <v>19</v>
      </c>
      <c r="N42" s="5">
        <v>0.48</v>
      </c>
      <c r="O42" s="5"/>
      <c r="P42" s="5"/>
      <c r="Q42" s="5"/>
      <c r="S42" s="3" t="s">
        <v>19</v>
      </c>
      <c r="T42" s="5">
        <v>0.94</v>
      </c>
      <c r="U42" s="5"/>
      <c r="V42" s="5"/>
      <c r="W42" s="5"/>
    </row>
    <row r="43" spans="1:23" ht="14.15" x14ac:dyDescent="0.35">
      <c r="A43" s="3" t="s">
        <v>19</v>
      </c>
      <c r="B43" s="5">
        <v>0.71</v>
      </c>
      <c r="C43" s="5"/>
      <c r="D43" s="5"/>
      <c r="E43" s="5"/>
      <c r="G43" s="3" t="s">
        <v>33</v>
      </c>
      <c r="H43" s="17">
        <v>0.69</v>
      </c>
      <c r="I43" s="17"/>
      <c r="J43" s="17"/>
      <c r="K43" s="17"/>
      <c r="M43" s="3" t="s">
        <v>33</v>
      </c>
      <c r="N43" s="17">
        <v>0.87</v>
      </c>
      <c r="O43" s="17"/>
      <c r="P43" s="17"/>
      <c r="Q43" s="17"/>
      <c r="S43" s="3" t="s">
        <v>33</v>
      </c>
      <c r="T43" s="17">
        <v>0.95</v>
      </c>
      <c r="U43" s="17"/>
      <c r="V43" s="17"/>
      <c r="W43" s="17"/>
    </row>
    <row r="44" spans="1:23" ht="14.15" x14ac:dyDescent="0.35">
      <c r="A44" s="3" t="s">
        <v>33</v>
      </c>
      <c r="B44" s="17">
        <v>0.67</v>
      </c>
      <c r="C44" s="17"/>
      <c r="D44" s="17"/>
      <c r="E44" s="17"/>
      <c r="G44" s="7" t="s">
        <v>7</v>
      </c>
      <c r="H44" s="5">
        <f>AVERAGE(H35:H43)</f>
        <v>1</v>
      </c>
      <c r="I44" s="5">
        <f>AVERAGE(I35:I43)</f>
        <v>1.1619999999999999</v>
      </c>
      <c r="J44" s="5">
        <f>AVERAGE(J35:J43)</f>
        <v>3.6879999999999997</v>
      </c>
      <c r="K44" s="5">
        <f>AVERAGE(K35:K43)</f>
        <v>1.9339999999999999</v>
      </c>
      <c r="M44" s="7" t="s">
        <v>7</v>
      </c>
      <c r="N44" s="5">
        <f>AVERAGE(N35:N43)</f>
        <v>0.99888888888888872</v>
      </c>
      <c r="O44" s="5">
        <f>AVERAGE(O35:O43)</f>
        <v>0.57400000000000007</v>
      </c>
      <c r="P44" s="5">
        <f>AVERAGE(P35:P43)</f>
        <v>4.9140000000000006</v>
      </c>
      <c r="Q44" s="5">
        <f>AVERAGE(Q35:Q43)</f>
        <v>1.26</v>
      </c>
      <c r="S44" s="7" t="s">
        <v>7</v>
      </c>
      <c r="T44" s="5">
        <f>AVERAGE(T35:T43)</f>
        <v>1</v>
      </c>
      <c r="U44" s="5">
        <f>AVERAGE(U35:U43)</f>
        <v>0.82200000000000006</v>
      </c>
      <c r="V44" s="5">
        <f>AVERAGE(V35:V43)</f>
        <v>2.8120000000000003</v>
      </c>
      <c r="W44" s="5">
        <f>AVERAGE(W35:W43)</f>
        <v>1.3820000000000001</v>
      </c>
    </row>
    <row r="45" spans="1:23" ht="14.15" x14ac:dyDescent="0.35">
      <c r="A45" s="7" t="s">
        <v>7</v>
      </c>
      <c r="B45" s="5">
        <f>AVERAGE(B36:B44)</f>
        <v>0.69111111111111112</v>
      </c>
      <c r="C45" s="5">
        <f>AVERAGE(C36:C44)</f>
        <v>0.75800000000000001</v>
      </c>
      <c r="D45" s="5">
        <f>AVERAGE(D36:D44)</f>
        <v>0.96400000000000008</v>
      </c>
      <c r="E45" s="5">
        <f>AVERAGE(E36:E44)</f>
        <v>0.65600000000000003</v>
      </c>
      <c r="G45" s="7" t="s">
        <v>8</v>
      </c>
      <c r="H45" s="8">
        <f>STDEV(H35:H43)/SQRT(9)</f>
        <v>0.17268307515342796</v>
      </c>
      <c r="I45" s="8">
        <f>STDEV(I35:I43)/SQRT(5)</f>
        <v>0.23296780893505439</v>
      </c>
      <c r="J45" s="8">
        <f t="shared" ref="J45:K45" si="8">STDEV(J35:J43)/SQRT(5)</f>
        <v>1.0419856045070874</v>
      </c>
      <c r="K45" s="8">
        <f t="shared" si="8"/>
        <v>0.19174462182809737</v>
      </c>
      <c r="M45" s="7" t="s">
        <v>8</v>
      </c>
      <c r="N45" s="8">
        <f>STDEV(N35:N43)/SQRT(9)</f>
        <v>0.18978382764231505</v>
      </c>
      <c r="O45" s="8">
        <f>STDEV(O35:O43)/SQRT(5)</f>
        <v>1.9899748742132392E-2</v>
      </c>
      <c r="P45" s="8">
        <f t="shared" ref="P45:Q45" si="9">STDEV(P35:P43)/SQRT(5)</f>
        <v>2.2522268979834155</v>
      </c>
      <c r="Q45" s="8">
        <f t="shared" si="9"/>
        <v>0.13992855319769434</v>
      </c>
      <c r="S45" s="7" t="s">
        <v>8</v>
      </c>
      <c r="T45" s="8">
        <f>STDEV(T35:T43)/SQRT(9)</f>
        <v>6.5701344481423452E-2</v>
      </c>
      <c r="U45" s="8">
        <f>STDEV(U35:U43)/SQRT(5)</f>
        <v>4.0422765862815471E-2</v>
      </c>
      <c r="V45" s="8">
        <f t="shared" ref="V45:W45" si="10">STDEV(V35:V43)/SQRT(5)</f>
        <v>0.71896036052066148</v>
      </c>
      <c r="W45" s="8">
        <f t="shared" si="10"/>
        <v>0.15564061166674939</v>
      </c>
    </row>
    <row r="46" spans="1:23" ht="14.15" x14ac:dyDescent="0.25">
      <c r="A46" s="7" t="s">
        <v>8</v>
      </c>
      <c r="B46" s="8">
        <f>STDEV(B36:B44)/SQRT(9)</f>
        <v>1.6282612099725379E-2</v>
      </c>
      <c r="C46" s="8">
        <f>STDEV(C36:C44)/SQRT(5)</f>
        <v>5.8309518948453055E-3</v>
      </c>
      <c r="D46" s="8">
        <f t="shared" ref="D46:E46" si="11">STDEV(D36:D44)/SQRT(5)</f>
        <v>1.9899748742132399E-2</v>
      </c>
      <c r="E46" s="8">
        <f t="shared" si="11"/>
        <v>2.7495454169735041E-2</v>
      </c>
    </row>
  </sheetData>
  <phoneticPr fontId="2"/>
  <pageMargins left="0.70866141732283472" right="0.70866141732283472" top="0.74803149606299213" bottom="0.74803149606299213" header="0.31496062992125984" footer="0.31496062992125984"/>
  <pageSetup paperSize="9" scale="5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"/>
  <sheetViews>
    <sheetView workbookViewId="0">
      <selection activeCell="G7" sqref="G7"/>
    </sheetView>
  </sheetViews>
  <sheetFormatPr defaultRowHeight="13.3" x14ac:dyDescent="0.25"/>
  <cols>
    <col min="1" max="1" width="24.4609375" bestFit="1" customWidth="1"/>
    <col min="2" max="5" width="16.3828125" bestFit="1" customWidth="1"/>
  </cols>
  <sheetData>
    <row r="1" spans="1:7" ht="14.15" x14ac:dyDescent="0.25">
      <c r="A1" s="1" t="s">
        <v>117</v>
      </c>
      <c r="B1" s="2"/>
      <c r="C1" s="2"/>
      <c r="D1" s="2"/>
      <c r="E1" s="2"/>
      <c r="F1" s="2"/>
      <c r="G1" s="2"/>
    </row>
    <row r="2" spans="1:7" ht="14.15" x14ac:dyDescent="0.25">
      <c r="A2" s="3" t="s">
        <v>95</v>
      </c>
      <c r="B2" s="4">
        <v>0</v>
      </c>
      <c r="C2" s="4">
        <v>3</v>
      </c>
      <c r="D2" s="4">
        <v>7</v>
      </c>
      <c r="E2" s="4">
        <v>14</v>
      </c>
      <c r="F2" s="4"/>
      <c r="G2" s="4"/>
    </row>
    <row r="3" spans="1:7" ht="14.15" x14ac:dyDescent="0.25">
      <c r="A3" s="3" t="s">
        <v>20</v>
      </c>
      <c r="B3" s="6" t="s">
        <v>150</v>
      </c>
      <c r="C3" s="6" t="s">
        <v>150</v>
      </c>
      <c r="D3" s="6" t="s">
        <v>150</v>
      </c>
      <c r="E3" s="6" t="s">
        <v>150</v>
      </c>
      <c r="F3" s="6"/>
      <c r="G3" s="6"/>
    </row>
    <row r="4" spans="1:7" ht="14.15" x14ac:dyDescent="0.35">
      <c r="A4" s="3" t="s">
        <v>3</v>
      </c>
      <c r="B4" s="5">
        <v>0</v>
      </c>
      <c r="C4" s="5">
        <v>4.7</v>
      </c>
      <c r="D4" s="5">
        <v>3.3</v>
      </c>
      <c r="E4" s="5">
        <v>1.4</v>
      </c>
      <c r="F4" s="5"/>
      <c r="G4" s="5"/>
    </row>
    <row r="5" spans="1:7" ht="14.15" x14ac:dyDescent="0.35">
      <c r="A5" s="3" t="s">
        <v>4</v>
      </c>
      <c r="B5" s="5">
        <v>0</v>
      </c>
      <c r="C5" s="5">
        <v>7.6</v>
      </c>
      <c r="D5" s="5">
        <v>5.3</v>
      </c>
      <c r="E5" s="5">
        <v>1</v>
      </c>
      <c r="F5" s="5"/>
      <c r="G5" s="5"/>
    </row>
    <row r="6" spans="1:7" ht="14.15" x14ac:dyDescent="0.35">
      <c r="A6" s="3" t="s">
        <v>5</v>
      </c>
      <c r="B6" s="5">
        <v>0</v>
      </c>
      <c r="C6" s="5">
        <v>1.3</v>
      </c>
      <c r="D6" s="5">
        <v>4.5</v>
      </c>
      <c r="E6" s="5">
        <v>2</v>
      </c>
      <c r="F6" s="5"/>
      <c r="G6" s="5"/>
    </row>
    <row r="7" spans="1:7" ht="14.15" x14ac:dyDescent="0.35">
      <c r="A7" s="3" t="s">
        <v>6</v>
      </c>
      <c r="B7" s="5">
        <v>0</v>
      </c>
      <c r="C7" s="5">
        <v>0.7</v>
      </c>
      <c r="D7" s="5"/>
      <c r="E7" s="5">
        <v>1.1000000000000001</v>
      </c>
      <c r="F7" s="5"/>
      <c r="G7" s="5"/>
    </row>
    <row r="8" spans="1:7" ht="14.15" x14ac:dyDescent="0.35">
      <c r="A8" s="3" t="s">
        <v>16</v>
      </c>
      <c r="B8" s="5">
        <v>0</v>
      </c>
      <c r="C8" s="5">
        <v>1</v>
      </c>
      <c r="D8" s="5"/>
      <c r="E8" s="5">
        <v>1.3</v>
      </c>
      <c r="F8" s="5"/>
      <c r="G8" s="5"/>
    </row>
    <row r="9" spans="1:7" ht="14.15" x14ac:dyDescent="0.35">
      <c r="A9" s="3" t="s">
        <v>17</v>
      </c>
      <c r="B9" s="5">
        <v>0</v>
      </c>
      <c r="C9" s="5">
        <v>1.2</v>
      </c>
      <c r="D9" s="5"/>
      <c r="E9" s="5">
        <v>0.1</v>
      </c>
      <c r="F9" s="5"/>
      <c r="G9" s="5"/>
    </row>
    <row r="10" spans="1:7" ht="14.15" x14ac:dyDescent="0.35">
      <c r="A10" s="3" t="s">
        <v>18</v>
      </c>
      <c r="B10" s="5">
        <v>0</v>
      </c>
      <c r="C10" s="5"/>
      <c r="D10" s="5"/>
      <c r="E10" s="5">
        <v>2.6</v>
      </c>
      <c r="F10" s="5"/>
      <c r="G10" s="5"/>
    </row>
    <row r="11" spans="1:7" ht="14.15" x14ac:dyDescent="0.35">
      <c r="A11" s="3" t="s">
        <v>19</v>
      </c>
      <c r="B11" s="5">
        <v>0</v>
      </c>
      <c r="C11" s="5"/>
      <c r="D11" s="5"/>
      <c r="E11" s="5">
        <v>0.2</v>
      </c>
      <c r="F11" s="5"/>
      <c r="G11" s="5"/>
    </row>
    <row r="12" spans="1:7" ht="14.15" x14ac:dyDescent="0.35">
      <c r="A12" s="7" t="s">
        <v>7</v>
      </c>
      <c r="B12" s="5">
        <f>AVERAGE(B4:B11)</f>
        <v>0</v>
      </c>
      <c r="C12" s="5">
        <f t="shared" ref="C12:E12" si="0">AVERAGE(C4:C11)</f>
        <v>2.75</v>
      </c>
      <c r="D12" s="5">
        <f t="shared" si="0"/>
        <v>4.3666666666666663</v>
      </c>
      <c r="E12" s="5">
        <f t="shared" si="0"/>
        <v>1.2124999999999999</v>
      </c>
      <c r="F12" s="5"/>
      <c r="G12" s="5"/>
    </row>
    <row r="13" spans="1:7" ht="14.15" x14ac:dyDescent="0.25">
      <c r="A13" s="7" t="s">
        <v>8</v>
      </c>
      <c r="B13" s="8">
        <f>STDEV(B4:B11)/SQRT(8)</f>
        <v>0</v>
      </c>
      <c r="C13" s="8">
        <f>STDEV(C4:C11)/SQRT(6)</f>
        <v>1.1415632556572002</v>
      </c>
      <c r="D13" s="8">
        <f>STDEV(D4:D11)/SQRT(3)</f>
        <v>0.58118652580542385</v>
      </c>
      <c r="E13" s="8">
        <f t="shared" ref="E13" si="1">STDEV(E4:E11)/SQRT(8)</f>
        <v>0.29606798205817525</v>
      </c>
      <c r="F13" s="8"/>
      <c r="G13" s="8"/>
    </row>
  </sheetData>
  <phoneticPr fontId="2"/>
  <pageMargins left="0.7" right="0.7" top="0.75" bottom="0.75" header="0.3" footer="0.3"/>
  <pageSetup paperSize="9" scale="98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3"/>
  <sheetViews>
    <sheetView workbookViewId="0"/>
  </sheetViews>
  <sheetFormatPr defaultRowHeight="13.3" x14ac:dyDescent="0.25"/>
  <cols>
    <col min="1" max="1" width="24.4609375" bestFit="1" customWidth="1"/>
    <col min="2" max="2" width="10.61328125" customWidth="1"/>
    <col min="3" max="3" width="10.84375" customWidth="1"/>
    <col min="4" max="4" width="15.4609375" bestFit="1" customWidth="1"/>
    <col min="5" max="5" width="16.15234375" bestFit="1" customWidth="1"/>
    <col min="6" max="6" width="15.4609375" bestFit="1" customWidth="1"/>
    <col min="7" max="7" width="16.84375" bestFit="1" customWidth="1"/>
    <col min="8" max="8" width="15.4609375" bestFit="1" customWidth="1"/>
    <col min="9" max="9" width="23.84375" bestFit="1" customWidth="1"/>
    <col min="10" max="10" width="11" customWidth="1"/>
    <col min="11" max="11" width="11.15234375" customWidth="1"/>
    <col min="12" max="12" width="15.4609375" bestFit="1" customWidth="1"/>
    <col min="13" max="13" width="16.15234375" bestFit="1" customWidth="1"/>
    <col min="14" max="14" width="15.4609375" bestFit="1" customWidth="1"/>
    <col min="15" max="15" width="16.84375" bestFit="1" customWidth="1"/>
    <col min="16" max="16" width="15.4609375" bestFit="1" customWidth="1"/>
    <col min="17" max="17" width="23.84375" bestFit="1" customWidth="1"/>
    <col min="18" max="18" width="10.84375" customWidth="1"/>
    <col min="19" max="19" width="10.15234375" customWidth="1"/>
    <col min="21" max="21" width="16.15234375" bestFit="1" customWidth="1"/>
    <col min="22" max="22" width="15.4609375" bestFit="1" customWidth="1"/>
    <col min="23" max="23" width="16.84375" bestFit="1" customWidth="1"/>
    <col min="24" max="24" width="12.84375" bestFit="1" customWidth="1"/>
    <col min="25" max="25" width="23.84375" bestFit="1" customWidth="1"/>
    <col min="26" max="26" width="10.765625" customWidth="1"/>
    <col min="27" max="27" width="9.84375" customWidth="1"/>
    <col min="28" max="28" width="10" customWidth="1"/>
    <col min="29" max="29" width="16.15234375" bestFit="1" customWidth="1"/>
    <col min="30" max="30" width="15.4609375" bestFit="1" customWidth="1"/>
    <col min="31" max="31" width="16.84375" bestFit="1" customWidth="1"/>
    <col min="32" max="32" width="12.84375" bestFit="1" customWidth="1"/>
    <col min="33" max="33" width="23.84375" bestFit="1" customWidth="1"/>
  </cols>
  <sheetData>
    <row r="1" spans="1:33" ht="14.15" x14ac:dyDescent="0.25">
      <c r="A1" s="1" t="s">
        <v>119</v>
      </c>
      <c r="B1" s="2"/>
      <c r="C1" s="2"/>
      <c r="D1" s="2"/>
      <c r="E1" s="2"/>
      <c r="F1" s="2"/>
      <c r="G1" s="2"/>
      <c r="H1" s="2"/>
      <c r="I1" s="2"/>
    </row>
    <row r="2" spans="1:33" ht="14.15" x14ac:dyDescent="0.25">
      <c r="A2" s="1" t="s">
        <v>118</v>
      </c>
      <c r="B2" s="67">
        <v>0</v>
      </c>
      <c r="C2" s="68"/>
      <c r="D2" s="68"/>
      <c r="E2" s="68"/>
      <c r="F2" s="68"/>
      <c r="G2" s="68"/>
      <c r="H2" s="68"/>
      <c r="I2" s="68"/>
      <c r="J2" s="67">
        <v>5</v>
      </c>
      <c r="K2" s="68"/>
      <c r="L2" s="68"/>
      <c r="M2" s="68"/>
      <c r="N2" s="68"/>
      <c r="O2" s="68"/>
      <c r="P2" s="68"/>
      <c r="Q2" s="68"/>
      <c r="R2" s="67">
        <v>10</v>
      </c>
      <c r="S2" s="68"/>
      <c r="T2" s="68"/>
      <c r="U2" s="68"/>
      <c r="V2" s="68"/>
      <c r="W2" s="68"/>
      <c r="X2" s="68"/>
      <c r="Y2" s="68"/>
      <c r="Z2" s="67">
        <v>15</v>
      </c>
      <c r="AA2" s="68"/>
      <c r="AB2" s="68"/>
      <c r="AC2" s="68"/>
      <c r="AD2" s="68"/>
      <c r="AE2" s="68"/>
      <c r="AF2" s="68"/>
      <c r="AG2" s="68"/>
    </row>
    <row r="3" spans="1:33" ht="14.15" x14ac:dyDescent="0.25">
      <c r="A3" s="3" t="s">
        <v>28</v>
      </c>
      <c r="B3" s="4" t="s">
        <v>29</v>
      </c>
      <c r="C3" s="4" t="s">
        <v>30</v>
      </c>
      <c r="D3" s="4" t="s">
        <v>48</v>
      </c>
      <c r="E3" s="4" t="s">
        <v>49</v>
      </c>
      <c r="F3" s="4" t="s">
        <v>31</v>
      </c>
      <c r="G3" s="4" t="s">
        <v>32</v>
      </c>
      <c r="H3" s="4" t="s">
        <v>50</v>
      </c>
      <c r="I3" s="4" t="s">
        <v>51</v>
      </c>
      <c r="J3" s="4" t="s">
        <v>29</v>
      </c>
      <c r="K3" s="4" t="s">
        <v>30</v>
      </c>
      <c r="L3" s="4" t="s">
        <v>48</v>
      </c>
      <c r="M3" s="4" t="s">
        <v>49</v>
      </c>
      <c r="N3" s="4" t="s">
        <v>31</v>
      </c>
      <c r="O3" s="4" t="s">
        <v>32</v>
      </c>
      <c r="P3" s="4" t="s">
        <v>50</v>
      </c>
      <c r="Q3" s="4" t="s">
        <v>51</v>
      </c>
      <c r="R3" s="4" t="s">
        <v>29</v>
      </c>
      <c r="S3" s="4" t="s">
        <v>30</v>
      </c>
      <c r="T3" s="4" t="s">
        <v>48</v>
      </c>
      <c r="U3" s="4" t="s">
        <v>49</v>
      </c>
      <c r="V3" s="4" t="s">
        <v>31</v>
      </c>
      <c r="W3" s="4" t="s">
        <v>32</v>
      </c>
      <c r="X3" s="4" t="s">
        <v>50</v>
      </c>
      <c r="Y3" s="4" t="s">
        <v>51</v>
      </c>
      <c r="Z3" s="4" t="s">
        <v>29</v>
      </c>
      <c r="AA3" s="4" t="s">
        <v>30</v>
      </c>
      <c r="AB3" s="4" t="s">
        <v>48</v>
      </c>
      <c r="AC3" s="4" t="s">
        <v>49</v>
      </c>
      <c r="AD3" s="4" t="s">
        <v>31</v>
      </c>
      <c r="AE3" s="4" t="s">
        <v>32</v>
      </c>
      <c r="AF3" s="4" t="s">
        <v>50</v>
      </c>
      <c r="AG3" s="4" t="s">
        <v>51</v>
      </c>
    </row>
    <row r="4" spans="1:33" ht="14.15" x14ac:dyDescent="0.25">
      <c r="B4" s="3" t="s">
        <v>36</v>
      </c>
      <c r="C4" s="3" t="s">
        <v>36</v>
      </c>
      <c r="D4" s="3" t="s">
        <v>36</v>
      </c>
      <c r="E4" s="3" t="s">
        <v>36</v>
      </c>
      <c r="F4" s="3" t="s">
        <v>36</v>
      </c>
      <c r="G4" s="3" t="s">
        <v>36</v>
      </c>
      <c r="H4" s="3" t="s">
        <v>36</v>
      </c>
      <c r="I4" s="3" t="s">
        <v>36</v>
      </c>
      <c r="J4" s="3" t="s">
        <v>36</v>
      </c>
      <c r="K4" s="3" t="s">
        <v>36</v>
      </c>
      <c r="L4" s="3" t="s">
        <v>36</v>
      </c>
      <c r="M4" s="3" t="s">
        <v>36</v>
      </c>
      <c r="N4" s="3" t="s">
        <v>36</v>
      </c>
      <c r="O4" s="3" t="s">
        <v>36</v>
      </c>
      <c r="P4" s="3" t="s">
        <v>36</v>
      </c>
      <c r="Q4" s="3" t="s">
        <v>36</v>
      </c>
      <c r="R4" s="3" t="s">
        <v>36</v>
      </c>
      <c r="S4" s="3" t="s">
        <v>36</v>
      </c>
      <c r="T4" s="3" t="s">
        <v>36</v>
      </c>
      <c r="U4" s="3" t="s">
        <v>36</v>
      </c>
      <c r="V4" s="3" t="s">
        <v>36</v>
      </c>
      <c r="W4" s="3" t="s">
        <v>36</v>
      </c>
      <c r="X4" s="3" t="s">
        <v>36</v>
      </c>
      <c r="Y4" s="3" t="s">
        <v>36</v>
      </c>
      <c r="Z4" s="3" t="s">
        <v>36</v>
      </c>
      <c r="AA4" s="3" t="s">
        <v>36</v>
      </c>
      <c r="AB4" s="3" t="s">
        <v>36</v>
      </c>
      <c r="AC4" s="3" t="s">
        <v>36</v>
      </c>
      <c r="AD4" s="3" t="s">
        <v>36</v>
      </c>
      <c r="AE4" s="3" t="s">
        <v>36</v>
      </c>
      <c r="AF4" s="3" t="s">
        <v>36</v>
      </c>
      <c r="AG4" s="3" t="s">
        <v>36</v>
      </c>
    </row>
    <row r="5" spans="1:33" ht="14.15" x14ac:dyDescent="0.35">
      <c r="A5" s="3" t="s">
        <v>3</v>
      </c>
      <c r="B5" s="5">
        <v>92</v>
      </c>
      <c r="C5" s="5">
        <v>100.7</v>
      </c>
      <c r="D5" s="5">
        <v>101.3</v>
      </c>
      <c r="E5" s="5">
        <v>101</v>
      </c>
      <c r="F5" s="5">
        <v>93.3</v>
      </c>
      <c r="G5" s="5">
        <v>96</v>
      </c>
      <c r="H5" s="5">
        <v>97</v>
      </c>
      <c r="I5" s="5">
        <v>90.3</v>
      </c>
      <c r="J5" s="5">
        <v>90</v>
      </c>
      <c r="K5" s="5">
        <v>90.3</v>
      </c>
      <c r="L5" s="5">
        <v>90</v>
      </c>
      <c r="M5" s="5">
        <v>99</v>
      </c>
      <c r="N5" s="5">
        <v>136.69999999999999</v>
      </c>
      <c r="O5" s="5">
        <v>120</v>
      </c>
      <c r="P5" s="5">
        <v>137.69999999999999</v>
      </c>
      <c r="Q5" s="5">
        <v>123.7</v>
      </c>
      <c r="R5" s="5">
        <v>94.7</v>
      </c>
      <c r="S5" s="5">
        <v>100.3</v>
      </c>
      <c r="T5" s="5">
        <v>75.7</v>
      </c>
      <c r="U5" s="5">
        <v>95.3</v>
      </c>
      <c r="V5" s="5">
        <v>128.30000000000001</v>
      </c>
      <c r="W5" s="5">
        <v>101.3</v>
      </c>
      <c r="X5" s="5">
        <v>141</v>
      </c>
      <c r="Y5" s="5">
        <v>102.3</v>
      </c>
      <c r="Z5" s="5">
        <v>93.3</v>
      </c>
      <c r="AA5" s="5">
        <v>103.5</v>
      </c>
      <c r="AB5" s="5">
        <v>86.3</v>
      </c>
      <c r="AC5" s="5">
        <v>109.3</v>
      </c>
      <c r="AD5" s="5">
        <v>118.7</v>
      </c>
      <c r="AE5" s="5">
        <v>107</v>
      </c>
      <c r="AF5" s="5">
        <v>129</v>
      </c>
      <c r="AG5" s="5">
        <v>96.3</v>
      </c>
    </row>
    <row r="6" spans="1:33" ht="14.15" x14ac:dyDescent="0.35">
      <c r="A6" s="3" t="s">
        <v>4</v>
      </c>
      <c r="B6" s="5">
        <v>105.7</v>
      </c>
      <c r="C6" s="5">
        <v>97.5</v>
      </c>
      <c r="D6" s="5">
        <v>109.3</v>
      </c>
      <c r="E6" s="5">
        <v>99.7</v>
      </c>
      <c r="F6" s="5">
        <v>101.7</v>
      </c>
      <c r="G6" s="5">
        <v>95.7</v>
      </c>
      <c r="H6" s="5">
        <v>87</v>
      </c>
      <c r="I6" s="5">
        <v>90.7</v>
      </c>
      <c r="J6" s="5">
        <v>97.7</v>
      </c>
      <c r="K6" s="5">
        <v>99.3</v>
      </c>
      <c r="L6" s="5">
        <v>88.3</v>
      </c>
      <c r="M6" s="5">
        <v>98</v>
      </c>
      <c r="N6" s="5">
        <v>150</v>
      </c>
      <c r="O6" s="5">
        <v>118.3</v>
      </c>
      <c r="P6" s="5">
        <v>139.30000000000001</v>
      </c>
      <c r="Q6" s="5">
        <v>120</v>
      </c>
      <c r="R6" s="5">
        <v>100.3</v>
      </c>
      <c r="S6" s="5">
        <v>97.3</v>
      </c>
      <c r="T6" s="5">
        <v>87.3</v>
      </c>
      <c r="U6" s="5">
        <v>95.7</v>
      </c>
      <c r="V6" s="5">
        <v>119.7</v>
      </c>
      <c r="W6" s="5">
        <v>101.7</v>
      </c>
      <c r="X6" s="5">
        <v>126.7</v>
      </c>
      <c r="Y6" s="5">
        <v>112.7</v>
      </c>
      <c r="Z6" s="5">
        <v>90.3</v>
      </c>
      <c r="AA6" s="5">
        <v>102.3</v>
      </c>
      <c r="AB6" s="5">
        <v>91</v>
      </c>
      <c r="AC6" s="5">
        <v>95.7</v>
      </c>
      <c r="AD6" s="5">
        <v>125.4</v>
      </c>
      <c r="AE6" s="5">
        <v>102.6</v>
      </c>
      <c r="AF6" s="5">
        <v>127.7</v>
      </c>
      <c r="AG6" s="5">
        <v>100.7</v>
      </c>
    </row>
    <row r="7" spans="1:33" ht="14.15" x14ac:dyDescent="0.35">
      <c r="A7" s="3" t="s">
        <v>5</v>
      </c>
      <c r="B7" s="5">
        <v>88</v>
      </c>
      <c r="C7" s="5">
        <v>95</v>
      </c>
      <c r="D7" s="5">
        <v>103.5</v>
      </c>
      <c r="E7" s="5">
        <v>91</v>
      </c>
      <c r="F7" s="5">
        <v>92.7</v>
      </c>
      <c r="G7" s="5">
        <v>97.7</v>
      </c>
      <c r="H7" s="5">
        <v>94.3</v>
      </c>
      <c r="I7" s="5">
        <v>104.5</v>
      </c>
      <c r="J7" s="5">
        <v>90.3</v>
      </c>
      <c r="K7" s="5">
        <v>90</v>
      </c>
      <c r="L7" s="5">
        <v>90.7</v>
      </c>
      <c r="M7" s="5">
        <v>91.3</v>
      </c>
      <c r="N7" s="5">
        <v>132.69999999999999</v>
      </c>
      <c r="O7" s="5">
        <v>123.7</v>
      </c>
      <c r="P7" s="5">
        <v>130.69999999999999</v>
      </c>
      <c r="Q7" s="5">
        <v>129.69999999999999</v>
      </c>
      <c r="R7" s="5">
        <v>105.7</v>
      </c>
      <c r="S7" s="5">
        <v>105</v>
      </c>
      <c r="T7" s="5">
        <v>96.7</v>
      </c>
      <c r="U7" s="5">
        <v>89</v>
      </c>
      <c r="V7" s="5">
        <v>113</v>
      </c>
      <c r="W7" s="5">
        <v>106</v>
      </c>
      <c r="X7" s="5">
        <v>122.7</v>
      </c>
      <c r="Y7" s="5">
        <v>123.2</v>
      </c>
      <c r="Z7" s="5">
        <v>95.7</v>
      </c>
      <c r="AA7" s="5">
        <v>102.3</v>
      </c>
      <c r="AB7" s="5">
        <v>99.7</v>
      </c>
      <c r="AC7" s="5">
        <v>92.7</v>
      </c>
      <c r="AD7" s="5">
        <v>117.3</v>
      </c>
      <c r="AE7" s="5">
        <v>106</v>
      </c>
      <c r="AF7" s="5">
        <v>122</v>
      </c>
      <c r="AG7" s="5">
        <v>110.7</v>
      </c>
    </row>
    <row r="8" spans="1:33" ht="14.15" x14ac:dyDescent="0.35">
      <c r="A8" s="3" t="s">
        <v>6</v>
      </c>
      <c r="B8" s="5">
        <v>95.3</v>
      </c>
      <c r="C8" s="5">
        <v>92.3</v>
      </c>
      <c r="D8" s="5">
        <v>110</v>
      </c>
      <c r="E8" s="5">
        <v>103.7</v>
      </c>
      <c r="F8" s="5">
        <v>104.7</v>
      </c>
      <c r="G8" s="5">
        <v>89.7</v>
      </c>
      <c r="H8" s="5">
        <v>96.7</v>
      </c>
      <c r="I8" s="5">
        <v>97.7</v>
      </c>
      <c r="J8" s="5">
        <v>105</v>
      </c>
      <c r="K8" s="5">
        <v>92.3</v>
      </c>
      <c r="L8" s="5">
        <v>105.3</v>
      </c>
      <c r="M8" s="5">
        <v>101</v>
      </c>
      <c r="N8" s="5">
        <v>129.69999999999999</v>
      </c>
      <c r="O8" s="5">
        <v>132.80000000000001</v>
      </c>
      <c r="P8" s="5">
        <v>149</v>
      </c>
      <c r="Q8" s="5">
        <v>120</v>
      </c>
      <c r="R8" s="5">
        <v>103.8</v>
      </c>
      <c r="S8" s="5">
        <v>101.7</v>
      </c>
      <c r="T8" s="5">
        <v>89</v>
      </c>
      <c r="U8" s="5">
        <v>96</v>
      </c>
      <c r="V8" s="5">
        <v>130.69999999999999</v>
      </c>
      <c r="W8" s="5">
        <v>111.7</v>
      </c>
      <c r="X8" s="5">
        <v>140.30000000000001</v>
      </c>
      <c r="Y8" s="5">
        <v>113.7</v>
      </c>
      <c r="Z8" s="5">
        <v>91</v>
      </c>
      <c r="AA8" s="5">
        <v>111.3</v>
      </c>
      <c r="AB8" s="5">
        <v>103.5</v>
      </c>
      <c r="AC8" s="5">
        <v>105</v>
      </c>
      <c r="AD8" s="5">
        <v>110.8</v>
      </c>
      <c r="AE8" s="5">
        <v>101.5</v>
      </c>
      <c r="AF8" s="5">
        <v>131</v>
      </c>
      <c r="AG8" s="5">
        <v>109.8</v>
      </c>
    </row>
    <row r="9" spans="1:33" ht="14.15" x14ac:dyDescent="0.35">
      <c r="A9" s="3" t="s">
        <v>16</v>
      </c>
      <c r="B9" s="5">
        <v>98.3</v>
      </c>
      <c r="C9" s="5">
        <v>104.7</v>
      </c>
      <c r="D9" s="5">
        <v>92.3</v>
      </c>
      <c r="E9" s="5">
        <v>105</v>
      </c>
      <c r="F9" s="5">
        <v>98.3</v>
      </c>
      <c r="G9" s="5">
        <v>99.3</v>
      </c>
      <c r="H9" s="5">
        <v>99.7</v>
      </c>
      <c r="I9" s="5">
        <v>91.3</v>
      </c>
      <c r="J9" s="5">
        <v>91.7</v>
      </c>
      <c r="K9" s="5">
        <v>106.3</v>
      </c>
      <c r="L9" s="5">
        <v>93</v>
      </c>
      <c r="M9" s="5">
        <v>99.3</v>
      </c>
      <c r="N9" s="5">
        <v>135.30000000000001</v>
      </c>
      <c r="O9" s="5">
        <v>112.7</v>
      </c>
      <c r="P9" s="5">
        <v>137.30000000000001</v>
      </c>
      <c r="Q9" s="5">
        <v>104</v>
      </c>
      <c r="R9" s="5">
        <v>101.7</v>
      </c>
      <c r="S9" s="5">
        <v>108.3</v>
      </c>
      <c r="T9" s="5">
        <v>93.3</v>
      </c>
      <c r="U9" s="5">
        <v>107.7</v>
      </c>
      <c r="V9" s="5">
        <v>115</v>
      </c>
      <c r="W9" s="5">
        <v>103.3</v>
      </c>
      <c r="X9" s="5">
        <v>111.8</v>
      </c>
      <c r="Y9" s="5">
        <v>105.7</v>
      </c>
      <c r="Z9" s="5">
        <v>86.3</v>
      </c>
      <c r="AA9" s="5">
        <v>110.7</v>
      </c>
      <c r="AB9" s="5">
        <v>95.3</v>
      </c>
      <c r="AC9" s="5">
        <v>98</v>
      </c>
      <c r="AD9" s="5">
        <v>105.3</v>
      </c>
      <c r="AE9" s="5">
        <v>96</v>
      </c>
      <c r="AF9" s="5">
        <v>104</v>
      </c>
      <c r="AG9" s="5">
        <v>99.7</v>
      </c>
    </row>
    <row r="10" spans="1:33" ht="14.15" x14ac:dyDescent="0.35">
      <c r="A10" s="3" t="s">
        <v>17</v>
      </c>
      <c r="B10" s="5">
        <v>100.7</v>
      </c>
      <c r="C10" s="5">
        <v>103.7</v>
      </c>
      <c r="D10" s="5">
        <v>96</v>
      </c>
      <c r="E10" s="5">
        <v>94.7</v>
      </c>
      <c r="F10" s="5">
        <v>106.3</v>
      </c>
      <c r="G10" s="5">
        <v>102</v>
      </c>
      <c r="H10" s="5">
        <v>96.3</v>
      </c>
      <c r="I10" s="5">
        <v>98.7</v>
      </c>
      <c r="J10" s="5">
        <v>93</v>
      </c>
      <c r="K10" s="5">
        <v>107</v>
      </c>
      <c r="L10" s="5">
        <v>92.7</v>
      </c>
      <c r="M10" s="5">
        <v>93</v>
      </c>
      <c r="N10" s="5">
        <v>138.30000000000001</v>
      </c>
      <c r="O10" s="5">
        <v>113.7</v>
      </c>
      <c r="P10" s="5">
        <v>135.69999999999999</v>
      </c>
      <c r="Q10" s="5">
        <v>98</v>
      </c>
      <c r="R10" s="5">
        <v>93</v>
      </c>
      <c r="S10" s="5">
        <v>107</v>
      </c>
      <c r="T10" s="5">
        <v>93.7</v>
      </c>
      <c r="U10" s="5">
        <v>102</v>
      </c>
      <c r="V10" s="5">
        <v>134.30000000000001</v>
      </c>
      <c r="W10" s="5">
        <v>103</v>
      </c>
      <c r="X10" s="5">
        <v>123.7</v>
      </c>
      <c r="Y10" s="5">
        <v>112</v>
      </c>
      <c r="Z10" s="5">
        <v>98.7</v>
      </c>
      <c r="AA10" s="5">
        <v>109.3</v>
      </c>
      <c r="AB10" s="5">
        <v>93.7</v>
      </c>
      <c r="AC10" s="5">
        <v>96.7</v>
      </c>
      <c r="AD10" s="5">
        <v>121.2</v>
      </c>
      <c r="AE10" s="5">
        <v>112.2</v>
      </c>
      <c r="AF10" s="5">
        <v>121.3</v>
      </c>
      <c r="AG10" s="5">
        <v>105</v>
      </c>
    </row>
    <row r="11" spans="1:33" ht="14.15" x14ac:dyDescent="0.35">
      <c r="A11" s="7" t="s">
        <v>7</v>
      </c>
      <c r="B11" s="5">
        <f>AVERAGE(B5:B10)</f>
        <v>96.666666666666671</v>
      </c>
      <c r="C11" s="5">
        <f t="shared" ref="C11:I11" si="0">AVERAGE(C5:C10)</f>
        <v>98.983333333333334</v>
      </c>
      <c r="D11" s="5">
        <f t="shared" si="0"/>
        <v>102.06666666666666</v>
      </c>
      <c r="E11" s="5">
        <f t="shared" si="0"/>
        <v>99.183333333333337</v>
      </c>
      <c r="F11" s="5">
        <f t="shared" si="0"/>
        <v>99.5</v>
      </c>
      <c r="G11" s="5">
        <f t="shared" si="0"/>
        <v>96.733333333333334</v>
      </c>
      <c r="H11" s="5">
        <f t="shared" si="0"/>
        <v>95.166666666666671</v>
      </c>
      <c r="I11" s="5">
        <f t="shared" si="0"/>
        <v>95.533333333333346</v>
      </c>
      <c r="J11" s="5">
        <f>AVERAGE(J5:J10)</f>
        <v>94.616666666666674</v>
      </c>
      <c r="K11" s="5">
        <f t="shared" ref="K11" si="1">AVERAGE(K5:K10)</f>
        <v>97.533333333333346</v>
      </c>
      <c r="L11" s="5">
        <f t="shared" ref="L11" si="2">AVERAGE(L5:L10)</f>
        <v>93.333333333333329</v>
      </c>
      <c r="M11" s="5">
        <f t="shared" ref="M11" si="3">AVERAGE(M5:M10)</f>
        <v>96.933333333333337</v>
      </c>
      <c r="N11" s="5">
        <f t="shared" ref="N11" si="4">AVERAGE(N5:N10)</f>
        <v>137.11666666666665</v>
      </c>
      <c r="O11" s="5">
        <f t="shared" ref="O11" si="5">AVERAGE(O5:O10)</f>
        <v>120.2</v>
      </c>
      <c r="P11" s="5">
        <f t="shared" ref="P11" si="6">AVERAGE(P5:P10)</f>
        <v>138.28333333333333</v>
      </c>
      <c r="Q11" s="5">
        <f t="shared" ref="Q11" si="7">AVERAGE(Q5:Q10)</f>
        <v>115.89999999999999</v>
      </c>
      <c r="R11" s="5">
        <f>AVERAGE(R5:R10)</f>
        <v>99.866666666666674</v>
      </c>
      <c r="S11" s="5">
        <f t="shared" ref="S11" si="8">AVERAGE(S5:S10)</f>
        <v>103.26666666666667</v>
      </c>
      <c r="T11" s="5">
        <f t="shared" ref="T11" si="9">AVERAGE(T5:T10)</f>
        <v>89.283333333333346</v>
      </c>
      <c r="U11" s="5">
        <f t="shared" ref="U11" si="10">AVERAGE(U5:U10)</f>
        <v>97.616666666666674</v>
      </c>
      <c r="V11" s="5">
        <f t="shared" ref="V11" si="11">AVERAGE(V5:V10)</f>
        <v>123.5</v>
      </c>
      <c r="W11" s="5">
        <f t="shared" ref="W11" si="12">AVERAGE(W5:W10)</f>
        <v>104.5</v>
      </c>
      <c r="X11" s="5">
        <f t="shared" ref="X11" si="13">AVERAGE(X5:X10)</f>
        <v>127.7</v>
      </c>
      <c r="Y11" s="5">
        <f t="shared" ref="Y11" si="14">AVERAGE(Y5:Y10)</f>
        <v>111.60000000000001</v>
      </c>
      <c r="Z11" s="5">
        <f>AVERAGE(Z5:Z10)</f>
        <v>92.550000000000011</v>
      </c>
      <c r="AA11" s="5">
        <f t="shared" ref="AA11" si="15">AVERAGE(AA5:AA10)</f>
        <v>106.56666666666666</v>
      </c>
      <c r="AB11" s="5">
        <f t="shared" ref="AB11" si="16">AVERAGE(AB5:AB10)</f>
        <v>94.916666666666671</v>
      </c>
      <c r="AC11" s="5">
        <f t="shared" ref="AC11" si="17">AVERAGE(AC5:AC10)</f>
        <v>99.566666666666663</v>
      </c>
      <c r="AD11" s="5">
        <f t="shared" ref="AD11" si="18">AVERAGE(AD5:AD10)</f>
        <v>116.45</v>
      </c>
      <c r="AE11" s="5">
        <f t="shared" ref="AE11" si="19">AVERAGE(AE5:AE10)</f>
        <v>104.21666666666668</v>
      </c>
      <c r="AF11" s="5">
        <f t="shared" ref="AF11" si="20">AVERAGE(AF5:AF10)</f>
        <v>122.5</v>
      </c>
      <c r="AG11" s="5">
        <f t="shared" ref="AG11" si="21">AVERAGE(AG5:AG10)</f>
        <v>103.7</v>
      </c>
    </row>
    <row r="12" spans="1:33" ht="14.15" x14ac:dyDescent="0.25">
      <c r="A12" s="7" t="s">
        <v>8</v>
      </c>
      <c r="B12" s="8">
        <f>STDEV(B5:B10)/SQRT(6)</f>
        <v>2.5774233472813726</v>
      </c>
      <c r="C12" s="8">
        <f t="shared" ref="C12:I12" si="22">STDEV(C5:C10)/SQRT(6)</f>
        <v>2.0050630358614119</v>
      </c>
      <c r="D12" s="8">
        <f t="shared" si="22"/>
        <v>2.8872901559151352</v>
      </c>
      <c r="E12" s="8">
        <f t="shared" si="22"/>
        <v>2.1974859372574937</v>
      </c>
      <c r="F12" s="8">
        <f t="shared" si="22"/>
        <v>2.3398005613014687</v>
      </c>
      <c r="G12" s="8">
        <f t="shared" si="22"/>
        <v>1.6964014199999291</v>
      </c>
      <c r="H12" s="8">
        <f t="shared" si="22"/>
        <v>1.7794506018556533</v>
      </c>
      <c r="I12" s="8">
        <f t="shared" si="22"/>
        <v>2.3366167374599072</v>
      </c>
      <c r="J12" s="8">
        <f>STDEV(J5:J10)/SQRT(6)</f>
        <v>2.3691653476371055</v>
      </c>
      <c r="K12" s="8">
        <f t="shared" ref="K12:Q12" si="23">STDEV(K5:K10)/SQRT(6)</f>
        <v>3.1940221943151523</v>
      </c>
      <c r="L12" s="8">
        <f t="shared" si="23"/>
        <v>2.4972874172678727</v>
      </c>
      <c r="M12" s="8">
        <f t="shared" si="23"/>
        <v>1.5785365937404743</v>
      </c>
      <c r="N12" s="8">
        <f t="shared" si="23"/>
        <v>2.8598853900889902</v>
      </c>
      <c r="O12" s="8">
        <f t="shared" si="23"/>
        <v>3.0175044877072419</v>
      </c>
      <c r="P12" s="8">
        <f t="shared" si="23"/>
        <v>2.4587824448517441</v>
      </c>
      <c r="Q12" s="8">
        <f t="shared" si="23"/>
        <v>4.9897227711901317</v>
      </c>
      <c r="R12" s="8">
        <f>STDEV(R5:R10)/SQRT(6)</f>
        <v>2.0566423553398332</v>
      </c>
      <c r="S12" s="8">
        <f t="shared" ref="S12:Y12" si="24">STDEV(S5:S10)/SQRT(6)</f>
        <v>1.7236911298463862</v>
      </c>
      <c r="T12" s="8">
        <f t="shared" si="24"/>
        <v>3.0505099755796752</v>
      </c>
      <c r="U12" s="8">
        <f t="shared" si="24"/>
        <v>2.6254417617697121</v>
      </c>
      <c r="V12" s="8">
        <f t="shared" si="24"/>
        <v>3.5984255816491015</v>
      </c>
      <c r="W12" s="8">
        <f t="shared" si="24"/>
        <v>1.5901781870805136</v>
      </c>
      <c r="X12" s="8">
        <f t="shared" si="24"/>
        <v>4.5842483935028371</v>
      </c>
      <c r="Y12" s="8">
        <f t="shared" si="24"/>
        <v>2.953190365237794</v>
      </c>
      <c r="Z12" s="8">
        <f>STDEV(Z5:Z10)/SQRT(6)</f>
        <v>1.7779670038183135</v>
      </c>
      <c r="AA12" s="8">
        <f t="shared" ref="AA12:AG12" si="25">STDEV(AA5:AA10)/SQRT(6)</f>
        <v>1.7585347435988989</v>
      </c>
      <c r="AB12" s="8">
        <f t="shared" si="25"/>
        <v>2.5017882493217622</v>
      </c>
      <c r="AC12" s="8">
        <f t="shared" si="25"/>
        <v>2.5627676012033893</v>
      </c>
      <c r="AD12" s="8">
        <f t="shared" si="25"/>
        <v>2.9703815692039761</v>
      </c>
      <c r="AE12" s="8">
        <f t="shared" si="25"/>
        <v>2.2521717913555754</v>
      </c>
      <c r="AF12" s="8">
        <f t="shared" si="25"/>
        <v>4.0227685325738882</v>
      </c>
      <c r="AG12" s="8">
        <f t="shared" si="25"/>
        <v>2.3640360967351297</v>
      </c>
    </row>
    <row r="14" spans="1:33" x14ac:dyDescent="0.3"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</row>
    <row r="15" spans="1:33" ht="14.15" x14ac:dyDescent="0.25">
      <c r="A15" s="1" t="s">
        <v>120</v>
      </c>
      <c r="B15" s="2"/>
      <c r="C15" s="2"/>
      <c r="D15" s="2"/>
      <c r="E15" s="2"/>
      <c r="F15" s="2"/>
      <c r="G15" s="2"/>
      <c r="H15" s="2"/>
      <c r="I15" s="2"/>
    </row>
    <row r="16" spans="1:33" ht="14.15" x14ac:dyDescent="0.25">
      <c r="A16" s="1" t="s">
        <v>118</v>
      </c>
      <c r="B16" s="67">
        <v>0</v>
      </c>
      <c r="C16" s="68"/>
      <c r="D16" s="68"/>
      <c r="E16" s="68"/>
      <c r="F16" s="68"/>
      <c r="G16" s="68"/>
      <c r="H16" s="68"/>
      <c r="I16" s="68"/>
      <c r="J16" s="67">
        <v>5</v>
      </c>
      <c r="K16" s="68"/>
      <c r="L16" s="68"/>
      <c r="M16" s="68"/>
      <c r="N16" s="68"/>
      <c r="O16" s="68"/>
      <c r="P16" s="68"/>
      <c r="Q16" s="68"/>
      <c r="R16" s="67">
        <v>10</v>
      </c>
      <c r="S16" s="68"/>
      <c r="T16" s="68"/>
      <c r="U16" s="68"/>
      <c r="V16" s="68"/>
      <c r="W16" s="68"/>
      <c r="X16" s="68"/>
      <c r="Y16" s="68"/>
      <c r="Z16" s="67">
        <v>15</v>
      </c>
      <c r="AA16" s="68"/>
      <c r="AB16" s="68"/>
      <c r="AC16" s="68"/>
      <c r="AD16" s="68"/>
      <c r="AE16" s="68"/>
      <c r="AF16" s="68"/>
      <c r="AG16" s="68"/>
    </row>
    <row r="17" spans="1:33" ht="14.15" x14ac:dyDescent="0.25">
      <c r="A17" s="3" t="s">
        <v>38</v>
      </c>
      <c r="B17" s="4" t="s">
        <v>29</v>
      </c>
      <c r="C17" s="4" t="s">
        <v>30</v>
      </c>
      <c r="D17" s="4" t="s">
        <v>48</v>
      </c>
      <c r="E17" s="4" t="s">
        <v>49</v>
      </c>
      <c r="F17" s="4" t="s">
        <v>31</v>
      </c>
      <c r="G17" s="4" t="s">
        <v>32</v>
      </c>
      <c r="H17" s="4" t="s">
        <v>50</v>
      </c>
      <c r="I17" s="4" t="s">
        <v>51</v>
      </c>
      <c r="J17" s="4" t="s">
        <v>29</v>
      </c>
      <c r="K17" s="4" t="s">
        <v>30</v>
      </c>
      <c r="L17" s="4" t="s">
        <v>48</v>
      </c>
      <c r="M17" s="4" t="s">
        <v>49</v>
      </c>
      <c r="N17" s="4" t="s">
        <v>31</v>
      </c>
      <c r="O17" s="4" t="s">
        <v>32</v>
      </c>
      <c r="P17" s="4" t="s">
        <v>50</v>
      </c>
      <c r="Q17" s="4" t="s">
        <v>51</v>
      </c>
      <c r="R17" s="4" t="s">
        <v>29</v>
      </c>
      <c r="S17" s="4" t="s">
        <v>30</v>
      </c>
      <c r="T17" s="4" t="s">
        <v>48</v>
      </c>
      <c r="U17" s="4" t="s">
        <v>49</v>
      </c>
      <c r="V17" s="4" t="s">
        <v>31</v>
      </c>
      <c r="W17" s="4" t="s">
        <v>32</v>
      </c>
      <c r="X17" s="4" t="s">
        <v>50</v>
      </c>
      <c r="Y17" s="4" t="s">
        <v>51</v>
      </c>
      <c r="Z17" s="4" t="s">
        <v>29</v>
      </c>
      <c r="AA17" s="4" t="s">
        <v>30</v>
      </c>
      <c r="AB17" s="4" t="s">
        <v>48</v>
      </c>
      <c r="AC17" s="4" t="s">
        <v>49</v>
      </c>
      <c r="AD17" s="4" t="s">
        <v>31</v>
      </c>
      <c r="AE17" s="4" t="s">
        <v>32</v>
      </c>
      <c r="AF17" s="4" t="s">
        <v>50</v>
      </c>
      <c r="AG17" s="4" t="s">
        <v>51</v>
      </c>
    </row>
    <row r="18" spans="1:33" ht="14.15" x14ac:dyDescent="0.25">
      <c r="B18" s="3" t="s">
        <v>36</v>
      </c>
      <c r="C18" s="3" t="s">
        <v>36</v>
      </c>
      <c r="D18" s="3" t="s">
        <v>36</v>
      </c>
      <c r="E18" s="3" t="s">
        <v>36</v>
      </c>
      <c r="F18" s="3" t="s">
        <v>36</v>
      </c>
      <c r="G18" s="3" t="s">
        <v>36</v>
      </c>
      <c r="H18" s="3" t="s">
        <v>36</v>
      </c>
      <c r="I18" s="3" t="s">
        <v>36</v>
      </c>
      <c r="J18" s="3" t="s">
        <v>36</v>
      </c>
      <c r="K18" s="3" t="s">
        <v>36</v>
      </c>
      <c r="L18" s="3" t="s">
        <v>36</v>
      </c>
      <c r="M18" s="3" t="s">
        <v>36</v>
      </c>
      <c r="N18" s="3" t="s">
        <v>36</v>
      </c>
      <c r="O18" s="3" t="s">
        <v>36</v>
      </c>
      <c r="P18" s="3" t="s">
        <v>36</v>
      </c>
      <c r="Q18" s="3" t="s">
        <v>36</v>
      </c>
      <c r="R18" s="3" t="s">
        <v>36</v>
      </c>
      <c r="S18" s="3" t="s">
        <v>36</v>
      </c>
      <c r="T18" s="3" t="s">
        <v>36</v>
      </c>
      <c r="U18" s="3" t="s">
        <v>36</v>
      </c>
      <c r="V18" s="3" t="s">
        <v>36</v>
      </c>
      <c r="W18" s="3" t="s">
        <v>36</v>
      </c>
      <c r="X18" s="3" t="s">
        <v>36</v>
      </c>
      <c r="Y18" s="3" t="s">
        <v>36</v>
      </c>
      <c r="Z18" s="3" t="s">
        <v>36</v>
      </c>
      <c r="AA18" s="3" t="s">
        <v>36</v>
      </c>
      <c r="AB18" s="3" t="s">
        <v>36</v>
      </c>
      <c r="AC18" s="3" t="s">
        <v>36</v>
      </c>
      <c r="AD18" s="3" t="s">
        <v>36</v>
      </c>
      <c r="AE18" s="3" t="s">
        <v>36</v>
      </c>
      <c r="AF18" s="3" t="s">
        <v>36</v>
      </c>
      <c r="AG18" s="3" t="s">
        <v>36</v>
      </c>
    </row>
    <row r="19" spans="1:33" ht="14.15" x14ac:dyDescent="0.35">
      <c r="A19" s="3" t="s">
        <v>3</v>
      </c>
      <c r="B19" s="5">
        <v>65.3</v>
      </c>
      <c r="C19" s="5">
        <v>74</v>
      </c>
      <c r="D19" s="5">
        <v>68</v>
      </c>
      <c r="E19" s="5">
        <v>64.3</v>
      </c>
      <c r="F19" s="5">
        <v>73.3</v>
      </c>
      <c r="G19" s="5">
        <v>73</v>
      </c>
      <c r="H19" s="5">
        <v>67.7</v>
      </c>
      <c r="I19" s="5">
        <v>67.3</v>
      </c>
      <c r="J19" s="5">
        <v>69</v>
      </c>
      <c r="K19" s="5">
        <v>68.7</v>
      </c>
      <c r="L19" s="5">
        <v>69.3</v>
      </c>
      <c r="M19" s="5">
        <v>65.3</v>
      </c>
      <c r="N19" s="5">
        <v>90</v>
      </c>
      <c r="O19" s="5">
        <v>89.6</v>
      </c>
      <c r="P19" s="5">
        <v>100</v>
      </c>
      <c r="Q19" s="5">
        <v>80</v>
      </c>
      <c r="R19" s="5">
        <v>56</v>
      </c>
      <c r="S19" s="5">
        <v>75</v>
      </c>
      <c r="T19" s="5">
        <v>63.7</v>
      </c>
      <c r="U19" s="5">
        <v>69.7</v>
      </c>
      <c r="V19" s="5">
        <v>87</v>
      </c>
      <c r="W19" s="5">
        <v>76</v>
      </c>
      <c r="X19" s="5">
        <v>102</v>
      </c>
      <c r="Y19" s="5">
        <v>70.7</v>
      </c>
      <c r="Z19" s="5">
        <v>61</v>
      </c>
      <c r="AA19" s="5">
        <v>82.5</v>
      </c>
      <c r="AB19" s="5">
        <v>69</v>
      </c>
      <c r="AC19" s="5">
        <v>77.3</v>
      </c>
      <c r="AD19" s="5">
        <v>89.7</v>
      </c>
      <c r="AE19" s="5">
        <v>69.7</v>
      </c>
      <c r="AF19" s="5">
        <v>92</v>
      </c>
      <c r="AG19" s="5">
        <v>71</v>
      </c>
    </row>
    <row r="20" spans="1:33" ht="14.15" x14ac:dyDescent="0.35">
      <c r="A20" s="3" t="s">
        <v>4</v>
      </c>
      <c r="B20" s="5">
        <v>74.3</v>
      </c>
      <c r="C20" s="5">
        <v>69</v>
      </c>
      <c r="D20" s="5">
        <v>78.3</v>
      </c>
      <c r="E20" s="5">
        <v>70.3</v>
      </c>
      <c r="F20" s="5">
        <v>75</v>
      </c>
      <c r="G20" s="5">
        <v>68</v>
      </c>
      <c r="H20" s="5">
        <v>60</v>
      </c>
      <c r="I20" s="5">
        <v>63</v>
      </c>
      <c r="J20" s="5">
        <v>73.3</v>
      </c>
      <c r="K20" s="5">
        <v>69.7</v>
      </c>
      <c r="L20" s="5">
        <v>65</v>
      </c>
      <c r="M20" s="5">
        <v>74.7</v>
      </c>
      <c r="N20" s="5">
        <v>114.3</v>
      </c>
      <c r="O20" s="5">
        <v>87.7</v>
      </c>
      <c r="P20" s="5">
        <v>105.3</v>
      </c>
      <c r="Q20" s="5">
        <v>91.3</v>
      </c>
      <c r="R20" s="5">
        <v>73</v>
      </c>
      <c r="S20" s="5">
        <v>66.3</v>
      </c>
      <c r="T20" s="5">
        <v>62.7</v>
      </c>
      <c r="U20" s="5">
        <v>65.7</v>
      </c>
      <c r="V20" s="5">
        <v>83.3</v>
      </c>
      <c r="W20" s="5">
        <v>73.3</v>
      </c>
      <c r="X20" s="5">
        <v>92.7</v>
      </c>
      <c r="Y20" s="5">
        <v>84.3</v>
      </c>
      <c r="Z20" s="5">
        <v>59.7</v>
      </c>
      <c r="AA20" s="5">
        <v>75</v>
      </c>
      <c r="AB20" s="5">
        <v>67.7</v>
      </c>
      <c r="AC20" s="5">
        <v>73</v>
      </c>
      <c r="AD20" s="5">
        <v>93.2</v>
      </c>
      <c r="AE20" s="5">
        <v>69.8</v>
      </c>
      <c r="AF20" s="5">
        <v>90.7</v>
      </c>
      <c r="AG20" s="5">
        <v>71</v>
      </c>
    </row>
    <row r="21" spans="1:33" ht="14.15" x14ac:dyDescent="0.35">
      <c r="A21" s="3" t="s">
        <v>5</v>
      </c>
      <c r="B21" s="5">
        <v>59.3</v>
      </c>
      <c r="C21" s="5">
        <v>59.7</v>
      </c>
      <c r="D21" s="5">
        <v>76</v>
      </c>
      <c r="E21" s="5">
        <v>75</v>
      </c>
      <c r="F21" s="5">
        <v>69.3</v>
      </c>
      <c r="G21" s="5">
        <v>78.7</v>
      </c>
      <c r="H21" s="5">
        <v>65</v>
      </c>
      <c r="I21" s="5">
        <v>75.3</v>
      </c>
      <c r="J21" s="5">
        <v>66.3</v>
      </c>
      <c r="K21" s="5">
        <v>62.7</v>
      </c>
      <c r="L21" s="5">
        <v>72.3</v>
      </c>
      <c r="M21" s="5">
        <v>66</v>
      </c>
      <c r="N21" s="5">
        <v>91</v>
      </c>
      <c r="O21" s="5">
        <v>78.7</v>
      </c>
      <c r="P21" s="5">
        <v>97.7</v>
      </c>
      <c r="Q21" s="5">
        <v>103.3</v>
      </c>
      <c r="R21" s="5">
        <v>68.7</v>
      </c>
      <c r="S21" s="5">
        <v>67</v>
      </c>
      <c r="T21" s="5">
        <v>72</v>
      </c>
      <c r="U21" s="5">
        <v>67</v>
      </c>
      <c r="V21" s="5">
        <v>86.7</v>
      </c>
      <c r="W21" s="5">
        <v>78.7</v>
      </c>
      <c r="X21" s="5">
        <v>98</v>
      </c>
      <c r="Y21" s="5">
        <v>90.2</v>
      </c>
      <c r="Z21" s="5">
        <v>63.7</v>
      </c>
      <c r="AA21" s="5">
        <v>76.7</v>
      </c>
      <c r="AB21" s="5">
        <v>75.3</v>
      </c>
      <c r="AC21" s="5">
        <v>66</v>
      </c>
      <c r="AD21" s="5">
        <v>82.7</v>
      </c>
      <c r="AE21" s="5">
        <v>74.7</v>
      </c>
      <c r="AF21" s="5">
        <v>81.3</v>
      </c>
      <c r="AG21" s="5">
        <v>85.3</v>
      </c>
    </row>
    <row r="22" spans="1:33" ht="14.15" x14ac:dyDescent="0.35">
      <c r="A22" s="3" t="s">
        <v>6</v>
      </c>
      <c r="B22" s="5">
        <v>73.7</v>
      </c>
      <c r="C22" s="5">
        <v>62</v>
      </c>
      <c r="D22" s="5">
        <v>80</v>
      </c>
      <c r="E22" s="5">
        <v>73</v>
      </c>
      <c r="F22" s="5">
        <v>82</v>
      </c>
      <c r="G22" s="5">
        <v>64</v>
      </c>
      <c r="H22" s="5">
        <v>62.3</v>
      </c>
      <c r="I22" s="5">
        <v>76</v>
      </c>
      <c r="J22" s="5">
        <v>73.7</v>
      </c>
      <c r="K22" s="5">
        <v>72</v>
      </c>
      <c r="L22" s="5">
        <v>82.3</v>
      </c>
      <c r="M22" s="5">
        <v>73.7</v>
      </c>
      <c r="N22" s="5">
        <v>99.3</v>
      </c>
      <c r="O22" s="5">
        <v>106.7</v>
      </c>
      <c r="P22" s="5">
        <v>118.3</v>
      </c>
      <c r="Q22" s="5">
        <v>95.7</v>
      </c>
      <c r="R22" s="5">
        <v>73.599999999999994</v>
      </c>
      <c r="S22" s="5">
        <v>75.3</v>
      </c>
      <c r="T22" s="5">
        <v>68.7</v>
      </c>
      <c r="U22" s="5">
        <v>70.7</v>
      </c>
      <c r="V22" s="5">
        <v>94.7</v>
      </c>
      <c r="W22" s="5">
        <v>83.3</v>
      </c>
      <c r="X22" s="5">
        <v>110</v>
      </c>
      <c r="Y22" s="5">
        <v>93</v>
      </c>
      <c r="Z22" s="5">
        <v>71</v>
      </c>
      <c r="AA22" s="5">
        <v>79.3</v>
      </c>
      <c r="AB22" s="5">
        <v>76</v>
      </c>
      <c r="AC22" s="5">
        <v>69.5</v>
      </c>
      <c r="AD22" s="5">
        <v>78.2</v>
      </c>
      <c r="AE22" s="5">
        <v>77.7</v>
      </c>
      <c r="AF22" s="5">
        <v>111.5</v>
      </c>
      <c r="AG22" s="5">
        <v>88.6</v>
      </c>
    </row>
    <row r="23" spans="1:33" ht="14.15" x14ac:dyDescent="0.35">
      <c r="A23" s="3" t="s">
        <v>16</v>
      </c>
      <c r="B23" s="5">
        <v>64</v>
      </c>
      <c r="C23" s="5">
        <v>74</v>
      </c>
      <c r="D23" s="5">
        <v>76.3</v>
      </c>
      <c r="E23" s="5">
        <v>72.3</v>
      </c>
      <c r="F23" s="5">
        <v>73.7</v>
      </c>
      <c r="G23" s="5">
        <v>73</v>
      </c>
      <c r="H23" s="5">
        <v>74.3</v>
      </c>
      <c r="I23" s="5">
        <v>50.3</v>
      </c>
      <c r="J23" s="5">
        <v>71</v>
      </c>
      <c r="K23" s="5">
        <v>86.3</v>
      </c>
      <c r="L23" s="5">
        <v>67</v>
      </c>
      <c r="M23" s="5">
        <v>70.7</v>
      </c>
      <c r="N23" s="5">
        <v>94.3</v>
      </c>
      <c r="O23" s="5">
        <v>85</v>
      </c>
      <c r="P23" s="5">
        <v>105.7</v>
      </c>
      <c r="Q23" s="5">
        <v>65</v>
      </c>
      <c r="R23" s="5">
        <v>70.7</v>
      </c>
      <c r="S23" s="5">
        <v>70.7</v>
      </c>
      <c r="T23" s="5">
        <v>66.7</v>
      </c>
      <c r="U23" s="5">
        <v>82.3</v>
      </c>
      <c r="V23" s="5">
        <v>88</v>
      </c>
      <c r="W23" s="5">
        <v>68</v>
      </c>
      <c r="X23" s="5">
        <v>89</v>
      </c>
      <c r="Y23" s="5">
        <v>75.3</v>
      </c>
      <c r="Z23" s="5">
        <v>66.3</v>
      </c>
      <c r="AA23" s="5">
        <v>81</v>
      </c>
      <c r="AB23" s="5">
        <v>62</v>
      </c>
      <c r="AC23" s="5">
        <v>81</v>
      </c>
      <c r="AD23" s="5">
        <v>81</v>
      </c>
      <c r="AE23" s="5">
        <v>69</v>
      </c>
      <c r="AF23" s="5">
        <v>86.7</v>
      </c>
      <c r="AG23" s="5">
        <v>69.3</v>
      </c>
    </row>
    <row r="24" spans="1:33" ht="14.15" x14ac:dyDescent="0.35">
      <c r="A24" s="3" t="s">
        <v>17</v>
      </c>
      <c r="B24" s="5">
        <v>70</v>
      </c>
      <c r="C24" s="5">
        <v>67.3</v>
      </c>
      <c r="D24" s="5">
        <v>71.7</v>
      </c>
      <c r="E24" s="5">
        <v>70</v>
      </c>
      <c r="F24" s="5">
        <v>82</v>
      </c>
      <c r="G24" s="5">
        <v>76.7</v>
      </c>
      <c r="H24" s="5">
        <v>69</v>
      </c>
      <c r="I24" s="5">
        <v>76.3</v>
      </c>
      <c r="J24" s="5">
        <v>65</v>
      </c>
      <c r="K24" s="5">
        <v>68.7</v>
      </c>
      <c r="L24" s="5">
        <v>73.3</v>
      </c>
      <c r="M24" s="5">
        <v>67</v>
      </c>
      <c r="N24" s="5">
        <v>103</v>
      </c>
      <c r="O24" s="5">
        <v>71</v>
      </c>
      <c r="P24" s="5">
        <v>108.7</v>
      </c>
      <c r="Q24" s="5">
        <v>69</v>
      </c>
      <c r="R24" s="5">
        <v>69</v>
      </c>
      <c r="S24" s="5">
        <v>81.7</v>
      </c>
      <c r="T24" s="5">
        <v>69</v>
      </c>
      <c r="U24" s="5">
        <v>65.7</v>
      </c>
      <c r="V24" s="5">
        <v>92</v>
      </c>
      <c r="W24" s="5">
        <v>72.7</v>
      </c>
      <c r="X24" s="5">
        <v>98.7</v>
      </c>
      <c r="Y24" s="5">
        <v>75.5</v>
      </c>
      <c r="Z24" s="5">
        <v>71.3</v>
      </c>
      <c r="AA24" s="5">
        <v>73.3</v>
      </c>
      <c r="AB24" s="5">
        <v>60.3</v>
      </c>
      <c r="AC24" s="5">
        <v>69.3</v>
      </c>
      <c r="AD24" s="5">
        <v>91.2</v>
      </c>
      <c r="AE24" s="5">
        <v>82.3</v>
      </c>
      <c r="AF24" s="5">
        <v>92</v>
      </c>
      <c r="AG24" s="5">
        <v>86</v>
      </c>
    </row>
    <row r="25" spans="1:33" ht="14.15" x14ac:dyDescent="0.35">
      <c r="A25" s="7" t="s">
        <v>7</v>
      </c>
      <c r="B25" s="5">
        <f>AVERAGE(B19:B24)</f>
        <v>67.766666666666666</v>
      </c>
      <c r="C25" s="5">
        <f t="shared" ref="C25" si="26">AVERAGE(C19:C24)</f>
        <v>67.666666666666671</v>
      </c>
      <c r="D25" s="5">
        <f t="shared" ref="D25" si="27">AVERAGE(D19:D24)</f>
        <v>75.05</v>
      </c>
      <c r="E25" s="5">
        <f t="shared" ref="E25" si="28">AVERAGE(E19:E24)</f>
        <v>70.816666666666677</v>
      </c>
      <c r="F25" s="5">
        <f t="shared" ref="F25" si="29">AVERAGE(F19:F24)</f>
        <v>75.88333333333334</v>
      </c>
      <c r="G25" s="5">
        <f t="shared" ref="G25" si="30">AVERAGE(G19:G24)</f>
        <v>72.233333333333334</v>
      </c>
      <c r="H25" s="5">
        <f t="shared" ref="H25" si="31">AVERAGE(H19:H24)</f>
        <v>66.38333333333334</v>
      </c>
      <c r="I25" s="5">
        <f t="shared" ref="I25" si="32">AVERAGE(I19:I24)</f>
        <v>68.033333333333346</v>
      </c>
      <c r="J25" s="5">
        <f>AVERAGE(J19:J24)</f>
        <v>69.716666666666669</v>
      </c>
      <c r="K25" s="5">
        <f t="shared" ref="K25" si="33">AVERAGE(K19:K24)</f>
        <v>71.350000000000009</v>
      </c>
      <c r="L25" s="5">
        <f t="shared" ref="L25" si="34">AVERAGE(L19:L24)</f>
        <v>71.533333333333346</v>
      </c>
      <c r="M25" s="5">
        <f t="shared" ref="M25" si="35">AVERAGE(M19:M24)</f>
        <v>69.566666666666663</v>
      </c>
      <c r="N25" s="5">
        <f t="shared" ref="N25" si="36">AVERAGE(N19:N24)</f>
        <v>98.65000000000002</v>
      </c>
      <c r="O25" s="5">
        <f t="shared" ref="O25" si="37">AVERAGE(O19:O24)</f>
        <v>86.45</v>
      </c>
      <c r="P25" s="5">
        <f t="shared" ref="P25" si="38">AVERAGE(P19:P24)</f>
        <v>105.95</v>
      </c>
      <c r="Q25" s="5">
        <f t="shared" ref="Q25" si="39">AVERAGE(Q19:Q24)</f>
        <v>84.05</v>
      </c>
      <c r="R25" s="5">
        <f>AVERAGE(R19:R24)</f>
        <v>68.499999999999986</v>
      </c>
      <c r="S25" s="5">
        <f t="shared" ref="S25" si="40">AVERAGE(S19:S24)</f>
        <v>72.666666666666671</v>
      </c>
      <c r="T25" s="5">
        <f t="shared" ref="T25" si="41">AVERAGE(T19:T24)</f>
        <v>67.13333333333334</v>
      </c>
      <c r="U25" s="5">
        <f t="shared" ref="U25" si="42">AVERAGE(U19:U24)</f>
        <v>70.183333333333337</v>
      </c>
      <c r="V25" s="5">
        <f t="shared" ref="V25" si="43">AVERAGE(V19:V24)</f>
        <v>88.616666666666674</v>
      </c>
      <c r="W25" s="5">
        <f t="shared" ref="W25" si="44">AVERAGE(W19:W24)</f>
        <v>75.333333333333329</v>
      </c>
      <c r="X25" s="5">
        <f t="shared" ref="X25" si="45">AVERAGE(X19:X24)</f>
        <v>98.399999999999991</v>
      </c>
      <c r="Y25" s="5">
        <f t="shared" ref="Y25" si="46">AVERAGE(Y19:Y24)</f>
        <v>81.5</v>
      </c>
      <c r="Z25" s="5">
        <f>AVERAGE(Z19:Z24)</f>
        <v>65.5</v>
      </c>
      <c r="AA25" s="5">
        <f t="shared" ref="AA25" si="47">AVERAGE(AA19:AA24)</f>
        <v>77.966666666666669</v>
      </c>
      <c r="AB25" s="5">
        <f t="shared" ref="AB25" si="48">AVERAGE(AB19:AB24)</f>
        <v>68.38333333333334</v>
      </c>
      <c r="AC25" s="5">
        <f t="shared" ref="AC25" si="49">AVERAGE(AC19:AC24)</f>
        <v>72.683333333333337</v>
      </c>
      <c r="AD25" s="5">
        <f t="shared" ref="AD25" si="50">AVERAGE(AD19:AD24)</f>
        <v>86</v>
      </c>
      <c r="AE25" s="5">
        <f t="shared" ref="AE25" si="51">AVERAGE(AE19:AE24)</f>
        <v>73.86666666666666</v>
      </c>
      <c r="AF25" s="5">
        <f t="shared" ref="AF25" si="52">AVERAGE(AF19:AF24)</f>
        <v>92.366666666666674</v>
      </c>
      <c r="AG25" s="5">
        <f t="shared" ref="AG25" si="53">AVERAGE(AG19:AG24)</f>
        <v>78.533333333333331</v>
      </c>
    </row>
    <row r="26" spans="1:33" ht="14.15" x14ac:dyDescent="0.25">
      <c r="A26" s="7" t="s">
        <v>8</v>
      </c>
      <c r="B26" s="8">
        <f>STDEV(B19:B24)/SQRT(6)</f>
        <v>2.4140790744666547</v>
      </c>
      <c r="C26" s="8">
        <f t="shared" ref="C26:I26" si="54">STDEV(C19:C24)/SQRT(6)</f>
        <v>2.4338812168587394</v>
      </c>
      <c r="D26" s="8">
        <f t="shared" si="54"/>
        <v>1.8115831014152601</v>
      </c>
      <c r="E26" s="8">
        <f t="shared" si="54"/>
        <v>1.5040870246690445</v>
      </c>
      <c r="F26" s="8">
        <f t="shared" si="54"/>
        <v>2.084772836013022</v>
      </c>
      <c r="G26" s="8">
        <f t="shared" si="54"/>
        <v>2.2260078865788215</v>
      </c>
      <c r="H26" s="8">
        <f t="shared" si="54"/>
        <v>2.0863711185799243</v>
      </c>
      <c r="I26" s="8">
        <f t="shared" si="54"/>
        <v>4.1831142040881613</v>
      </c>
      <c r="J26" s="8">
        <f>STDEV(J19:J24)/SQRT(6)</f>
        <v>1.4695615370276647</v>
      </c>
      <c r="K26" s="8">
        <f t="shared" ref="K26:Q26" si="55">STDEV(K19:K24)/SQRT(6)</f>
        <v>3.2430181415876369</v>
      </c>
      <c r="L26" s="8">
        <f t="shared" si="55"/>
        <v>2.5023544468715411</v>
      </c>
      <c r="M26" s="8">
        <f t="shared" si="55"/>
        <v>1.6556301250916867</v>
      </c>
      <c r="N26" s="8">
        <f t="shared" si="55"/>
        <v>3.7261910847405559</v>
      </c>
      <c r="O26" s="8">
        <f t="shared" si="55"/>
        <v>4.9071886044862332</v>
      </c>
      <c r="P26" s="8">
        <f t="shared" si="55"/>
        <v>2.9666760299477706</v>
      </c>
      <c r="Q26" s="8">
        <f t="shared" si="55"/>
        <v>6.23071691969177</v>
      </c>
      <c r="R26" s="8">
        <f>STDEV(R19:R24)/SQRT(6)</f>
        <v>2.6308427040272351</v>
      </c>
      <c r="S26" s="8">
        <f t="shared" ref="S26:Y26" si="56">STDEV(S19:S24)/SQRT(6)</f>
        <v>2.3839276648235606</v>
      </c>
      <c r="T26" s="8">
        <f t="shared" si="56"/>
        <v>1.4289078968841122</v>
      </c>
      <c r="U26" s="8">
        <f t="shared" si="56"/>
        <v>2.5667640674159702</v>
      </c>
      <c r="V26" s="8">
        <f t="shared" si="56"/>
        <v>1.6672165759466027</v>
      </c>
      <c r="W26" s="8">
        <f t="shared" si="56"/>
        <v>2.160966861795381</v>
      </c>
      <c r="X26" s="8">
        <f t="shared" si="56"/>
        <v>2.9923235119217981</v>
      </c>
      <c r="Y26" s="8">
        <f t="shared" si="56"/>
        <v>3.6826620806150574</v>
      </c>
      <c r="Z26" s="8">
        <f>STDEV(Z19:Z24)/SQRT(6)</f>
        <v>2.0137858211173629</v>
      </c>
      <c r="AA26" s="8">
        <f t="shared" ref="AA26:AG26" si="57">STDEV(AA19:AA24)/SQRT(6)</f>
        <v>1.4573186946504799</v>
      </c>
      <c r="AB26" s="8">
        <f t="shared" si="57"/>
        <v>2.6632582384073173</v>
      </c>
      <c r="AC26" s="8">
        <f t="shared" si="57"/>
        <v>2.2863969714621106</v>
      </c>
      <c r="AD26" s="8">
        <f t="shared" si="57"/>
        <v>2.5119713374160941</v>
      </c>
      <c r="AE26" s="8">
        <f t="shared" si="57"/>
        <v>2.1916001257325917</v>
      </c>
      <c r="AF26" s="8">
        <f t="shared" si="57"/>
        <v>4.178170785297123</v>
      </c>
      <c r="AG26" s="8">
        <f t="shared" si="57"/>
        <v>3.6589312343603448</v>
      </c>
    </row>
    <row r="27" spans="1:33" ht="14.15" x14ac:dyDescent="0.25">
      <c r="A27" s="7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</row>
    <row r="28" spans="1:33" x14ac:dyDescent="0.3">
      <c r="B28" s="14"/>
      <c r="K28" s="14"/>
      <c r="R28" s="14"/>
      <c r="S28" s="14"/>
      <c r="AA28" s="14"/>
    </row>
    <row r="29" spans="1:33" ht="14.15" x14ac:dyDescent="0.25">
      <c r="A29" s="1" t="s">
        <v>121</v>
      </c>
      <c r="B29" s="2"/>
      <c r="C29" s="2"/>
      <c r="D29" s="2"/>
      <c r="E29" s="2"/>
      <c r="F29" s="2"/>
      <c r="G29" s="2"/>
      <c r="H29" s="2"/>
      <c r="I29" s="2"/>
    </row>
    <row r="30" spans="1:33" ht="14.15" x14ac:dyDescent="0.25">
      <c r="A30" s="1" t="s">
        <v>118</v>
      </c>
      <c r="B30" s="67">
        <v>0</v>
      </c>
      <c r="C30" s="68"/>
      <c r="D30" s="68"/>
      <c r="E30" s="68"/>
      <c r="F30" s="68"/>
      <c r="G30" s="68"/>
      <c r="H30" s="68"/>
      <c r="I30" s="68"/>
      <c r="J30" s="67">
        <v>5</v>
      </c>
      <c r="K30" s="68"/>
      <c r="L30" s="68"/>
      <c r="M30" s="68"/>
      <c r="N30" s="68"/>
      <c r="O30" s="68"/>
      <c r="P30" s="68"/>
      <c r="Q30" s="68"/>
      <c r="R30" s="67">
        <v>10</v>
      </c>
      <c r="S30" s="68"/>
      <c r="T30" s="68"/>
      <c r="U30" s="68"/>
      <c r="V30" s="68"/>
      <c r="W30" s="68"/>
      <c r="X30" s="68"/>
      <c r="Y30" s="68"/>
      <c r="Z30" s="67">
        <v>15</v>
      </c>
      <c r="AA30" s="68"/>
      <c r="AB30" s="68"/>
      <c r="AC30" s="68"/>
      <c r="AD30" s="68"/>
      <c r="AE30" s="68"/>
      <c r="AF30" s="68"/>
      <c r="AG30" s="68"/>
    </row>
    <row r="31" spans="1:33" ht="14.15" x14ac:dyDescent="0.25">
      <c r="A31" s="3" t="s">
        <v>101</v>
      </c>
      <c r="B31" s="4" t="s">
        <v>29</v>
      </c>
      <c r="C31" s="4" t="s">
        <v>30</v>
      </c>
      <c r="D31" s="4" t="s">
        <v>48</v>
      </c>
      <c r="E31" s="4" t="s">
        <v>49</v>
      </c>
      <c r="F31" s="4" t="s">
        <v>31</v>
      </c>
      <c r="G31" s="4" t="s">
        <v>32</v>
      </c>
      <c r="H31" s="4" t="s">
        <v>50</v>
      </c>
      <c r="I31" s="4" t="s">
        <v>51</v>
      </c>
      <c r="J31" s="4" t="s">
        <v>29</v>
      </c>
      <c r="K31" s="4" t="s">
        <v>30</v>
      </c>
      <c r="L31" s="4" t="s">
        <v>48</v>
      </c>
      <c r="M31" s="4" t="s">
        <v>49</v>
      </c>
      <c r="N31" s="4" t="s">
        <v>31</v>
      </c>
      <c r="O31" s="4" t="s">
        <v>32</v>
      </c>
      <c r="P31" s="4" t="s">
        <v>50</v>
      </c>
      <c r="Q31" s="4" t="s">
        <v>51</v>
      </c>
      <c r="R31" s="4" t="s">
        <v>29</v>
      </c>
      <c r="S31" s="4" t="s">
        <v>30</v>
      </c>
      <c r="T31" s="4" t="s">
        <v>48</v>
      </c>
      <c r="U31" s="4" t="s">
        <v>49</v>
      </c>
      <c r="V31" s="4" t="s">
        <v>31</v>
      </c>
      <c r="W31" s="4" t="s">
        <v>32</v>
      </c>
      <c r="X31" s="4" t="s">
        <v>50</v>
      </c>
      <c r="Y31" s="4" t="s">
        <v>51</v>
      </c>
      <c r="Z31" s="4" t="s">
        <v>29</v>
      </c>
      <c r="AA31" s="4" t="s">
        <v>30</v>
      </c>
      <c r="AB31" s="4" t="s">
        <v>48</v>
      </c>
      <c r="AC31" s="4" t="s">
        <v>49</v>
      </c>
      <c r="AD31" s="4" t="s">
        <v>31</v>
      </c>
      <c r="AE31" s="4" t="s">
        <v>32</v>
      </c>
      <c r="AF31" s="4" t="s">
        <v>50</v>
      </c>
      <c r="AG31" s="4" t="s">
        <v>51</v>
      </c>
    </row>
    <row r="32" spans="1:33" ht="14.15" x14ac:dyDescent="0.25">
      <c r="B32" s="3" t="s">
        <v>36</v>
      </c>
      <c r="C32" s="3" t="s">
        <v>36</v>
      </c>
      <c r="D32" s="3" t="s">
        <v>36</v>
      </c>
      <c r="E32" s="3" t="s">
        <v>36</v>
      </c>
      <c r="F32" s="3" t="s">
        <v>36</v>
      </c>
      <c r="G32" s="3" t="s">
        <v>36</v>
      </c>
      <c r="H32" s="3" t="s">
        <v>36</v>
      </c>
      <c r="I32" s="3" t="s">
        <v>36</v>
      </c>
      <c r="J32" s="3" t="s">
        <v>36</v>
      </c>
      <c r="K32" s="3" t="s">
        <v>36</v>
      </c>
      <c r="L32" s="3" t="s">
        <v>36</v>
      </c>
      <c r="M32" s="3" t="s">
        <v>36</v>
      </c>
      <c r="N32" s="3" t="s">
        <v>36</v>
      </c>
      <c r="O32" s="3" t="s">
        <v>36</v>
      </c>
      <c r="P32" s="3" t="s">
        <v>36</v>
      </c>
      <c r="Q32" s="3" t="s">
        <v>36</v>
      </c>
      <c r="R32" s="3" t="s">
        <v>36</v>
      </c>
      <c r="S32" s="3" t="s">
        <v>36</v>
      </c>
      <c r="T32" s="3" t="s">
        <v>36</v>
      </c>
      <c r="U32" s="3" t="s">
        <v>36</v>
      </c>
      <c r="V32" s="3" t="s">
        <v>36</v>
      </c>
      <c r="W32" s="3" t="s">
        <v>36</v>
      </c>
      <c r="X32" s="3" t="s">
        <v>36</v>
      </c>
      <c r="Y32" s="3" t="s">
        <v>36</v>
      </c>
      <c r="Z32" s="3" t="s">
        <v>36</v>
      </c>
      <c r="AA32" s="3" t="s">
        <v>36</v>
      </c>
      <c r="AB32" s="3" t="s">
        <v>36</v>
      </c>
      <c r="AC32" s="3" t="s">
        <v>36</v>
      </c>
      <c r="AD32" s="3" t="s">
        <v>36</v>
      </c>
      <c r="AE32" s="3" t="s">
        <v>36</v>
      </c>
      <c r="AF32" s="3" t="s">
        <v>36</v>
      </c>
      <c r="AG32" s="3" t="s">
        <v>36</v>
      </c>
    </row>
    <row r="33" spans="1:33" ht="14.15" x14ac:dyDescent="0.35">
      <c r="A33" s="3" t="s">
        <v>3</v>
      </c>
      <c r="B33" s="5">
        <v>52.3</v>
      </c>
      <c r="C33" s="5">
        <v>61</v>
      </c>
      <c r="D33" s="5">
        <v>51.7</v>
      </c>
      <c r="E33" s="5">
        <v>46.3</v>
      </c>
      <c r="F33" s="5">
        <v>63.7</v>
      </c>
      <c r="G33" s="5">
        <v>61.3</v>
      </c>
      <c r="H33" s="5">
        <v>53.3</v>
      </c>
      <c r="I33" s="5">
        <v>55.7</v>
      </c>
      <c r="J33" s="5">
        <v>58.7</v>
      </c>
      <c r="K33" s="5">
        <v>58</v>
      </c>
      <c r="L33" s="5">
        <v>59</v>
      </c>
      <c r="M33" s="5">
        <v>48.7</v>
      </c>
      <c r="N33" s="5">
        <v>67</v>
      </c>
      <c r="O33" s="5">
        <v>74</v>
      </c>
      <c r="P33" s="5">
        <v>81</v>
      </c>
      <c r="Q33" s="5">
        <v>58.3</v>
      </c>
      <c r="R33" s="5">
        <v>41.3</v>
      </c>
      <c r="S33" s="5">
        <v>64.3</v>
      </c>
      <c r="T33" s="5">
        <v>58</v>
      </c>
      <c r="U33" s="5">
        <v>56.7</v>
      </c>
      <c r="V33" s="5">
        <v>66.7</v>
      </c>
      <c r="W33" s="5">
        <v>63.7</v>
      </c>
      <c r="X33" s="5">
        <v>82.7</v>
      </c>
      <c r="Y33" s="5">
        <v>55</v>
      </c>
      <c r="Z33" s="5">
        <v>45</v>
      </c>
      <c r="AA33" s="5">
        <v>72</v>
      </c>
      <c r="AB33" s="5">
        <v>60.3</v>
      </c>
      <c r="AC33" s="5">
        <v>61.3</v>
      </c>
      <c r="AD33" s="5">
        <v>75.3</v>
      </c>
      <c r="AE33" s="5">
        <v>51</v>
      </c>
      <c r="AF33" s="5">
        <v>74</v>
      </c>
      <c r="AG33" s="5">
        <v>58.3</v>
      </c>
    </row>
    <row r="34" spans="1:33" ht="14.15" x14ac:dyDescent="0.35">
      <c r="A34" s="3" t="s">
        <v>4</v>
      </c>
      <c r="B34" s="5">
        <v>58.7</v>
      </c>
      <c r="C34" s="5">
        <v>55</v>
      </c>
      <c r="D34" s="5">
        <v>63</v>
      </c>
      <c r="E34" s="5">
        <v>56</v>
      </c>
      <c r="F34" s="5">
        <v>62</v>
      </c>
      <c r="G34" s="5">
        <v>53.7</v>
      </c>
      <c r="H34" s="5">
        <v>47</v>
      </c>
      <c r="I34" s="5">
        <v>49.3</v>
      </c>
      <c r="J34" s="5">
        <v>61</v>
      </c>
      <c r="K34" s="5">
        <v>55</v>
      </c>
      <c r="L34" s="5">
        <v>53.7</v>
      </c>
      <c r="M34" s="5">
        <v>63.3</v>
      </c>
      <c r="N34" s="5">
        <v>97</v>
      </c>
      <c r="O34" s="5">
        <v>72.7</v>
      </c>
      <c r="P34" s="5">
        <v>88.7</v>
      </c>
      <c r="Q34" s="5">
        <v>77</v>
      </c>
      <c r="R34" s="5">
        <v>59</v>
      </c>
      <c r="S34" s="5">
        <v>51</v>
      </c>
      <c r="T34" s="5">
        <v>50.7</v>
      </c>
      <c r="U34" s="5">
        <v>51</v>
      </c>
      <c r="V34" s="5">
        <v>65</v>
      </c>
      <c r="W34" s="5">
        <v>59.3</v>
      </c>
      <c r="X34" s="5">
        <v>75.7</v>
      </c>
      <c r="Y34" s="5">
        <v>70</v>
      </c>
      <c r="Z34" s="5">
        <v>44.3</v>
      </c>
      <c r="AA34" s="5">
        <v>61.3</v>
      </c>
      <c r="AB34" s="5">
        <v>56</v>
      </c>
      <c r="AC34" s="5">
        <v>62</v>
      </c>
      <c r="AD34" s="5">
        <v>77.3</v>
      </c>
      <c r="AE34" s="5">
        <v>53.4</v>
      </c>
      <c r="AF34" s="5">
        <v>72.3</v>
      </c>
      <c r="AG34" s="5">
        <v>56</v>
      </c>
    </row>
    <row r="35" spans="1:33" ht="14.15" x14ac:dyDescent="0.35">
      <c r="A35" s="3" t="s">
        <v>5</v>
      </c>
      <c r="B35" s="5">
        <v>45</v>
      </c>
      <c r="C35" s="5">
        <v>42.3</v>
      </c>
      <c r="D35" s="5">
        <v>62</v>
      </c>
      <c r="E35" s="5">
        <v>67</v>
      </c>
      <c r="F35" s="5">
        <v>58</v>
      </c>
      <c r="G35" s="5">
        <v>69.3</v>
      </c>
      <c r="H35" s="5">
        <v>50.7</v>
      </c>
      <c r="I35" s="5">
        <v>66.3</v>
      </c>
      <c r="J35" s="5">
        <v>54</v>
      </c>
      <c r="K35" s="5">
        <v>49.3</v>
      </c>
      <c r="L35" s="5">
        <v>62.7</v>
      </c>
      <c r="M35" s="5">
        <v>53.7</v>
      </c>
      <c r="N35" s="5">
        <v>70.3</v>
      </c>
      <c r="O35" s="5">
        <v>56</v>
      </c>
      <c r="P35" s="5">
        <v>81</v>
      </c>
      <c r="Q35" s="5">
        <v>90</v>
      </c>
      <c r="R35" s="5">
        <v>50.7</v>
      </c>
      <c r="S35" s="5">
        <v>48</v>
      </c>
      <c r="T35" s="5">
        <v>59.7</v>
      </c>
      <c r="U35" s="5">
        <v>56.3</v>
      </c>
      <c r="V35" s="5">
        <v>73.3</v>
      </c>
      <c r="W35" s="5">
        <v>65</v>
      </c>
      <c r="X35" s="5">
        <v>85.7</v>
      </c>
      <c r="Y35" s="5">
        <v>73.900000000000006</v>
      </c>
      <c r="Z35" s="5">
        <v>47.7</v>
      </c>
      <c r="AA35" s="5">
        <v>63.7</v>
      </c>
      <c r="AB35" s="5">
        <v>63</v>
      </c>
      <c r="AC35" s="5">
        <v>53</v>
      </c>
      <c r="AD35" s="5">
        <v>65.7</v>
      </c>
      <c r="AE35" s="5">
        <v>59.3</v>
      </c>
      <c r="AF35" s="5">
        <v>61.3</v>
      </c>
      <c r="AG35" s="5">
        <v>73</v>
      </c>
    </row>
    <row r="36" spans="1:33" ht="14.15" x14ac:dyDescent="0.35">
      <c r="A36" s="3" t="s">
        <v>6</v>
      </c>
      <c r="B36" s="5">
        <v>58.3</v>
      </c>
      <c r="C36" s="5">
        <v>46.7</v>
      </c>
      <c r="D36" s="5">
        <v>65</v>
      </c>
      <c r="E36" s="5">
        <v>57.7</v>
      </c>
      <c r="F36" s="5">
        <v>70.7</v>
      </c>
      <c r="G36" s="5">
        <v>51.3</v>
      </c>
      <c r="H36" s="5">
        <v>45.3</v>
      </c>
      <c r="I36" s="5">
        <v>64.7</v>
      </c>
      <c r="J36" s="5">
        <v>58.3</v>
      </c>
      <c r="K36" s="5">
        <v>61.7</v>
      </c>
      <c r="L36" s="5">
        <v>71.3</v>
      </c>
      <c r="M36" s="5">
        <v>60</v>
      </c>
      <c r="N36" s="5">
        <v>84.7</v>
      </c>
      <c r="O36" s="5">
        <v>93.5</v>
      </c>
      <c r="P36" s="5">
        <v>103</v>
      </c>
      <c r="Q36" s="5">
        <v>83.3</v>
      </c>
      <c r="R36" s="5">
        <v>58.6</v>
      </c>
      <c r="S36" s="5">
        <v>62.3</v>
      </c>
      <c r="T36" s="5">
        <v>59</v>
      </c>
      <c r="U36" s="5">
        <v>58.3</v>
      </c>
      <c r="V36" s="5">
        <v>76.7</v>
      </c>
      <c r="W36" s="5">
        <v>69.3</v>
      </c>
      <c r="X36" s="5">
        <v>94.7</v>
      </c>
      <c r="Y36" s="5">
        <v>83</v>
      </c>
      <c r="Z36" s="5">
        <v>61.3</v>
      </c>
      <c r="AA36" s="5">
        <v>63.7</v>
      </c>
      <c r="AB36" s="5">
        <v>62</v>
      </c>
      <c r="AC36" s="5">
        <v>52</v>
      </c>
      <c r="AD36" s="5">
        <v>62</v>
      </c>
      <c r="AE36" s="5">
        <v>61.7</v>
      </c>
      <c r="AF36" s="5">
        <v>102</v>
      </c>
      <c r="AG36" s="5">
        <v>78.2</v>
      </c>
    </row>
    <row r="37" spans="1:33" ht="14.15" x14ac:dyDescent="0.35">
      <c r="A37" s="3" t="s">
        <v>16</v>
      </c>
      <c r="B37" s="5">
        <v>47</v>
      </c>
      <c r="C37" s="5">
        <v>58.7</v>
      </c>
      <c r="D37" s="5">
        <v>68.3</v>
      </c>
      <c r="E37" s="5">
        <v>56</v>
      </c>
      <c r="F37" s="5">
        <v>61.3</v>
      </c>
      <c r="G37" s="5">
        <v>59.7</v>
      </c>
      <c r="H37" s="5">
        <v>62</v>
      </c>
      <c r="I37" s="5">
        <v>30.3</v>
      </c>
      <c r="J37" s="5">
        <v>61</v>
      </c>
      <c r="K37" s="5">
        <v>76.7</v>
      </c>
      <c r="L37" s="5">
        <v>54.5</v>
      </c>
      <c r="M37" s="5">
        <v>56</v>
      </c>
      <c r="N37" s="5">
        <v>74</v>
      </c>
      <c r="O37" s="5">
        <v>71.3</v>
      </c>
      <c r="P37" s="5">
        <v>90</v>
      </c>
      <c r="Q37" s="5">
        <v>53.5</v>
      </c>
      <c r="R37" s="5">
        <v>55.7</v>
      </c>
      <c r="S37" s="5">
        <v>52</v>
      </c>
      <c r="T37" s="5">
        <v>53.3</v>
      </c>
      <c r="U37" s="5">
        <v>69.7</v>
      </c>
      <c r="V37" s="5">
        <v>74.7</v>
      </c>
      <c r="W37" s="5">
        <v>50.3</v>
      </c>
      <c r="X37" s="5">
        <v>78</v>
      </c>
      <c r="Y37" s="5">
        <v>60.7</v>
      </c>
      <c r="Z37" s="5">
        <v>56.7</v>
      </c>
      <c r="AA37" s="5">
        <v>66.3</v>
      </c>
      <c r="AB37" s="5">
        <v>45.7</v>
      </c>
      <c r="AC37" s="5">
        <v>73</v>
      </c>
      <c r="AD37" s="5">
        <v>68.7</v>
      </c>
      <c r="AE37" s="5">
        <v>55.7</v>
      </c>
      <c r="AF37" s="5">
        <v>78</v>
      </c>
      <c r="AG37" s="5">
        <v>54.3</v>
      </c>
    </row>
    <row r="38" spans="1:33" ht="14.15" x14ac:dyDescent="0.35">
      <c r="A38" s="3" t="s">
        <v>17</v>
      </c>
      <c r="B38" s="5">
        <v>54.7</v>
      </c>
      <c r="C38" s="5">
        <v>49.3</v>
      </c>
      <c r="D38" s="5">
        <v>59.7</v>
      </c>
      <c r="E38" s="5">
        <v>58</v>
      </c>
      <c r="F38" s="5">
        <v>69.7</v>
      </c>
      <c r="G38" s="5">
        <v>63.7</v>
      </c>
      <c r="H38" s="5">
        <v>55.3</v>
      </c>
      <c r="I38" s="5">
        <v>65</v>
      </c>
      <c r="J38" s="5">
        <v>51</v>
      </c>
      <c r="K38" s="5">
        <v>50</v>
      </c>
      <c r="L38" s="5">
        <v>64</v>
      </c>
      <c r="M38" s="5">
        <v>53.7</v>
      </c>
      <c r="N38" s="5">
        <v>85.3</v>
      </c>
      <c r="O38" s="5">
        <v>50</v>
      </c>
      <c r="P38" s="5">
        <v>95.3</v>
      </c>
      <c r="Q38" s="5">
        <v>54.7</v>
      </c>
      <c r="R38" s="5">
        <v>57.3</v>
      </c>
      <c r="S38" s="5">
        <v>69.3</v>
      </c>
      <c r="T38" s="5">
        <v>57</v>
      </c>
      <c r="U38" s="5">
        <v>47.7</v>
      </c>
      <c r="V38" s="5">
        <v>70.7</v>
      </c>
      <c r="W38" s="5">
        <v>57.7</v>
      </c>
      <c r="X38" s="5">
        <v>86</v>
      </c>
      <c r="Y38" s="5">
        <v>57.4</v>
      </c>
      <c r="Z38" s="5">
        <v>57.3</v>
      </c>
      <c r="AA38" s="5">
        <v>55.3</v>
      </c>
      <c r="AB38" s="5">
        <v>44</v>
      </c>
      <c r="AC38" s="5">
        <v>56</v>
      </c>
      <c r="AD38" s="5">
        <v>76.599999999999994</v>
      </c>
      <c r="AE38" s="5">
        <v>65.5</v>
      </c>
      <c r="AF38" s="5">
        <v>77.3</v>
      </c>
      <c r="AG38" s="5">
        <v>76.3</v>
      </c>
    </row>
    <row r="39" spans="1:33" ht="14.15" x14ac:dyDescent="0.35">
      <c r="A39" s="7" t="s">
        <v>7</v>
      </c>
      <c r="B39" s="5">
        <f>AVERAGE(B33:B38)</f>
        <v>52.666666666666664</v>
      </c>
      <c r="C39" s="5">
        <f t="shared" ref="C39" si="58">AVERAGE(C33:C38)</f>
        <v>52.166666666666664</v>
      </c>
      <c r="D39" s="5">
        <f t="shared" ref="D39" si="59">AVERAGE(D33:D38)</f>
        <v>61.616666666666667</v>
      </c>
      <c r="E39" s="5">
        <f t="shared" ref="E39" si="60">AVERAGE(E33:E38)</f>
        <v>56.833333333333336</v>
      </c>
      <c r="F39" s="5">
        <f t="shared" ref="F39" si="61">AVERAGE(F33:F38)</f>
        <v>64.233333333333334</v>
      </c>
      <c r="G39" s="5">
        <f t="shared" ref="G39" si="62">AVERAGE(G33:G38)</f>
        <v>59.833333333333336</v>
      </c>
      <c r="H39" s="5">
        <f t="shared" ref="H39" si="63">AVERAGE(H33:H38)</f>
        <v>52.266666666666673</v>
      </c>
      <c r="I39" s="5">
        <f t="shared" ref="I39" si="64">AVERAGE(I33:I38)</f>
        <v>55.216666666666669</v>
      </c>
      <c r="J39" s="5">
        <f>AVERAGE(J33:J38)</f>
        <v>57.333333333333336</v>
      </c>
      <c r="K39" s="5">
        <f t="shared" ref="K39" si="65">AVERAGE(K33:K38)</f>
        <v>58.449999999999996</v>
      </c>
      <c r="L39" s="5">
        <f t="shared" ref="L39" si="66">AVERAGE(L33:L38)</f>
        <v>60.866666666666667</v>
      </c>
      <c r="M39" s="5">
        <f t="shared" ref="M39" si="67">AVERAGE(M33:M38)</f>
        <v>55.9</v>
      </c>
      <c r="N39" s="5">
        <f t="shared" ref="N39" si="68">AVERAGE(N33:N38)</f>
        <v>79.716666666666669</v>
      </c>
      <c r="O39" s="5">
        <f t="shared" ref="O39" si="69">AVERAGE(O33:O38)</f>
        <v>69.583333333333329</v>
      </c>
      <c r="P39" s="5">
        <f t="shared" ref="P39" si="70">AVERAGE(P33:P38)</f>
        <v>89.833333333333329</v>
      </c>
      <c r="Q39" s="5">
        <f t="shared" ref="Q39" si="71">AVERAGE(Q33:Q38)</f>
        <v>69.466666666666669</v>
      </c>
      <c r="R39" s="5">
        <f>AVERAGE(R33:R38)</f>
        <v>53.766666666666673</v>
      </c>
      <c r="S39" s="5">
        <f t="shared" ref="S39" si="72">AVERAGE(S33:S38)</f>
        <v>57.81666666666667</v>
      </c>
      <c r="T39" s="5">
        <f t="shared" ref="T39" si="73">AVERAGE(T33:T38)</f>
        <v>56.283333333333331</v>
      </c>
      <c r="U39" s="5">
        <f t="shared" ref="U39" si="74">AVERAGE(U33:U38)</f>
        <v>56.616666666666667</v>
      </c>
      <c r="V39" s="5">
        <f t="shared" ref="V39" si="75">AVERAGE(V33:V38)</f>
        <v>71.183333333333323</v>
      </c>
      <c r="W39" s="5">
        <f t="shared" ref="W39" si="76">AVERAGE(W33:W38)</f>
        <v>60.883333333333333</v>
      </c>
      <c r="X39" s="5">
        <f t="shared" ref="X39" si="77">AVERAGE(X33:X38)</f>
        <v>83.8</v>
      </c>
      <c r="Y39" s="5">
        <f t="shared" ref="Y39" si="78">AVERAGE(Y33:Y38)</f>
        <v>66.666666666666657</v>
      </c>
      <c r="Z39" s="5">
        <f>AVERAGE(Z33:Z38)</f>
        <v>52.050000000000004</v>
      </c>
      <c r="AA39" s="5">
        <f t="shared" ref="AA39" si="79">AVERAGE(AA33:AA38)</f>
        <v>63.716666666666669</v>
      </c>
      <c r="AB39" s="5">
        <f t="shared" ref="AB39" si="80">AVERAGE(AB33:AB38)</f>
        <v>55.166666666666664</v>
      </c>
      <c r="AC39" s="5">
        <f t="shared" ref="AC39" si="81">AVERAGE(AC33:AC38)</f>
        <v>59.550000000000004</v>
      </c>
      <c r="AD39" s="5">
        <f t="shared" ref="AD39" si="82">AVERAGE(AD33:AD38)</f>
        <v>70.933333333333337</v>
      </c>
      <c r="AE39" s="5">
        <f t="shared" ref="AE39" si="83">AVERAGE(AE33:AE38)</f>
        <v>57.766666666666659</v>
      </c>
      <c r="AF39" s="5">
        <f t="shared" ref="AF39" si="84">AVERAGE(AF33:AF38)</f>
        <v>77.483333333333334</v>
      </c>
      <c r="AG39" s="5">
        <f t="shared" ref="AG39" si="85">AVERAGE(AG33:AG38)</f>
        <v>66.016666666666666</v>
      </c>
    </row>
    <row r="40" spans="1:33" ht="14.15" x14ac:dyDescent="0.25">
      <c r="A40" s="7" t="s">
        <v>8</v>
      </c>
      <c r="B40" s="8">
        <f>STDEV(B33:B38)/SQRT(6)</f>
        <v>2.3330476015527655</v>
      </c>
      <c r="C40" s="8">
        <f t="shared" ref="C40:I40" si="86">STDEV(C33:C38)/SQRT(6)</f>
        <v>2.9675654069362118</v>
      </c>
      <c r="D40" s="8">
        <f t="shared" si="86"/>
        <v>2.3107598557857778</v>
      </c>
      <c r="E40" s="8">
        <f t="shared" si="86"/>
        <v>2.6945211902014039</v>
      </c>
      <c r="F40" s="8">
        <f t="shared" si="86"/>
        <v>2.0366093827186846</v>
      </c>
      <c r="G40" s="8">
        <f t="shared" si="86"/>
        <v>2.6905596278675845</v>
      </c>
      <c r="H40" s="8">
        <f t="shared" si="86"/>
        <v>2.4747614924360311</v>
      </c>
      <c r="I40" s="8">
        <f t="shared" si="86"/>
        <v>5.6702978561780828</v>
      </c>
      <c r="J40" s="8">
        <f>STDEV(J33:J38)/SQRT(6)</f>
        <v>1.6422883763551126</v>
      </c>
      <c r="K40" s="8">
        <f t="shared" ref="K40:Q40" si="87">STDEV(K33:K38)/SQRT(6)</f>
        <v>4.1265603109611897</v>
      </c>
      <c r="L40" s="8">
        <f t="shared" si="87"/>
        <v>2.6920458969176413</v>
      </c>
      <c r="M40" s="8">
        <f t="shared" si="87"/>
        <v>2.1063396370639427</v>
      </c>
      <c r="N40" s="8">
        <f t="shared" si="87"/>
        <v>4.6108145821656086</v>
      </c>
      <c r="O40" s="8">
        <f t="shared" si="87"/>
        <v>6.2508354997107709</v>
      </c>
      <c r="P40" s="8">
        <f t="shared" si="87"/>
        <v>3.4670512607177364</v>
      </c>
      <c r="Q40" s="8">
        <f t="shared" si="87"/>
        <v>6.4997777739789697</v>
      </c>
      <c r="R40" s="8">
        <f>STDEV(R33:R38)/SQRT(6)</f>
        <v>2.7796482591227938</v>
      </c>
      <c r="S40" s="8">
        <f t="shared" ref="S40:Y40" si="88">STDEV(S33:S38)/SQRT(6)</f>
        <v>3.5150549229152599</v>
      </c>
      <c r="T40" s="8">
        <f t="shared" si="88"/>
        <v>1.444395298309219</v>
      </c>
      <c r="U40" s="8">
        <f t="shared" si="88"/>
        <v>3.083117109535582</v>
      </c>
      <c r="V40" s="8">
        <f t="shared" si="88"/>
        <v>1.878371043691256</v>
      </c>
      <c r="W40" s="8">
        <f t="shared" si="88"/>
        <v>2.7102787884479915</v>
      </c>
      <c r="X40" s="8">
        <f t="shared" si="88"/>
        <v>2.755116452469236</v>
      </c>
      <c r="Y40" s="8">
        <f t="shared" si="88"/>
        <v>4.4264106351660839</v>
      </c>
      <c r="Z40" s="8">
        <f>STDEV(Z33:Z38)/SQRT(6)</f>
        <v>2.9633033369310424</v>
      </c>
      <c r="AA40" s="8">
        <f t="shared" ref="AA40:AG40" si="89">STDEV(AA33:AA38)/SQRT(6)</f>
        <v>2.250691251840446</v>
      </c>
      <c r="AB40" s="8">
        <f t="shared" si="89"/>
        <v>3.4127864145169022</v>
      </c>
      <c r="AC40" s="8">
        <f t="shared" si="89"/>
        <v>3.175295261861478</v>
      </c>
      <c r="AD40" s="8">
        <f t="shared" si="89"/>
        <v>2.6069991262837888</v>
      </c>
      <c r="AE40" s="8">
        <f t="shared" si="89"/>
        <v>2.2117363716722163</v>
      </c>
      <c r="AF40" s="8">
        <f t="shared" si="89"/>
        <v>5.4841235499495156</v>
      </c>
      <c r="AG40" s="8">
        <f t="shared" si="89"/>
        <v>4.4725396712730232</v>
      </c>
    </row>
    <row r="41" spans="1:33" x14ac:dyDescent="0.3">
      <c r="B41" s="14"/>
      <c r="J41" s="14"/>
      <c r="K41" s="14"/>
      <c r="R41" s="14"/>
      <c r="S41" s="14"/>
      <c r="Z41" s="14"/>
      <c r="AA41" s="14"/>
    </row>
    <row r="42" spans="1:33" x14ac:dyDescent="0.3"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</row>
    <row r="43" spans="1:33" ht="14.15" x14ac:dyDescent="0.25">
      <c r="A43" s="1" t="s">
        <v>122</v>
      </c>
      <c r="B43" s="2"/>
      <c r="C43" s="2"/>
      <c r="D43" s="2"/>
      <c r="E43" s="2"/>
      <c r="F43" s="2"/>
      <c r="G43" s="2"/>
      <c r="H43" s="2"/>
      <c r="I43" s="2"/>
    </row>
    <row r="44" spans="1:33" ht="14.15" x14ac:dyDescent="0.25">
      <c r="A44" s="1" t="s">
        <v>118</v>
      </c>
      <c r="B44" s="67">
        <v>0</v>
      </c>
      <c r="C44" s="68"/>
      <c r="D44" s="68"/>
      <c r="E44" s="68"/>
      <c r="F44" s="67">
        <v>5</v>
      </c>
      <c r="G44" s="68"/>
      <c r="H44" s="68"/>
      <c r="I44" s="68"/>
      <c r="J44" s="67">
        <v>10</v>
      </c>
      <c r="K44" s="68"/>
      <c r="L44" s="68"/>
      <c r="M44" s="68"/>
      <c r="N44" s="67">
        <v>15</v>
      </c>
      <c r="O44" s="68"/>
      <c r="P44" s="68"/>
      <c r="Q44" s="68"/>
      <c r="AA44" s="10"/>
      <c r="AB44" s="10"/>
      <c r="AC44" s="10"/>
      <c r="AD44" s="10"/>
      <c r="AE44" s="10"/>
      <c r="AF44" s="10"/>
      <c r="AG44" s="10"/>
    </row>
    <row r="45" spans="1:33" ht="14.15" x14ac:dyDescent="0.25">
      <c r="A45" s="3" t="s">
        <v>28</v>
      </c>
      <c r="B45" s="4" t="s">
        <v>29</v>
      </c>
      <c r="C45" s="4" t="s">
        <v>123</v>
      </c>
      <c r="D45" s="4" t="s">
        <v>124</v>
      </c>
      <c r="E45" s="4" t="s">
        <v>125</v>
      </c>
      <c r="F45" s="4" t="s">
        <v>29</v>
      </c>
      <c r="G45" s="4" t="s">
        <v>123</v>
      </c>
      <c r="H45" s="4" t="s">
        <v>124</v>
      </c>
      <c r="I45" s="4" t="s">
        <v>125</v>
      </c>
      <c r="J45" s="4" t="s">
        <v>29</v>
      </c>
      <c r="K45" s="4" t="s">
        <v>123</v>
      </c>
      <c r="L45" s="4" t="s">
        <v>124</v>
      </c>
      <c r="M45" s="4" t="s">
        <v>125</v>
      </c>
      <c r="N45" s="4" t="s">
        <v>29</v>
      </c>
      <c r="O45" s="4" t="s">
        <v>123</v>
      </c>
      <c r="P45" s="4" t="s">
        <v>124</v>
      </c>
      <c r="Q45" s="4" t="s">
        <v>125</v>
      </c>
    </row>
    <row r="46" spans="1:33" ht="14.15" x14ac:dyDescent="0.25">
      <c r="B46" s="3" t="s">
        <v>36</v>
      </c>
      <c r="C46" s="3" t="s">
        <v>36</v>
      </c>
      <c r="D46" s="3" t="s">
        <v>36</v>
      </c>
      <c r="E46" s="3" t="s">
        <v>36</v>
      </c>
      <c r="F46" s="3" t="s">
        <v>36</v>
      </c>
      <c r="G46" s="3" t="s">
        <v>36</v>
      </c>
      <c r="H46" s="3" t="s">
        <v>36</v>
      </c>
      <c r="I46" s="3" t="s">
        <v>36</v>
      </c>
      <c r="J46" s="3" t="s">
        <v>36</v>
      </c>
      <c r="K46" s="3" t="s">
        <v>36</v>
      </c>
      <c r="L46" s="3" t="s">
        <v>36</v>
      </c>
      <c r="M46" s="3" t="s">
        <v>36</v>
      </c>
      <c r="N46" s="3" t="s">
        <v>36</v>
      </c>
      <c r="O46" s="3" t="s">
        <v>36</v>
      </c>
      <c r="P46" s="3" t="s">
        <v>36</v>
      </c>
      <c r="Q46" s="3" t="s">
        <v>36</v>
      </c>
    </row>
    <row r="47" spans="1:33" ht="14.15" x14ac:dyDescent="0.35">
      <c r="A47" s="3" t="s">
        <v>3</v>
      </c>
      <c r="B47" s="5">
        <v>102.7</v>
      </c>
      <c r="C47" s="5">
        <v>85</v>
      </c>
      <c r="D47" s="5">
        <v>109.5</v>
      </c>
      <c r="E47" s="5">
        <v>96.3</v>
      </c>
      <c r="F47" s="5">
        <v>107.3</v>
      </c>
      <c r="G47" s="5">
        <v>92.7</v>
      </c>
      <c r="H47" s="5">
        <v>134</v>
      </c>
      <c r="I47" s="5">
        <v>143.69999999999999</v>
      </c>
      <c r="J47" s="5">
        <v>104.7</v>
      </c>
      <c r="K47" s="5">
        <v>96</v>
      </c>
      <c r="L47" s="5">
        <v>139</v>
      </c>
      <c r="M47" s="5">
        <v>133.5</v>
      </c>
      <c r="N47" s="5">
        <v>103.7</v>
      </c>
      <c r="O47" s="5">
        <v>95.3</v>
      </c>
      <c r="P47" s="5">
        <v>124.7</v>
      </c>
      <c r="Q47" s="5">
        <v>121.3</v>
      </c>
    </row>
    <row r="48" spans="1:33" ht="14.15" x14ac:dyDescent="0.35">
      <c r="A48" s="3" t="s">
        <v>4</v>
      </c>
      <c r="B48" s="5">
        <v>105</v>
      </c>
      <c r="C48" s="5">
        <v>107.3</v>
      </c>
      <c r="D48" s="5">
        <v>91.5</v>
      </c>
      <c r="E48" s="5">
        <v>100.5</v>
      </c>
      <c r="F48" s="5">
        <v>99</v>
      </c>
      <c r="G48" s="5">
        <v>109.3</v>
      </c>
      <c r="H48" s="5">
        <v>156</v>
      </c>
      <c r="I48" s="5">
        <v>147</v>
      </c>
      <c r="J48" s="5">
        <v>105.3</v>
      </c>
      <c r="K48" s="5">
        <v>104.7</v>
      </c>
      <c r="L48" s="5">
        <v>142.69999999999999</v>
      </c>
      <c r="M48" s="5">
        <v>137.30000000000001</v>
      </c>
      <c r="N48" s="5">
        <v>99.3</v>
      </c>
      <c r="O48" s="5">
        <v>102.3</v>
      </c>
      <c r="P48" s="5">
        <v>137.69999999999999</v>
      </c>
      <c r="Q48" s="5">
        <v>129.69999999999999</v>
      </c>
    </row>
    <row r="49" spans="1:27" ht="14.15" x14ac:dyDescent="0.35">
      <c r="A49" s="3" t="s">
        <v>5</v>
      </c>
      <c r="B49" s="5">
        <v>99</v>
      </c>
      <c r="C49" s="5">
        <v>101.7</v>
      </c>
      <c r="D49" s="5">
        <v>98.3</v>
      </c>
      <c r="E49" s="5">
        <v>105.7</v>
      </c>
      <c r="F49" s="5">
        <v>93</v>
      </c>
      <c r="G49" s="5">
        <v>94</v>
      </c>
      <c r="H49" s="5">
        <v>147.30000000000001</v>
      </c>
      <c r="I49" s="5">
        <v>142</v>
      </c>
      <c r="J49" s="5">
        <v>94</v>
      </c>
      <c r="K49" s="5">
        <v>112</v>
      </c>
      <c r="L49" s="5">
        <v>141</v>
      </c>
      <c r="M49" s="5">
        <v>122.5</v>
      </c>
      <c r="N49" s="5">
        <v>101.3</v>
      </c>
      <c r="O49" s="5">
        <v>97.3</v>
      </c>
      <c r="P49" s="5">
        <v>123.3</v>
      </c>
      <c r="Q49" s="5">
        <v>113.3</v>
      </c>
    </row>
    <row r="50" spans="1:27" ht="14.15" x14ac:dyDescent="0.35">
      <c r="A50" s="3" t="s">
        <v>6</v>
      </c>
      <c r="B50" s="5">
        <v>100.7</v>
      </c>
      <c r="C50" s="5">
        <v>96.7</v>
      </c>
      <c r="D50" s="5">
        <v>104.3</v>
      </c>
      <c r="E50" s="5">
        <v>103.3</v>
      </c>
      <c r="F50" s="5">
        <v>99.7</v>
      </c>
      <c r="G50" s="5">
        <v>97</v>
      </c>
      <c r="H50" s="5">
        <v>151.5</v>
      </c>
      <c r="I50" s="5">
        <v>146</v>
      </c>
      <c r="J50" s="5">
        <v>95</v>
      </c>
      <c r="K50" s="5">
        <v>104</v>
      </c>
      <c r="L50" s="5">
        <v>127.7</v>
      </c>
      <c r="M50" s="5">
        <v>125.7</v>
      </c>
      <c r="N50" s="5">
        <v>101.3</v>
      </c>
      <c r="O50" s="5">
        <v>95</v>
      </c>
      <c r="P50" s="5">
        <v>128.5</v>
      </c>
      <c r="Q50" s="5">
        <v>114.3</v>
      </c>
    </row>
    <row r="51" spans="1:27" ht="14.15" x14ac:dyDescent="0.35">
      <c r="A51" s="3" t="s">
        <v>16</v>
      </c>
      <c r="B51" s="5">
        <v>103.7</v>
      </c>
      <c r="C51" s="5">
        <v>100.3</v>
      </c>
      <c r="D51" s="5">
        <v>108.3</v>
      </c>
      <c r="E51" s="5">
        <v>99.7</v>
      </c>
      <c r="F51" s="5">
        <v>96.3</v>
      </c>
      <c r="G51" s="5">
        <v>94.7</v>
      </c>
      <c r="H51" s="5">
        <v>153.69999999999999</v>
      </c>
      <c r="I51" s="5">
        <v>138</v>
      </c>
      <c r="J51" s="5">
        <v>93.3</v>
      </c>
      <c r="K51" s="5">
        <v>93.7</v>
      </c>
      <c r="L51" s="5">
        <v>149</v>
      </c>
      <c r="M51" s="5">
        <v>145</v>
      </c>
      <c r="N51" s="5">
        <v>112.7</v>
      </c>
      <c r="O51" s="5">
        <v>96.3</v>
      </c>
      <c r="P51" s="5">
        <v>124</v>
      </c>
      <c r="Q51" s="5">
        <v>135</v>
      </c>
    </row>
    <row r="52" spans="1:27" ht="14.15" x14ac:dyDescent="0.35">
      <c r="A52" s="3" t="s">
        <v>17</v>
      </c>
      <c r="B52" s="5">
        <v>101.3</v>
      </c>
      <c r="C52" s="5">
        <v>91.5</v>
      </c>
      <c r="D52" s="5">
        <v>101.7</v>
      </c>
      <c r="E52" s="5">
        <v>97.3</v>
      </c>
      <c r="F52" s="5">
        <v>96.7</v>
      </c>
      <c r="G52" s="5">
        <v>99.7</v>
      </c>
      <c r="H52" s="5">
        <v>149.69999999999999</v>
      </c>
      <c r="I52" s="5">
        <v>140.69999999999999</v>
      </c>
      <c r="J52" s="5">
        <v>105.3</v>
      </c>
      <c r="K52" s="5">
        <v>106.3</v>
      </c>
      <c r="L52" s="5">
        <v>127.3</v>
      </c>
      <c r="M52" s="5">
        <v>139.30000000000001</v>
      </c>
      <c r="N52" s="5">
        <v>114</v>
      </c>
      <c r="O52" s="5">
        <v>99.7</v>
      </c>
      <c r="P52" s="5">
        <v>125.7</v>
      </c>
      <c r="Q52" s="5">
        <v>127.7</v>
      </c>
    </row>
    <row r="53" spans="1:27" ht="14.15" x14ac:dyDescent="0.35">
      <c r="A53" s="7" t="s">
        <v>7</v>
      </c>
      <c r="B53" s="5">
        <f>AVERAGE(B47:B52)</f>
        <v>102.06666666666666</v>
      </c>
      <c r="C53" s="5">
        <f t="shared" ref="C53" si="90">AVERAGE(C47:C52)</f>
        <v>97.083333333333329</v>
      </c>
      <c r="D53" s="5">
        <f t="shared" ref="D53" si="91">AVERAGE(D47:D52)</f>
        <v>102.26666666666667</v>
      </c>
      <c r="E53" s="5">
        <f t="shared" ref="E53" si="92">AVERAGE(E47:E52)</f>
        <v>100.46666666666665</v>
      </c>
      <c r="F53" s="5">
        <f>AVERAGE(F47:F52)</f>
        <v>98.666666666666671</v>
      </c>
      <c r="G53" s="5">
        <f t="shared" ref="G53" si="93">AVERAGE(G47:G52)</f>
        <v>97.899999999999991</v>
      </c>
      <c r="H53" s="5">
        <f t="shared" ref="H53" si="94">AVERAGE(H47:H52)</f>
        <v>148.70000000000002</v>
      </c>
      <c r="I53" s="5">
        <f t="shared" ref="I53" si="95">AVERAGE(I47:I52)</f>
        <v>142.9</v>
      </c>
      <c r="J53" s="5">
        <f>AVERAGE(J47:J52)</f>
        <v>99.600000000000009</v>
      </c>
      <c r="K53" s="5">
        <f t="shared" ref="K53" si="96">AVERAGE(K47:K52)</f>
        <v>102.78333333333332</v>
      </c>
      <c r="L53" s="5">
        <f t="shared" ref="L53" si="97">AVERAGE(L47:L52)</f>
        <v>137.78333333333333</v>
      </c>
      <c r="M53" s="5">
        <f t="shared" ref="M53" si="98">AVERAGE(M47:M52)</f>
        <v>133.88333333333333</v>
      </c>
      <c r="N53" s="5">
        <f>AVERAGE(N47:N52)</f>
        <v>105.38333333333334</v>
      </c>
      <c r="O53" s="5">
        <f t="shared" ref="O53" si="99">AVERAGE(O47:O52)</f>
        <v>97.649999999999991</v>
      </c>
      <c r="P53" s="5">
        <f t="shared" ref="P53" si="100">AVERAGE(P47:P52)</f>
        <v>127.31666666666668</v>
      </c>
      <c r="Q53" s="5">
        <f t="shared" ref="Q53" si="101">AVERAGE(Q47:Q52)</f>
        <v>123.55000000000001</v>
      </c>
    </row>
    <row r="54" spans="1:27" ht="14.15" x14ac:dyDescent="0.25">
      <c r="A54" s="7" t="s">
        <v>8</v>
      </c>
      <c r="B54" s="8">
        <f>STDEV(B47:B52)/SQRT(6)</f>
        <v>0.8856886837057617</v>
      </c>
      <c r="C54" s="8">
        <f t="shared" ref="C54:E54" si="102">STDEV(C47:C52)/SQRT(6)</f>
        <v>3.2319670652887398</v>
      </c>
      <c r="D54" s="8">
        <f t="shared" si="102"/>
        <v>2.7375982985902887</v>
      </c>
      <c r="E54" s="8">
        <f t="shared" si="102"/>
        <v>1.4536543987864217</v>
      </c>
      <c r="F54" s="8">
        <f>STDEV(F47:F52)/SQRT(6)</f>
        <v>1.9773158012259395</v>
      </c>
      <c r="G54" s="8">
        <f t="shared" ref="G54:I54" si="103">STDEV(G47:G52)/SQRT(6)</f>
        <v>2.4933244206614313</v>
      </c>
      <c r="H54" s="8">
        <f t="shared" si="103"/>
        <v>3.1894618145804263</v>
      </c>
      <c r="I54" s="8">
        <f t="shared" si="103"/>
        <v>1.3750151514316733</v>
      </c>
      <c r="J54" s="8">
        <f>STDEV(J47:J52)/SQRT(6)</f>
        <v>2.4711670657134186</v>
      </c>
      <c r="K54" s="8">
        <f t="shared" ref="K54:M54" si="104">STDEV(K47:K52)/SQRT(6)</f>
        <v>2.7748173113037748</v>
      </c>
      <c r="L54" s="8">
        <f t="shared" si="104"/>
        <v>3.5279282557582961</v>
      </c>
      <c r="M54" s="8">
        <f t="shared" si="104"/>
        <v>3.4702945760330568</v>
      </c>
      <c r="N54" s="8">
        <f>STDEV(N47:N52)/SQRT(6)</f>
        <v>2.5882319147333859</v>
      </c>
      <c r="O54" s="8">
        <f t="shared" ref="O54:Q54" si="105">STDEV(O47:O52)/SQRT(6)</f>
        <v>1.1592382556374397</v>
      </c>
      <c r="P54" s="8">
        <f t="shared" si="105"/>
        <v>2.2046037688840534</v>
      </c>
      <c r="Q54" s="8">
        <f t="shared" si="105"/>
        <v>3.5676089098068657</v>
      </c>
    </row>
    <row r="55" spans="1:27" x14ac:dyDescent="0.3">
      <c r="B55" s="14"/>
      <c r="J55" s="14"/>
      <c r="K55" s="14"/>
      <c r="R55" s="14"/>
      <c r="S55" s="14"/>
      <c r="Z55" s="14"/>
      <c r="AA55" s="14"/>
    </row>
    <row r="56" spans="1:27" x14ac:dyDescent="0.3">
      <c r="B56" s="14"/>
      <c r="J56" s="14"/>
      <c r="K56" s="14"/>
      <c r="R56" s="14"/>
      <c r="S56" s="14"/>
      <c r="Z56" s="14"/>
      <c r="AA56" s="14"/>
    </row>
    <row r="57" spans="1:27" ht="14.15" x14ac:dyDescent="0.3">
      <c r="A57" s="1" t="s">
        <v>126</v>
      </c>
      <c r="B57" s="2"/>
      <c r="C57" s="2"/>
      <c r="D57" s="2"/>
      <c r="E57" s="2"/>
      <c r="F57" s="2"/>
      <c r="G57" s="2"/>
      <c r="H57" s="2"/>
      <c r="I57" s="2"/>
      <c r="R57" s="14"/>
      <c r="S57" s="14"/>
      <c r="T57" s="14"/>
      <c r="U57" s="14"/>
      <c r="V57" s="14"/>
      <c r="W57" s="14"/>
      <c r="X57" s="14"/>
      <c r="Y57" s="14"/>
      <c r="Z57" s="14"/>
      <c r="AA57" s="14"/>
    </row>
    <row r="58" spans="1:27" ht="14.15" x14ac:dyDescent="0.3">
      <c r="A58" s="1" t="s">
        <v>118</v>
      </c>
      <c r="B58" s="67">
        <v>0</v>
      </c>
      <c r="C58" s="68"/>
      <c r="D58" s="68"/>
      <c r="E58" s="68"/>
      <c r="F58" s="67">
        <v>5</v>
      </c>
      <c r="G58" s="68"/>
      <c r="H58" s="68"/>
      <c r="I58" s="68"/>
      <c r="J58" s="67">
        <v>10</v>
      </c>
      <c r="K58" s="68"/>
      <c r="L58" s="68"/>
      <c r="M58" s="68"/>
      <c r="N58" s="67">
        <v>15</v>
      </c>
      <c r="O58" s="68"/>
      <c r="P58" s="68"/>
      <c r="Q58" s="68"/>
      <c r="R58" s="14"/>
      <c r="S58" s="14"/>
      <c r="T58" s="14"/>
      <c r="U58" s="14"/>
      <c r="V58" s="14"/>
      <c r="W58" s="14"/>
      <c r="X58" s="14"/>
      <c r="Y58" s="14"/>
      <c r="Z58" s="14"/>
      <c r="AA58" s="14"/>
    </row>
    <row r="59" spans="1:27" ht="14.15" x14ac:dyDescent="0.3">
      <c r="A59" s="3" t="s">
        <v>38</v>
      </c>
      <c r="B59" s="4" t="s">
        <v>29</v>
      </c>
      <c r="C59" s="4" t="s">
        <v>123</v>
      </c>
      <c r="D59" s="4" t="s">
        <v>124</v>
      </c>
      <c r="E59" s="4" t="s">
        <v>125</v>
      </c>
      <c r="F59" s="4" t="s">
        <v>29</v>
      </c>
      <c r="G59" s="4" t="s">
        <v>123</v>
      </c>
      <c r="H59" s="4" t="s">
        <v>124</v>
      </c>
      <c r="I59" s="4" t="s">
        <v>125</v>
      </c>
      <c r="J59" s="4" t="s">
        <v>29</v>
      </c>
      <c r="K59" s="4" t="s">
        <v>123</v>
      </c>
      <c r="L59" s="4" t="s">
        <v>124</v>
      </c>
      <c r="M59" s="4" t="s">
        <v>125</v>
      </c>
      <c r="N59" s="4" t="s">
        <v>29</v>
      </c>
      <c r="O59" s="4" t="s">
        <v>123</v>
      </c>
      <c r="P59" s="4" t="s">
        <v>124</v>
      </c>
      <c r="Q59" s="4" t="s">
        <v>125</v>
      </c>
      <c r="R59" s="14"/>
      <c r="S59" s="14"/>
      <c r="T59" s="14"/>
      <c r="U59" s="14"/>
      <c r="V59" s="14"/>
      <c r="W59" s="14"/>
      <c r="X59" s="14"/>
      <c r="Y59" s="14"/>
      <c r="Z59" s="14"/>
      <c r="AA59" s="14"/>
    </row>
    <row r="60" spans="1:27" ht="14.15" x14ac:dyDescent="0.3">
      <c r="B60" s="3" t="s">
        <v>36</v>
      </c>
      <c r="C60" s="3" t="s">
        <v>36</v>
      </c>
      <c r="D60" s="3" t="s">
        <v>36</v>
      </c>
      <c r="E60" s="3" t="s">
        <v>36</v>
      </c>
      <c r="F60" s="3" t="s">
        <v>36</v>
      </c>
      <c r="G60" s="3" t="s">
        <v>36</v>
      </c>
      <c r="H60" s="3" t="s">
        <v>36</v>
      </c>
      <c r="I60" s="3" t="s">
        <v>36</v>
      </c>
      <c r="J60" s="3" t="s">
        <v>36</v>
      </c>
      <c r="K60" s="3" t="s">
        <v>36</v>
      </c>
      <c r="L60" s="3" t="s">
        <v>36</v>
      </c>
      <c r="M60" s="3" t="s">
        <v>36</v>
      </c>
      <c r="N60" s="3" t="s">
        <v>36</v>
      </c>
      <c r="O60" s="3" t="s">
        <v>36</v>
      </c>
      <c r="P60" s="3" t="s">
        <v>36</v>
      </c>
      <c r="Q60" s="3" t="s">
        <v>36</v>
      </c>
      <c r="R60" s="14"/>
      <c r="S60" s="14"/>
      <c r="T60" s="14"/>
      <c r="U60" s="14"/>
      <c r="V60" s="14"/>
      <c r="W60" s="14"/>
      <c r="X60" s="14"/>
      <c r="Y60" s="14"/>
      <c r="Z60" s="14"/>
      <c r="AA60" s="14"/>
    </row>
    <row r="61" spans="1:27" ht="14.15" x14ac:dyDescent="0.35">
      <c r="A61" s="3" t="s">
        <v>3</v>
      </c>
      <c r="B61" s="5">
        <v>74</v>
      </c>
      <c r="C61" s="5">
        <v>71.3</v>
      </c>
      <c r="D61" s="5">
        <v>82</v>
      </c>
      <c r="E61" s="5">
        <v>72.7</v>
      </c>
      <c r="F61" s="5">
        <v>75</v>
      </c>
      <c r="G61" s="5">
        <v>64.3</v>
      </c>
      <c r="H61" s="5">
        <v>107</v>
      </c>
      <c r="I61" s="5">
        <v>113</v>
      </c>
      <c r="J61" s="5">
        <v>72.3</v>
      </c>
      <c r="K61" s="5">
        <v>63.7</v>
      </c>
      <c r="L61" s="5">
        <v>97</v>
      </c>
      <c r="M61" s="5">
        <v>84.5</v>
      </c>
      <c r="N61" s="5">
        <v>54</v>
      </c>
      <c r="O61" s="5">
        <v>63.3</v>
      </c>
      <c r="P61" s="5">
        <v>71.3</v>
      </c>
      <c r="Q61" s="5">
        <v>84.3</v>
      </c>
      <c r="R61" s="14"/>
      <c r="S61" s="14"/>
      <c r="Z61" s="14"/>
      <c r="AA61" s="14"/>
    </row>
    <row r="62" spans="1:27" ht="14.15" x14ac:dyDescent="0.35">
      <c r="A62" s="3" t="s">
        <v>4</v>
      </c>
      <c r="B62" s="5">
        <v>73.7</v>
      </c>
      <c r="C62" s="5">
        <v>81.7</v>
      </c>
      <c r="D62" s="5">
        <v>73.5</v>
      </c>
      <c r="E62" s="5">
        <v>79</v>
      </c>
      <c r="F62" s="5">
        <v>67</v>
      </c>
      <c r="G62" s="5">
        <v>70</v>
      </c>
      <c r="H62" s="5">
        <v>126</v>
      </c>
      <c r="I62" s="5">
        <v>111</v>
      </c>
      <c r="J62" s="5">
        <v>62.7</v>
      </c>
      <c r="K62" s="5">
        <v>64.7</v>
      </c>
      <c r="L62" s="5">
        <v>106</v>
      </c>
      <c r="M62" s="5">
        <v>82.7</v>
      </c>
      <c r="N62" s="5">
        <v>61.3</v>
      </c>
      <c r="O62" s="5">
        <v>46.3</v>
      </c>
      <c r="P62" s="5">
        <v>90</v>
      </c>
      <c r="Q62" s="5">
        <v>88.7</v>
      </c>
      <c r="R62" s="14"/>
      <c r="S62" s="14"/>
      <c r="Z62" s="14"/>
      <c r="AA62" s="14"/>
    </row>
    <row r="63" spans="1:27" ht="14.15" x14ac:dyDescent="0.35">
      <c r="A63" s="3" t="s">
        <v>5</v>
      </c>
      <c r="B63" s="5">
        <v>71.3</v>
      </c>
      <c r="C63" s="5">
        <v>65.7</v>
      </c>
      <c r="D63" s="5">
        <v>73.3</v>
      </c>
      <c r="E63" s="5">
        <v>71.7</v>
      </c>
      <c r="F63" s="5">
        <v>65.7</v>
      </c>
      <c r="G63" s="5">
        <v>68.3</v>
      </c>
      <c r="H63" s="5">
        <v>114</v>
      </c>
      <c r="I63" s="5">
        <v>108</v>
      </c>
      <c r="J63" s="5">
        <v>66</v>
      </c>
      <c r="K63" s="5">
        <v>66.5</v>
      </c>
      <c r="L63" s="5">
        <v>95</v>
      </c>
      <c r="M63" s="5">
        <v>86</v>
      </c>
      <c r="N63" s="5">
        <v>54</v>
      </c>
      <c r="O63" s="5">
        <v>62.7</v>
      </c>
      <c r="P63" s="5">
        <v>75</v>
      </c>
      <c r="Q63" s="5">
        <v>76.3</v>
      </c>
      <c r="R63" s="14"/>
      <c r="S63" s="14"/>
      <c r="Z63" s="14"/>
      <c r="AA63" s="14"/>
    </row>
    <row r="64" spans="1:27" ht="14.15" x14ac:dyDescent="0.35">
      <c r="A64" s="3" t="s">
        <v>6</v>
      </c>
      <c r="B64" s="5">
        <v>75.7</v>
      </c>
      <c r="C64" s="5">
        <v>75.3</v>
      </c>
      <c r="D64" s="5">
        <v>74.7</v>
      </c>
      <c r="E64" s="5">
        <v>72</v>
      </c>
      <c r="F64" s="5">
        <v>68</v>
      </c>
      <c r="G64" s="5">
        <v>69.3</v>
      </c>
      <c r="H64" s="5">
        <v>118.3</v>
      </c>
      <c r="I64" s="5">
        <v>107</v>
      </c>
      <c r="J64" s="5">
        <v>65</v>
      </c>
      <c r="K64" s="5">
        <v>51</v>
      </c>
      <c r="L64" s="5">
        <v>89</v>
      </c>
      <c r="M64" s="5">
        <v>72.3</v>
      </c>
      <c r="N64" s="5">
        <v>60.3</v>
      </c>
      <c r="O64" s="5">
        <v>57.5</v>
      </c>
      <c r="P64" s="5">
        <v>85.3</v>
      </c>
      <c r="Q64" s="5">
        <v>61</v>
      </c>
      <c r="R64" s="14"/>
      <c r="S64" s="14"/>
      <c r="Z64" s="14"/>
      <c r="AA64" s="14"/>
    </row>
    <row r="65" spans="1:27" ht="14.15" x14ac:dyDescent="0.35">
      <c r="A65" s="3" t="s">
        <v>16</v>
      </c>
      <c r="B65" s="5">
        <v>69.7</v>
      </c>
      <c r="C65" s="5">
        <v>70.7</v>
      </c>
      <c r="D65" s="5">
        <v>70.3</v>
      </c>
      <c r="E65" s="5">
        <v>79.3</v>
      </c>
      <c r="F65" s="5">
        <v>66</v>
      </c>
      <c r="G65" s="5">
        <v>66</v>
      </c>
      <c r="H65" s="5">
        <v>122</v>
      </c>
      <c r="I65" s="5">
        <v>106.7</v>
      </c>
      <c r="J65" s="5">
        <v>60.3</v>
      </c>
      <c r="K65" s="5">
        <v>46</v>
      </c>
      <c r="L65" s="5">
        <v>107</v>
      </c>
      <c r="M65" s="5">
        <v>91.3</v>
      </c>
      <c r="N65" s="5">
        <v>68.5</v>
      </c>
      <c r="O65" s="5">
        <v>44.3</v>
      </c>
      <c r="P65" s="5">
        <v>87.7</v>
      </c>
      <c r="Q65" s="5">
        <v>76</v>
      </c>
      <c r="R65" s="14"/>
      <c r="S65" s="14"/>
      <c r="Z65" s="14"/>
      <c r="AA65" s="14"/>
    </row>
    <row r="66" spans="1:27" ht="14.15" x14ac:dyDescent="0.35">
      <c r="A66" s="3" t="s">
        <v>17</v>
      </c>
      <c r="B66" s="5">
        <v>68</v>
      </c>
      <c r="C66" s="5">
        <v>71</v>
      </c>
      <c r="D66" s="5">
        <v>96.7</v>
      </c>
      <c r="E66" s="5">
        <v>73.3</v>
      </c>
      <c r="F66" s="5">
        <v>67.7</v>
      </c>
      <c r="G66" s="5">
        <v>69</v>
      </c>
      <c r="H66" s="5">
        <v>118</v>
      </c>
      <c r="I66" s="5">
        <v>109</v>
      </c>
      <c r="J66" s="5">
        <v>66.5</v>
      </c>
      <c r="K66" s="5">
        <v>65.3</v>
      </c>
      <c r="L66" s="5">
        <v>90</v>
      </c>
      <c r="M66" s="5">
        <v>93</v>
      </c>
      <c r="N66" s="5">
        <v>70</v>
      </c>
      <c r="O66" s="5">
        <v>70.3</v>
      </c>
      <c r="P66" s="5">
        <v>88.3</v>
      </c>
      <c r="Q66" s="5">
        <v>79.7</v>
      </c>
      <c r="R66" s="14"/>
      <c r="S66" s="14"/>
      <c r="AA66" s="14"/>
    </row>
    <row r="67" spans="1:27" ht="14.15" x14ac:dyDescent="0.35">
      <c r="A67" s="7" t="s">
        <v>7</v>
      </c>
      <c r="B67" s="5">
        <f>AVERAGE(B61:B66)</f>
        <v>72.066666666666663</v>
      </c>
      <c r="C67" s="5">
        <f t="shared" ref="C67" si="106">AVERAGE(C61:C66)</f>
        <v>72.61666666666666</v>
      </c>
      <c r="D67" s="5">
        <f t="shared" ref="D67" si="107">AVERAGE(D61:D66)</f>
        <v>78.416666666666671</v>
      </c>
      <c r="E67" s="5">
        <f t="shared" ref="E67" si="108">AVERAGE(E61:E66)</f>
        <v>74.666666666666671</v>
      </c>
      <c r="F67" s="5">
        <f>AVERAGE(F61:F66)</f>
        <v>68.233333333333334</v>
      </c>
      <c r="G67" s="5">
        <f t="shared" ref="G67" si="109">AVERAGE(G61:G66)</f>
        <v>67.816666666666677</v>
      </c>
      <c r="H67" s="5">
        <f t="shared" ref="H67" si="110">AVERAGE(H61:H66)</f>
        <v>117.55</v>
      </c>
      <c r="I67" s="5">
        <f t="shared" ref="I67" si="111">AVERAGE(I61:I66)</f>
        <v>109.11666666666667</v>
      </c>
      <c r="J67" s="5">
        <f>AVERAGE(J61:J66)</f>
        <v>65.466666666666669</v>
      </c>
      <c r="K67" s="5">
        <f t="shared" ref="K67" si="112">AVERAGE(K61:K66)</f>
        <v>59.533333333333331</v>
      </c>
      <c r="L67" s="5">
        <f t="shared" ref="L67" si="113">AVERAGE(L61:L66)</f>
        <v>97.333333333333329</v>
      </c>
      <c r="M67" s="5">
        <f t="shared" ref="M67" si="114">AVERAGE(M61:M66)</f>
        <v>84.966666666666669</v>
      </c>
      <c r="N67" s="5">
        <f>AVERAGE(N61:N66)</f>
        <v>61.35</v>
      </c>
      <c r="O67" s="5">
        <f t="shared" ref="O67" si="115">AVERAGE(O61:O66)</f>
        <v>57.400000000000006</v>
      </c>
      <c r="P67" s="5">
        <f t="shared" ref="P67" si="116">AVERAGE(P61:P66)</f>
        <v>82.933333333333337</v>
      </c>
      <c r="Q67" s="5">
        <f t="shared" ref="Q67" si="117">AVERAGE(Q61:Q66)</f>
        <v>77.666666666666671</v>
      </c>
      <c r="R67" s="14"/>
    </row>
    <row r="68" spans="1:27" ht="14.15" x14ac:dyDescent="0.25">
      <c r="A68" s="7" t="s">
        <v>8</v>
      </c>
      <c r="B68" s="8">
        <f>STDEV(B61:B66)/SQRT(6)</f>
        <v>1.1879019787470313</v>
      </c>
      <c r="C68" s="8">
        <f t="shared" ref="C68:E68" si="118">STDEV(C61:C66)/SQRT(6)</f>
        <v>2.2027886366553147</v>
      </c>
      <c r="D68" s="8">
        <f t="shared" si="118"/>
        <v>3.9881839364692251</v>
      </c>
      <c r="E68" s="8">
        <f t="shared" si="118"/>
        <v>1.4363534074562254</v>
      </c>
      <c r="F68" s="8">
        <f>STDEV(F61:F66)/SQRT(6)</f>
        <v>1.4030126316054476</v>
      </c>
      <c r="G68" s="8">
        <f t="shared" ref="G68:I68" si="119">STDEV(G61:G66)/SQRT(6)</f>
        <v>0.89941338907336987</v>
      </c>
      <c r="H68" s="8">
        <f t="shared" si="119"/>
        <v>2.6825050481468504</v>
      </c>
      <c r="I68" s="8">
        <f t="shared" si="119"/>
        <v>1.0034662148993578</v>
      </c>
      <c r="J68" s="8">
        <f>STDEV(J61:J66)/SQRT(6)</f>
        <v>1.659451047117021</v>
      </c>
      <c r="K68" s="8">
        <f t="shared" ref="K68:M68" si="120">STDEV(K61:K66)/SQRT(6)</f>
        <v>3.5675076890051769</v>
      </c>
      <c r="L68" s="8">
        <f t="shared" si="120"/>
        <v>3.1481917208313588</v>
      </c>
      <c r="M68" s="8">
        <f t="shared" si="120"/>
        <v>3.008395659557507</v>
      </c>
      <c r="N68" s="8">
        <f>STDEV(N61:N66)/SQRT(6)</f>
        <v>2.7993749302299467</v>
      </c>
      <c r="O68" s="8">
        <f t="shared" ref="O68:Q68" si="121">STDEV(O61:O66)/SQRT(6)</f>
        <v>4.1798724063460453</v>
      </c>
      <c r="P68" s="8">
        <f t="shared" si="121"/>
        <v>3.1902629637347735</v>
      </c>
      <c r="Q68" s="8">
        <f t="shared" si="121"/>
        <v>3.8828397397323129</v>
      </c>
    </row>
    <row r="69" spans="1:27" x14ac:dyDescent="0.3">
      <c r="B69" s="14"/>
      <c r="C69" s="14"/>
      <c r="D69" s="14"/>
      <c r="E69" s="14"/>
      <c r="N69" s="14"/>
    </row>
    <row r="70" spans="1:27" x14ac:dyDescent="0.3">
      <c r="B70" s="14"/>
      <c r="C70" s="14"/>
      <c r="D70" s="14"/>
      <c r="E70" s="14"/>
      <c r="N70" s="14"/>
    </row>
    <row r="71" spans="1:27" ht="14.15" x14ac:dyDescent="0.3">
      <c r="A71" s="1" t="s">
        <v>127</v>
      </c>
      <c r="B71" s="2"/>
      <c r="C71" s="2"/>
      <c r="D71" s="2"/>
      <c r="E71" s="2"/>
      <c r="F71" s="2"/>
      <c r="G71" s="2"/>
      <c r="H71" s="2"/>
      <c r="I71" s="2"/>
      <c r="R71" s="14"/>
      <c r="S71" s="14"/>
      <c r="T71" s="14"/>
      <c r="U71" s="14"/>
      <c r="V71" s="14"/>
      <c r="W71" s="14"/>
      <c r="X71" s="14"/>
      <c r="Y71" s="14"/>
    </row>
    <row r="72" spans="1:27" ht="14.15" x14ac:dyDescent="0.3">
      <c r="A72" s="1" t="s">
        <v>118</v>
      </c>
      <c r="B72" s="67">
        <v>0</v>
      </c>
      <c r="C72" s="68"/>
      <c r="D72" s="68"/>
      <c r="E72" s="68"/>
      <c r="F72" s="67">
        <v>5</v>
      </c>
      <c r="G72" s="68"/>
      <c r="H72" s="68"/>
      <c r="I72" s="68"/>
      <c r="J72" s="67">
        <v>10</v>
      </c>
      <c r="K72" s="68"/>
      <c r="L72" s="68"/>
      <c r="M72" s="68"/>
      <c r="N72" s="67">
        <v>15</v>
      </c>
      <c r="O72" s="68"/>
      <c r="P72" s="68"/>
      <c r="Q72" s="68"/>
      <c r="R72" s="14"/>
      <c r="S72" s="14"/>
      <c r="T72" s="14"/>
      <c r="U72" s="14"/>
      <c r="V72" s="14"/>
      <c r="W72" s="14"/>
      <c r="X72" s="14"/>
      <c r="Y72" s="14"/>
    </row>
    <row r="73" spans="1:27" ht="14.15" x14ac:dyDescent="0.3">
      <c r="A73" s="3" t="s">
        <v>101</v>
      </c>
      <c r="B73" s="4" t="s">
        <v>29</v>
      </c>
      <c r="C73" s="4" t="s">
        <v>123</v>
      </c>
      <c r="D73" s="4" t="s">
        <v>124</v>
      </c>
      <c r="E73" s="4" t="s">
        <v>125</v>
      </c>
      <c r="F73" s="4" t="s">
        <v>29</v>
      </c>
      <c r="G73" s="4" t="s">
        <v>123</v>
      </c>
      <c r="H73" s="4" t="s">
        <v>124</v>
      </c>
      <c r="I73" s="4" t="s">
        <v>125</v>
      </c>
      <c r="J73" s="4" t="s">
        <v>29</v>
      </c>
      <c r="K73" s="4" t="s">
        <v>123</v>
      </c>
      <c r="L73" s="4" t="s">
        <v>124</v>
      </c>
      <c r="M73" s="4" t="s">
        <v>125</v>
      </c>
      <c r="N73" s="4" t="s">
        <v>29</v>
      </c>
      <c r="O73" s="4" t="s">
        <v>123</v>
      </c>
      <c r="P73" s="4" t="s">
        <v>124</v>
      </c>
      <c r="Q73" s="4" t="s">
        <v>125</v>
      </c>
      <c r="R73" s="14"/>
      <c r="S73" s="14"/>
      <c r="T73" s="14"/>
      <c r="U73" s="14"/>
      <c r="V73" s="14"/>
      <c r="W73" s="14"/>
      <c r="X73" s="14"/>
      <c r="Y73" s="14"/>
    </row>
    <row r="74" spans="1:27" ht="14.15" x14ac:dyDescent="0.3">
      <c r="B74" s="3" t="s">
        <v>36</v>
      </c>
      <c r="C74" s="3" t="s">
        <v>36</v>
      </c>
      <c r="D74" s="3" t="s">
        <v>36</v>
      </c>
      <c r="E74" s="3" t="s">
        <v>36</v>
      </c>
      <c r="F74" s="3" t="s">
        <v>36</v>
      </c>
      <c r="G74" s="3" t="s">
        <v>36</v>
      </c>
      <c r="H74" s="3" t="s">
        <v>36</v>
      </c>
      <c r="I74" s="3" t="s">
        <v>36</v>
      </c>
      <c r="J74" s="3" t="s">
        <v>36</v>
      </c>
      <c r="K74" s="3" t="s">
        <v>36</v>
      </c>
      <c r="L74" s="3" t="s">
        <v>36</v>
      </c>
      <c r="M74" s="3" t="s">
        <v>36</v>
      </c>
      <c r="N74" s="3" t="s">
        <v>36</v>
      </c>
      <c r="O74" s="3" t="s">
        <v>36</v>
      </c>
      <c r="P74" s="3" t="s">
        <v>36</v>
      </c>
      <c r="Q74" s="3" t="s">
        <v>36</v>
      </c>
      <c r="R74" s="14"/>
      <c r="S74" s="14"/>
      <c r="T74" s="14"/>
      <c r="U74" s="14"/>
      <c r="V74" s="14"/>
      <c r="W74" s="14"/>
      <c r="X74" s="14"/>
      <c r="Y74" s="14"/>
    </row>
    <row r="75" spans="1:27" ht="14.15" x14ac:dyDescent="0.35">
      <c r="A75" s="3" t="s">
        <v>3</v>
      </c>
      <c r="B75" s="5">
        <v>59.7</v>
      </c>
      <c r="C75" s="5">
        <v>64.7</v>
      </c>
      <c r="D75" s="5">
        <v>68.5</v>
      </c>
      <c r="E75" s="5">
        <v>61</v>
      </c>
      <c r="F75" s="5">
        <v>59</v>
      </c>
      <c r="G75" s="5">
        <v>50</v>
      </c>
      <c r="H75" s="5">
        <v>93.7</v>
      </c>
      <c r="I75" s="5">
        <v>97.3</v>
      </c>
      <c r="J75" s="5">
        <v>72.3</v>
      </c>
      <c r="K75" s="5">
        <v>63.7</v>
      </c>
      <c r="L75" s="5">
        <v>97</v>
      </c>
      <c r="M75" s="5">
        <v>84.5</v>
      </c>
      <c r="N75" s="5">
        <v>54</v>
      </c>
      <c r="O75" s="5">
        <v>63.3</v>
      </c>
      <c r="P75" s="5">
        <v>71.3</v>
      </c>
      <c r="Q75" s="5">
        <v>84.3</v>
      </c>
    </row>
    <row r="76" spans="1:27" ht="14.15" x14ac:dyDescent="0.35">
      <c r="A76" s="3" t="s">
        <v>4</v>
      </c>
      <c r="B76" s="5">
        <v>58.3</v>
      </c>
      <c r="C76" s="5">
        <v>68.7</v>
      </c>
      <c r="D76" s="5">
        <v>64.5</v>
      </c>
      <c r="E76" s="5">
        <v>68.5</v>
      </c>
      <c r="F76" s="5">
        <v>51.3</v>
      </c>
      <c r="G76" s="5">
        <v>50.7</v>
      </c>
      <c r="H76" s="5">
        <v>111</v>
      </c>
      <c r="I76" s="5">
        <v>92.7</v>
      </c>
      <c r="J76" s="5">
        <v>62.7</v>
      </c>
      <c r="K76" s="5">
        <v>64.7</v>
      </c>
      <c r="L76" s="5">
        <v>106</v>
      </c>
      <c r="M76" s="5">
        <v>82.7</v>
      </c>
      <c r="N76" s="5">
        <v>61.3</v>
      </c>
      <c r="O76" s="5">
        <v>46.3</v>
      </c>
      <c r="P76" s="5">
        <v>90</v>
      </c>
      <c r="Q76" s="5">
        <v>88.7</v>
      </c>
    </row>
    <row r="77" spans="1:27" ht="14.15" x14ac:dyDescent="0.35">
      <c r="A77" s="3" t="s">
        <v>5</v>
      </c>
      <c r="B77" s="5">
        <v>57.7</v>
      </c>
      <c r="C77" s="5">
        <v>48</v>
      </c>
      <c r="D77" s="5">
        <v>55</v>
      </c>
      <c r="E77" s="5">
        <v>54.7</v>
      </c>
      <c r="F77" s="5">
        <v>52.3</v>
      </c>
      <c r="G77" s="5">
        <v>55.7</v>
      </c>
      <c r="H77" s="5">
        <v>97</v>
      </c>
      <c r="I77" s="5">
        <v>91.3</v>
      </c>
      <c r="J77" s="5">
        <v>66</v>
      </c>
      <c r="K77" s="5">
        <v>66.5</v>
      </c>
      <c r="L77" s="5">
        <v>95</v>
      </c>
      <c r="M77" s="5">
        <v>86</v>
      </c>
      <c r="N77" s="5">
        <v>54</v>
      </c>
      <c r="O77" s="5">
        <v>62.7</v>
      </c>
      <c r="P77" s="5">
        <v>75</v>
      </c>
      <c r="Q77" s="5">
        <v>76.3</v>
      </c>
    </row>
    <row r="78" spans="1:27" ht="14.15" x14ac:dyDescent="0.35">
      <c r="A78" s="3" t="s">
        <v>6</v>
      </c>
      <c r="B78" s="5">
        <v>63.3</v>
      </c>
      <c r="C78" s="5">
        <v>65</v>
      </c>
      <c r="D78" s="5">
        <v>59.7</v>
      </c>
      <c r="E78" s="5">
        <v>56.3</v>
      </c>
      <c r="F78" s="5">
        <v>52</v>
      </c>
      <c r="G78" s="5">
        <v>56</v>
      </c>
      <c r="H78" s="5">
        <v>94.7</v>
      </c>
      <c r="I78" s="5">
        <v>87</v>
      </c>
      <c r="J78" s="5">
        <v>65</v>
      </c>
      <c r="K78" s="5">
        <v>51</v>
      </c>
      <c r="L78" s="5">
        <v>89</v>
      </c>
      <c r="M78" s="5">
        <v>72.3</v>
      </c>
      <c r="N78" s="5">
        <v>60.3</v>
      </c>
      <c r="O78" s="5">
        <v>57.5</v>
      </c>
      <c r="P78" s="5">
        <v>85.3</v>
      </c>
      <c r="Q78" s="5">
        <v>61</v>
      </c>
    </row>
    <row r="79" spans="1:27" ht="14.15" x14ac:dyDescent="0.35">
      <c r="A79" s="3" t="s">
        <v>16</v>
      </c>
      <c r="B79" s="5">
        <v>52.7</v>
      </c>
      <c r="C79" s="5">
        <v>56</v>
      </c>
      <c r="D79" s="5">
        <v>51.7</v>
      </c>
      <c r="E79" s="5">
        <v>69.3</v>
      </c>
      <c r="F79" s="5">
        <v>51</v>
      </c>
      <c r="G79" s="5">
        <v>52</v>
      </c>
      <c r="H79" s="5">
        <v>107</v>
      </c>
      <c r="I79" s="5">
        <v>90.7</v>
      </c>
      <c r="J79" s="5">
        <v>60.3</v>
      </c>
      <c r="K79" s="5">
        <v>46</v>
      </c>
      <c r="L79" s="5">
        <v>107</v>
      </c>
      <c r="M79" s="5">
        <v>91.3</v>
      </c>
      <c r="N79" s="5">
        <v>68.5</v>
      </c>
      <c r="O79" s="5">
        <v>44.3</v>
      </c>
      <c r="P79" s="5">
        <v>87.7</v>
      </c>
      <c r="Q79" s="5">
        <v>76</v>
      </c>
    </row>
    <row r="80" spans="1:27" ht="14.15" x14ac:dyDescent="0.35">
      <c r="A80" s="3" t="s">
        <v>17</v>
      </c>
      <c r="B80" s="5">
        <v>51.3</v>
      </c>
      <c r="C80" s="5">
        <v>61</v>
      </c>
      <c r="D80" s="5">
        <v>64.3</v>
      </c>
      <c r="E80" s="5">
        <v>61.3</v>
      </c>
      <c r="F80" s="5">
        <v>53</v>
      </c>
      <c r="G80" s="5">
        <v>54</v>
      </c>
      <c r="H80" s="5">
        <v>102</v>
      </c>
      <c r="I80" s="5">
        <v>93.3</v>
      </c>
      <c r="J80" s="5">
        <v>66.5</v>
      </c>
      <c r="K80" s="5">
        <v>65.3</v>
      </c>
      <c r="L80" s="5">
        <v>90</v>
      </c>
      <c r="M80" s="5">
        <v>93</v>
      </c>
      <c r="N80" s="5">
        <v>70</v>
      </c>
      <c r="O80" s="5">
        <v>70.3</v>
      </c>
      <c r="P80" s="5">
        <v>88.3</v>
      </c>
      <c r="Q80" s="5">
        <v>79.7</v>
      </c>
    </row>
    <row r="81" spans="1:25" ht="14.15" x14ac:dyDescent="0.35">
      <c r="A81" s="7" t="s">
        <v>7</v>
      </c>
      <c r="B81" s="5">
        <f>AVERAGE(B75:B80)</f>
        <v>57.166666666666664</v>
      </c>
      <c r="C81" s="5">
        <f t="shared" ref="C81" si="122">AVERAGE(C75:C80)</f>
        <v>60.566666666666663</v>
      </c>
      <c r="D81" s="5">
        <f t="shared" ref="D81" si="123">AVERAGE(D75:D80)</f>
        <v>60.616666666666667</v>
      </c>
      <c r="E81" s="5">
        <f t="shared" ref="E81" si="124">AVERAGE(E75:E80)</f>
        <v>61.85</v>
      </c>
      <c r="F81" s="5">
        <f>AVERAGE(F75:F80)</f>
        <v>53.1</v>
      </c>
      <c r="G81" s="5">
        <f t="shared" ref="G81" si="125">AVERAGE(G75:G80)</f>
        <v>53.066666666666663</v>
      </c>
      <c r="H81" s="5">
        <f t="shared" ref="H81" si="126">AVERAGE(H75:H80)</f>
        <v>100.89999999999999</v>
      </c>
      <c r="I81" s="5">
        <f t="shared" ref="I81" si="127">AVERAGE(I75:I80)</f>
        <v>92.05</v>
      </c>
      <c r="J81" s="5">
        <f>AVERAGE(J75:J80)</f>
        <v>65.466666666666669</v>
      </c>
      <c r="K81" s="5">
        <f t="shared" ref="K81" si="128">AVERAGE(K75:K80)</f>
        <v>59.533333333333331</v>
      </c>
      <c r="L81" s="5">
        <f t="shared" ref="L81" si="129">AVERAGE(L75:L80)</f>
        <v>97.333333333333329</v>
      </c>
      <c r="M81" s="5">
        <f t="shared" ref="M81" si="130">AVERAGE(M75:M80)</f>
        <v>84.966666666666669</v>
      </c>
      <c r="N81" s="5">
        <f>AVERAGE(N75:N80)</f>
        <v>61.35</v>
      </c>
      <c r="O81" s="5">
        <f t="shared" ref="O81" si="131">AVERAGE(O75:O80)</f>
        <v>57.400000000000006</v>
      </c>
      <c r="P81" s="5">
        <f t="shared" ref="P81" si="132">AVERAGE(P75:P80)</f>
        <v>82.933333333333337</v>
      </c>
      <c r="Q81" s="5">
        <f t="shared" ref="Q81" si="133">AVERAGE(Q75:Q80)</f>
        <v>77.666666666666671</v>
      </c>
    </row>
    <row r="82" spans="1:25" ht="14.15" x14ac:dyDescent="0.25">
      <c r="A82" s="7" t="s">
        <v>8</v>
      </c>
      <c r="B82" s="8">
        <f>STDEV(B75:B80)/SQRT(6)</f>
        <v>1.825498409871793</v>
      </c>
      <c r="C82" s="8">
        <f t="shared" ref="C82:E82" si="134">STDEV(C75:C80)/SQRT(6)</f>
        <v>3.0651445497906109</v>
      </c>
      <c r="D82" s="8">
        <f t="shared" si="134"/>
        <v>2.5992840894711331</v>
      </c>
      <c r="E82" s="8">
        <f t="shared" si="134"/>
        <v>2.4676236882204439</v>
      </c>
      <c r="F82" s="8">
        <f>STDEV(F75:F80)/SQRT(6)</f>
        <v>1.2154560186750212</v>
      </c>
      <c r="G82" s="8">
        <f t="shared" ref="G82:I82" si="135">STDEV(G75:G80)/SQRT(6)</f>
        <v>1.0416866664746705</v>
      </c>
      <c r="H82" s="8">
        <f t="shared" si="135"/>
        <v>2.8630985545966334</v>
      </c>
      <c r="I82" s="8">
        <f t="shared" si="135"/>
        <v>1.3836545811726275</v>
      </c>
      <c r="J82" s="8">
        <f>STDEV(J75:J80)/SQRT(6)</f>
        <v>1.659451047117021</v>
      </c>
      <c r="K82" s="8">
        <f t="shared" ref="K82:M82" si="136">STDEV(K75:K80)/SQRT(6)</f>
        <v>3.5675076890051769</v>
      </c>
      <c r="L82" s="8">
        <f t="shared" si="136"/>
        <v>3.1481917208313588</v>
      </c>
      <c r="M82" s="8">
        <f t="shared" si="136"/>
        <v>3.008395659557507</v>
      </c>
      <c r="N82" s="8">
        <f>STDEV(N75:N80)/SQRT(6)</f>
        <v>2.7993749302299467</v>
      </c>
      <c r="O82" s="8">
        <f t="shared" ref="O82:Q82" si="137">STDEV(O75:O80)/SQRT(6)</f>
        <v>4.1798724063460453</v>
      </c>
      <c r="P82" s="8">
        <f t="shared" si="137"/>
        <v>3.1902629637347735</v>
      </c>
      <c r="Q82" s="8">
        <f t="shared" si="137"/>
        <v>3.8828397397323129</v>
      </c>
    </row>
    <row r="83" spans="1:25" x14ac:dyDescent="0.3">
      <c r="B83" s="14"/>
      <c r="C83" s="14"/>
      <c r="J83" s="14"/>
      <c r="K83" s="14"/>
      <c r="N83" s="14"/>
    </row>
    <row r="84" spans="1:25" x14ac:dyDescent="0.3">
      <c r="B84" s="14"/>
      <c r="C84" s="14"/>
      <c r="J84" s="14"/>
      <c r="K84" s="14"/>
      <c r="N84" s="14"/>
    </row>
    <row r="85" spans="1:25" x14ac:dyDescent="0.3"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</row>
    <row r="86" spans="1:25" x14ac:dyDescent="0.3"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</row>
    <row r="87" spans="1:25" x14ac:dyDescent="0.3"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</row>
    <row r="88" spans="1:25" x14ac:dyDescent="0.3"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</row>
    <row r="89" spans="1:25" x14ac:dyDescent="0.3">
      <c r="B89" s="14"/>
      <c r="C89" s="14"/>
      <c r="J89" s="14"/>
      <c r="K89" s="14"/>
    </row>
    <row r="90" spans="1:25" x14ac:dyDescent="0.3">
      <c r="B90" s="14"/>
      <c r="G90" s="14"/>
      <c r="J90" s="14"/>
      <c r="K90" s="14"/>
      <c r="O90" s="14"/>
    </row>
    <row r="91" spans="1:25" x14ac:dyDescent="0.3">
      <c r="B91" s="14"/>
      <c r="G91" s="14"/>
      <c r="J91" s="14"/>
      <c r="K91" s="14"/>
      <c r="O91" s="14"/>
    </row>
    <row r="92" spans="1:25" x14ac:dyDescent="0.3">
      <c r="B92" s="14"/>
      <c r="G92" s="14"/>
      <c r="J92" s="14"/>
      <c r="K92" s="14"/>
      <c r="O92" s="14"/>
    </row>
    <row r="93" spans="1:25" x14ac:dyDescent="0.3">
      <c r="B93" s="14"/>
      <c r="G93" s="14"/>
      <c r="J93" s="14"/>
      <c r="K93" s="14"/>
      <c r="O93" s="14"/>
    </row>
    <row r="94" spans="1:25" x14ac:dyDescent="0.3">
      <c r="B94" s="14"/>
      <c r="G94" s="14"/>
      <c r="J94" s="14"/>
      <c r="K94" s="14"/>
      <c r="O94" s="14"/>
    </row>
    <row r="95" spans="1:25" x14ac:dyDescent="0.3">
      <c r="B95" s="14"/>
      <c r="G95" s="14"/>
      <c r="J95" s="14"/>
      <c r="K95" s="14"/>
      <c r="O95" s="14"/>
    </row>
    <row r="96" spans="1:25" x14ac:dyDescent="0.3">
      <c r="B96" s="14"/>
      <c r="G96" s="14"/>
      <c r="J96" s="14"/>
      <c r="K96" s="14"/>
      <c r="O96" s="14"/>
    </row>
    <row r="97" spans="2:15" x14ac:dyDescent="0.3">
      <c r="B97" s="14"/>
      <c r="G97" s="14"/>
      <c r="J97" s="14"/>
      <c r="K97" s="14"/>
      <c r="O97" s="14"/>
    </row>
    <row r="98" spans="2:15" x14ac:dyDescent="0.3">
      <c r="B98" s="14"/>
      <c r="G98" s="14"/>
      <c r="J98" s="14"/>
      <c r="K98" s="14"/>
      <c r="O98" s="14"/>
    </row>
    <row r="99" spans="2:15" x14ac:dyDescent="0.3">
      <c r="B99" s="14"/>
      <c r="G99" s="14"/>
      <c r="J99" s="14"/>
      <c r="K99" s="14"/>
      <c r="O99" s="14"/>
    </row>
    <row r="100" spans="2:15" x14ac:dyDescent="0.3">
      <c r="B100" s="14"/>
      <c r="G100" s="14"/>
      <c r="K100" s="14"/>
      <c r="O100" s="14"/>
    </row>
    <row r="101" spans="2:15" x14ac:dyDescent="0.3">
      <c r="B101" s="14"/>
      <c r="G101" s="14"/>
      <c r="K101" s="14"/>
      <c r="O101" s="14"/>
    </row>
    <row r="102" spans="2:15" x14ac:dyDescent="0.3">
      <c r="B102" s="14"/>
      <c r="G102" s="14"/>
      <c r="K102" s="14"/>
      <c r="O102" s="14"/>
    </row>
    <row r="103" spans="2:15" x14ac:dyDescent="0.3">
      <c r="B103" s="14"/>
      <c r="G103" s="14"/>
      <c r="K103" s="14"/>
      <c r="O103" s="14"/>
    </row>
    <row r="104" spans="2:15" x14ac:dyDescent="0.3">
      <c r="B104" s="14"/>
      <c r="G104" s="14"/>
      <c r="K104" s="14"/>
      <c r="O104" s="14"/>
    </row>
    <row r="105" spans="2:15" x14ac:dyDescent="0.3">
      <c r="B105" s="14"/>
      <c r="G105" s="14"/>
      <c r="K105" s="14"/>
      <c r="O105" s="14"/>
    </row>
    <row r="106" spans="2:15" x14ac:dyDescent="0.3">
      <c r="B106" s="14"/>
      <c r="G106" s="14"/>
      <c r="K106" s="14"/>
      <c r="O106" s="14"/>
    </row>
    <row r="107" spans="2:15" x14ac:dyDescent="0.3">
      <c r="B107" s="14"/>
      <c r="G107" s="14"/>
      <c r="K107" s="14"/>
      <c r="O107" s="14"/>
    </row>
    <row r="108" spans="2:15" x14ac:dyDescent="0.3">
      <c r="B108" s="14"/>
      <c r="G108" s="14"/>
      <c r="K108" s="14"/>
      <c r="O108" s="14"/>
    </row>
    <row r="109" spans="2:15" x14ac:dyDescent="0.3">
      <c r="B109" s="14"/>
      <c r="G109" s="14"/>
      <c r="K109" s="14"/>
      <c r="O109" s="14"/>
    </row>
    <row r="110" spans="2:15" x14ac:dyDescent="0.3">
      <c r="B110" s="14"/>
      <c r="G110" s="14"/>
      <c r="K110" s="14"/>
      <c r="O110" s="14"/>
    </row>
    <row r="111" spans="2:15" x14ac:dyDescent="0.3">
      <c r="B111" s="14"/>
      <c r="G111" s="14"/>
      <c r="K111" s="14"/>
      <c r="O111" s="14"/>
    </row>
    <row r="112" spans="2:15" x14ac:dyDescent="0.3">
      <c r="B112" s="14"/>
      <c r="G112" s="14"/>
      <c r="K112" s="14"/>
      <c r="O112" s="14"/>
    </row>
    <row r="113" spans="2:15" x14ac:dyDescent="0.3">
      <c r="B113" s="14"/>
      <c r="G113" s="14"/>
      <c r="K113" s="14"/>
      <c r="O113" s="14"/>
    </row>
  </sheetData>
  <mergeCells count="24">
    <mergeCell ref="B2:I2"/>
    <mergeCell ref="J2:Q2"/>
    <mergeCell ref="R2:Y2"/>
    <mergeCell ref="Z2:AG2"/>
    <mergeCell ref="B16:I16"/>
    <mergeCell ref="J16:Q16"/>
    <mergeCell ref="R16:Y16"/>
    <mergeCell ref="Z16:AG16"/>
    <mergeCell ref="B30:I30"/>
    <mergeCell ref="J30:Q30"/>
    <mergeCell ref="R30:Y30"/>
    <mergeCell ref="Z30:AG30"/>
    <mergeCell ref="B44:E44"/>
    <mergeCell ref="N44:Q44"/>
    <mergeCell ref="B72:E72"/>
    <mergeCell ref="F72:I72"/>
    <mergeCell ref="J72:M72"/>
    <mergeCell ref="N72:Q72"/>
    <mergeCell ref="J44:M44"/>
    <mergeCell ref="F44:I44"/>
    <mergeCell ref="B58:E58"/>
    <mergeCell ref="F58:I58"/>
    <mergeCell ref="J58:M58"/>
    <mergeCell ref="N58:Q58"/>
  </mergeCells>
  <phoneticPr fontId="2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7"/>
  <sheetViews>
    <sheetView zoomScale="73" zoomScaleNormal="73" workbookViewId="0">
      <selection activeCell="B61" sqref="B61"/>
    </sheetView>
  </sheetViews>
  <sheetFormatPr defaultRowHeight="13.3" x14ac:dyDescent="0.25"/>
  <cols>
    <col min="1" max="1" width="28.4609375" bestFit="1" customWidth="1"/>
    <col min="2" max="2" width="32.3828125" bestFit="1" customWidth="1"/>
    <col min="3" max="3" width="30.84375" bestFit="1" customWidth="1"/>
    <col min="4" max="4" width="31.84375" bestFit="1" customWidth="1"/>
    <col min="5" max="5" width="30" bestFit="1" customWidth="1"/>
    <col min="6" max="6" width="33.23046875" bestFit="1" customWidth="1"/>
    <col min="7" max="7" width="31.3828125" bestFit="1" customWidth="1"/>
    <col min="8" max="8" width="15.765625" bestFit="1" customWidth="1"/>
    <col min="9" max="9" width="28.3828125" bestFit="1" customWidth="1"/>
    <col min="10" max="10" width="36.3828125" bestFit="1" customWidth="1"/>
    <col min="11" max="11" width="34.84375" bestFit="1" customWidth="1"/>
    <col min="12" max="12" width="35.3828125" bestFit="1" customWidth="1"/>
    <col min="13" max="13" width="33.3828125" bestFit="1" customWidth="1"/>
    <col min="14" max="14" width="36.3828125" bestFit="1" customWidth="1"/>
    <col min="15" max="15" width="34.23046875" bestFit="1" customWidth="1"/>
    <col min="16" max="16" width="27.84375" bestFit="1" customWidth="1"/>
    <col min="17" max="17" width="28.3828125" bestFit="1" customWidth="1"/>
    <col min="18" max="18" width="36.3828125" bestFit="1" customWidth="1"/>
    <col min="19" max="19" width="34.84375" bestFit="1" customWidth="1"/>
    <col min="20" max="20" width="35.3828125" bestFit="1" customWidth="1"/>
    <col min="21" max="21" width="33.3828125" bestFit="1" customWidth="1"/>
    <col min="22" max="22" width="36.3828125" bestFit="1" customWidth="1"/>
    <col min="23" max="23" width="34.23046875" bestFit="1" customWidth="1"/>
  </cols>
  <sheetData>
    <row r="1" spans="1:23" ht="14.15" x14ac:dyDescent="0.25">
      <c r="A1" s="1" t="s">
        <v>180</v>
      </c>
      <c r="B1" s="8"/>
      <c r="C1" s="8"/>
      <c r="D1" s="8"/>
      <c r="E1" s="8"/>
      <c r="F1" s="8"/>
      <c r="G1" s="8"/>
      <c r="H1" s="8"/>
      <c r="I1" s="1" t="s">
        <v>181</v>
      </c>
      <c r="J1" s="8"/>
      <c r="K1" s="8"/>
      <c r="L1" s="8"/>
      <c r="M1" s="8"/>
      <c r="N1" s="8"/>
      <c r="O1" s="8"/>
      <c r="Q1" s="1" t="s">
        <v>183</v>
      </c>
      <c r="R1" s="8"/>
      <c r="S1" s="8"/>
      <c r="T1" s="8"/>
      <c r="U1" s="8"/>
      <c r="V1" s="8"/>
      <c r="W1" s="8"/>
    </row>
    <row r="2" spans="1:23" ht="14.15" x14ac:dyDescent="0.25">
      <c r="A2" s="7" t="s">
        <v>64</v>
      </c>
      <c r="B2" s="23" t="s">
        <v>175</v>
      </c>
      <c r="C2" s="23" t="s">
        <v>174</v>
      </c>
      <c r="D2" s="23" t="s">
        <v>176</v>
      </c>
      <c r="E2" s="23" t="s">
        <v>177</v>
      </c>
      <c r="F2" s="23" t="s">
        <v>178</v>
      </c>
      <c r="G2" s="23" t="s">
        <v>179</v>
      </c>
      <c r="I2" s="7" t="s">
        <v>182</v>
      </c>
      <c r="J2" s="23" t="s">
        <v>175</v>
      </c>
      <c r="K2" s="23" t="s">
        <v>174</v>
      </c>
      <c r="L2" s="23" t="s">
        <v>176</v>
      </c>
      <c r="M2" s="23" t="s">
        <v>177</v>
      </c>
      <c r="N2" s="23" t="s">
        <v>178</v>
      </c>
      <c r="O2" s="23" t="s">
        <v>179</v>
      </c>
      <c r="Q2" s="7" t="s">
        <v>184</v>
      </c>
      <c r="R2" s="23" t="s">
        <v>175</v>
      </c>
      <c r="S2" s="23" t="s">
        <v>174</v>
      </c>
      <c r="T2" s="23" t="s">
        <v>176</v>
      </c>
      <c r="U2" s="23" t="s">
        <v>177</v>
      </c>
      <c r="V2" s="23" t="s">
        <v>178</v>
      </c>
      <c r="W2" s="23" t="s">
        <v>179</v>
      </c>
    </row>
    <row r="3" spans="1:23" ht="14.15" x14ac:dyDescent="0.25">
      <c r="A3" s="24"/>
      <c r="B3" s="7" t="s">
        <v>70</v>
      </c>
      <c r="C3" s="7" t="s">
        <v>70</v>
      </c>
      <c r="D3" s="7" t="s">
        <v>70</v>
      </c>
      <c r="E3" s="7" t="s">
        <v>70</v>
      </c>
      <c r="F3" s="7" t="s">
        <v>70</v>
      </c>
      <c r="G3" s="7" t="s">
        <v>70</v>
      </c>
      <c r="I3" s="24"/>
      <c r="J3" s="7" t="s">
        <v>70</v>
      </c>
      <c r="K3" s="7" t="s">
        <v>70</v>
      </c>
      <c r="L3" s="7" t="s">
        <v>70</v>
      </c>
      <c r="M3" s="7" t="s">
        <v>70</v>
      </c>
      <c r="N3" s="7" t="s">
        <v>70</v>
      </c>
      <c r="O3" s="7" t="s">
        <v>70</v>
      </c>
      <c r="Q3" s="24"/>
      <c r="R3" s="7" t="s">
        <v>70</v>
      </c>
      <c r="S3" s="7" t="s">
        <v>70</v>
      </c>
      <c r="T3" s="7" t="s">
        <v>70</v>
      </c>
      <c r="U3" s="7" t="s">
        <v>70</v>
      </c>
      <c r="V3" s="7" t="s">
        <v>70</v>
      </c>
      <c r="W3" s="7" t="s">
        <v>70</v>
      </c>
    </row>
    <row r="4" spans="1:23" ht="14.15" x14ac:dyDescent="0.35">
      <c r="A4" s="7" t="s">
        <v>3</v>
      </c>
      <c r="B4" s="25">
        <v>55.626666666666665</v>
      </c>
      <c r="C4" s="25">
        <v>57.96</v>
      </c>
      <c r="D4" s="25">
        <v>30.303333333333331</v>
      </c>
      <c r="E4" s="25">
        <v>20.743333333333332</v>
      </c>
      <c r="F4" s="25">
        <v>25.355</v>
      </c>
      <c r="G4" s="25">
        <v>32.006666666666668</v>
      </c>
      <c r="I4" s="7" t="s">
        <v>3</v>
      </c>
      <c r="J4" s="25">
        <v>1.4833333333333334</v>
      </c>
      <c r="K4" s="25">
        <v>1.26</v>
      </c>
      <c r="L4" s="25">
        <v>2.8</v>
      </c>
      <c r="M4" s="25">
        <v>3.56</v>
      </c>
      <c r="N4" s="25">
        <v>2.86</v>
      </c>
      <c r="O4" s="25">
        <v>2.2599999999999998</v>
      </c>
      <c r="Q4" s="7" t="s">
        <v>3</v>
      </c>
      <c r="R4" s="25">
        <v>0.72000000000000008</v>
      </c>
      <c r="S4" s="25">
        <v>0.76</v>
      </c>
      <c r="T4" s="25">
        <v>1</v>
      </c>
      <c r="U4" s="25">
        <v>1.1100000000000001</v>
      </c>
      <c r="V4" s="25">
        <v>1.03</v>
      </c>
      <c r="W4" s="25">
        <v>0.98</v>
      </c>
    </row>
    <row r="5" spans="1:23" ht="14.15" x14ac:dyDescent="0.35">
      <c r="A5" s="7" t="s">
        <v>4</v>
      </c>
      <c r="B5" s="25">
        <v>50.543333333333329</v>
      </c>
      <c r="C5" s="25">
        <v>59.534000000000006</v>
      </c>
      <c r="D5" s="25">
        <v>29.374000000000002</v>
      </c>
      <c r="E5" s="25">
        <v>18.814</v>
      </c>
      <c r="F5" s="25">
        <v>28.73</v>
      </c>
      <c r="G5" s="25">
        <v>31.586666666666662</v>
      </c>
      <c r="I5" s="7" t="s">
        <v>4</v>
      </c>
      <c r="J5" s="25">
        <v>1.48</v>
      </c>
      <c r="K5" s="25">
        <v>1.19</v>
      </c>
      <c r="L5" s="25">
        <v>2.42</v>
      </c>
      <c r="M5" s="25">
        <v>3.11</v>
      </c>
      <c r="N5" s="25">
        <v>2.8</v>
      </c>
      <c r="O5" s="25">
        <v>2.41</v>
      </c>
      <c r="Q5" s="7" t="s">
        <v>4</v>
      </c>
      <c r="R5" s="25">
        <v>0.65</v>
      </c>
      <c r="S5" s="25">
        <v>0.69</v>
      </c>
      <c r="T5" s="25">
        <v>1.08</v>
      </c>
      <c r="U5" s="25">
        <v>1.1000000000000001</v>
      </c>
      <c r="V5" s="25">
        <v>0.91</v>
      </c>
      <c r="W5" s="25">
        <v>0.99</v>
      </c>
    </row>
    <row r="6" spans="1:23" ht="14.15" x14ac:dyDescent="0.35">
      <c r="A6" s="7" t="s">
        <v>5</v>
      </c>
      <c r="B6" s="25">
        <v>52.802500000000009</v>
      </c>
      <c r="C6" s="25">
        <v>52.8675</v>
      </c>
      <c r="D6" s="25">
        <v>25.857500000000002</v>
      </c>
      <c r="E6" s="25">
        <v>17.863333333333333</v>
      </c>
      <c r="F6" s="25">
        <v>27.414999999999999</v>
      </c>
      <c r="G6" s="25">
        <v>28.015000000000001</v>
      </c>
      <c r="I6" s="7" t="s">
        <v>5</v>
      </c>
      <c r="J6" s="25">
        <v>1.46</v>
      </c>
      <c r="K6" s="25">
        <v>1.44</v>
      </c>
      <c r="L6" s="25">
        <v>2.41</v>
      </c>
      <c r="M6" s="25">
        <v>3.56</v>
      </c>
      <c r="N6" s="25">
        <v>2.91</v>
      </c>
      <c r="O6" s="25">
        <v>2.4900000000000002</v>
      </c>
      <c r="Q6" s="7" t="s">
        <v>5</v>
      </c>
      <c r="R6" s="25">
        <v>0.72</v>
      </c>
      <c r="S6" s="25">
        <v>0.72</v>
      </c>
      <c r="T6" s="25">
        <v>0.98</v>
      </c>
      <c r="U6" s="25">
        <v>0.93</v>
      </c>
      <c r="V6" s="25">
        <v>1.07</v>
      </c>
      <c r="W6" s="25">
        <v>0.94</v>
      </c>
    </row>
    <row r="7" spans="1:23" ht="14.15" x14ac:dyDescent="0.35">
      <c r="A7" s="7" t="s">
        <v>6</v>
      </c>
      <c r="B7" s="25">
        <v>53.07</v>
      </c>
      <c r="C7" s="25">
        <v>52.465000000000003</v>
      </c>
      <c r="D7" s="25">
        <v>26.795000000000002</v>
      </c>
      <c r="E7" s="25">
        <v>18.63</v>
      </c>
      <c r="F7" s="25">
        <v>28.034999999999997</v>
      </c>
      <c r="G7" s="25">
        <v>30.112000000000002</v>
      </c>
      <c r="I7" s="7" t="s">
        <v>6</v>
      </c>
      <c r="J7" s="25">
        <v>1.31</v>
      </c>
      <c r="K7" s="25">
        <v>1.34</v>
      </c>
      <c r="L7" s="25">
        <v>2.64</v>
      </c>
      <c r="M7" s="25">
        <v>3.08</v>
      </c>
      <c r="N7" s="25">
        <v>2.78</v>
      </c>
      <c r="O7" s="25">
        <v>2.23</v>
      </c>
      <c r="Q7" s="7" t="s">
        <v>6</v>
      </c>
      <c r="R7" s="25">
        <v>0.68</v>
      </c>
      <c r="S7" s="25">
        <v>0.74</v>
      </c>
      <c r="T7" s="25">
        <v>0.98</v>
      </c>
      <c r="U7" s="25">
        <v>1.08</v>
      </c>
      <c r="V7" s="25">
        <v>1.1420000000000001</v>
      </c>
      <c r="W7" s="25">
        <v>1.01</v>
      </c>
    </row>
    <row r="8" spans="1:23" ht="14.15" x14ac:dyDescent="0.35">
      <c r="A8" s="7" t="s">
        <v>16</v>
      </c>
      <c r="B8" s="25">
        <v>48.954999999999998</v>
      </c>
      <c r="C8" s="25">
        <v>54.837499999999999</v>
      </c>
      <c r="D8" s="25">
        <v>30.413999999999998</v>
      </c>
      <c r="E8" s="25">
        <v>17.984999999999999</v>
      </c>
      <c r="F8" s="25">
        <v>24.13</v>
      </c>
      <c r="G8" s="25">
        <v>32.763999999999996</v>
      </c>
      <c r="I8" s="7" t="s">
        <v>16</v>
      </c>
      <c r="J8" s="25">
        <v>1.83</v>
      </c>
      <c r="K8" s="25">
        <v>1.8</v>
      </c>
      <c r="L8" s="25">
        <v>2.62</v>
      </c>
      <c r="M8" s="25">
        <v>3.52</v>
      </c>
      <c r="N8" s="25">
        <v>2.89</v>
      </c>
      <c r="O8" s="25">
        <v>2.09</v>
      </c>
      <c r="Q8" s="7" t="s">
        <v>16</v>
      </c>
      <c r="R8" s="25">
        <v>0.71</v>
      </c>
      <c r="S8" s="25">
        <v>0.75</v>
      </c>
      <c r="T8" s="25">
        <v>1.07</v>
      </c>
      <c r="U8" s="25">
        <v>1.06</v>
      </c>
      <c r="V8" s="25">
        <v>1</v>
      </c>
      <c r="W8" s="25">
        <v>0.95</v>
      </c>
    </row>
    <row r="9" spans="1:23" ht="14.15" x14ac:dyDescent="0.35">
      <c r="A9" s="7" t="s">
        <v>17</v>
      </c>
      <c r="B9" s="26"/>
      <c r="C9" s="25"/>
      <c r="D9" s="25">
        <v>32.815000000000005</v>
      </c>
      <c r="E9" s="25">
        <v>28.478571428571399</v>
      </c>
      <c r="F9" s="25">
        <v>30.8</v>
      </c>
      <c r="G9" s="25">
        <v>36.89</v>
      </c>
      <c r="I9" s="7" t="s">
        <v>17</v>
      </c>
      <c r="J9" s="26"/>
      <c r="K9" s="25"/>
      <c r="L9" s="25">
        <v>2.0699999999999998</v>
      </c>
      <c r="M9" s="25">
        <v>2.3199999999999998</v>
      </c>
      <c r="N9" s="25">
        <v>2.4700000000000002</v>
      </c>
      <c r="O9" s="25">
        <v>2.11</v>
      </c>
      <c r="Q9" s="7" t="s">
        <v>17</v>
      </c>
      <c r="R9" s="26"/>
      <c r="S9" s="25"/>
      <c r="T9" s="25">
        <v>1.07</v>
      </c>
      <c r="U9" s="25">
        <v>1.18</v>
      </c>
      <c r="V9" s="25">
        <v>1.01</v>
      </c>
      <c r="W9" s="25">
        <v>0.9</v>
      </c>
    </row>
    <row r="10" spans="1:23" ht="14.15" x14ac:dyDescent="0.35">
      <c r="A10" s="7" t="s">
        <v>18</v>
      </c>
      <c r="B10" s="26"/>
      <c r="C10" s="25"/>
      <c r="D10" s="25">
        <v>29.92</v>
      </c>
      <c r="E10" s="25">
        <v>21.74666666666667</v>
      </c>
      <c r="F10" s="25">
        <v>20.849999999999998</v>
      </c>
      <c r="G10" s="25">
        <v>28.55</v>
      </c>
      <c r="I10" s="7" t="s">
        <v>18</v>
      </c>
      <c r="J10" s="26"/>
      <c r="K10" s="25"/>
      <c r="L10" s="25">
        <v>2.2133333333333334</v>
      </c>
      <c r="M10" s="25">
        <v>2.95</v>
      </c>
      <c r="N10" s="25">
        <v>2.96</v>
      </c>
      <c r="O10" s="25">
        <v>2.44</v>
      </c>
      <c r="Q10" s="7" t="s">
        <v>18</v>
      </c>
      <c r="R10" s="26"/>
      <c r="S10" s="25"/>
      <c r="T10" s="25">
        <v>1.0366666666666666</v>
      </c>
      <c r="U10" s="25">
        <v>1.02</v>
      </c>
      <c r="V10" s="25">
        <v>1.03</v>
      </c>
      <c r="W10" s="25">
        <v>0.88</v>
      </c>
    </row>
    <row r="11" spans="1:23" ht="14.15" x14ac:dyDescent="0.35">
      <c r="A11" s="7" t="s">
        <v>19</v>
      </c>
      <c r="B11" s="26"/>
      <c r="C11" s="25"/>
      <c r="D11" s="25">
        <v>25.808333333333326</v>
      </c>
      <c r="E11" s="25">
        <v>16.313333333333333</v>
      </c>
      <c r="F11" s="25">
        <v>28.380000000000003</v>
      </c>
      <c r="G11" s="25">
        <v>30.248333333333338</v>
      </c>
      <c r="I11" s="7" t="s">
        <v>19</v>
      </c>
      <c r="J11" s="26"/>
      <c r="K11" s="25"/>
      <c r="L11" s="25">
        <v>2.73</v>
      </c>
      <c r="M11" s="25">
        <v>3.33</v>
      </c>
      <c r="N11" s="25">
        <v>2.73</v>
      </c>
      <c r="O11" s="25">
        <v>2.2000000000000002</v>
      </c>
      <c r="Q11" s="7" t="s">
        <v>19</v>
      </c>
      <c r="R11" s="26"/>
      <c r="S11" s="25"/>
      <c r="T11" s="25">
        <v>0.95</v>
      </c>
      <c r="U11" s="25">
        <v>1.02</v>
      </c>
      <c r="V11" s="25">
        <v>1.18</v>
      </c>
      <c r="W11" s="25">
        <v>0.88</v>
      </c>
    </row>
    <row r="12" spans="1:23" ht="14.15" x14ac:dyDescent="0.35">
      <c r="A12" s="7" t="s">
        <v>7</v>
      </c>
      <c r="B12" s="27">
        <f>AVERAGE(B4:B8)</f>
        <v>52.1995</v>
      </c>
      <c r="C12" s="27">
        <f>AVERAGE(C4:C8)</f>
        <v>55.532799999999995</v>
      </c>
      <c r="D12" s="27">
        <f>AVERAGE(D4:D11)</f>
        <v>28.910895833333335</v>
      </c>
      <c r="E12" s="27">
        <f t="shared" ref="E12:G12" si="0">AVERAGE(E4:E11)</f>
        <v>20.071779761904757</v>
      </c>
      <c r="F12" s="27">
        <f t="shared" si="0"/>
        <v>26.711874999999999</v>
      </c>
      <c r="G12" s="27">
        <f t="shared" si="0"/>
        <v>31.271583333333332</v>
      </c>
      <c r="I12" s="7" t="s">
        <v>7</v>
      </c>
      <c r="J12" s="27">
        <f>AVERAGE(J4:J8)</f>
        <v>1.5126666666666668</v>
      </c>
      <c r="K12" s="27">
        <f>AVERAGE(K4:K8)</f>
        <v>1.4060000000000001</v>
      </c>
      <c r="L12" s="27">
        <f>AVERAGE(L4:L11)</f>
        <v>2.487916666666667</v>
      </c>
      <c r="M12" s="27">
        <f t="shared" ref="M12" si="1">AVERAGE(M4:M11)</f>
        <v>3.17875</v>
      </c>
      <c r="N12" s="27">
        <f t="shared" ref="N12" si="2">AVERAGE(N4:N11)</f>
        <v>2.8000000000000003</v>
      </c>
      <c r="O12" s="27">
        <f t="shared" ref="O12" si="3">AVERAGE(O4:O11)</f>
        <v>2.2787500000000001</v>
      </c>
      <c r="Q12" s="7" t="s">
        <v>7</v>
      </c>
      <c r="R12" s="27">
        <f>AVERAGE(R4:R8)</f>
        <v>0.69599999999999995</v>
      </c>
      <c r="S12" s="27">
        <f>AVERAGE(S4:S8)</f>
        <v>0.73199999999999998</v>
      </c>
      <c r="T12" s="27">
        <f>AVERAGE(T4:T11)</f>
        <v>1.0208333333333333</v>
      </c>
      <c r="U12" s="27">
        <f t="shared" ref="U12" si="4">AVERAGE(U4:U11)</f>
        <v>1.0625</v>
      </c>
      <c r="V12" s="27">
        <f t="shared" ref="V12" si="5">AVERAGE(V4:V11)</f>
        <v>1.0465</v>
      </c>
      <c r="W12" s="27">
        <f t="shared" ref="W12" si="6">AVERAGE(W4:W11)</f>
        <v>0.94125000000000003</v>
      </c>
    </row>
    <row r="13" spans="1:23" ht="14.15" x14ac:dyDescent="0.25">
      <c r="A13" s="7" t="s">
        <v>8</v>
      </c>
      <c r="B13" s="28">
        <f>STDEV(B4:B8)/SQRT(5)</f>
        <v>1.1431648806906403</v>
      </c>
      <c r="C13" s="28">
        <f>STDEV(C4:C8)/SQRT(5)</f>
        <v>1.3946247577753672</v>
      </c>
      <c r="D13" s="28">
        <f>STDEV(D4:D11)/SQRT(8)</f>
        <v>0.8874031709627942</v>
      </c>
      <c r="E13" s="28">
        <f t="shared" ref="E13:G13" si="7">STDEV(E4:E11)/SQRT(8)</f>
        <v>1.3426314795957308</v>
      </c>
      <c r="F13" s="28">
        <f t="shared" si="7"/>
        <v>1.1074588582732365</v>
      </c>
      <c r="G13" s="28">
        <f t="shared" si="7"/>
        <v>0.98956667354397509</v>
      </c>
      <c r="I13" s="7" t="s">
        <v>8</v>
      </c>
      <c r="J13" s="28">
        <f>STDEV(J4:J8)/SQRT(5)</f>
        <v>8.5579073246779311E-2</v>
      </c>
      <c r="K13" s="28">
        <f>STDEV(K4:K8)/SQRT(5)</f>
        <v>0.1069392350823586</v>
      </c>
      <c r="L13" s="28">
        <f>STDEV(L4:L11)/SQRT(8)</f>
        <v>9.0367278589556635E-2</v>
      </c>
      <c r="M13" s="28">
        <f t="shared" ref="M13:O13" si="8">STDEV(M4:M11)/SQRT(8)</f>
        <v>0.14846160518560209</v>
      </c>
      <c r="N13" s="28">
        <f t="shared" si="8"/>
        <v>5.4050241178264589E-2</v>
      </c>
      <c r="O13" s="28">
        <f t="shared" si="8"/>
        <v>5.3600289844632124E-2</v>
      </c>
      <c r="Q13" s="7" t="s">
        <v>8</v>
      </c>
      <c r="R13" s="28">
        <f>STDEV(R4:R8)/SQRT(5)</f>
        <v>1.3638181696985852E-2</v>
      </c>
      <c r="S13" s="28">
        <f>STDEV(S4:S8)/SQRT(5)</f>
        <v>1.2409673645990868E-2</v>
      </c>
      <c r="T13" s="28">
        <f>STDEV(T4:T11)/SQRT(8)</f>
        <v>1.7613013767332791E-2</v>
      </c>
      <c r="U13" s="28">
        <f t="shared" ref="U13:W13" si="9">STDEV(U4:U11)/SQRT(8)</f>
        <v>2.637301109630286E-2</v>
      </c>
      <c r="V13" s="28">
        <f t="shared" si="9"/>
        <v>2.9930276119197907E-2</v>
      </c>
      <c r="W13" s="28">
        <f t="shared" si="9"/>
        <v>1.7872314983156012E-2</v>
      </c>
    </row>
    <row r="14" spans="1:23" ht="14.15" x14ac:dyDescent="0.25">
      <c r="A14" s="7"/>
    </row>
    <row r="15" spans="1:23" ht="14.15" x14ac:dyDescent="0.25">
      <c r="A15" s="7"/>
    </row>
    <row r="16" spans="1:23" ht="14.15" x14ac:dyDescent="0.25">
      <c r="A16" s="1" t="s">
        <v>185</v>
      </c>
      <c r="B16" s="2"/>
      <c r="C16" s="2"/>
      <c r="D16" s="2"/>
      <c r="F16" s="1" t="s">
        <v>186</v>
      </c>
      <c r="G16" s="2"/>
      <c r="H16" s="2"/>
      <c r="I16" s="2"/>
      <c r="K16" s="1" t="s">
        <v>187</v>
      </c>
      <c r="L16" s="2"/>
      <c r="M16" s="2"/>
      <c r="N16" s="2"/>
      <c r="P16" s="1" t="s">
        <v>188</v>
      </c>
      <c r="Q16" s="2"/>
      <c r="R16" s="2"/>
      <c r="S16" s="2"/>
    </row>
    <row r="17" spans="1:19" ht="14.15" x14ac:dyDescent="0.25">
      <c r="A17" s="3" t="s">
        <v>54</v>
      </c>
      <c r="B17" s="29" t="s">
        <v>77</v>
      </c>
      <c r="C17" s="29" t="s">
        <v>85</v>
      </c>
      <c r="D17" s="29" t="s">
        <v>86</v>
      </c>
      <c r="F17" s="3" t="s">
        <v>56</v>
      </c>
      <c r="G17" s="29" t="s">
        <v>77</v>
      </c>
      <c r="H17" s="29" t="s">
        <v>85</v>
      </c>
      <c r="I17" s="29" t="s">
        <v>86</v>
      </c>
      <c r="K17" s="3" t="s">
        <v>131</v>
      </c>
      <c r="L17" s="29" t="s">
        <v>77</v>
      </c>
      <c r="M17" s="29" t="s">
        <v>85</v>
      </c>
      <c r="N17" s="29" t="s">
        <v>86</v>
      </c>
      <c r="P17" s="3" t="s">
        <v>133</v>
      </c>
      <c r="Q17" s="29" t="s">
        <v>77</v>
      </c>
      <c r="R17" s="29" t="s">
        <v>85</v>
      </c>
      <c r="S17" s="29" t="s">
        <v>86</v>
      </c>
    </row>
    <row r="18" spans="1:19" ht="14.15" x14ac:dyDescent="0.25">
      <c r="B18" s="3" t="s">
        <v>53</v>
      </c>
      <c r="C18" s="3" t="s">
        <v>53</v>
      </c>
      <c r="D18" s="3" t="s">
        <v>53</v>
      </c>
      <c r="F18" s="7" t="s">
        <v>57</v>
      </c>
      <c r="G18" s="3" t="s">
        <v>53</v>
      </c>
      <c r="H18" s="3" t="s">
        <v>53</v>
      </c>
      <c r="I18" s="3" t="s">
        <v>53</v>
      </c>
      <c r="L18" s="3" t="s">
        <v>53</v>
      </c>
      <c r="M18" s="3" t="s">
        <v>53</v>
      </c>
      <c r="N18" s="3" t="s">
        <v>53</v>
      </c>
      <c r="P18" s="7" t="s">
        <v>57</v>
      </c>
      <c r="Q18" s="3" t="s">
        <v>53</v>
      </c>
      <c r="R18" s="3" t="s">
        <v>53</v>
      </c>
      <c r="S18" s="3" t="s">
        <v>53</v>
      </c>
    </row>
    <row r="19" spans="1:19" ht="14.15" x14ac:dyDescent="0.35">
      <c r="A19" s="3" t="s">
        <v>3</v>
      </c>
      <c r="B19" s="20">
        <v>4.4265593561368206</v>
      </c>
      <c r="C19" s="20">
        <v>11.296416938110751</v>
      </c>
      <c r="D19" s="20">
        <v>5.8866895204393819</v>
      </c>
      <c r="F19" s="3" t="s">
        <v>3</v>
      </c>
      <c r="G19" s="20">
        <v>5.4521739130434783</v>
      </c>
      <c r="H19" s="30">
        <v>15.078260869565218</v>
      </c>
      <c r="I19" s="20">
        <v>6.9434782608695649</v>
      </c>
      <c r="K19" s="3" t="s">
        <v>3</v>
      </c>
      <c r="L19" s="20">
        <v>4.783084471742737</v>
      </c>
      <c r="M19" s="20">
        <v>6.335504885993485</v>
      </c>
      <c r="N19" s="20">
        <v>5.8166537653433599</v>
      </c>
      <c r="P19" s="3" t="s">
        <v>3</v>
      </c>
      <c r="Q19" s="20">
        <v>5.8913043478260869</v>
      </c>
      <c r="R19" s="20">
        <v>8.4565217391304355</v>
      </c>
      <c r="S19" s="20">
        <v>6.8608695652173921</v>
      </c>
    </row>
    <row r="20" spans="1:19" ht="14.15" x14ac:dyDescent="0.35">
      <c r="A20" s="3" t="s">
        <v>4</v>
      </c>
      <c r="B20" s="20">
        <v>3.9330445979164224</v>
      </c>
      <c r="C20" s="20">
        <v>7.8</v>
      </c>
      <c r="D20" s="20">
        <v>5.9724839133989827</v>
      </c>
      <c r="F20" s="3" t="s">
        <v>4</v>
      </c>
      <c r="G20" s="20">
        <v>4.581818181818182</v>
      </c>
      <c r="H20" s="30">
        <v>9.4956521739130437</v>
      </c>
      <c r="I20" s="20">
        <v>7.3043478260869561</v>
      </c>
      <c r="K20" s="3" t="s">
        <v>4</v>
      </c>
      <c r="L20" s="20">
        <v>4.8187599984392682</v>
      </c>
      <c r="M20" s="20">
        <v>6.9392857142857149</v>
      </c>
      <c r="N20" s="20">
        <v>6.3635394077286787</v>
      </c>
      <c r="P20" s="3" t="s">
        <v>4</v>
      </c>
      <c r="Q20" s="20">
        <v>5.6136363636363633</v>
      </c>
      <c r="R20" s="20">
        <v>8.4478260869565229</v>
      </c>
      <c r="S20" s="20">
        <v>7.7826086956521738</v>
      </c>
    </row>
    <row r="21" spans="1:19" ht="14.15" x14ac:dyDescent="0.35">
      <c r="A21" s="3" t="s">
        <v>5</v>
      </c>
      <c r="B21" s="20">
        <v>4.3167802661473553</v>
      </c>
      <c r="C21" s="20">
        <v>8.4763636363636365</v>
      </c>
      <c r="D21" s="20">
        <v>7.6901730895972795</v>
      </c>
      <c r="F21" s="3" t="s">
        <v>5</v>
      </c>
      <c r="G21" s="20">
        <v>5.4409090909090914</v>
      </c>
      <c r="H21" s="30">
        <v>10.134782608695652</v>
      </c>
      <c r="I21" s="20">
        <v>9.2374999999999989</v>
      </c>
      <c r="K21" s="3" t="s">
        <v>5</v>
      </c>
      <c r="L21" s="20">
        <v>5.2832774351761698</v>
      </c>
      <c r="M21" s="20">
        <v>6.88</v>
      </c>
      <c r="N21" s="20">
        <v>5.9107149051302512</v>
      </c>
      <c r="P21" s="3" t="s">
        <v>5</v>
      </c>
      <c r="Q21" s="20">
        <v>6.6590909090909092</v>
      </c>
      <c r="R21" s="20">
        <v>8.2260869565217387</v>
      </c>
      <c r="S21" s="20">
        <v>7.1000000000000005</v>
      </c>
    </row>
    <row r="22" spans="1:19" ht="14.15" x14ac:dyDescent="0.35">
      <c r="A22" s="3" t="s">
        <v>6</v>
      </c>
      <c r="B22" s="20">
        <v>4.5646366487281735</v>
      </c>
      <c r="C22" s="20">
        <v>8.3525179856115095</v>
      </c>
      <c r="D22" s="20">
        <v>7.8675854023114233</v>
      </c>
      <c r="F22" s="3" t="s">
        <v>6</v>
      </c>
      <c r="G22" s="20">
        <v>5.1260869565217391</v>
      </c>
      <c r="H22" s="30">
        <v>10.095652173913043</v>
      </c>
      <c r="I22" s="20">
        <v>8.9916666666666671</v>
      </c>
      <c r="K22" s="3" t="s">
        <v>6</v>
      </c>
      <c r="L22" s="20">
        <v>4.7195013357079256</v>
      </c>
      <c r="M22" s="20">
        <v>6.4316546762589928</v>
      </c>
      <c r="N22" s="20">
        <v>6.1139669692661052</v>
      </c>
      <c r="P22" s="3" t="s">
        <v>6</v>
      </c>
      <c r="Q22" s="20">
        <v>5.3</v>
      </c>
      <c r="R22" s="20">
        <v>7.7739130434782613</v>
      </c>
      <c r="S22" s="20">
        <v>6.9874999999999998</v>
      </c>
    </row>
    <row r="23" spans="1:19" ht="14.15" x14ac:dyDescent="0.35">
      <c r="A23" s="3" t="s">
        <v>16</v>
      </c>
      <c r="B23" s="20">
        <v>5.0568992645175452</v>
      </c>
      <c r="C23" s="20">
        <v>9.8326693227091635</v>
      </c>
      <c r="D23" s="20">
        <v>6.3421154454957973</v>
      </c>
      <c r="F23" s="3" t="s">
        <v>16</v>
      </c>
      <c r="G23" s="20">
        <v>6.2818181818181813</v>
      </c>
      <c r="H23" s="30">
        <v>10.730434782608697</v>
      </c>
      <c r="I23" s="20">
        <v>7.839130434782609</v>
      </c>
      <c r="K23" s="3" t="s">
        <v>16</v>
      </c>
      <c r="L23" s="20">
        <v>5.4154927000622051</v>
      </c>
      <c r="M23" s="20">
        <v>12.717131474103585</v>
      </c>
      <c r="N23" s="20">
        <v>6.4089486088149421</v>
      </c>
      <c r="P23" s="3" t="s">
        <v>16</v>
      </c>
      <c r="Q23" s="20">
        <v>6.7272727272727275</v>
      </c>
      <c r="R23" s="20">
        <v>13.878260869565217</v>
      </c>
      <c r="S23" s="20">
        <v>7.9217391304347817</v>
      </c>
    </row>
    <row r="24" spans="1:19" ht="14.15" x14ac:dyDescent="0.35">
      <c r="A24" s="3" t="s">
        <v>17</v>
      </c>
      <c r="B24" s="21"/>
      <c r="C24" s="20">
        <v>8.2313167259786475</v>
      </c>
      <c r="D24" s="20">
        <v>6.2639980091720284</v>
      </c>
      <c r="F24" s="3" t="s">
        <v>17</v>
      </c>
      <c r="G24" s="21"/>
      <c r="H24" s="30">
        <v>10.056521739130435</v>
      </c>
      <c r="I24" s="20">
        <v>7.660869565217391</v>
      </c>
      <c r="K24" s="3" t="s">
        <v>17</v>
      </c>
      <c r="L24" s="21"/>
      <c r="M24" s="20">
        <v>6.8540925266903905</v>
      </c>
      <c r="N24" s="20">
        <v>5.0339507270077144</v>
      </c>
      <c r="P24" s="3" t="s">
        <v>17</v>
      </c>
      <c r="Q24" s="21"/>
      <c r="R24" s="20">
        <v>8.3739130434782609</v>
      </c>
      <c r="S24" s="20">
        <v>6.1565217391304348</v>
      </c>
    </row>
    <row r="25" spans="1:19" ht="14.15" x14ac:dyDescent="0.35">
      <c r="A25" s="3" t="s">
        <v>18</v>
      </c>
      <c r="B25" s="21"/>
      <c r="C25" s="20">
        <v>9.0903010033444822</v>
      </c>
      <c r="D25" s="20">
        <v>7.5888031607588795</v>
      </c>
      <c r="F25" s="3" t="s">
        <v>18</v>
      </c>
      <c r="G25" s="21"/>
      <c r="H25" s="30">
        <v>11.817391304347826</v>
      </c>
      <c r="I25" s="20">
        <v>8.4833333333333325</v>
      </c>
      <c r="K25" s="3" t="s">
        <v>18</v>
      </c>
      <c r="L25" s="21"/>
      <c r="M25" s="20">
        <v>7.4113712374581944</v>
      </c>
      <c r="N25" s="20">
        <v>6.1537888106153789</v>
      </c>
      <c r="P25" s="3" t="s">
        <v>18</v>
      </c>
      <c r="Q25" s="21"/>
      <c r="R25" s="20">
        <v>9.6347826086956516</v>
      </c>
      <c r="S25" s="20">
        <v>6.8791666666666664</v>
      </c>
    </row>
    <row r="26" spans="1:19" ht="14.15" x14ac:dyDescent="0.35">
      <c r="A26" s="3" t="s">
        <v>19</v>
      </c>
      <c r="B26" s="21"/>
      <c r="C26" s="20">
        <v>9.3154121863799286</v>
      </c>
      <c r="D26" s="20">
        <v>6.8189528440574465</v>
      </c>
      <c r="F26" s="3" t="s">
        <v>19</v>
      </c>
      <c r="G26" s="21"/>
      <c r="H26" s="30">
        <v>11.299999999999999</v>
      </c>
      <c r="I26" s="20">
        <v>7.8652173913043484</v>
      </c>
      <c r="K26" s="3" t="s">
        <v>19</v>
      </c>
      <c r="L26" s="21"/>
      <c r="M26" s="20">
        <v>8.3727598566308252</v>
      </c>
      <c r="N26" s="20">
        <v>5.2847826906404309</v>
      </c>
      <c r="P26" s="3" t="s">
        <v>19</v>
      </c>
      <c r="Q26" s="21"/>
      <c r="R26" s="20">
        <v>10.156521739130435</v>
      </c>
      <c r="S26" s="20">
        <v>6.0956521739130434</v>
      </c>
    </row>
    <row r="27" spans="1:19" ht="14.15" x14ac:dyDescent="0.35">
      <c r="A27" s="7" t="s">
        <v>7</v>
      </c>
      <c r="B27" s="27">
        <f>AVERAGE(B19:B23)</f>
        <v>4.4595840266892637</v>
      </c>
      <c r="C27" s="27">
        <f>AVERAGE(C19:C26)</f>
        <v>9.0493747248122638</v>
      </c>
      <c r="D27" s="27">
        <f>AVERAGE(D19:D26)</f>
        <v>6.8038501731539025</v>
      </c>
      <c r="F27" s="7" t="s">
        <v>7</v>
      </c>
      <c r="G27" s="27">
        <f>AVERAGE(G19:G23)</f>
        <v>5.3765612648221346</v>
      </c>
      <c r="H27" s="27">
        <f>AVERAGE(H19:H26)</f>
        <v>11.088586956521739</v>
      </c>
      <c r="I27" s="27">
        <f>AVERAGE(I19:I26)</f>
        <v>8.0406929347826086</v>
      </c>
      <c r="K27" s="7" t="s">
        <v>7</v>
      </c>
      <c r="L27" s="27">
        <f>AVERAGE(L19:L23)</f>
        <v>5.0040231882256609</v>
      </c>
      <c r="M27" s="27">
        <f>AVERAGE(M19:M26)</f>
        <v>7.7427250464276494</v>
      </c>
      <c r="N27" s="27">
        <f>AVERAGE(N19:N26)</f>
        <v>5.8857932355683582</v>
      </c>
      <c r="P27" s="7" t="s">
        <v>7</v>
      </c>
      <c r="Q27" s="27">
        <f>AVERAGE(Q19:Q23)</f>
        <v>6.0382608695652173</v>
      </c>
      <c r="R27" s="27">
        <f>AVERAGE(R19:R26)</f>
        <v>9.3684782608695656</v>
      </c>
      <c r="S27" s="27">
        <f>AVERAGE(S19:S26)</f>
        <v>6.9730072463768122</v>
      </c>
    </row>
    <row r="28" spans="1:19" ht="14.15" x14ac:dyDescent="0.25">
      <c r="A28" s="7" t="s">
        <v>8</v>
      </c>
      <c r="B28" s="28">
        <f>STDEV(B19:B23)/SQRT(5)</f>
        <v>0.18255805373655043</v>
      </c>
      <c r="C28" s="28">
        <f>STDEV(C19:C26)/SQRT(8)</f>
        <v>0.39594613499055858</v>
      </c>
      <c r="D28" s="28">
        <f>STDEV(D19:D26)/SQRT(8)</f>
        <v>0.285684424790771</v>
      </c>
      <c r="F28" s="7" t="s">
        <v>8</v>
      </c>
      <c r="G28" s="28">
        <f>STDEV(G19:G23)/SQRT(5)</f>
        <v>0.27601648031988624</v>
      </c>
      <c r="H28" s="28">
        <f>STDEV(H19:H26)/SQRT(8)</f>
        <v>0.62848860961807274</v>
      </c>
      <c r="I28" s="28">
        <f>STDEV(I19:I26)/SQRT(8)</f>
        <v>0.28329684621120776</v>
      </c>
      <c r="K28" s="7" t="s">
        <v>8</v>
      </c>
      <c r="L28" s="28">
        <f>STDEV(L19:L23)/SQRT(5)</f>
        <v>0.1434188174721111</v>
      </c>
      <c r="M28" s="28">
        <f>STDEV(M19:M26)/SQRT(8)</f>
        <v>0.7455835398394961</v>
      </c>
      <c r="N28" s="28">
        <f>STDEV(N19:N26)/SQRT(8)</f>
        <v>0.17515648722882696</v>
      </c>
      <c r="P28" s="7" t="s">
        <v>8</v>
      </c>
      <c r="Q28" s="28">
        <f>STDEV(Q19:Q23)/SQRT(5)</f>
        <v>0.28346944984311839</v>
      </c>
      <c r="R28" s="28">
        <f>STDEV(R19:R26)/SQRT(8)</f>
        <v>0.70135316819747917</v>
      </c>
      <c r="S28" s="28">
        <f>STDEV(S19:S26)/SQRT(8)</f>
        <v>0.23259657420301325</v>
      </c>
    </row>
    <row r="29" spans="1:19" ht="14.15" x14ac:dyDescent="0.35">
      <c r="A29" s="7"/>
      <c r="B29" s="16"/>
      <c r="C29" s="16"/>
      <c r="D29" s="16"/>
      <c r="F29" s="7"/>
      <c r="G29" s="16"/>
      <c r="H29" s="16"/>
      <c r="I29" s="16"/>
      <c r="K29" s="7"/>
      <c r="L29" s="16"/>
      <c r="M29" s="16"/>
      <c r="N29" s="16"/>
      <c r="P29" s="7"/>
      <c r="Q29" s="16"/>
      <c r="R29" s="16"/>
      <c r="S29" s="16"/>
    </row>
    <row r="32" spans="1:19" ht="14.15" x14ac:dyDescent="0.25">
      <c r="A32" s="1" t="s">
        <v>189</v>
      </c>
      <c r="B32" s="2"/>
      <c r="C32" s="2"/>
      <c r="D32" s="2"/>
      <c r="F32" s="1" t="s">
        <v>190</v>
      </c>
      <c r="G32" s="2"/>
      <c r="H32" s="2"/>
      <c r="I32" s="2"/>
      <c r="K32" s="1" t="s">
        <v>191</v>
      </c>
      <c r="P32" s="1" t="s">
        <v>192</v>
      </c>
    </row>
    <row r="33" spans="1:19" ht="14.15" x14ac:dyDescent="0.25">
      <c r="A33" s="3" t="s">
        <v>144</v>
      </c>
      <c r="B33" s="29" t="s">
        <v>77</v>
      </c>
      <c r="C33" s="29" t="s">
        <v>85</v>
      </c>
      <c r="D33" s="29" t="s">
        <v>86</v>
      </c>
      <c r="F33" s="3" t="s">
        <v>146</v>
      </c>
      <c r="G33" s="29" t="s">
        <v>77</v>
      </c>
      <c r="H33" s="29" t="s">
        <v>85</v>
      </c>
      <c r="I33" s="29" t="s">
        <v>86</v>
      </c>
      <c r="K33" s="3" t="s">
        <v>73</v>
      </c>
      <c r="L33" s="29" t="s">
        <v>77</v>
      </c>
      <c r="M33" s="29" t="s">
        <v>85</v>
      </c>
      <c r="N33" s="29" t="s">
        <v>86</v>
      </c>
      <c r="P33" s="3" t="s">
        <v>72</v>
      </c>
      <c r="Q33" s="29" t="s">
        <v>77</v>
      </c>
      <c r="R33" s="29" t="s">
        <v>85</v>
      </c>
      <c r="S33" s="29" t="s">
        <v>86</v>
      </c>
    </row>
    <row r="34" spans="1:19" ht="14.15" x14ac:dyDescent="0.35">
      <c r="A34" s="3" t="s">
        <v>3</v>
      </c>
      <c r="B34" s="20">
        <v>1.21</v>
      </c>
      <c r="C34" s="20">
        <v>3.22</v>
      </c>
      <c r="D34" s="20">
        <v>1.3</v>
      </c>
      <c r="F34" s="3" t="s">
        <v>3</v>
      </c>
      <c r="G34" s="20">
        <v>1.03</v>
      </c>
      <c r="H34" s="20">
        <v>24.58</v>
      </c>
      <c r="I34" s="20">
        <v>3.78</v>
      </c>
      <c r="K34" s="3" t="s">
        <v>3</v>
      </c>
      <c r="L34" s="20">
        <v>1.32</v>
      </c>
      <c r="M34" s="20">
        <v>6.3</v>
      </c>
      <c r="N34" s="20">
        <v>1.85</v>
      </c>
      <c r="P34" s="3" t="s">
        <v>3</v>
      </c>
      <c r="Q34" s="20">
        <v>0.96</v>
      </c>
      <c r="R34" s="20">
        <v>7.14</v>
      </c>
      <c r="S34" s="20">
        <v>3.43</v>
      </c>
    </row>
    <row r="35" spans="1:19" ht="14.15" x14ac:dyDescent="0.35">
      <c r="A35" s="3" t="s">
        <v>4</v>
      </c>
      <c r="B35" s="20">
        <v>1.4</v>
      </c>
      <c r="C35" s="20">
        <v>2.84</v>
      </c>
      <c r="D35" s="20">
        <v>0.98</v>
      </c>
      <c r="F35" s="3" t="s">
        <v>4</v>
      </c>
      <c r="G35" s="20">
        <v>0.88</v>
      </c>
      <c r="H35" s="20">
        <v>10.77</v>
      </c>
      <c r="I35" s="20">
        <v>5.66</v>
      </c>
      <c r="K35" s="3" t="s">
        <v>4</v>
      </c>
      <c r="L35" s="20">
        <v>0.83</v>
      </c>
      <c r="M35" s="20">
        <v>4.74</v>
      </c>
      <c r="N35" s="20">
        <v>1.25</v>
      </c>
      <c r="P35" s="3" t="s">
        <v>4</v>
      </c>
      <c r="Q35" s="20">
        <v>1.04</v>
      </c>
      <c r="R35" s="20">
        <v>3.45</v>
      </c>
      <c r="S35" s="20">
        <v>1.08</v>
      </c>
    </row>
    <row r="36" spans="1:19" ht="14.15" x14ac:dyDescent="0.35">
      <c r="A36" s="3" t="s">
        <v>5</v>
      </c>
      <c r="B36" s="20">
        <v>0.97</v>
      </c>
      <c r="C36" s="20">
        <v>3.11</v>
      </c>
      <c r="D36" s="20">
        <v>2.97</v>
      </c>
      <c r="F36" s="3" t="s">
        <v>5</v>
      </c>
      <c r="G36" s="20">
        <v>1.44</v>
      </c>
      <c r="H36" s="20">
        <v>11.71</v>
      </c>
      <c r="I36" s="20">
        <v>13.54</v>
      </c>
      <c r="K36" s="3" t="s">
        <v>5</v>
      </c>
      <c r="L36" s="20">
        <v>0.89</v>
      </c>
      <c r="M36" s="20">
        <v>5.64</v>
      </c>
      <c r="N36" s="20">
        <v>3.99</v>
      </c>
      <c r="P36" s="3" t="s">
        <v>5</v>
      </c>
      <c r="Q36" s="20">
        <v>1.17</v>
      </c>
      <c r="R36" s="20">
        <v>5.38</v>
      </c>
      <c r="S36" s="20">
        <v>3.02</v>
      </c>
    </row>
    <row r="37" spans="1:19" ht="14.15" x14ac:dyDescent="0.35">
      <c r="A37" s="3" t="s">
        <v>6</v>
      </c>
      <c r="B37" s="20">
        <v>0.69</v>
      </c>
      <c r="C37" s="20">
        <v>5.27</v>
      </c>
      <c r="D37" s="20">
        <v>2.5299999999999998</v>
      </c>
      <c r="F37" s="3" t="s">
        <v>6</v>
      </c>
      <c r="G37" s="20">
        <v>0.83</v>
      </c>
      <c r="H37" s="20">
        <v>71.98</v>
      </c>
      <c r="I37" s="20">
        <v>8.8699999999999992</v>
      </c>
      <c r="K37" s="3" t="s">
        <v>6</v>
      </c>
      <c r="L37" s="20">
        <v>0.8</v>
      </c>
      <c r="M37" s="20">
        <v>6.89</v>
      </c>
      <c r="N37" s="20">
        <v>2.44</v>
      </c>
      <c r="P37" s="3" t="s">
        <v>6</v>
      </c>
      <c r="Q37" s="20">
        <v>0.97</v>
      </c>
      <c r="R37" s="20">
        <v>11.6</v>
      </c>
      <c r="S37" s="20">
        <v>1.34</v>
      </c>
    </row>
    <row r="38" spans="1:19" ht="14.15" x14ac:dyDescent="0.35">
      <c r="A38" s="3" t="s">
        <v>16</v>
      </c>
      <c r="B38" s="20">
        <v>0.72</v>
      </c>
      <c r="C38" s="20">
        <v>3.01</v>
      </c>
      <c r="D38" s="20">
        <v>1.54</v>
      </c>
      <c r="F38" s="3" t="s">
        <v>16</v>
      </c>
      <c r="G38" s="20">
        <v>0.82</v>
      </c>
      <c r="H38" s="20">
        <v>30.05</v>
      </c>
      <c r="I38" s="20">
        <v>3.94</v>
      </c>
      <c r="K38" s="3" t="s">
        <v>16</v>
      </c>
      <c r="L38" s="20">
        <v>1.1499999999999999</v>
      </c>
      <c r="M38" s="20">
        <v>4.07</v>
      </c>
      <c r="N38" s="20">
        <v>1.85</v>
      </c>
      <c r="P38" s="3" t="s">
        <v>16</v>
      </c>
      <c r="Q38" s="20">
        <v>0.86</v>
      </c>
      <c r="R38" s="20">
        <v>7.5</v>
      </c>
      <c r="S38" s="20">
        <v>1.93</v>
      </c>
    </row>
    <row r="39" spans="1:19" ht="14.15" x14ac:dyDescent="0.35">
      <c r="A39" s="3" t="s">
        <v>17</v>
      </c>
      <c r="B39" s="20"/>
      <c r="C39" s="20">
        <v>1.84</v>
      </c>
      <c r="D39" s="20">
        <v>1.54</v>
      </c>
      <c r="F39" s="3" t="s">
        <v>17</v>
      </c>
      <c r="G39" s="20"/>
      <c r="H39" s="20">
        <v>13.73</v>
      </c>
      <c r="I39" s="20">
        <v>3.94</v>
      </c>
      <c r="K39" s="3" t="s">
        <v>17</v>
      </c>
      <c r="L39" s="20"/>
      <c r="M39" s="20">
        <v>3.28</v>
      </c>
      <c r="N39" s="20">
        <v>1.85</v>
      </c>
      <c r="P39" s="3" t="s">
        <v>17</v>
      </c>
      <c r="Q39" s="20"/>
      <c r="R39" s="20">
        <v>4.22</v>
      </c>
      <c r="S39" s="20">
        <v>1.93</v>
      </c>
    </row>
    <row r="40" spans="1:19" ht="14.15" x14ac:dyDescent="0.35">
      <c r="A40" s="3" t="s">
        <v>18</v>
      </c>
      <c r="B40" s="20"/>
      <c r="C40" s="20">
        <v>2.34</v>
      </c>
      <c r="D40" s="20">
        <v>2.69</v>
      </c>
      <c r="F40" s="3" t="s">
        <v>18</v>
      </c>
      <c r="G40" s="20"/>
      <c r="H40" s="20">
        <v>7.36</v>
      </c>
      <c r="I40" s="20">
        <v>9.31</v>
      </c>
      <c r="K40" s="3" t="s">
        <v>18</v>
      </c>
      <c r="L40" s="20"/>
      <c r="M40" s="20">
        <v>3.17</v>
      </c>
      <c r="N40" s="20">
        <v>2.92</v>
      </c>
      <c r="P40" s="3" t="s">
        <v>18</v>
      </c>
      <c r="Q40" s="20"/>
      <c r="R40" s="20">
        <v>2.42</v>
      </c>
      <c r="S40" s="20">
        <v>2.31</v>
      </c>
    </row>
    <row r="41" spans="1:19" ht="14.15" x14ac:dyDescent="0.35">
      <c r="A41" s="3" t="s">
        <v>19</v>
      </c>
      <c r="B41" s="20"/>
      <c r="C41" s="20">
        <v>2.13</v>
      </c>
      <c r="D41" s="20">
        <v>1.46</v>
      </c>
      <c r="F41" s="3" t="s">
        <v>19</v>
      </c>
      <c r="G41" s="20"/>
      <c r="H41" s="20">
        <v>17.87</v>
      </c>
      <c r="I41" s="20">
        <v>4.6900000000000004</v>
      </c>
      <c r="K41" s="3" t="s">
        <v>19</v>
      </c>
      <c r="L41" s="20"/>
      <c r="M41" s="20">
        <v>5.3</v>
      </c>
      <c r="N41" s="20">
        <v>0.76</v>
      </c>
      <c r="P41" s="3" t="s">
        <v>19</v>
      </c>
      <c r="Q41" s="20"/>
      <c r="R41" s="20">
        <v>3.88</v>
      </c>
      <c r="S41" s="20">
        <v>1.05</v>
      </c>
    </row>
    <row r="42" spans="1:19" ht="14.15" x14ac:dyDescent="0.35">
      <c r="A42" s="7" t="s">
        <v>7</v>
      </c>
      <c r="B42" s="27">
        <f>AVERAGE(B34:B38)</f>
        <v>0.99799999999999989</v>
      </c>
      <c r="C42" s="27">
        <f>AVERAGE(C34:C41)</f>
        <v>2.9699999999999998</v>
      </c>
      <c r="D42" s="27">
        <f>AVERAGE(D34:D41)</f>
        <v>1.8762499999999998</v>
      </c>
      <c r="F42" s="7" t="s">
        <v>7</v>
      </c>
      <c r="G42" s="27">
        <f>AVERAGE(G34:G38)</f>
        <v>1</v>
      </c>
      <c r="H42" s="27">
        <f>AVERAGE(H34:H41)</f>
        <v>23.506250000000001</v>
      </c>
      <c r="I42" s="27">
        <f>AVERAGE(I34:I41)</f>
        <v>6.7162499999999987</v>
      </c>
      <c r="K42" s="7" t="s">
        <v>7</v>
      </c>
      <c r="L42" s="27">
        <f>AVERAGE(L34:L38)</f>
        <v>0.998</v>
      </c>
      <c r="M42" s="27">
        <f>AVERAGE(M34:M41)</f>
        <v>4.9237500000000001</v>
      </c>
      <c r="N42" s="27">
        <f>AVERAGE(N34:N41)</f>
        <v>2.11375</v>
      </c>
      <c r="P42" s="7" t="s">
        <v>7</v>
      </c>
      <c r="Q42" s="27">
        <f>AVERAGE(Q34:Q38)</f>
        <v>1</v>
      </c>
      <c r="R42" s="27">
        <f>AVERAGE(R34:R41)</f>
        <v>5.6987500000000004</v>
      </c>
      <c r="S42" s="27">
        <f>AVERAGE(S34:S41)</f>
        <v>2.01125</v>
      </c>
    </row>
    <row r="43" spans="1:19" ht="14.15" x14ac:dyDescent="0.25">
      <c r="A43" s="7" t="s">
        <v>8</v>
      </c>
      <c r="B43" s="28">
        <f>STDEV(B34:B38)/SQRT(5)</f>
        <v>0.13774614332169158</v>
      </c>
      <c r="C43" s="28">
        <f>STDEV(C34:C41)/SQRT(8)</f>
        <v>0.37249161064378367</v>
      </c>
      <c r="D43" s="28">
        <f>STDEV(D34:D41)/SQRT(8)</f>
        <v>0.26119873044430081</v>
      </c>
      <c r="F43" s="7" t="s">
        <v>8</v>
      </c>
      <c r="G43" s="28">
        <f>STDEV(G34:G38)/SQRT(5)</f>
        <v>0.1162325255683623</v>
      </c>
      <c r="H43" s="28">
        <f>STDEV(H34:H41)/SQRT(8)</f>
        <v>7.4199121426979939</v>
      </c>
      <c r="I43" s="28">
        <f>STDEV(I34:I41)/SQRT(8)</f>
        <v>1.2477679178379752</v>
      </c>
      <c r="K43" s="7" t="s">
        <v>8</v>
      </c>
      <c r="L43" s="28">
        <f>STDEV(L34:L38)/SQRT(5)</f>
        <v>0.10145935146648621</v>
      </c>
      <c r="M43" s="28">
        <f>STDEV(M34:M41)/SQRT(8)</f>
        <v>0.48097719540535361</v>
      </c>
      <c r="N43" s="28">
        <f>STDEV(N34:N41)/SQRT(8)</f>
        <v>0.35517067074456282</v>
      </c>
      <c r="P43" s="7" t="s">
        <v>8</v>
      </c>
      <c r="Q43" s="28">
        <f>STDEV(Q34:Q38)/SQRT(5)</f>
        <v>5.1283525619832328E-2</v>
      </c>
      <c r="R43" s="28">
        <f>STDEV(R34:R41)/SQRT(8)</f>
        <v>1.0483804474044711</v>
      </c>
      <c r="S43" s="28">
        <f>STDEV(S34:S41)/SQRT(8)</f>
        <v>0.3098008432848432</v>
      </c>
    </row>
    <row r="46" spans="1:19" ht="14.15" x14ac:dyDescent="0.25">
      <c r="A46" s="1" t="s">
        <v>193</v>
      </c>
      <c r="B46" s="2"/>
      <c r="C46" s="2"/>
      <c r="D46" s="2"/>
    </row>
    <row r="47" spans="1:19" ht="14.15" x14ac:dyDescent="0.25">
      <c r="A47" s="3" t="s">
        <v>74</v>
      </c>
      <c r="B47" s="29" t="s">
        <v>77</v>
      </c>
      <c r="C47" s="29" t="s">
        <v>85</v>
      </c>
      <c r="D47" s="29" t="s">
        <v>86</v>
      </c>
    </row>
    <row r="48" spans="1:19" ht="14.15" x14ac:dyDescent="0.35">
      <c r="A48" s="3" t="s">
        <v>3</v>
      </c>
      <c r="B48" s="20">
        <v>0.86</v>
      </c>
      <c r="C48" s="20">
        <v>2.93</v>
      </c>
      <c r="D48" s="20">
        <v>1.43</v>
      </c>
    </row>
    <row r="49" spans="1:4" ht="14.15" x14ac:dyDescent="0.35">
      <c r="A49" s="3" t="s">
        <v>4</v>
      </c>
      <c r="B49" s="20">
        <v>1.1299999999999999</v>
      </c>
      <c r="C49" s="20">
        <v>2.68</v>
      </c>
      <c r="D49" s="20">
        <v>1.02</v>
      </c>
    </row>
    <row r="50" spans="1:4" ht="14.15" x14ac:dyDescent="0.35">
      <c r="A50" s="3" t="s">
        <v>5</v>
      </c>
      <c r="B50" s="20">
        <v>1.1499999999999999</v>
      </c>
      <c r="C50" s="20">
        <v>2.85</v>
      </c>
      <c r="D50" s="20">
        <v>1.61</v>
      </c>
    </row>
    <row r="51" spans="1:4" ht="14.15" x14ac:dyDescent="0.35">
      <c r="A51" s="3" t="s">
        <v>6</v>
      </c>
      <c r="B51" s="20">
        <v>1.05</v>
      </c>
      <c r="C51" s="20">
        <v>3.3</v>
      </c>
      <c r="D51" s="20">
        <v>0.96</v>
      </c>
    </row>
    <row r="52" spans="1:4" ht="14.15" x14ac:dyDescent="0.35">
      <c r="A52" s="3" t="s">
        <v>16</v>
      </c>
      <c r="B52" s="20">
        <v>0.8</v>
      </c>
      <c r="C52" s="20">
        <v>1.86</v>
      </c>
      <c r="D52" s="20">
        <v>1.68</v>
      </c>
    </row>
    <row r="53" spans="1:4" ht="14.15" x14ac:dyDescent="0.35">
      <c r="A53" s="3" t="s">
        <v>17</v>
      </c>
      <c r="B53" s="20"/>
      <c r="C53" s="20">
        <v>1.71</v>
      </c>
      <c r="D53" s="20">
        <v>1.68</v>
      </c>
    </row>
    <row r="54" spans="1:4" ht="14.15" x14ac:dyDescent="0.35">
      <c r="A54" s="3" t="s">
        <v>18</v>
      </c>
      <c r="B54" s="20"/>
      <c r="C54" s="20">
        <v>1.25</v>
      </c>
      <c r="D54" s="20">
        <v>1.62</v>
      </c>
    </row>
    <row r="55" spans="1:4" ht="14.15" x14ac:dyDescent="0.35">
      <c r="A55" s="3" t="s">
        <v>19</v>
      </c>
      <c r="B55" s="20"/>
      <c r="C55" s="20">
        <v>1.72</v>
      </c>
      <c r="D55" s="20">
        <v>0.93</v>
      </c>
    </row>
    <row r="56" spans="1:4" ht="14.15" x14ac:dyDescent="0.35">
      <c r="A56" s="7" t="s">
        <v>7</v>
      </c>
      <c r="B56" s="27">
        <f>AVERAGE(B48:B52)</f>
        <v>0.99799999999999989</v>
      </c>
      <c r="C56" s="27">
        <f>AVERAGE(C48:C55)</f>
        <v>2.2875000000000001</v>
      </c>
      <c r="D56" s="27">
        <f>AVERAGE(D48:D55)</f>
        <v>1.36625</v>
      </c>
    </row>
    <row r="57" spans="1:4" ht="14.15" x14ac:dyDescent="0.25">
      <c r="A57" s="7" t="s">
        <v>8</v>
      </c>
      <c r="B57" s="28">
        <f>STDEV(B48:B52)/SQRT(5)</f>
        <v>7.1232015274032973E-2</v>
      </c>
      <c r="C57" s="28">
        <f>STDEV(C48:C55)/SQRT(8)</f>
        <v>0.26128630984857526</v>
      </c>
      <c r="D57" s="28">
        <f>STDEV(D48:D55)/SQRT(8)</f>
        <v>0.11952192715744089</v>
      </c>
    </row>
  </sheetData>
  <phoneticPr fontId="2"/>
  <pageMargins left="0.70866141732283472" right="0.70866141732283472" top="0.74803149606299213" bottom="0.74803149606299213" header="0.31496062992125984" footer="0.31496062992125984"/>
  <pageSetup paperSize="9" scale="1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5"/>
  <sheetViews>
    <sheetView zoomScale="86" zoomScaleNormal="86" workbookViewId="0">
      <selection activeCell="G22" sqref="G22:K32"/>
    </sheetView>
  </sheetViews>
  <sheetFormatPr defaultRowHeight="13.3" x14ac:dyDescent="0.25"/>
  <cols>
    <col min="1" max="1" width="12.61328125" bestFit="1" customWidth="1"/>
    <col min="2" max="6" width="16.3828125" bestFit="1" customWidth="1"/>
    <col min="7" max="7" width="19.3828125" bestFit="1" customWidth="1"/>
    <col min="8" max="8" width="16.3828125" customWidth="1"/>
    <col min="9" max="9" width="11.4609375" bestFit="1" customWidth="1"/>
    <col min="10" max="10" width="25.3828125" bestFit="1" customWidth="1"/>
    <col min="11" max="11" width="17" bestFit="1" customWidth="1"/>
    <col min="12" max="12" width="10.84375" customWidth="1"/>
    <col min="13" max="13" width="19.4609375" bestFit="1" customWidth="1"/>
    <col min="14" max="14" width="11.61328125" bestFit="1" customWidth="1"/>
    <col min="15" max="15" width="10.15234375" customWidth="1"/>
    <col min="16" max="16" width="15.4609375" bestFit="1" customWidth="1"/>
    <col min="17" max="17" width="16.84375" bestFit="1" customWidth="1"/>
    <col min="18" max="18" width="10.61328125" customWidth="1"/>
    <col min="19" max="19" width="21.3828125" bestFit="1" customWidth="1"/>
    <col min="20" max="20" width="11.15234375" customWidth="1"/>
    <col min="21" max="21" width="11.23046875" customWidth="1"/>
    <col min="22" max="22" width="15.61328125" bestFit="1" customWidth="1"/>
    <col min="23" max="23" width="17" bestFit="1" customWidth="1"/>
    <col min="24" max="24" width="11.3828125" customWidth="1"/>
    <col min="25" max="25" width="23.4609375" bestFit="1" customWidth="1"/>
    <col min="26" max="26" width="11.4609375" customWidth="1"/>
    <col min="27" max="27" width="11.3828125" customWidth="1"/>
    <col min="28" max="28" width="15.4609375" bestFit="1" customWidth="1"/>
    <col min="29" max="29" width="16.84375" bestFit="1" customWidth="1"/>
    <col min="30" max="30" width="12.3828125" customWidth="1"/>
    <col min="31" max="31" width="12.84375" customWidth="1"/>
    <col min="32" max="32" width="10.3828125" customWidth="1"/>
    <col min="33" max="33" width="10.61328125" customWidth="1"/>
    <col min="34" max="34" width="12.61328125" bestFit="1" customWidth="1"/>
    <col min="35" max="35" width="16.15234375" bestFit="1" customWidth="1"/>
    <col min="36" max="36" width="15.4609375" bestFit="1" customWidth="1"/>
    <col min="37" max="38" width="16.84375" bestFit="1" customWidth="1"/>
    <col min="39" max="39" width="23.84375" bestFit="1" customWidth="1"/>
    <col min="40" max="40" width="13" customWidth="1"/>
    <col min="41" max="41" width="9.61328125" bestFit="1" customWidth="1"/>
    <col min="42" max="42" width="9.84375" bestFit="1" customWidth="1"/>
    <col min="43" max="43" width="15.4609375" bestFit="1" customWidth="1"/>
    <col min="44" max="44" width="16.84375" bestFit="1" customWidth="1"/>
    <col min="46" max="46" width="12.765625" bestFit="1" customWidth="1"/>
    <col min="47" max="48" width="9.15234375" bestFit="1" customWidth="1"/>
    <col min="49" max="49" width="15.4609375" bestFit="1" customWidth="1"/>
    <col min="50" max="50" width="16.84375" bestFit="1" customWidth="1"/>
  </cols>
  <sheetData>
    <row r="1" spans="1:50" ht="14.15" x14ac:dyDescent="0.25">
      <c r="A1" s="1" t="s">
        <v>15</v>
      </c>
      <c r="B1" s="2"/>
      <c r="C1" s="2"/>
      <c r="D1" s="2"/>
      <c r="E1" s="2"/>
      <c r="F1" s="2"/>
      <c r="G1" s="2"/>
      <c r="H1" s="2"/>
      <c r="I1" s="2"/>
      <c r="J1" s="1" t="s">
        <v>0</v>
      </c>
      <c r="K1" s="2"/>
      <c r="L1" s="2"/>
      <c r="M1" s="2"/>
      <c r="N1" s="2"/>
      <c r="O1" s="2"/>
      <c r="Q1" s="2"/>
      <c r="R1" s="2"/>
      <c r="S1" s="2"/>
      <c r="T1" s="2"/>
      <c r="U1" s="2"/>
      <c r="V1" s="2"/>
      <c r="W1" s="2"/>
      <c r="X1" s="1"/>
      <c r="Y1" s="2"/>
      <c r="Z1" s="2"/>
      <c r="AA1" s="2"/>
      <c r="AB1" s="2"/>
      <c r="AC1" s="2"/>
      <c r="AD1" s="2"/>
      <c r="AE1" s="2"/>
      <c r="AF1" s="2"/>
      <c r="AG1" s="2"/>
      <c r="AH1" s="1" t="s">
        <v>1</v>
      </c>
      <c r="AI1" s="2"/>
      <c r="AJ1" s="2"/>
      <c r="AK1" s="2"/>
      <c r="AL1" s="2"/>
      <c r="AN1" s="1" t="s">
        <v>9</v>
      </c>
      <c r="AO1" s="2"/>
      <c r="AP1" s="2"/>
      <c r="AQ1" s="2"/>
      <c r="AR1" s="2"/>
      <c r="AT1" s="1" t="s">
        <v>10</v>
      </c>
      <c r="AU1" s="2"/>
      <c r="AV1" s="2"/>
      <c r="AW1" s="2"/>
      <c r="AX1" s="2"/>
    </row>
    <row r="2" spans="1:50" ht="14.15" x14ac:dyDescent="0.25">
      <c r="A2" s="3" t="s">
        <v>2</v>
      </c>
      <c r="B2" s="4">
        <v>0</v>
      </c>
      <c r="C2" s="4">
        <v>1</v>
      </c>
      <c r="D2" s="4">
        <v>2</v>
      </c>
      <c r="E2" s="4">
        <v>4</v>
      </c>
      <c r="F2" s="4">
        <v>8</v>
      </c>
      <c r="G2" s="4">
        <v>12</v>
      </c>
      <c r="H2" s="4"/>
      <c r="I2" s="2"/>
      <c r="J2" s="3" t="s">
        <v>24</v>
      </c>
      <c r="K2" s="4" t="s">
        <v>25</v>
      </c>
      <c r="L2" s="4">
        <v>1</v>
      </c>
      <c r="M2" s="4">
        <v>2</v>
      </c>
      <c r="N2" s="4">
        <v>3</v>
      </c>
      <c r="O2" s="4">
        <v>4</v>
      </c>
      <c r="P2" s="4">
        <v>5</v>
      </c>
      <c r="Q2" s="4">
        <v>6</v>
      </c>
      <c r="R2" s="4">
        <v>7</v>
      </c>
      <c r="S2" s="4">
        <v>8</v>
      </c>
      <c r="T2" s="4">
        <v>9</v>
      </c>
      <c r="U2" s="4">
        <v>10</v>
      </c>
      <c r="V2" s="4">
        <v>11</v>
      </c>
      <c r="W2" s="4">
        <v>12</v>
      </c>
      <c r="X2" s="4">
        <v>13</v>
      </c>
      <c r="Y2" s="4">
        <v>14</v>
      </c>
      <c r="Z2" s="4">
        <v>15</v>
      </c>
      <c r="AA2" s="4">
        <v>16</v>
      </c>
      <c r="AB2" s="4">
        <v>17</v>
      </c>
      <c r="AC2" s="4">
        <v>18</v>
      </c>
      <c r="AD2" s="4">
        <v>19</v>
      </c>
      <c r="AE2" s="4">
        <v>20</v>
      </c>
      <c r="AF2" s="4"/>
      <c r="AG2" s="4"/>
      <c r="AH2" s="3" t="s">
        <v>28</v>
      </c>
      <c r="AI2" s="4" t="s">
        <v>29</v>
      </c>
      <c r="AJ2" s="4" t="s">
        <v>30</v>
      </c>
      <c r="AK2" s="4" t="s">
        <v>31</v>
      </c>
      <c r="AL2" s="4" t="s">
        <v>32</v>
      </c>
      <c r="AM2" s="2"/>
      <c r="AN2" s="3" t="s">
        <v>37</v>
      </c>
      <c r="AO2" s="4" t="s">
        <v>29</v>
      </c>
      <c r="AP2" s="4" t="s">
        <v>30</v>
      </c>
      <c r="AQ2" s="4" t="s">
        <v>31</v>
      </c>
      <c r="AR2" s="4" t="s">
        <v>32</v>
      </c>
      <c r="AS2" s="4"/>
      <c r="AT2" s="3" t="s">
        <v>38</v>
      </c>
      <c r="AU2" s="4" t="s">
        <v>29</v>
      </c>
      <c r="AV2" s="4" t="s">
        <v>30</v>
      </c>
      <c r="AW2" s="4" t="s">
        <v>31</v>
      </c>
      <c r="AX2" s="4" t="s">
        <v>32</v>
      </c>
    </row>
    <row r="3" spans="1:50" ht="15.45" x14ac:dyDescent="0.4">
      <c r="A3" s="3"/>
      <c r="B3" s="6" t="s">
        <v>21</v>
      </c>
      <c r="C3" s="6" t="s">
        <v>21</v>
      </c>
      <c r="D3" s="6" t="s">
        <v>21</v>
      </c>
      <c r="E3" s="6" t="s">
        <v>21</v>
      </c>
      <c r="F3" s="6" t="s">
        <v>21</v>
      </c>
      <c r="G3" s="6" t="s">
        <v>21</v>
      </c>
      <c r="H3" s="6"/>
      <c r="I3" s="2"/>
      <c r="J3" s="3" t="s">
        <v>22</v>
      </c>
      <c r="K3" s="11" t="s">
        <v>23</v>
      </c>
      <c r="L3" s="11" t="s">
        <v>23</v>
      </c>
      <c r="M3" s="11" t="s">
        <v>23</v>
      </c>
      <c r="N3" s="11" t="s">
        <v>23</v>
      </c>
      <c r="O3" s="11" t="s">
        <v>23</v>
      </c>
      <c r="P3" s="11" t="s">
        <v>23</v>
      </c>
      <c r="Q3" s="11" t="s">
        <v>23</v>
      </c>
      <c r="R3" s="11" t="s">
        <v>23</v>
      </c>
      <c r="S3" s="11" t="s">
        <v>23</v>
      </c>
      <c r="T3" s="11" t="s">
        <v>23</v>
      </c>
      <c r="U3" s="11" t="s">
        <v>23</v>
      </c>
      <c r="V3" s="11" t="s">
        <v>23</v>
      </c>
      <c r="W3" s="11" t="s">
        <v>23</v>
      </c>
      <c r="X3" s="11" t="s">
        <v>23</v>
      </c>
      <c r="Y3" s="11" t="s">
        <v>23</v>
      </c>
      <c r="Z3" s="11" t="s">
        <v>23</v>
      </c>
      <c r="AA3" s="11" t="s">
        <v>23</v>
      </c>
      <c r="AB3" s="11" t="s">
        <v>23</v>
      </c>
      <c r="AC3" s="11" t="s">
        <v>23</v>
      </c>
      <c r="AD3" s="11" t="s">
        <v>23</v>
      </c>
      <c r="AE3" s="11" t="s">
        <v>23</v>
      </c>
      <c r="AF3" s="6"/>
      <c r="AG3" s="6"/>
      <c r="AI3" s="3" t="s">
        <v>36</v>
      </c>
      <c r="AJ3" s="3" t="s">
        <v>36</v>
      </c>
      <c r="AK3" s="3" t="s">
        <v>36</v>
      </c>
      <c r="AL3" s="3" t="s">
        <v>36</v>
      </c>
      <c r="AM3" s="2"/>
      <c r="AO3" s="3" t="s">
        <v>36</v>
      </c>
      <c r="AP3" s="3" t="s">
        <v>36</v>
      </c>
      <c r="AQ3" s="3" t="s">
        <v>36</v>
      </c>
      <c r="AR3" s="3" t="s">
        <v>36</v>
      </c>
      <c r="AS3" s="6"/>
      <c r="AU3" s="3" t="s">
        <v>36</v>
      </c>
      <c r="AV3" s="3" t="s">
        <v>36</v>
      </c>
      <c r="AW3" s="3" t="s">
        <v>36</v>
      </c>
      <c r="AX3" s="3" t="s">
        <v>36</v>
      </c>
    </row>
    <row r="4" spans="1:50" ht="14.15" x14ac:dyDescent="0.35">
      <c r="A4" s="3" t="s">
        <v>3</v>
      </c>
      <c r="B4" s="5">
        <v>3.7</v>
      </c>
      <c r="C4" s="5">
        <v>286.2</v>
      </c>
      <c r="D4" s="5">
        <v>493.9</v>
      </c>
      <c r="E4" s="5">
        <v>328.6</v>
      </c>
      <c r="F4" s="5">
        <v>6.3</v>
      </c>
      <c r="G4" s="5">
        <v>12.7</v>
      </c>
      <c r="H4" s="5"/>
      <c r="I4" s="66" t="s">
        <v>26</v>
      </c>
      <c r="J4" s="3" t="s">
        <v>3</v>
      </c>
      <c r="K4" s="5">
        <v>98.032139999999998</v>
      </c>
      <c r="L4" s="5">
        <v>128.82140000000001</v>
      </c>
      <c r="M4" s="5">
        <v>171.63550000000001</v>
      </c>
      <c r="N4" s="5">
        <v>171.55109999999999</v>
      </c>
      <c r="O4" s="5">
        <v>170.17660000000001</v>
      </c>
      <c r="P4" s="5">
        <v>165.0239</v>
      </c>
      <c r="Q4" s="5">
        <v>154.9479</v>
      </c>
      <c r="R4" s="5">
        <v>154.76089999999999</v>
      </c>
      <c r="S4" s="5">
        <v>153.67619999999999</v>
      </c>
      <c r="T4" s="5">
        <v>150.8544</v>
      </c>
      <c r="U4" s="5">
        <v>150.80930000000001</v>
      </c>
      <c r="V4" s="5">
        <v>145.51599999999999</v>
      </c>
      <c r="W4" s="5">
        <v>142.745</v>
      </c>
      <c r="X4" s="5">
        <v>144.75190000000001</v>
      </c>
      <c r="Y4" s="5">
        <v>149.79929999999999</v>
      </c>
      <c r="Z4" s="5">
        <v>142.9529</v>
      </c>
      <c r="AA4" s="5">
        <v>149.58930000000001</v>
      </c>
      <c r="AB4" s="5">
        <v>153.0609</v>
      </c>
      <c r="AC4" s="5">
        <v>151.96350000000001</v>
      </c>
      <c r="AD4" s="5">
        <v>144.91390000000001</v>
      </c>
      <c r="AE4" s="5">
        <v>136.34620000000001</v>
      </c>
      <c r="AF4" s="5"/>
      <c r="AG4" s="5"/>
      <c r="AH4" s="3" t="s">
        <v>3</v>
      </c>
      <c r="AI4" s="5">
        <v>102.5</v>
      </c>
      <c r="AJ4" s="5">
        <v>100</v>
      </c>
      <c r="AK4" s="5">
        <v>148</v>
      </c>
      <c r="AL4" s="5">
        <v>128</v>
      </c>
      <c r="AM4" s="2"/>
      <c r="AN4" s="3" t="s">
        <v>3</v>
      </c>
      <c r="AO4" s="5">
        <v>59.5</v>
      </c>
      <c r="AP4" s="5">
        <v>54</v>
      </c>
      <c r="AQ4" s="5">
        <v>102.7</v>
      </c>
      <c r="AR4" s="5">
        <v>88</v>
      </c>
      <c r="AS4" s="5"/>
      <c r="AT4" s="3" t="s">
        <v>3</v>
      </c>
      <c r="AU4" s="5">
        <v>73.5</v>
      </c>
      <c r="AV4" s="5">
        <v>69.3</v>
      </c>
      <c r="AW4" s="5">
        <v>117.7</v>
      </c>
      <c r="AX4" s="5">
        <v>101</v>
      </c>
    </row>
    <row r="5" spans="1:50" ht="14.15" x14ac:dyDescent="0.35">
      <c r="A5" s="3" t="s">
        <v>4</v>
      </c>
      <c r="B5" s="5">
        <v>6.4</v>
      </c>
      <c r="C5" s="5">
        <v>352.9</v>
      </c>
      <c r="D5" s="5">
        <v>583.4</v>
      </c>
      <c r="E5" s="5">
        <v>161.69999999999999</v>
      </c>
      <c r="F5" s="5">
        <v>36.200000000000003</v>
      </c>
      <c r="G5" s="5">
        <v>4.9000000000000004</v>
      </c>
      <c r="H5" s="5"/>
      <c r="I5" s="66"/>
      <c r="J5" s="3" t="s">
        <v>4</v>
      </c>
      <c r="K5" s="5">
        <v>103.6641</v>
      </c>
      <c r="L5" s="5">
        <v>113.1097</v>
      </c>
      <c r="M5" s="5">
        <v>118.3515</v>
      </c>
      <c r="N5" s="5">
        <v>127.8792</v>
      </c>
      <c r="O5" s="5">
        <v>134.87360000000001</v>
      </c>
      <c r="P5" s="5">
        <v>137.25989999999999</v>
      </c>
      <c r="Q5" s="5">
        <v>140.2902</v>
      </c>
      <c r="R5" s="5">
        <v>142.86279999999999</v>
      </c>
      <c r="S5" s="5">
        <v>140.41720000000001</v>
      </c>
      <c r="T5" s="5">
        <v>134.09</v>
      </c>
      <c r="U5" s="5">
        <v>127.31480000000001</v>
      </c>
      <c r="V5" s="5">
        <v>126.66289999999999</v>
      </c>
      <c r="W5" s="5">
        <v>122.2739</v>
      </c>
      <c r="X5" s="5">
        <v>120.74939999999999</v>
      </c>
      <c r="Y5" s="5">
        <v>122.8901</v>
      </c>
      <c r="Z5" s="5">
        <v>119.1758</v>
      </c>
      <c r="AA5" s="5">
        <v>121.47929999999999</v>
      </c>
      <c r="AB5" s="5">
        <v>120.1554</v>
      </c>
      <c r="AC5" s="5">
        <v>118.81310000000001</v>
      </c>
      <c r="AD5" s="5">
        <v>116.8099</v>
      </c>
      <c r="AE5" s="5">
        <v>112.9145</v>
      </c>
      <c r="AF5" s="5"/>
      <c r="AG5" s="5"/>
      <c r="AH5" s="3" t="s">
        <v>4</v>
      </c>
      <c r="AI5" s="5">
        <v>107.7</v>
      </c>
      <c r="AJ5" s="5">
        <v>83.7</v>
      </c>
      <c r="AK5" s="5">
        <v>133.69999999999999</v>
      </c>
      <c r="AL5" s="5">
        <v>124.3</v>
      </c>
      <c r="AM5" s="2"/>
      <c r="AN5" s="3" t="s">
        <v>4</v>
      </c>
      <c r="AO5" s="5">
        <v>76.7</v>
      </c>
      <c r="AP5" s="5">
        <v>57.7</v>
      </c>
      <c r="AQ5" s="5">
        <v>78</v>
      </c>
      <c r="AR5" s="5">
        <v>86.7</v>
      </c>
      <c r="AS5" s="5"/>
      <c r="AT5" s="3" t="s">
        <v>4</v>
      </c>
      <c r="AU5" s="5">
        <v>86.7</v>
      </c>
      <c r="AV5" s="5">
        <v>66.3</v>
      </c>
      <c r="AW5" s="5">
        <v>96.3</v>
      </c>
      <c r="AX5" s="5">
        <v>99</v>
      </c>
    </row>
    <row r="6" spans="1:50" ht="14.15" x14ac:dyDescent="0.35">
      <c r="A6" s="3" t="s">
        <v>5</v>
      </c>
      <c r="B6" s="5">
        <v>3.1</v>
      </c>
      <c r="C6" s="5">
        <v>584</v>
      </c>
      <c r="D6" s="5">
        <v>619.1</v>
      </c>
      <c r="E6" s="5">
        <v>241.4</v>
      </c>
      <c r="F6" s="5">
        <v>83.8</v>
      </c>
      <c r="G6" s="5">
        <v>29.9</v>
      </c>
      <c r="H6" s="5"/>
      <c r="I6" s="66"/>
      <c r="J6" s="3" t="s">
        <v>5</v>
      </c>
      <c r="K6" s="5">
        <v>89.015720000000002</v>
      </c>
      <c r="L6" s="5">
        <v>95.501189999999994</v>
      </c>
      <c r="M6" s="5">
        <v>92.023089999999996</v>
      </c>
      <c r="N6" s="5">
        <v>107.2701</v>
      </c>
      <c r="O6" s="5">
        <v>114.1816</v>
      </c>
      <c r="P6" s="5">
        <v>115.6185</v>
      </c>
      <c r="Q6" s="5">
        <v>117.95740000000001</v>
      </c>
      <c r="R6" s="5">
        <v>125.5449</v>
      </c>
      <c r="S6" s="5">
        <v>131.4049</v>
      </c>
      <c r="T6" s="5">
        <v>122.5843</v>
      </c>
      <c r="U6" s="5">
        <v>111.6656</v>
      </c>
      <c r="V6" s="5">
        <v>108.38120000000001</v>
      </c>
      <c r="W6" s="5">
        <v>105.5968</v>
      </c>
      <c r="X6" s="5">
        <v>105.25539999999999</v>
      </c>
      <c r="Y6" s="5">
        <v>104.1888</v>
      </c>
      <c r="Z6" s="5">
        <v>103.2299</v>
      </c>
      <c r="AA6" s="5">
        <v>104.2109</v>
      </c>
      <c r="AB6" s="5">
        <v>102.6384</v>
      </c>
      <c r="AC6" s="5">
        <v>104.19840000000001</v>
      </c>
      <c r="AD6" s="5">
        <v>106.13500000000001</v>
      </c>
      <c r="AE6" s="5">
        <v>104.0757</v>
      </c>
      <c r="AF6" s="5"/>
      <c r="AG6" s="5"/>
      <c r="AH6" s="3" t="s">
        <v>5</v>
      </c>
      <c r="AI6" s="5">
        <v>99</v>
      </c>
      <c r="AJ6" s="5">
        <v>102</v>
      </c>
      <c r="AK6" s="5">
        <v>165.3</v>
      </c>
      <c r="AL6" s="5">
        <v>132</v>
      </c>
      <c r="AM6" s="2"/>
      <c r="AN6" s="3" t="s">
        <v>5</v>
      </c>
      <c r="AO6" s="5">
        <v>57.5</v>
      </c>
      <c r="AP6" s="5">
        <v>49.3</v>
      </c>
      <c r="AQ6" s="5">
        <v>102.3</v>
      </c>
      <c r="AR6" s="5">
        <v>80.3</v>
      </c>
      <c r="AS6" s="5"/>
      <c r="AT6" s="3" t="s">
        <v>5</v>
      </c>
      <c r="AU6" s="5">
        <v>71</v>
      </c>
      <c r="AV6" s="5">
        <v>66.7</v>
      </c>
      <c r="AW6" s="5">
        <v>123</v>
      </c>
      <c r="AX6" s="5">
        <v>97.7</v>
      </c>
    </row>
    <row r="7" spans="1:50" ht="14.15" x14ac:dyDescent="0.35">
      <c r="A7" s="3" t="s">
        <v>6</v>
      </c>
      <c r="B7" s="5">
        <v>2.9</v>
      </c>
      <c r="C7" s="5">
        <v>395.2</v>
      </c>
      <c r="D7" s="5">
        <v>65.900000000000006</v>
      </c>
      <c r="E7" s="5">
        <v>178.6</v>
      </c>
      <c r="F7" s="5">
        <v>26.9</v>
      </c>
      <c r="G7" s="5">
        <v>15.2</v>
      </c>
      <c r="H7" s="5"/>
      <c r="I7" s="66"/>
      <c r="J7" s="3" t="s">
        <v>6</v>
      </c>
      <c r="K7" s="5">
        <v>100.6549</v>
      </c>
      <c r="L7" s="5">
        <v>106.0103</v>
      </c>
      <c r="M7" s="5">
        <v>154.97</v>
      </c>
      <c r="N7" s="5">
        <v>151.17330000000001</v>
      </c>
      <c r="O7" s="5">
        <v>148.73310000000001</v>
      </c>
      <c r="P7" s="5">
        <v>146.667</v>
      </c>
      <c r="Q7" s="5">
        <v>145.81829999999999</v>
      </c>
      <c r="R7" s="5">
        <v>143.77160000000001</v>
      </c>
      <c r="S7" s="5">
        <v>142.4375</v>
      </c>
      <c r="T7" s="5">
        <v>140.36920000000001</v>
      </c>
      <c r="U7" s="5">
        <v>137.2466</v>
      </c>
      <c r="V7" s="5">
        <v>136.3194</v>
      </c>
      <c r="W7" s="5">
        <v>134.24019999999999</v>
      </c>
      <c r="X7" s="5">
        <v>130.77610000000001</v>
      </c>
      <c r="Y7" s="5">
        <v>128.59190000000001</v>
      </c>
      <c r="Z7" s="5">
        <v>127.3818</v>
      </c>
      <c r="AA7" s="5">
        <v>122.9132</v>
      </c>
      <c r="AB7" s="5">
        <v>121.8165</v>
      </c>
      <c r="AC7" s="5">
        <v>119.3798</v>
      </c>
      <c r="AD7" s="5">
        <v>121.36969999999999</v>
      </c>
      <c r="AE7" s="5">
        <v>120.9409</v>
      </c>
      <c r="AF7" s="5"/>
      <c r="AG7" s="5"/>
      <c r="AH7" s="3" t="s">
        <v>6</v>
      </c>
      <c r="AI7" s="5">
        <v>97</v>
      </c>
      <c r="AJ7" s="5">
        <v>95.5</v>
      </c>
      <c r="AK7" s="5">
        <v>157</v>
      </c>
      <c r="AL7" s="5">
        <v>123.7</v>
      </c>
      <c r="AM7" s="2"/>
      <c r="AN7" s="3" t="s">
        <v>6</v>
      </c>
      <c r="AO7" s="5">
        <v>63.7</v>
      </c>
      <c r="AP7" s="5">
        <v>63</v>
      </c>
      <c r="AQ7" s="5">
        <v>93</v>
      </c>
      <c r="AR7" s="5">
        <v>78.3</v>
      </c>
      <c r="AS7" s="5"/>
      <c r="AT7" s="3" t="s">
        <v>6</v>
      </c>
      <c r="AU7" s="5">
        <v>74.7</v>
      </c>
      <c r="AV7" s="5">
        <v>73.5</v>
      </c>
      <c r="AW7" s="5">
        <v>114</v>
      </c>
      <c r="AX7" s="5">
        <v>93.3</v>
      </c>
    </row>
    <row r="8" spans="1:50" ht="14.15" x14ac:dyDescent="0.35">
      <c r="A8" s="3" t="s">
        <v>16</v>
      </c>
      <c r="B8" s="5"/>
      <c r="C8" s="5">
        <v>531.1</v>
      </c>
      <c r="D8" s="5">
        <v>453.6</v>
      </c>
      <c r="E8" s="5">
        <v>453.6</v>
      </c>
      <c r="F8" s="5">
        <v>16.3</v>
      </c>
      <c r="G8" s="5">
        <v>4.5999999999999996</v>
      </c>
      <c r="H8" s="5"/>
      <c r="I8" s="66"/>
      <c r="J8" s="3" t="s">
        <v>16</v>
      </c>
      <c r="K8" s="5">
        <v>109.11709999999999</v>
      </c>
      <c r="L8" s="5">
        <v>104.6296</v>
      </c>
      <c r="M8" s="5">
        <v>139.63890000000001</v>
      </c>
      <c r="N8" s="5">
        <v>138.00640000000001</v>
      </c>
      <c r="O8" s="5">
        <v>137.26300000000001</v>
      </c>
      <c r="P8" s="5">
        <v>137.185</v>
      </c>
      <c r="Q8" s="5">
        <v>134.42869999999999</v>
      </c>
      <c r="R8" s="5">
        <v>132.4282</v>
      </c>
      <c r="S8" s="5">
        <v>130.62379999999999</v>
      </c>
      <c r="T8" s="5">
        <v>128.9153</v>
      </c>
      <c r="U8" s="5">
        <v>128.43389999999999</v>
      </c>
      <c r="V8" s="5">
        <v>127.79430000000001</v>
      </c>
      <c r="W8" s="5">
        <v>127.41459999999999</v>
      </c>
      <c r="X8" s="5">
        <v>126.4409</v>
      </c>
      <c r="Y8" s="5">
        <v>126.5153</v>
      </c>
      <c r="Z8" s="5">
        <v>126.32080000000001</v>
      </c>
      <c r="AA8" s="5">
        <v>126.2328</v>
      </c>
      <c r="AB8" s="5">
        <v>125.4079</v>
      </c>
      <c r="AC8" s="5">
        <v>122.70950000000001</v>
      </c>
      <c r="AD8" s="5">
        <v>122.8921</v>
      </c>
      <c r="AE8" s="5">
        <v>122.30159999999999</v>
      </c>
      <c r="AF8" s="5"/>
      <c r="AG8" s="5"/>
      <c r="AH8" s="3" t="s">
        <v>16</v>
      </c>
      <c r="AI8" s="5">
        <v>116</v>
      </c>
      <c r="AJ8" s="5">
        <v>110</v>
      </c>
      <c r="AK8" s="5">
        <v>143.30000000000001</v>
      </c>
      <c r="AL8" s="5">
        <v>120.8</v>
      </c>
      <c r="AM8" s="2"/>
      <c r="AN8" s="3" t="s">
        <v>16</v>
      </c>
      <c r="AO8" s="5">
        <v>49</v>
      </c>
      <c r="AP8" s="5">
        <v>58.7</v>
      </c>
      <c r="AQ8" s="5">
        <v>111.3</v>
      </c>
      <c r="AR8" s="5">
        <v>90.8</v>
      </c>
      <c r="AS8" s="5"/>
      <c r="AT8" s="3" t="s">
        <v>16</v>
      </c>
      <c r="AU8" s="5">
        <v>71</v>
      </c>
      <c r="AV8" s="5">
        <v>75.7</v>
      </c>
      <c r="AW8" s="5">
        <v>121.7</v>
      </c>
      <c r="AX8" s="5">
        <v>100.6</v>
      </c>
    </row>
    <row r="9" spans="1:50" ht="14.15" x14ac:dyDescent="0.35">
      <c r="A9" s="3" t="s">
        <v>17</v>
      </c>
      <c r="B9" s="5"/>
      <c r="C9" s="5">
        <v>572.70000000000005</v>
      </c>
      <c r="D9" s="5">
        <v>400.5</v>
      </c>
      <c r="E9" s="5">
        <v>400.5</v>
      </c>
      <c r="F9" s="5">
        <v>15</v>
      </c>
      <c r="G9" s="5">
        <v>22.8</v>
      </c>
      <c r="H9" s="5"/>
      <c r="I9" s="66"/>
      <c r="J9" s="3" t="s">
        <v>17</v>
      </c>
      <c r="K9" s="5">
        <v>95.353999999999999</v>
      </c>
      <c r="L9" s="5">
        <v>97.039100000000005</v>
      </c>
      <c r="M9" s="5">
        <v>114.8219</v>
      </c>
      <c r="N9" s="5">
        <v>142.46019999999999</v>
      </c>
      <c r="O9" s="5">
        <v>136.072</v>
      </c>
      <c r="P9" s="5">
        <v>137.63419999999999</v>
      </c>
      <c r="Q9" s="5">
        <v>137.4708</v>
      </c>
      <c r="R9" s="5">
        <v>132.2518</v>
      </c>
      <c r="S9" s="5">
        <v>129.5377</v>
      </c>
      <c r="T9" s="5">
        <v>127.41240000000001</v>
      </c>
      <c r="U9" s="5">
        <v>127.83199999999999</v>
      </c>
      <c r="V9" s="5">
        <v>123.39230000000001</v>
      </c>
      <c r="W9" s="5">
        <v>118.8896</v>
      </c>
      <c r="X9" s="5">
        <v>117.97369999999999</v>
      </c>
      <c r="Y9" s="5">
        <v>116.6585</v>
      </c>
      <c r="Z9" s="5">
        <v>115.1314</v>
      </c>
      <c r="AA9" s="5">
        <v>115.1643</v>
      </c>
      <c r="AB9" s="5">
        <v>119.8659</v>
      </c>
      <c r="AC9" s="5">
        <v>133.73050000000001</v>
      </c>
      <c r="AD9" s="5">
        <v>134.5309</v>
      </c>
      <c r="AE9" s="5">
        <v>127.3914</v>
      </c>
      <c r="AF9" s="5"/>
      <c r="AG9" s="5"/>
      <c r="AH9" s="3" t="s">
        <v>17</v>
      </c>
      <c r="AI9" s="5">
        <v>92</v>
      </c>
      <c r="AJ9" s="5">
        <v>89.7</v>
      </c>
      <c r="AK9" s="5">
        <v>164.7</v>
      </c>
      <c r="AL9" s="5">
        <v>122</v>
      </c>
      <c r="AM9" s="2"/>
      <c r="AN9" s="3" t="s">
        <v>17</v>
      </c>
      <c r="AO9" s="5">
        <v>54</v>
      </c>
      <c r="AP9" s="5">
        <v>40.700000000000003</v>
      </c>
      <c r="AQ9" s="5">
        <v>109.3</v>
      </c>
      <c r="AR9" s="5">
        <v>77.7</v>
      </c>
      <c r="AS9" s="5"/>
      <c r="AT9" s="3" t="s">
        <v>17</v>
      </c>
      <c r="AU9" s="5">
        <v>66.5</v>
      </c>
      <c r="AV9" s="5">
        <v>56.8</v>
      </c>
      <c r="AW9" s="5">
        <v>127.7</v>
      </c>
      <c r="AX9" s="5">
        <v>92.3</v>
      </c>
    </row>
    <row r="10" spans="1:50" ht="14.15" x14ac:dyDescent="0.35">
      <c r="A10" s="3" t="s">
        <v>18</v>
      </c>
      <c r="B10" s="5"/>
      <c r="C10" s="5"/>
      <c r="D10" s="5">
        <v>337.1</v>
      </c>
      <c r="E10" s="5"/>
      <c r="F10" s="5"/>
      <c r="G10" s="5"/>
      <c r="H10" s="5"/>
      <c r="I10" s="66"/>
      <c r="J10" s="7" t="s">
        <v>7</v>
      </c>
      <c r="K10" s="5">
        <f>AVERAGE(K4:K9)</f>
        <v>99.306326666666664</v>
      </c>
      <c r="L10" s="5">
        <f t="shared" ref="L10:AE10" si="0">AVERAGE(L4:L9)</f>
        <v>107.51854833333333</v>
      </c>
      <c r="M10" s="5">
        <f t="shared" si="0"/>
        <v>131.90681500000002</v>
      </c>
      <c r="N10" s="5">
        <f t="shared" si="0"/>
        <v>139.72338333333332</v>
      </c>
      <c r="O10" s="5">
        <f t="shared" si="0"/>
        <v>140.21665000000002</v>
      </c>
      <c r="P10" s="5">
        <f t="shared" si="0"/>
        <v>139.89808333333335</v>
      </c>
      <c r="Q10" s="5">
        <f t="shared" si="0"/>
        <v>138.48555000000002</v>
      </c>
      <c r="R10" s="5">
        <f t="shared" si="0"/>
        <v>138.60336666666669</v>
      </c>
      <c r="S10" s="5">
        <f t="shared" si="0"/>
        <v>138.01621666666665</v>
      </c>
      <c r="T10" s="5">
        <f t="shared" si="0"/>
        <v>134.0376</v>
      </c>
      <c r="U10" s="5">
        <f t="shared" si="0"/>
        <v>130.55036666666666</v>
      </c>
      <c r="V10" s="5">
        <f t="shared" si="0"/>
        <v>128.01101666666668</v>
      </c>
      <c r="W10" s="5">
        <f t="shared" si="0"/>
        <v>125.19335</v>
      </c>
      <c r="X10" s="5">
        <f t="shared" si="0"/>
        <v>124.32456666666667</v>
      </c>
      <c r="Y10" s="5">
        <f t="shared" si="0"/>
        <v>124.77398333333333</v>
      </c>
      <c r="Z10" s="5">
        <f t="shared" si="0"/>
        <v>122.36543333333333</v>
      </c>
      <c r="AA10" s="5">
        <f t="shared" si="0"/>
        <v>123.26496666666668</v>
      </c>
      <c r="AB10" s="5">
        <f t="shared" si="0"/>
        <v>123.82416666666667</v>
      </c>
      <c r="AC10" s="5">
        <f t="shared" si="0"/>
        <v>125.13246666666667</v>
      </c>
      <c r="AD10" s="5">
        <f t="shared" si="0"/>
        <v>124.44191666666666</v>
      </c>
      <c r="AE10" s="5">
        <f t="shared" si="0"/>
        <v>120.66171666666666</v>
      </c>
      <c r="AF10" s="5"/>
      <c r="AG10" s="5"/>
      <c r="AH10" s="3" t="s">
        <v>18</v>
      </c>
      <c r="AI10" s="5">
        <v>102</v>
      </c>
      <c r="AJ10" s="5">
        <v>107.7</v>
      </c>
      <c r="AK10" s="5">
        <v>176.3</v>
      </c>
      <c r="AL10" s="5">
        <v>123.3</v>
      </c>
      <c r="AM10" s="2"/>
      <c r="AN10" s="3" t="s">
        <v>18</v>
      </c>
      <c r="AO10" s="5">
        <v>53</v>
      </c>
      <c r="AP10" s="5">
        <v>64</v>
      </c>
      <c r="AQ10" s="5">
        <v>122.7</v>
      </c>
      <c r="AR10" s="5">
        <v>66.3</v>
      </c>
      <c r="AS10" s="5"/>
      <c r="AT10" s="3" t="s">
        <v>18</v>
      </c>
      <c r="AU10" s="5">
        <v>69.7</v>
      </c>
      <c r="AV10" s="5">
        <v>78.3</v>
      </c>
      <c r="AW10" s="5">
        <v>140.30000000000001</v>
      </c>
      <c r="AX10" s="5">
        <v>85.3</v>
      </c>
    </row>
    <row r="11" spans="1:50" ht="14.15" x14ac:dyDescent="0.35">
      <c r="A11" s="3" t="s">
        <v>19</v>
      </c>
      <c r="B11" s="5"/>
      <c r="C11" s="5"/>
      <c r="D11" s="5">
        <v>385.3</v>
      </c>
      <c r="E11" s="5"/>
      <c r="F11" s="5"/>
      <c r="G11" s="5"/>
      <c r="H11" s="5"/>
      <c r="I11" s="66"/>
      <c r="J11" s="7" t="s">
        <v>8</v>
      </c>
      <c r="K11" s="8">
        <f>STDEV(K4:K9)/SQRT(6)</f>
        <v>2.8296120768739854</v>
      </c>
      <c r="L11" s="8">
        <f t="shared" ref="L11:AE11" si="1">STDEV(L4:L9)/SQRT(6)</f>
        <v>4.9997634620119991</v>
      </c>
      <c r="M11" s="8">
        <f t="shared" si="1"/>
        <v>11.883344728095624</v>
      </c>
      <c r="N11" s="8">
        <f t="shared" si="1"/>
        <v>8.8469252946402221</v>
      </c>
      <c r="O11" s="8">
        <f t="shared" si="1"/>
        <v>7.5330443344750266</v>
      </c>
      <c r="P11" s="8">
        <f t="shared" si="1"/>
        <v>6.5474398637134614</v>
      </c>
      <c r="Q11" s="8">
        <f t="shared" si="1"/>
        <v>5.0561106383431396</v>
      </c>
      <c r="R11" s="8">
        <f t="shared" si="1"/>
        <v>4.3008445902843047</v>
      </c>
      <c r="S11" s="8">
        <f t="shared" si="1"/>
        <v>3.8331454550553019</v>
      </c>
      <c r="T11" s="8">
        <f t="shared" si="1"/>
        <v>4.1801354833705249</v>
      </c>
      <c r="U11" s="8">
        <f t="shared" si="1"/>
        <v>5.2733170233207547</v>
      </c>
      <c r="V11" s="8">
        <f t="shared" si="1"/>
        <v>5.1120129948593727</v>
      </c>
      <c r="W11" s="8">
        <f t="shared" si="1"/>
        <v>5.2507938716445528</v>
      </c>
      <c r="X11" s="8">
        <f t="shared" si="1"/>
        <v>5.416411904921727</v>
      </c>
      <c r="Y11" s="8">
        <f t="shared" si="1"/>
        <v>6.1563923545323345</v>
      </c>
      <c r="Z11" s="8">
        <f t="shared" si="1"/>
        <v>5.4568803015805454</v>
      </c>
      <c r="AA11" s="8">
        <f t="shared" si="1"/>
        <v>6.1475446652933927</v>
      </c>
      <c r="AB11" s="8">
        <f t="shared" si="1"/>
        <v>6.6815416031364911</v>
      </c>
      <c r="AC11" s="8">
        <f t="shared" si="1"/>
        <v>6.610506814794527</v>
      </c>
      <c r="AD11" s="8">
        <f t="shared" si="1"/>
        <v>5.5561407754193741</v>
      </c>
      <c r="AE11" s="8">
        <f t="shared" si="1"/>
        <v>4.5795710527964442</v>
      </c>
      <c r="AF11" s="8"/>
      <c r="AG11" s="8"/>
      <c r="AH11" s="3" t="s">
        <v>19</v>
      </c>
      <c r="AI11" s="5">
        <v>92.7</v>
      </c>
      <c r="AJ11" s="5">
        <v>99.3</v>
      </c>
      <c r="AK11" s="5">
        <v>171.3</v>
      </c>
      <c r="AL11" s="5">
        <v>125.3</v>
      </c>
      <c r="AM11" s="2"/>
      <c r="AN11" s="3" t="s">
        <v>19</v>
      </c>
      <c r="AO11" s="5">
        <v>61.7</v>
      </c>
      <c r="AP11" s="5">
        <v>65</v>
      </c>
      <c r="AQ11" s="5">
        <v>117.3</v>
      </c>
      <c r="AR11" s="5">
        <v>85.3</v>
      </c>
      <c r="AS11" s="5"/>
      <c r="AT11" s="3" t="s">
        <v>19</v>
      </c>
      <c r="AU11" s="5">
        <v>72</v>
      </c>
      <c r="AV11" s="5">
        <v>76.7</v>
      </c>
      <c r="AW11" s="5">
        <v>135.19999999999999</v>
      </c>
      <c r="AX11" s="5">
        <v>98.7</v>
      </c>
    </row>
    <row r="12" spans="1:50" ht="14.15" x14ac:dyDescent="0.35">
      <c r="A12" s="7" t="s">
        <v>7</v>
      </c>
      <c r="B12" s="5">
        <f>AVERAGE(B4:B7)</f>
        <v>4.0250000000000004</v>
      </c>
      <c r="C12" s="5">
        <f>AVERAGE(C4:C9)</f>
        <v>453.68333333333339</v>
      </c>
      <c r="D12" s="5">
        <f>AVERAGE(D4:D11)</f>
        <v>417.35</v>
      </c>
      <c r="E12" s="5">
        <f>AVERAGE(E4:E9)</f>
        <v>294.06666666666666</v>
      </c>
      <c r="F12" s="5">
        <f t="shared" ref="F12:G12" si="2">AVERAGE(F4:F9)</f>
        <v>30.75</v>
      </c>
      <c r="G12" s="5">
        <f t="shared" si="2"/>
        <v>15.016666666666666</v>
      </c>
      <c r="H12" s="5"/>
      <c r="I12" s="66" t="s">
        <v>27</v>
      </c>
      <c r="J12" s="3" t="s">
        <v>3</v>
      </c>
      <c r="K12" s="5">
        <v>115.34220000000001</v>
      </c>
      <c r="L12" s="5">
        <v>117.5038</v>
      </c>
      <c r="M12" s="5">
        <v>120.568</v>
      </c>
      <c r="N12" s="5">
        <v>121.03149999999999</v>
      </c>
      <c r="O12" s="5">
        <v>121.2552</v>
      </c>
      <c r="P12" s="5">
        <v>120.2756</v>
      </c>
      <c r="Q12" s="5">
        <v>118.59990000000001</v>
      </c>
      <c r="R12" s="5">
        <v>115.373</v>
      </c>
      <c r="S12" s="5">
        <v>113.67270000000001</v>
      </c>
      <c r="T12" s="5">
        <v>108.9132</v>
      </c>
      <c r="U12" s="5">
        <v>114.6489</v>
      </c>
      <c r="V12" s="5">
        <v>113.4378</v>
      </c>
      <c r="W12" s="5">
        <v>106.748</v>
      </c>
      <c r="X12" s="5">
        <v>105.3794</v>
      </c>
      <c r="Y12" s="5">
        <v>107.96420000000001</v>
      </c>
      <c r="Z12" s="5">
        <v>108.8921</v>
      </c>
      <c r="AA12" s="5">
        <v>108.6185</v>
      </c>
      <c r="AB12" s="5">
        <v>106.89749999999999</v>
      </c>
      <c r="AC12" s="5">
        <v>105.5016</v>
      </c>
      <c r="AD12" s="5">
        <v>106.1195</v>
      </c>
      <c r="AE12" s="5">
        <v>106.02930000000001</v>
      </c>
      <c r="AF12" s="8"/>
      <c r="AG12" s="8"/>
      <c r="AH12" s="3" t="s">
        <v>33</v>
      </c>
      <c r="AI12" s="17">
        <v>99</v>
      </c>
      <c r="AJ12" s="17">
        <v>103.7</v>
      </c>
      <c r="AK12" s="17">
        <v>142.80000000000001</v>
      </c>
      <c r="AL12" s="17">
        <v>110.5</v>
      </c>
      <c r="AM12" s="2"/>
      <c r="AN12" s="3" t="s">
        <v>33</v>
      </c>
      <c r="AO12" s="17">
        <v>53.8</v>
      </c>
      <c r="AP12" s="17">
        <v>59.7</v>
      </c>
      <c r="AQ12" s="17">
        <v>105.5</v>
      </c>
      <c r="AR12" s="17">
        <v>70.8</v>
      </c>
      <c r="AS12" s="8"/>
      <c r="AT12" s="3" t="s">
        <v>33</v>
      </c>
      <c r="AU12" s="17">
        <v>68.8</v>
      </c>
      <c r="AV12" s="17">
        <v>74.3</v>
      </c>
      <c r="AW12" s="17">
        <v>118</v>
      </c>
      <c r="AX12" s="17">
        <v>83.8</v>
      </c>
    </row>
    <row r="13" spans="1:50" ht="14.15" x14ac:dyDescent="0.35">
      <c r="A13" s="7" t="s">
        <v>8</v>
      </c>
      <c r="B13" s="8">
        <f>STDEV(B4:B7)/SQRT(4)</f>
        <v>0.809706737035082</v>
      </c>
      <c r="C13" s="8">
        <f>STDEV(C4:C9)/SQRT(6)</f>
        <v>51.240930362791303</v>
      </c>
      <c r="D13" s="8">
        <f>STDEV(D4:D11)/SQRT(8)</f>
        <v>60.756822074326983</v>
      </c>
      <c r="E13" s="8">
        <f>STDEV(E4:E9)/SQRT(6)</f>
        <v>48.853097251976855</v>
      </c>
      <c r="F13" s="8">
        <f t="shared" ref="F13:G13" si="3">STDEV(F4:F9)/SQRT(6)</f>
        <v>11.421463712385265</v>
      </c>
      <c r="G13" s="8">
        <f t="shared" si="3"/>
        <v>4.0757344259790917</v>
      </c>
      <c r="H13" s="8"/>
      <c r="I13" s="66"/>
      <c r="J13" s="3" t="s">
        <v>4</v>
      </c>
      <c r="K13" s="5">
        <v>88.163449999999997</v>
      </c>
      <c r="L13" s="5">
        <v>86.489490000000004</v>
      </c>
      <c r="M13" s="5">
        <v>85.404210000000006</v>
      </c>
      <c r="N13" s="5">
        <v>91.559340000000006</v>
      </c>
      <c r="O13" s="5">
        <v>94.956879999999998</v>
      </c>
      <c r="P13" s="5">
        <v>96.438029999999998</v>
      </c>
      <c r="Q13" s="5">
        <v>96.095429999999993</v>
      </c>
      <c r="R13" s="5">
        <v>94.384720000000002</v>
      </c>
      <c r="S13" s="5">
        <v>90.949680000000001</v>
      </c>
      <c r="T13" s="5">
        <v>91.395979999999994</v>
      </c>
      <c r="U13" s="5">
        <v>87.319109999999995</v>
      </c>
      <c r="V13" s="5">
        <v>89.544460000000001</v>
      </c>
      <c r="W13" s="5">
        <v>89.323449999999994</v>
      </c>
      <c r="X13" s="5">
        <v>89.140950000000004</v>
      </c>
      <c r="Y13" s="5">
        <v>88.996889999999993</v>
      </c>
      <c r="Z13" s="5">
        <v>86.555369999999996</v>
      </c>
      <c r="AA13" s="5">
        <v>89.43844</v>
      </c>
      <c r="AB13" s="5">
        <v>92.919510000000002</v>
      </c>
      <c r="AC13" s="5">
        <v>93.636020000000002</v>
      </c>
      <c r="AD13" s="5">
        <v>94.046760000000006</v>
      </c>
      <c r="AE13" s="5">
        <v>94.675229999999999</v>
      </c>
      <c r="AF13" s="8"/>
      <c r="AG13" s="8"/>
      <c r="AH13" s="3" t="s">
        <v>34</v>
      </c>
      <c r="AI13" s="17">
        <v>121</v>
      </c>
      <c r="AJ13" s="17">
        <v>106.3</v>
      </c>
      <c r="AK13" s="17">
        <v>161.30000000000001</v>
      </c>
      <c r="AL13" s="17">
        <v>129.30000000000001</v>
      </c>
      <c r="AM13" s="2"/>
      <c r="AN13" s="3" t="s">
        <v>34</v>
      </c>
      <c r="AO13" s="17">
        <v>82.3</v>
      </c>
      <c r="AP13" s="17">
        <v>58.7</v>
      </c>
      <c r="AQ13" s="17">
        <v>95.7</v>
      </c>
      <c r="AR13" s="17">
        <v>66.7</v>
      </c>
      <c r="AS13" s="2"/>
      <c r="AT13" s="3" t="s">
        <v>34</v>
      </c>
      <c r="AU13" s="17">
        <v>95</v>
      </c>
      <c r="AV13" s="17">
        <v>74.3</v>
      </c>
      <c r="AW13" s="17">
        <v>117.3</v>
      </c>
      <c r="AX13" s="17">
        <v>87.3</v>
      </c>
    </row>
    <row r="14" spans="1:50" ht="14.15" x14ac:dyDescent="0.35">
      <c r="A14" s="2"/>
      <c r="B14" s="2"/>
      <c r="C14" s="2"/>
      <c r="D14" s="2"/>
      <c r="E14" s="2"/>
      <c r="F14" s="2"/>
      <c r="G14" s="2"/>
      <c r="H14" s="2"/>
      <c r="I14" s="66"/>
      <c r="J14" s="3" t="s">
        <v>5</v>
      </c>
      <c r="K14" s="5">
        <v>94.133700000000005</v>
      </c>
      <c r="L14" s="5">
        <v>115.6553</v>
      </c>
      <c r="M14" s="5">
        <v>128.6336</v>
      </c>
      <c r="N14" s="5">
        <v>132.78020000000001</v>
      </c>
      <c r="O14" s="5">
        <v>132.4913</v>
      </c>
      <c r="P14" s="5">
        <v>133.16800000000001</v>
      </c>
      <c r="Q14" s="5">
        <v>131.99930000000001</v>
      </c>
      <c r="R14" s="5">
        <v>127.52679999999999</v>
      </c>
      <c r="S14" s="5">
        <v>123.372</v>
      </c>
      <c r="T14" s="5">
        <v>120.9701</v>
      </c>
      <c r="U14" s="5">
        <v>115.20569999999999</v>
      </c>
      <c r="V14" s="5">
        <v>111.58150000000001</v>
      </c>
      <c r="W14" s="5">
        <v>108.681</v>
      </c>
      <c r="X14" s="5">
        <v>108.5859</v>
      </c>
      <c r="Y14" s="5">
        <v>107.53230000000001</v>
      </c>
      <c r="Z14" s="5">
        <v>107.3408</v>
      </c>
      <c r="AA14" s="5">
        <v>106.6433</v>
      </c>
      <c r="AB14" s="5">
        <v>105.7445</v>
      </c>
      <c r="AC14" s="5">
        <v>105.688</v>
      </c>
      <c r="AD14" s="5">
        <v>106.0363</v>
      </c>
      <c r="AE14" s="5">
        <v>104.79389999999999</v>
      </c>
      <c r="AF14" s="2"/>
      <c r="AG14" s="2"/>
      <c r="AH14" s="3" t="s">
        <v>35</v>
      </c>
      <c r="AI14" s="17"/>
      <c r="AJ14" s="17">
        <v>99.2</v>
      </c>
      <c r="AK14" s="17">
        <v>141.69999999999999</v>
      </c>
      <c r="AL14" s="17">
        <v>121</v>
      </c>
      <c r="AN14" s="3" t="s">
        <v>35</v>
      </c>
      <c r="AO14" s="17"/>
      <c r="AP14" s="17">
        <v>58.3</v>
      </c>
      <c r="AQ14" s="17">
        <v>96.3</v>
      </c>
      <c r="AR14" s="17">
        <v>74</v>
      </c>
      <c r="AT14" s="3" t="s">
        <v>35</v>
      </c>
      <c r="AU14" s="17"/>
      <c r="AV14" s="17">
        <v>71.8</v>
      </c>
      <c r="AW14" s="17">
        <v>111.3</v>
      </c>
      <c r="AX14" s="17">
        <v>89.7</v>
      </c>
    </row>
    <row r="15" spans="1:50" ht="14.15" x14ac:dyDescent="0.35">
      <c r="A15" s="2"/>
      <c r="B15" s="2"/>
      <c r="C15" s="2"/>
      <c r="D15" s="2"/>
      <c r="E15" s="2"/>
      <c r="F15" s="2"/>
      <c r="G15" s="2"/>
      <c r="H15" s="2"/>
      <c r="I15" s="66"/>
      <c r="J15" s="3" t="s">
        <v>6</v>
      </c>
      <c r="K15" s="5">
        <v>95.571160000000006</v>
      </c>
      <c r="L15" s="5">
        <v>103.0278</v>
      </c>
      <c r="M15" s="5">
        <v>132.54040000000001</v>
      </c>
      <c r="N15" s="5">
        <v>134.53649999999999</v>
      </c>
      <c r="O15" s="5">
        <v>137.12459999999999</v>
      </c>
      <c r="P15" s="5">
        <v>139.07140000000001</v>
      </c>
      <c r="Q15" s="5">
        <v>143.6174</v>
      </c>
      <c r="R15" s="5">
        <v>138.7424</v>
      </c>
      <c r="S15" s="5">
        <v>133.56370000000001</v>
      </c>
      <c r="T15" s="5">
        <v>124.468</v>
      </c>
      <c r="U15" s="5">
        <v>120.2229</v>
      </c>
      <c r="V15" s="5">
        <v>116.7871</v>
      </c>
      <c r="W15" s="5">
        <v>115.9004</v>
      </c>
      <c r="X15" s="5">
        <v>114.4449</v>
      </c>
      <c r="Y15" s="5">
        <v>117.2341</v>
      </c>
      <c r="Z15" s="5">
        <v>113.8689</v>
      </c>
      <c r="AA15" s="5">
        <v>112.52119999999999</v>
      </c>
      <c r="AB15" s="5">
        <v>108.8445</v>
      </c>
      <c r="AC15" s="5">
        <v>108.1597</v>
      </c>
      <c r="AD15" s="5">
        <v>106.9131</v>
      </c>
      <c r="AE15" s="5">
        <v>105.8342</v>
      </c>
      <c r="AF15" s="2"/>
      <c r="AG15" s="2"/>
      <c r="AH15" s="7" t="s">
        <v>7</v>
      </c>
      <c r="AI15" s="5">
        <f>AVERAGE(AI4:AI14)</f>
        <v>102.89000000000001</v>
      </c>
      <c r="AJ15" s="5">
        <f>AVERAGE(AJ4:AJ14)</f>
        <v>99.736363636363635</v>
      </c>
      <c r="AK15" s="5">
        <f t="shared" ref="AK15:AL15" si="4">AVERAGE(AK4:AK14)</f>
        <v>155.03636363636363</v>
      </c>
      <c r="AL15" s="5">
        <f t="shared" si="4"/>
        <v>123.65454545454544</v>
      </c>
      <c r="AN15" s="7" t="s">
        <v>7</v>
      </c>
      <c r="AO15" s="5">
        <f>AVERAGE(AO4:AO14)</f>
        <v>61.11999999999999</v>
      </c>
      <c r="AP15" s="5">
        <f>AVERAGE(AP4:AP14)</f>
        <v>57.190909090909095</v>
      </c>
      <c r="AQ15" s="5">
        <f t="shared" ref="AQ15" si="5">AVERAGE(AQ4:AQ14)</f>
        <v>103.1</v>
      </c>
      <c r="AR15" s="5">
        <f t="shared" ref="AR15" si="6">AVERAGE(AR4:AR14)</f>
        <v>78.627272727272725</v>
      </c>
      <c r="AT15" s="7" t="s">
        <v>7</v>
      </c>
      <c r="AU15" s="5">
        <f>AVERAGE(AU4:AU14)</f>
        <v>74.89</v>
      </c>
      <c r="AV15" s="5">
        <f>AVERAGE(AV4:AV14)</f>
        <v>71.245454545454535</v>
      </c>
      <c r="AW15" s="5">
        <f t="shared" ref="AW15:AX15" si="7">AVERAGE(AW4:AW14)</f>
        <v>120.22727272727273</v>
      </c>
      <c r="AX15" s="5">
        <f t="shared" si="7"/>
        <v>93.518181818181802</v>
      </c>
    </row>
    <row r="16" spans="1:50" ht="14.15" x14ac:dyDescent="0.35">
      <c r="A16" s="2"/>
      <c r="B16" s="2"/>
      <c r="C16" s="2"/>
      <c r="D16" s="2"/>
      <c r="E16" s="2"/>
      <c r="F16" s="2"/>
      <c r="G16" s="2"/>
      <c r="H16" s="2"/>
      <c r="I16" s="66"/>
      <c r="J16" s="3" t="s">
        <v>16</v>
      </c>
      <c r="K16" s="5">
        <v>106.6476</v>
      </c>
      <c r="L16" s="5">
        <v>107.14060000000001</v>
      </c>
      <c r="M16" s="5">
        <v>115.68640000000001</v>
      </c>
      <c r="N16" s="5">
        <v>134.60579999999999</v>
      </c>
      <c r="O16" s="5">
        <v>148.1498</v>
      </c>
      <c r="P16" s="5">
        <v>143.96440000000001</v>
      </c>
      <c r="Q16" s="5">
        <v>145.37690000000001</v>
      </c>
      <c r="R16" s="5">
        <v>138.8091</v>
      </c>
      <c r="S16" s="5">
        <v>140.20439999999999</v>
      </c>
      <c r="T16" s="5">
        <v>136.53030000000001</v>
      </c>
      <c r="U16" s="5">
        <v>136.22540000000001</v>
      </c>
      <c r="V16" s="5">
        <v>129.9546</v>
      </c>
      <c r="W16" s="5">
        <v>125.4327</v>
      </c>
      <c r="X16" s="5">
        <v>114.3826</v>
      </c>
      <c r="Y16" s="5">
        <v>119.7723</v>
      </c>
      <c r="Z16" s="5">
        <v>119.30540000000001</v>
      </c>
      <c r="AA16" s="5">
        <v>113.0432</v>
      </c>
      <c r="AB16" s="5">
        <v>116.6621</v>
      </c>
      <c r="AC16" s="5">
        <v>115.6756</v>
      </c>
      <c r="AD16" s="5">
        <v>115.7204</v>
      </c>
      <c r="AE16" s="5">
        <v>116.34610000000001</v>
      </c>
      <c r="AF16" s="2"/>
      <c r="AG16" s="2"/>
      <c r="AH16" s="7" t="s">
        <v>8</v>
      </c>
      <c r="AI16" s="8">
        <f>STDEV(AI4:AI14)/SQRT(10)</f>
        <v>3.0024230955087661</v>
      </c>
      <c r="AJ16" s="8">
        <f>STDEV(AJ4:AJ14)/SQRT(11)</f>
        <v>2.3530743034774635</v>
      </c>
      <c r="AK16" s="8">
        <f t="shared" ref="AK16:AL16" si="8">STDEV(AK4:AK14)/SQRT(11)</f>
        <v>4.1871507502069578</v>
      </c>
      <c r="AL16" s="8">
        <f t="shared" si="8"/>
        <v>1.6912267541297645</v>
      </c>
      <c r="AN16" s="7" t="s">
        <v>8</v>
      </c>
      <c r="AO16" s="8">
        <f>STDEV(AO4:AO14)/SQRT(10)</f>
        <v>3.3848617237472078</v>
      </c>
      <c r="AP16" s="8">
        <f>STDEV(AP4:AP14)/SQRT(11)</f>
        <v>2.1273737349757069</v>
      </c>
      <c r="AQ16" s="8">
        <f t="shared" ref="AQ16:AR16" si="9">STDEV(AQ4:AQ14)/SQRT(11)</f>
        <v>3.7307810539788466</v>
      </c>
      <c r="AR16" s="8">
        <f t="shared" si="9"/>
        <v>2.569721983869083</v>
      </c>
      <c r="AT16" s="7" t="s">
        <v>8</v>
      </c>
      <c r="AU16" s="8">
        <f>STDEV(AU4:AU14)/SQRT(10)</f>
        <v>2.8262440721840543</v>
      </c>
      <c r="AV16" s="8">
        <f>STDEV(AV4:AV14)/SQRT(11)</f>
        <v>1.8610536427403228</v>
      </c>
      <c r="AW16" s="8">
        <f t="shared" ref="AW16:AX16" si="10">STDEV(AW4:AW14)/SQRT(11)</f>
        <v>3.5722437794521684</v>
      </c>
      <c r="AX16" s="8">
        <f t="shared" si="10"/>
        <v>1.9004218757384175</v>
      </c>
    </row>
    <row r="17" spans="1:50" ht="14.15" x14ac:dyDescent="0.35">
      <c r="A17" s="2"/>
      <c r="B17" s="2"/>
      <c r="C17" s="2"/>
      <c r="D17" s="2"/>
      <c r="E17" s="2"/>
      <c r="F17" s="2"/>
      <c r="G17" s="2"/>
      <c r="H17" s="2"/>
      <c r="I17" s="66"/>
      <c r="J17" s="3" t="s">
        <v>17</v>
      </c>
      <c r="K17" s="5">
        <v>124.2617</v>
      </c>
      <c r="L17" s="5">
        <v>118.58159999999999</v>
      </c>
      <c r="M17" s="5">
        <v>105.8686</v>
      </c>
      <c r="N17" s="5">
        <v>109.1019</v>
      </c>
      <c r="O17" s="5">
        <v>109.6508</v>
      </c>
      <c r="P17" s="5">
        <v>106.87869999999999</v>
      </c>
      <c r="Q17" s="5">
        <v>111.4113</v>
      </c>
      <c r="R17" s="5">
        <v>104.44070000000001</v>
      </c>
      <c r="S17" s="5">
        <v>110.48779999999999</v>
      </c>
      <c r="T17" s="5">
        <v>110.9395</v>
      </c>
      <c r="U17" s="5">
        <v>109.4999</v>
      </c>
      <c r="V17" s="5">
        <v>112.7727</v>
      </c>
      <c r="W17" s="5">
        <v>109.89360000000001</v>
      </c>
      <c r="X17" s="5">
        <v>112.158</v>
      </c>
      <c r="Y17" s="5">
        <v>107.3032</v>
      </c>
      <c r="Z17" s="5">
        <v>77.533199999999994</v>
      </c>
      <c r="AA17" s="5">
        <v>110.2381</v>
      </c>
      <c r="AB17" s="5">
        <v>111.8258</v>
      </c>
      <c r="AC17" s="5">
        <v>111.4832</v>
      </c>
      <c r="AD17" s="5">
        <v>111.7788</v>
      </c>
      <c r="AE17" s="5">
        <v>113.8214</v>
      </c>
      <c r="AF17" s="2"/>
      <c r="AG17" s="2"/>
      <c r="AH17" s="2"/>
      <c r="AI17" s="2"/>
      <c r="AJ17" s="2"/>
      <c r="AK17" s="2"/>
    </row>
    <row r="18" spans="1:50" ht="14.15" x14ac:dyDescent="0.35">
      <c r="A18" s="2"/>
      <c r="B18" s="2"/>
      <c r="C18" s="2"/>
      <c r="D18" s="2"/>
      <c r="E18" s="2"/>
      <c r="F18" s="2"/>
      <c r="G18" s="2"/>
      <c r="H18" s="2"/>
      <c r="I18" s="66"/>
      <c r="J18" s="7" t="s">
        <v>7</v>
      </c>
      <c r="K18" s="5">
        <f>AVERAGE(K12:K17)</f>
        <v>104.01996833333334</v>
      </c>
      <c r="L18" s="5">
        <f t="shared" ref="L18:AE18" si="11">AVERAGE(L12:L17)</f>
        <v>108.06643166666667</v>
      </c>
      <c r="M18" s="5">
        <f>AVERAGE(M12:M17)</f>
        <v>114.78353500000001</v>
      </c>
      <c r="N18" s="5">
        <f t="shared" si="11"/>
        <v>120.60253999999999</v>
      </c>
      <c r="O18" s="5">
        <f t="shared" si="11"/>
        <v>123.93809666666668</v>
      </c>
      <c r="P18" s="5">
        <f t="shared" si="11"/>
        <v>123.29935499999999</v>
      </c>
      <c r="Q18" s="5">
        <f t="shared" si="11"/>
        <v>124.516705</v>
      </c>
      <c r="R18" s="5">
        <f t="shared" si="11"/>
        <v>119.87945333333333</v>
      </c>
      <c r="S18" s="5">
        <f t="shared" si="11"/>
        <v>118.70837999999999</v>
      </c>
      <c r="T18" s="5">
        <f t="shared" si="11"/>
        <v>115.53617999999999</v>
      </c>
      <c r="U18" s="5">
        <f t="shared" si="11"/>
        <v>113.85365166666666</v>
      </c>
      <c r="V18" s="5">
        <f t="shared" si="11"/>
        <v>112.34636</v>
      </c>
      <c r="W18" s="5">
        <f t="shared" si="11"/>
        <v>109.32985833333333</v>
      </c>
      <c r="X18" s="5">
        <f t="shared" si="11"/>
        <v>107.34862500000001</v>
      </c>
      <c r="Y18" s="5">
        <f t="shared" si="11"/>
        <v>108.13383166666669</v>
      </c>
      <c r="Z18" s="5">
        <f t="shared" si="11"/>
        <v>102.249295</v>
      </c>
      <c r="AA18" s="5">
        <f t="shared" si="11"/>
        <v>106.75045666666666</v>
      </c>
      <c r="AB18" s="5">
        <f t="shared" si="11"/>
        <v>107.14898499999998</v>
      </c>
      <c r="AC18" s="5">
        <f t="shared" si="11"/>
        <v>106.69068666666668</v>
      </c>
      <c r="AD18" s="5">
        <f t="shared" si="11"/>
        <v>106.76914333333333</v>
      </c>
      <c r="AE18" s="5">
        <f t="shared" si="11"/>
        <v>106.91668833333334</v>
      </c>
      <c r="AF18" s="2"/>
      <c r="AG18" s="2"/>
    </row>
    <row r="19" spans="1:50" ht="14.15" x14ac:dyDescent="0.25">
      <c r="A19" s="2"/>
      <c r="B19" s="2"/>
      <c r="C19" s="2"/>
      <c r="D19" s="2"/>
      <c r="E19" s="2"/>
      <c r="F19" s="2"/>
      <c r="G19" s="2"/>
      <c r="H19" s="2"/>
      <c r="I19" s="66"/>
      <c r="J19" s="7" t="s">
        <v>8</v>
      </c>
      <c r="K19" s="8">
        <f>STDEV(K12:K17)/SQRT(6)</f>
        <v>5.6726681447742013</v>
      </c>
      <c r="L19" s="8">
        <f t="shared" ref="L19:AE19" si="12">STDEV(L12:L17)/SQRT(6)</f>
        <v>4.9967756061686854</v>
      </c>
      <c r="M19" s="8">
        <f t="shared" si="12"/>
        <v>7.0333172808349609</v>
      </c>
      <c r="N19" s="8">
        <f t="shared" si="12"/>
        <v>7.1051580519976278</v>
      </c>
      <c r="O19" s="8">
        <f t="shared" si="12"/>
        <v>7.9256617720926297</v>
      </c>
      <c r="P19" s="8">
        <f t="shared" si="12"/>
        <v>7.6887437815609623</v>
      </c>
      <c r="Q19" s="8">
        <f t="shared" si="12"/>
        <v>7.8962071213605238</v>
      </c>
      <c r="R19" s="8">
        <f t="shared" si="12"/>
        <v>7.4861401821084081</v>
      </c>
      <c r="S19" s="8">
        <f t="shared" si="12"/>
        <v>7.2295463065026873</v>
      </c>
      <c r="T19" s="8">
        <f t="shared" si="12"/>
        <v>6.3187566202959218</v>
      </c>
      <c r="U19" s="8">
        <f t="shared" si="12"/>
        <v>6.497589187445076</v>
      </c>
      <c r="V19" s="8">
        <f t="shared" si="12"/>
        <v>5.3280858011859973</v>
      </c>
      <c r="W19" s="8">
        <f t="shared" si="12"/>
        <v>4.8653013479539773</v>
      </c>
      <c r="X19" s="8">
        <f t="shared" si="12"/>
        <v>3.9153209170247671</v>
      </c>
      <c r="Y19" s="8">
        <f t="shared" si="12"/>
        <v>4.418038514439349</v>
      </c>
      <c r="Z19" s="8">
        <f t="shared" si="12"/>
        <v>6.7160525447486554</v>
      </c>
      <c r="AA19" s="8">
        <f t="shared" si="12"/>
        <v>3.5975489008135031</v>
      </c>
      <c r="AB19" s="8">
        <f t="shared" si="12"/>
        <v>3.2647639437829188</v>
      </c>
      <c r="AC19" s="8">
        <f t="shared" si="12"/>
        <v>3.0479418261144322</v>
      </c>
      <c r="AD19" s="8">
        <f t="shared" si="12"/>
        <v>2.9892056516981969</v>
      </c>
      <c r="AE19" s="8">
        <f t="shared" si="12"/>
        <v>3.1246739513112058</v>
      </c>
      <c r="AF19" s="2"/>
      <c r="AG19" s="2"/>
    </row>
    <row r="20" spans="1:50" ht="13.75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U20" s="14"/>
      <c r="AV20" s="14"/>
      <c r="AW20" s="14"/>
      <c r="AX20" s="14"/>
    </row>
    <row r="21" spans="1:50" ht="13.75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U21" s="14"/>
      <c r="AV21" s="14"/>
      <c r="AW21" s="14"/>
      <c r="AX21" s="14"/>
    </row>
    <row r="22" spans="1:50" ht="14.15" x14ac:dyDescent="0.3">
      <c r="A22" s="1" t="s">
        <v>11</v>
      </c>
      <c r="B22" s="2"/>
      <c r="C22" s="2"/>
      <c r="D22" s="2"/>
      <c r="E22" s="2"/>
      <c r="F22" s="2"/>
      <c r="G22" s="1" t="s">
        <v>12</v>
      </c>
      <c r="H22" s="2"/>
      <c r="I22" s="2"/>
      <c r="J22" s="2"/>
      <c r="K22" s="2"/>
      <c r="L22" s="2"/>
      <c r="M22" s="1" t="s">
        <v>13</v>
      </c>
      <c r="N22" s="2"/>
      <c r="O22" s="2"/>
      <c r="P22" s="2"/>
      <c r="Q22" s="2"/>
      <c r="R22" s="2"/>
      <c r="S22" s="1" t="s">
        <v>14</v>
      </c>
      <c r="T22" s="2"/>
      <c r="U22" s="2"/>
      <c r="V22" s="2"/>
      <c r="W22" s="2"/>
      <c r="X22" s="2"/>
      <c r="Y22" s="1" t="s">
        <v>45</v>
      </c>
      <c r="Z22" s="2"/>
      <c r="AA22" s="2"/>
      <c r="AB22" s="2"/>
      <c r="AC22" s="2"/>
      <c r="AD22" s="2"/>
      <c r="AE22" s="1" t="s">
        <v>47</v>
      </c>
      <c r="AF22" s="2"/>
      <c r="AG22" s="2"/>
      <c r="AH22" s="2"/>
      <c r="AI22" s="2"/>
      <c r="AJ22" s="2"/>
      <c r="AK22" s="2"/>
      <c r="AL22" s="2"/>
      <c r="AM22" s="2"/>
      <c r="AU22" s="14"/>
      <c r="AV22" s="14"/>
      <c r="AW22" s="14"/>
      <c r="AX22" s="14"/>
    </row>
    <row r="23" spans="1:50" ht="14.15" x14ac:dyDescent="0.3">
      <c r="A23" s="3" t="s">
        <v>39</v>
      </c>
      <c r="B23" s="4" t="s">
        <v>29</v>
      </c>
      <c r="C23" s="4" t="s">
        <v>30</v>
      </c>
      <c r="D23" s="4" t="s">
        <v>31</v>
      </c>
      <c r="E23" s="4" t="s">
        <v>32</v>
      </c>
      <c r="F23" s="2"/>
      <c r="G23" s="3" t="s">
        <v>41</v>
      </c>
      <c r="H23" s="4" t="s">
        <v>29</v>
      </c>
      <c r="I23" s="4" t="s">
        <v>30</v>
      </c>
      <c r="J23" s="4" t="s">
        <v>31</v>
      </c>
      <c r="K23" s="4" t="s">
        <v>32</v>
      </c>
      <c r="M23" s="3" t="s">
        <v>43</v>
      </c>
      <c r="N23" s="4" t="s">
        <v>29</v>
      </c>
      <c r="O23" s="4" t="s">
        <v>30</v>
      </c>
      <c r="P23" s="4" t="s">
        <v>31</v>
      </c>
      <c r="Q23" s="4" t="s">
        <v>32</v>
      </c>
      <c r="S23" s="3" t="s">
        <v>44</v>
      </c>
      <c r="T23" s="4" t="s">
        <v>29</v>
      </c>
      <c r="U23" s="4" t="s">
        <v>30</v>
      </c>
      <c r="V23" s="4" t="s">
        <v>31</v>
      </c>
      <c r="W23" s="4" t="s">
        <v>32</v>
      </c>
      <c r="Y23" s="3" t="s">
        <v>46</v>
      </c>
      <c r="Z23" s="4" t="s">
        <v>29</v>
      </c>
      <c r="AA23" s="4" t="s">
        <v>30</v>
      </c>
      <c r="AB23" s="4" t="s">
        <v>31</v>
      </c>
      <c r="AC23" s="4" t="s">
        <v>32</v>
      </c>
      <c r="AE23" s="3" t="s">
        <v>28</v>
      </c>
      <c r="AF23" s="4" t="s">
        <v>29</v>
      </c>
      <c r="AG23" s="4" t="s">
        <v>30</v>
      </c>
      <c r="AH23" s="4" t="s">
        <v>48</v>
      </c>
      <c r="AI23" s="4" t="s">
        <v>49</v>
      </c>
      <c r="AJ23" s="4" t="s">
        <v>31</v>
      </c>
      <c r="AK23" s="4" t="s">
        <v>32</v>
      </c>
      <c r="AL23" s="4" t="s">
        <v>50</v>
      </c>
      <c r="AM23" s="4" t="s">
        <v>51</v>
      </c>
      <c r="AU23" s="14"/>
      <c r="AV23" s="14"/>
      <c r="AW23" s="14"/>
      <c r="AX23" s="14"/>
    </row>
    <row r="24" spans="1:50" ht="14.15" x14ac:dyDescent="0.3">
      <c r="B24" s="3" t="s">
        <v>40</v>
      </c>
      <c r="C24" s="3" t="s">
        <v>40</v>
      </c>
      <c r="D24" s="3" t="s">
        <v>40</v>
      </c>
      <c r="E24" s="3" t="s">
        <v>40</v>
      </c>
      <c r="F24" s="2"/>
      <c r="H24" s="3" t="s">
        <v>42</v>
      </c>
      <c r="I24" s="3" t="s">
        <v>42</v>
      </c>
      <c r="J24" s="3" t="s">
        <v>42</v>
      </c>
      <c r="K24" s="3" t="s">
        <v>42</v>
      </c>
      <c r="N24" s="3" t="s">
        <v>42</v>
      </c>
      <c r="O24" s="3" t="s">
        <v>42</v>
      </c>
      <c r="P24" s="3" t="s">
        <v>42</v>
      </c>
      <c r="Q24" s="3" t="s">
        <v>42</v>
      </c>
      <c r="T24" s="3" t="s">
        <v>42</v>
      </c>
      <c r="U24" s="3" t="s">
        <v>42</v>
      </c>
      <c r="V24" s="3" t="s">
        <v>42</v>
      </c>
      <c r="W24" s="3" t="s">
        <v>42</v>
      </c>
      <c r="Z24" s="3" t="s">
        <v>42</v>
      </c>
      <c r="AA24" s="3" t="s">
        <v>42</v>
      </c>
      <c r="AB24" s="3" t="s">
        <v>42</v>
      </c>
      <c r="AC24" s="3" t="s">
        <v>42</v>
      </c>
      <c r="AF24" s="3" t="s">
        <v>36</v>
      </c>
      <c r="AG24" s="3" t="s">
        <v>36</v>
      </c>
      <c r="AH24" s="3" t="s">
        <v>36</v>
      </c>
      <c r="AI24" s="3" t="s">
        <v>36</v>
      </c>
      <c r="AJ24" s="3" t="s">
        <v>36</v>
      </c>
      <c r="AK24" s="3" t="s">
        <v>36</v>
      </c>
      <c r="AL24" s="3" t="s">
        <v>36</v>
      </c>
      <c r="AM24" s="3" t="s">
        <v>36</v>
      </c>
      <c r="AU24" s="14"/>
      <c r="AV24" s="14"/>
      <c r="AW24" s="14"/>
      <c r="AX24" s="14"/>
    </row>
    <row r="25" spans="1:50" ht="14.15" x14ac:dyDescent="0.35">
      <c r="A25" s="3" t="s">
        <v>3</v>
      </c>
      <c r="B25" s="5">
        <v>691</v>
      </c>
      <c r="C25" s="5">
        <v>492.7</v>
      </c>
      <c r="D25" s="5">
        <v>708.7</v>
      </c>
      <c r="E25" s="5">
        <v>658.3</v>
      </c>
      <c r="F25" s="4"/>
      <c r="G25" s="3" t="s">
        <v>3</v>
      </c>
      <c r="H25" s="5">
        <v>7.4657539999999996</v>
      </c>
      <c r="I25" s="5">
        <v>23.271999999999998</v>
      </c>
      <c r="J25" s="5">
        <v>302.71600000000001</v>
      </c>
      <c r="K25" s="5">
        <v>79.623289999999997</v>
      </c>
      <c r="M25" s="3" t="s">
        <v>3</v>
      </c>
      <c r="N25" s="5">
        <v>14.6</v>
      </c>
      <c r="O25" s="5">
        <v>17.7</v>
      </c>
      <c r="P25" s="5">
        <v>108.9</v>
      </c>
      <c r="Q25" s="5">
        <v>33.6</v>
      </c>
      <c r="S25" s="3" t="s">
        <v>3</v>
      </c>
      <c r="T25" s="5">
        <v>32.6</v>
      </c>
      <c r="U25" s="5">
        <v>39.5</v>
      </c>
      <c r="V25" s="5">
        <v>59.1</v>
      </c>
      <c r="W25" s="5">
        <v>81.099999999999994</v>
      </c>
      <c r="Y25" s="3" t="s">
        <v>3</v>
      </c>
      <c r="Z25" s="5">
        <v>15.8</v>
      </c>
      <c r="AA25" s="5">
        <v>7.9</v>
      </c>
      <c r="AB25" s="5">
        <v>104.1</v>
      </c>
      <c r="AC25" s="5">
        <v>90.3</v>
      </c>
      <c r="AE25" s="3" t="s">
        <v>3</v>
      </c>
      <c r="AF25" s="5">
        <v>90</v>
      </c>
      <c r="AG25" s="5">
        <v>90.3</v>
      </c>
      <c r="AH25" s="5">
        <v>90</v>
      </c>
      <c r="AI25" s="5">
        <v>99</v>
      </c>
      <c r="AJ25" s="5">
        <v>136.69999999999999</v>
      </c>
      <c r="AK25" s="5">
        <v>120</v>
      </c>
      <c r="AL25" s="5">
        <v>137.69999999999999</v>
      </c>
      <c r="AM25" s="5">
        <v>123.7</v>
      </c>
      <c r="AU25" s="14"/>
      <c r="AV25" s="14"/>
      <c r="AW25" s="14"/>
      <c r="AX25" s="14"/>
    </row>
    <row r="26" spans="1:50" ht="14.15" x14ac:dyDescent="0.35">
      <c r="A26" s="3" t="s">
        <v>4</v>
      </c>
      <c r="B26" s="5">
        <v>685</v>
      </c>
      <c r="C26" s="5">
        <v>498.3</v>
      </c>
      <c r="D26" s="5">
        <v>582</v>
      </c>
      <c r="E26" s="5">
        <v>700.7</v>
      </c>
      <c r="F26" s="5"/>
      <c r="G26" s="3" t="s">
        <v>4</v>
      </c>
      <c r="H26" s="5">
        <v>10.5137</v>
      </c>
      <c r="I26" s="5">
        <v>6.7279999999999998</v>
      </c>
      <c r="J26" s="5">
        <v>1373.4570000000001</v>
      </c>
      <c r="K26" s="5">
        <v>204.07400000000001</v>
      </c>
      <c r="M26" s="3" t="s">
        <v>4</v>
      </c>
      <c r="N26" s="5">
        <v>17.100000000000001</v>
      </c>
      <c r="O26" s="5">
        <v>16.5</v>
      </c>
      <c r="P26" s="5">
        <v>78.099999999999994</v>
      </c>
      <c r="Q26" s="5">
        <v>46.4</v>
      </c>
      <c r="S26" s="3" t="s">
        <v>4</v>
      </c>
      <c r="T26" s="5">
        <v>13.3</v>
      </c>
      <c r="U26" s="5">
        <v>21.3</v>
      </c>
      <c r="V26" s="5">
        <v>58</v>
      </c>
      <c r="W26" s="5">
        <v>84.5</v>
      </c>
      <c r="Y26" s="3" t="s">
        <v>4</v>
      </c>
      <c r="Z26" s="5">
        <v>17.600000000000001</v>
      </c>
      <c r="AA26" s="5">
        <v>5.0999999999999996</v>
      </c>
      <c r="AB26" s="5">
        <v>104.1</v>
      </c>
      <c r="AC26" s="5">
        <v>94.9</v>
      </c>
      <c r="AE26" s="3" t="s">
        <v>4</v>
      </c>
      <c r="AF26" s="5">
        <v>97.7</v>
      </c>
      <c r="AG26" s="5">
        <v>99.3</v>
      </c>
      <c r="AH26" s="5">
        <v>88.3</v>
      </c>
      <c r="AI26" s="5">
        <v>98</v>
      </c>
      <c r="AJ26" s="5">
        <v>150</v>
      </c>
      <c r="AK26" s="5">
        <v>118.3</v>
      </c>
      <c r="AL26" s="5">
        <v>139.30000000000001</v>
      </c>
      <c r="AM26" s="5">
        <v>120</v>
      </c>
      <c r="AU26" s="14"/>
      <c r="AV26" s="14"/>
      <c r="AW26" s="14"/>
      <c r="AX26" s="14"/>
    </row>
    <row r="27" spans="1:50" ht="14.15" x14ac:dyDescent="0.35">
      <c r="A27" s="3" t="s">
        <v>5</v>
      </c>
      <c r="B27" s="5">
        <v>587</v>
      </c>
      <c r="C27" s="5">
        <v>596.70000000000005</v>
      </c>
      <c r="D27" s="5">
        <v>607</v>
      </c>
      <c r="E27" s="5">
        <v>699.3</v>
      </c>
      <c r="F27" s="5"/>
      <c r="G27" s="3" t="s">
        <v>5</v>
      </c>
      <c r="H27" s="5">
        <v>21.181509999999999</v>
      </c>
      <c r="I27" s="5">
        <v>37.130000000000003</v>
      </c>
      <c r="J27" s="5">
        <v>329.38299999999998</v>
      </c>
      <c r="K27" s="5">
        <v>329.25900000000001</v>
      </c>
      <c r="M27" s="3" t="s">
        <v>5</v>
      </c>
      <c r="N27" s="5">
        <v>21.9</v>
      </c>
      <c r="O27" s="5">
        <v>12.6</v>
      </c>
      <c r="P27" s="5">
        <v>45.2</v>
      </c>
      <c r="Q27" s="5">
        <v>21</v>
      </c>
      <c r="S27" s="3" t="s">
        <v>5</v>
      </c>
      <c r="T27" s="5">
        <v>8.6999999999999993</v>
      </c>
      <c r="U27" s="5">
        <v>15.8</v>
      </c>
      <c r="V27" s="5">
        <v>58</v>
      </c>
      <c r="W27" s="5">
        <v>596</v>
      </c>
      <c r="Y27" s="3" t="s">
        <v>5</v>
      </c>
      <c r="Z27" s="5">
        <v>13.9</v>
      </c>
      <c r="AA27" s="5">
        <v>4</v>
      </c>
      <c r="AB27" s="5">
        <v>94.9</v>
      </c>
      <c r="AC27" s="5">
        <v>97.2</v>
      </c>
      <c r="AE27" s="3" t="s">
        <v>5</v>
      </c>
      <c r="AF27" s="5">
        <v>90.3</v>
      </c>
      <c r="AG27" s="5">
        <v>90</v>
      </c>
      <c r="AH27" s="5">
        <v>90.7</v>
      </c>
      <c r="AI27" s="5">
        <v>91.3</v>
      </c>
      <c r="AJ27" s="5">
        <v>132.69999999999999</v>
      </c>
      <c r="AK27" s="5">
        <v>123.7</v>
      </c>
      <c r="AL27" s="5">
        <v>130.69999999999999</v>
      </c>
      <c r="AM27" s="5">
        <v>129.69999999999999</v>
      </c>
      <c r="AU27" s="14"/>
      <c r="AV27" s="14"/>
      <c r="AW27" s="14"/>
      <c r="AX27" s="14"/>
    </row>
    <row r="28" spans="1:50" ht="14.15" x14ac:dyDescent="0.35">
      <c r="A28" s="3" t="s">
        <v>6</v>
      </c>
      <c r="B28" s="5">
        <v>487.7</v>
      </c>
      <c r="C28" s="5">
        <v>731</v>
      </c>
      <c r="D28" s="5">
        <v>634.5</v>
      </c>
      <c r="E28" s="5">
        <v>570</v>
      </c>
      <c r="F28" s="5"/>
      <c r="G28" s="3" t="s">
        <v>6</v>
      </c>
      <c r="H28" s="5">
        <v>8.6130130000000005</v>
      </c>
      <c r="I28" s="5">
        <v>15.929</v>
      </c>
      <c r="J28" s="5">
        <v>524.44399999999996</v>
      </c>
      <c r="K28" s="5">
        <v>82.226029999999994</v>
      </c>
      <c r="M28" s="3" t="s">
        <v>6</v>
      </c>
      <c r="N28" s="5">
        <v>15.7</v>
      </c>
      <c r="O28" s="5">
        <v>20.3</v>
      </c>
      <c r="P28" s="5">
        <v>36.200000000000003</v>
      </c>
      <c r="Q28" s="5">
        <v>25.3</v>
      </c>
      <c r="S28" s="3" t="s">
        <v>6</v>
      </c>
      <c r="T28" s="5">
        <v>5.3</v>
      </c>
      <c r="U28" s="5">
        <v>21.3</v>
      </c>
      <c r="V28" s="5">
        <v>58</v>
      </c>
      <c r="W28" s="5">
        <v>178.9</v>
      </c>
      <c r="Y28" s="3" t="s">
        <v>6</v>
      </c>
      <c r="Z28" s="5">
        <v>10.199999999999999</v>
      </c>
      <c r="AA28" s="5">
        <v>10.199999999999999</v>
      </c>
      <c r="AB28" s="5">
        <v>66.099999999999994</v>
      </c>
      <c r="AC28" s="5">
        <v>150.30000000000001</v>
      </c>
      <c r="AE28" s="3" t="s">
        <v>6</v>
      </c>
      <c r="AF28" s="5">
        <v>105</v>
      </c>
      <c r="AG28" s="5">
        <v>92.3</v>
      </c>
      <c r="AH28" s="5">
        <v>105.3</v>
      </c>
      <c r="AI28" s="5">
        <v>101</v>
      </c>
      <c r="AJ28" s="5">
        <v>129.69999999999999</v>
      </c>
      <c r="AK28" s="5">
        <v>132.80000000000001</v>
      </c>
      <c r="AL28" s="5">
        <v>149</v>
      </c>
      <c r="AM28" s="5">
        <v>120</v>
      </c>
      <c r="AU28" s="14"/>
      <c r="AV28" s="14"/>
      <c r="AW28" s="14"/>
      <c r="AX28" s="14"/>
    </row>
    <row r="29" spans="1:50" ht="14.15" x14ac:dyDescent="0.35">
      <c r="A29" s="3" t="s">
        <v>16</v>
      </c>
      <c r="B29" s="5">
        <v>519</v>
      </c>
      <c r="C29" s="5">
        <v>647.70000000000005</v>
      </c>
      <c r="D29" s="5">
        <v>780.7</v>
      </c>
      <c r="E29" s="5">
        <v>732</v>
      </c>
      <c r="F29" s="5"/>
      <c r="G29" s="3" t="s">
        <v>16</v>
      </c>
      <c r="H29" s="5">
        <v>18.309999999999999</v>
      </c>
      <c r="I29" s="5">
        <v>19.881</v>
      </c>
      <c r="J29" s="5">
        <v>1198.395</v>
      </c>
      <c r="K29" s="5">
        <v>225.185</v>
      </c>
      <c r="M29" s="3" t="s">
        <v>16</v>
      </c>
      <c r="N29" s="5">
        <v>20.9</v>
      </c>
      <c r="O29" s="5">
        <v>50.4</v>
      </c>
      <c r="P29" s="5">
        <v>32.6</v>
      </c>
      <c r="Q29" s="5">
        <v>20.5</v>
      </c>
      <c r="S29" s="3" t="s">
        <v>16</v>
      </c>
      <c r="T29" s="5">
        <v>6</v>
      </c>
      <c r="U29" s="5">
        <v>6.6</v>
      </c>
      <c r="V29" s="5">
        <v>97.2</v>
      </c>
      <c r="W29" s="5">
        <v>206.6</v>
      </c>
      <c r="Y29" s="3" t="s">
        <v>16</v>
      </c>
      <c r="Z29" s="5">
        <v>6.6</v>
      </c>
      <c r="AA29" s="5">
        <v>10.199999999999999</v>
      </c>
      <c r="AB29" s="5">
        <v>81.099999999999994</v>
      </c>
      <c r="AC29" s="5">
        <v>205.6</v>
      </c>
      <c r="AE29" s="3" t="s">
        <v>16</v>
      </c>
      <c r="AF29" s="5">
        <v>91.7</v>
      </c>
      <c r="AG29" s="5">
        <v>106.3</v>
      </c>
      <c r="AH29" s="5">
        <v>93</v>
      </c>
      <c r="AI29" s="5">
        <v>99.3</v>
      </c>
      <c r="AJ29" s="5">
        <v>135.30000000000001</v>
      </c>
      <c r="AK29" s="5">
        <v>112.7</v>
      </c>
      <c r="AL29" s="5">
        <v>137.30000000000001</v>
      </c>
      <c r="AM29" s="5">
        <v>104</v>
      </c>
      <c r="AU29" s="14"/>
      <c r="AV29" s="14"/>
      <c r="AW29" s="14"/>
      <c r="AX29" s="14"/>
    </row>
    <row r="30" spans="1:50" ht="14.15" x14ac:dyDescent="0.35">
      <c r="A30" s="3" t="s">
        <v>17</v>
      </c>
      <c r="B30" s="5">
        <v>643.20000000000005</v>
      </c>
      <c r="C30" s="5">
        <v>576.5</v>
      </c>
      <c r="D30" s="5">
        <v>707.7</v>
      </c>
      <c r="E30" s="5">
        <v>516.70000000000005</v>
      </c>
      <c r="F30" s="5"/>
      <c r="G30" s="3" t="s">
        <v>17</v>
      </c>
      <c r="H30" s="5">
        <v>16.643000000000001</v>
      </c>
      <c r="I30" s="5">
        <v>9.6</v>
      </c>
      <c r="J30" s="5">
        <v>971.23500000000001</v>
      </c>
      <c r="K30" s="5">
        <v>23.030819999999999</v>
      </c>
      <c r="M30" s="3" t="s">
        <v>17</v>
      </c>
      <c r="N30" s="5">
        <v>14.2</v>
      </c>
      <c r="O30" s="5">
        <v>28</v>
      </c>
      <c r="P30" s="5">
        <v>25.1</v>
      </c>
      <c r="Q30" s="5">
        <v>18.8</v>
      </c>
      <c r="S30" s="3" t="s">
        <v>17</v>
      </c>
      <c r="T30" s="5">
        <v>4.8</v>
      </c>
      <c r="U30" s="5">
        <v>12.1</v>
      </c>
      <c r="V30" s="5">
        <v>85.7</v>
      </c>
      <c r="W30" s="5">
        <v>519.4</v>
      </c>
      <c r="Y30" s="3" t="s">
        <v>17</v>
      </c>
      <c r="Z30" s="5">
        <v>28.7</v>
      </c>
      <c r="AA30" s="5">
        <v>8.4</v>
      </c>
      <c r="AB30" s="5">
        <v>88</v>
      </c>
      <c r="AC30" s="5">
        <v>83.4</v>
      </c>
      <c r="AE30" s="3" t="s">
        <v>17</v>
      </c>
      <c r="AF30" s="5">
        <v>93</v>
      </c>
      <c r="AG30" s="5">
        <v>107</v>
      </c>
      <c r="AH30" s="5">
        <v>92.7</v>
      </c>
      <c r="AI30" s="5">
        <v>93</v>
      </c>
      <c r="AJ30" s="5">
        <v>138.30000000000001</v>
      </c>
      <c r="AK30" s="5">
        <v>113.7</v>
      </c>
      <c r="AL30" s="5">
        <v>135.69999999999999</v>
      </c>
      <c r="AM30" s="5">
        <v>98</v>
      </c>
      <c r="AU30" s="14"/>
      <c r="AV30" s="14"/>
      <c r="AW30" s="14"/>
      <c r="AX30" s="14"/>
    </row>
    <row r="31" spans="1:50" ht="14.15" x14ac:dyDescent="0.35">
      <c r="A31" s="3" t="s">
        <v>18</v>
      </c>
      <c r="B31" s="5">
        <v>520.29999999999995</v>
      </c>
      <c r="C31" s="5">
        <v>623</v>
      </c>
      <c r="D31" s="5">
        <v>513.70000000000005</v>
      </c>
      <c r="E31" s="5">
        <v>599.29999999999995</v>
      </c>
      <c r="F31" s="8"/>
      <c r="G31" s="7" t="s">
        <v>7</v>
      </c>
      <c r="H31" s="5">
        <f>AVERAGE(H25:H30)</f>
        <v>13.787829500000001</v>
      </c>
      <c r="I31" s="5">
        <f>AVERAGE(I25:I30)</f>
        <v>18.756666666666664</v>
      </c>
      <c r="J31" s="5">
        <f>AVERAGE(J25:J30)</f>
        <v>783.27166666666665</v>
      </c>
      <c r="K31" s="5">
        <f>AVERAGE(K25:K30)</f>
        <v>157.23302333333334</v>
      </c>
      <c r="M31" s="3" t="s">
        <v>18</v>
      </c>
      <c r="N31" s="5">
        <v>14.1</v>
      </c>
      <c r="O31" s="5">
        <v>32.975999999999999</v>
      </c>
      <c r="P31" s="5">
        <v>128.19999999999999</v>
      </c>
      <c r="Q31" s="5">
        <v>42.6</v>
      </c>
      <c r="S31" s="7" t="s">
        <v>7</v>
      </c>
      <c r="T31" s="5">
        <f>AVERAGE(T25:T30)</f>
        <v>11.783333333333333</v>
      </c>
      <c r="U31" s="5">
        <f>AVERAGE(U25:U30)</f>
        <v>19.43333333333333</v>
      </c>
      <c r="V31" s="5">
        <f>AVERAGE(V25:V30)</f>
        <v>69.333333333333329</v>
      </c>
      <c r="W31" s="5">
        <f>AVERAGE(W25:W30)</f>
        <v>277.75</v>
      </c>
      <c r="Y31" s="3" t="s">
        <v>18</v>
      </c>
      <c r="Z31" s="5">
        <v>10.199999999999999</v>
      </c>
      <c r="AA31" s="5">
        <v>28.7</v>
      </c>
      <c r="AB31" s="5">
        <v>78.8</v>
      </c>
      <c r="AC31" s="5">
        <v>129.5</v>
      </c>
      <c r="AE31" s="7" t="s">
        <v>7</v>
      </c>
      <c r="AF31" s="5">
        <f>AVERAGE(AF25:AF30)</f>
        <v>94.616666666666674</v>
      </c>
      <c r="AG31" s="5">
        <f t="shared" ref="AG31:AM31" si="13">AVERAGE(AG25:AG30)</f>
        <v>97.533333333333346</v>
      </c>
      <c r="AH31" s="5">
        <f t="shared" si="13"/>
        <v>93.333333333333329</v>
      </c>
      <c r="AI31" s="5">
        <f t="shared" si="13"/>
        <v>96.933333333333337</v>
      </c>
      <c r="AJ31" s="5">
        <f t="shared" si="13"/>
        <v>137.11666666666665</v>
      </c>
      <c r="AK31" s="5">
        <f t="shared" si="13"/>
        <v>120.2</v>
      </c>
      <c r="AL31" s="5">
        <f t="shared" si="13"/>
        <v>138.28333333333333</v>
      </c>
      <c r="AM31" s="5">
        <f t="shared" si="13"/>
        <v>115.89999999999999</v>
      </c>
    </row>
    <row r="32" spans="1:50" ht="14.15" x14ac:dyDescent="0.35">
      <c r="A32" s="3" t="s">
        <v>19</v>
      </c>
      <c r="B32" s="5">
        <v>527.70000000000005</v>
      </c>
      <c r="C32" s="5">
        <v>653</v>
      </c>
      <c r="D32" s="5">
        <v>532.70000000000005</v>
      </c>
      <c r="E32" s="5">
        <v>660</v>
      </c>
      <c r="F32" s="2"/>
      <c r="G32" s="7" t="s">
        <v>8</v>
      </c>
      <c r="H32" s="8">
        <f>STDEV(H25:H30)/SQRT(6)</f>
        <v>2.3147053402853364</v>
      </c>
      <c r="I32" s="8">
        <f t="shared" ref="I32:K32" si="14">STDEV(I25:I30)/SQRT(6)</f>
        <v>4.4563093972977752</v>
      </c>
      <c r="J32" s="8">
        <f t="shared" si="14"/>
        <v>187.96424799797549</v>
      </c>
      <c r="K32" s="8">
        <f t="shared" si="14"/>
        <v>46.926906287904878</v>
      </c>
      <c r="M32" s="3" t="s">
        <v>19</v>
      </c>
      <c r="N32" s="5">
        <v>30.3</v>
      </c>
      <c r="O32" s="5">
        <v>26.262</v>
      </c>
      <c r="P32" s="5">
        <v>101.7</v>
      </c>
      <c r="Q32" s="5">
        <v>55.8</v>
      </c>
      <c r="S32" s="7" t="s">
        <v>8</v>
      </c>
      <c r="T32" s="8">
        <f>STDEV(T25:T30)/SQRT(6)</f>
        <v>4.3565595498180798</v>
      </c>
      <c r="U32" s="8">
        <f t="shared" ref="U32:W32" si="15">STDEV(U25:U30)/SQRT(6)</f>
        <v>4.6235388082194291</v>
      </c>
      <c r="V32" s="8">
        <f t="shared" si="15"/>
        <v>7.1518606747552891</v>
      </c>
      <c r="W32" s="8">
        <f t="shared" si="15"/>
        <v>91.383480454620482</v>
      </c>
      <c r="Y32" s="3" t="s">
        <v>19</v>
      </c>
      <c r="Z32" s="5">
        <v>8.4</v>
      </c>
      <c r="AA32" s="5">
        <v>6.6</v>
      </c>
      <c r="AB32" s="5">
        <v>76.400000000000006</v>
      </c>
      <c r="AC32" s="5">
        <v>166.2</v>
      </c>
      <c r="AE32" s="7" t="s">
        <v>8</v>
      </c>
      <c r="AF32" s="8">
        <f>STDEV(AF25:AF30)/SQRT(6)</f>
        <v>2.3691653476371055</v>
      </c>
      <c r="AG32" s="8">
        <f t="shared" ref="AG32:AM32" si="16">STDEV(AG25:AG30)/SQRT(6)</f>
        <v>3.1940221943151523</v>
      </c>
      <c r="AH32" s="8">
        <f t="shared" si="16"/>
        <v>2.4972874172678727</v>
      </c>
      <c r="AI32" s="8">
        <f t="shared" si="16"/>
        <v>1.5785365937404743</v>
      </c>
      <c r="AJ32" s="8">
        <f t="shared" si="16"/>
        <v>2.8598853900889902</v>
      </c>
      <c r="AK32" s="8">
        <f t="shared" si="16"/>
        <v>3.0175044877072419</v>
      </c>
      <c r="AL32" s="8">
        <f t="shared" si="16"/>
        <v>2.4587824448517441</v>
      </c>
      <c r="AM32" s="8">
        <f t="shared" si="16"/>
        <v>4.9897227711901317</v>
      </c>
    </row>
    <row r="33" spans="1:29" ht="14.15" x14ac:dyDescent="0.35">
      <c r="A33" s="3" t="s">
        <v>33</v>
      </c>
      <c r="B33" s="17">
        <v>576</v>
      </c>
      <c r="C33" s="17">
        <v>482</v>
      </c>
      <c r="D33" s="17">
        <v>662.3</v>
      </c>
      <c r="E33" s="17">
        <v>582.70000000000005</v>
      </c>
      <c r="F33" s="2"/>
      <c r="G33" s="5"/>
      <c r="H33" s="5"/>
      <c r="I33" s="2"/>
      <c r="J33" s="2"/>
      <c r="M33" s="3" t="s">
        <v>33</v>
      </c>
      <c r="N33" s="17">
        <v>36.4</v>
      </c>
      <c r="O33" s="17">
        <v>19.119</v>
      </c>
      <c r="P33" s="17">
        <v>272.2</v>
      </c>
      <c r="Q33" s="17">
        <v>16.2</v>
      </c>
      <c r="Y33" s="3" t="s">
        <v>33</v>
      </c>
      <c r="Z33" s="17">
        <v>4.8</v>
      </c>
      <c r="AA33" s="17">
        <v>15.8</v>
      </c>
      <c r="AB33" s="17">
        <v>98.4</v>
      </c>
      <c r="AC33" s="17">
        <v>200.2</v>
      </c>
    </row>
    <row r="34" spans="1:29" ht="14.15" x14ac:dyDescent="0.35">
      <c r="A34" s="3" t="s">
        <v>34</v>
      </c>
      <c r="B34" s="17">
        <v>675</v>
      </c>
      <c r="C34" s="17">
        <v>633.70000000000005</v>
      </c>
      <c r="D34" s="17">
        <v>560</v>
      </c>
      <c r="E34" s="17">
        <v>502.3</v>
      </c>
      <c r="F34" s="2"/>
      <c r="G34" s="5"/>
      <c r="H34" s="5"/>
      <c r="I34" s="2"/>
      <c r="J34" s="2"/>
      <c r="M34" s="3" t="s">
        <v>34</v>
      </c>
      <c r="N34" s="17">
        <v>22.9</v>
      </c>
      <c r="O34" s="17">
        <v>10.643000000000001</v>
      </c>
      <c r="P34" s="17">
        <v>134.643</v>
      </c>
      <c r="Q34" s="17">
        <v>16.399999999999999</v>
      </c>
      <c r="Y34" s="3" t="s">
        <v>34</v>
      </c>
      <c r="Z34" s="17">
        <v>4</v>
      </c>
      <c r="AA34" s="17">
        <v>12.1</v>
      </c>
      <c r="AB34" s="17">
        <v>76.400000000000006</v>
      </c>
      <c r="AC34" s="17">
        <v>323.60000000000002</v>
      </c>
    </row>
    <row r="35" spans="1:29" ht="14.15" x14ac:dyDescent="0.35">
      <c r="A35" s="3" t="s">
        <v>35</v>
      </c>
      <c r="B35" s="17"/>
      <c r="C35" s="17">
        <v>667.3</v>
      </c>
      <c r="D35" s="17">
        <v>443.3</v>
      </c>
      <c r="E35" s="17">
        <v>588</v>
      </c>
      <c r="F35" s="4"/>
      <c r="G35" s="5"/>
      <c r="H35" s="5"/>
      <c r="I35" s="2"/>
      <c r="J35" s="2"/>
      <c r="M35" s="3" t="s">
        <v>35</v>
      </c>
      <c r="N35" s="17"/>
      <c r="O35" s="17">
        <v>10.356999999999999</v>
      </c>
      <c r="P35" s="17">
        <v>32.69</v>
      </c>
      <c r="Q35" s="17">
        <v>38</v>
      </c>
      <c r="Y35" s="3" t="s">
        <v>35</v>
      </c>
      <c r="Z35" s="17"/>
      <c r="AA35" s="17">
        <v>8.4</v>
      </c>
      <c r="AB35" s="17">
        <v>96.1</v>
      </c>
      <c r="AC35" s="17">
        <v>264</v>
      </c>
    </row>
    <row r="36" spans="1:29" ht="14.15" x14ac:dyDescent="0.35">
      <c r="A36" s="7" t="s">
        <v>7</v>
      </c>
      <c r="B36" s="5">
        <f>AVERAGE(B25:B35)</f>
        <v>591.18999999999994</v>
      </c>
      <c r="C36" s="5">
        <f>AVERAGE(C25:C35)</f>
        <v>600.17272727272723</v>
      </c>
      <c r="D36" s="5">
        <f t="shared" ref="D36" si="17">AVERAGE(D25:D35)</f>
        <v>612.0545454545454</v>
      </c>
      <c r="E36" s="5">
        <f t="shared" ref="E36" si="18">AVERAGE(E25:E35)</f>
        <v>619.0272727272727</v>
      </c>
      <c r="F36" s="6"/>
      <c r="G36" s="5"/>
      <c r="H36" s="5"/>
      <c r="I36" s="2"/>
      <c r="J36" s="2"/>
      <c r="M36" s="7" t="s">
        <v>7</v>
      </c>
      <c r="N36" s="5">
        <f>AVERAGE(N25:N35)</f>
        <v>20.81</v>
      </c>
      <c r="O36" s="5">
        <f>AVERAGE(O25:O35)</f>
        <v>22.259727272727272</v>
      </c>
      <c r="P36" s="5">
        <f t="shared" ref="P36" si="19">AVERAGE(P25:P35)</f>
        <v>90.503000000000014</v>
      </c>
      <c r="Q36" s="5">
        <f t="shared" ref="Q36" si="20">AVERAGE(Q25:Q35)</f>
        <v>30.418181818181814</v>
      </c>
      <c r="Y36" s="7" t="s">
        <v>7</v>
      </c>
      <c r="Z36" s="5">
        <f>AVERAGE(Z25:Z35)</f>
        <v>12.02</v>
      </c>
      <c r="AA36" s="5">
        <f>AVERAGE(AA25:AA35)</f>
        <v>10.672727272727272</v>
      </c>
      <c r="AB36" s="5">
        <f t="shared" ref="AB36" si="21">AVERAGE(AB25:AB35)</f>
        <v>87.672727272727272</v>
      </c>
      <c r="AC36" s="5">
        <f t="shared" ref="AC36" si="22">AVERAGE(AC25:AC35)</f>
        <v>164.1090909090909</v>
      </c>
    </row>
    <row r="37" spans="1:29" ht="14.15" x14ac:dyDescent="0.35">
      <c r="A37" s="7" t="s">
        <v>8</v>
      </c>
      <c r="B37" s="8">
        <f>STDEV(B25:B35)/SQRT(10)</f>
        <v>24.43079773109714</v>
      </c>
      <c r="C37" s="8">
        <f>STDEV(C25:C35)/SQRT(11)</f>
        <v>24.267872854714103</v>
      </c>
      <c r="D37" s="8">
        <f t="shared" ref="D37:E37" si="23">STDEV(D25:D35)/SQRT(11)</f>
        <v>29.855020481217103</v>
      </c>
      <c r="E37" s="8">
        <f t="shared" si="23"/>
        <v>23.015690659394217</v>
      </c>
      <c r="F37" s="5"/>
      <c r="G37" s="5"/>
      <c r="H37" s="5"/>
      <c r="I37" s="2"/>
      <c r="J37" s="2"/>
      <c r="M37" s="7" t="s">
        <v>8</v>
      </c>
      <c r="N37" s="8">
        <f>STDEV(N25:N35)/SQRT(10)</f>
        <v>2.3707218778722692</v>
      </c>
      <c r="O37" s="8">
        <f>STDEV(O25:O35)/SQRT(11)</f>
        <v>3.5589659353421204</v>
      </c>
      <c r="P37" s="8">
        <f t="shared" ref="P37:Q37" si="24">STDEV(P25:P35)/SQRT(11)</f>
        <v>21.945115515758847</v>
      </c>
      <c r="Q37" s="8">
        <f t="shared" si="24"/>
        <v>4.1149134130251444</v>
      </c>
      <c r="Y37" s="7" t="s">
        <v>8</v>
      </c>
      <c r="Z37" s="8">
        <f>STDEV(Z25:Z35)/SQRT(10)</f>
        <v>2.3398385509356072</v>
      </c>
      <c r="AA37" s="8">
        <f>STDEV(AA25:AA35)/SQRT(11)</f>
        <v>2.0536925019491079</v>
      </c>
      <c r="AB37" s="8">
        <f t="shared" ref="AB37:AC37" si="25">STDEV(AB25:AB35)/SQRT(11)</f>
        <v>3.8371412395899482</v>
      </c>
      <c r="AC37" s="8">
        <f t="shared" si="25"/>
        <v>23.560542726213235</v>
      </c>
    </row>
    <row r="38" spans="1:29" ht="14.15" x14ac:dyDescent="0.35">
      <c r="A38" s="3"/>
      <c r="B38" s="5"/>
      <c r="C38" s="5"/>
      <c r="D38" s="5"/>
      <c r="E38" s="5"/>
      <c r="F38" s="5"/>
      <c r="G38" s="8"/>
      <c r="H38" s="8"/>
      <c r="I38" s="2"/>
      <c r="J38" s="2"/>
    </row>
    <row r="39" spans="1:29" ht="14.15" x14ac:dyDescent="0.35">
      <c r="A39" s="3"/>
      <c r="B39" s="5"/>
      <c r="C39" s="5"/>
      <c r="D39" s="5"/>
      <c r="E39" s="5"/>
      <c r="F39" s="5"/>
      <c r="G39" s="2"/>
      <c r="H39" s="2"/>
      <c r="I39" s="2"/>
      <c r="J39" s="2"/>
    </row>
    <row r="40" spans="1:29" ht="14.15" x14ac:dyDescent="0.35">
      <c r="A40" s="3"/>
      <c r="B40" s="5"/>
      <c r="C40" s="5"/>
      <c r="D40" s="5"/>
      <c r="E40" s="5"/>
      <c r="F40" s="5"/>
      <c r="G40" s="2"/>
      <c r="H40" s="2"/>
      <c r="I40" s="2"/>
      <c r="J40" s="2"/>
    </row>
    <row r="41" spans="1:29" ht="14.15" x14ac:dyDescent="0.35">
      <c r="A41" s="3"/>
      <c r="B41" s="5"/>
      <c r="C41" s="5"/>
      <c r="D41" s="5"/>
      <c r="E41" s="5"/>
      <c r="F41" s="5"/>
    </row>
    <row r="42" spans="1:29" ht="14.15" x14ac:dyDescent="0.35">
      <c r="A42" s="7"/>
      <c r="B42" s="5"/>
      <c r="C42" s="5"/>
      <c r="D42" s="5"/>
      <c r="E42" s="5"/>
      <c r="F42" s="5"/>
    </row>
    <row r="43" spans="1:29" ht="14.15" x14ac:dyDescent="0.25">
      <c r="A43" s="7"/>
      <c r="B43" s="8"/>
      <c r="C43" s="8"/>
      <c r="D43" s="8"/>
      <c r="E43" s="8"/>
      <c r="F43" s="8"/>
    </row>
    <row r="44" spans="1:29" x14ac:dyDescent="0.25">
      <c r="A44" s="2"/>
      <c r="B44" s="2"/>
      <c r="C44" s="2"/>
      <c r="D44" s="2"/>
      <c r="E44" s="2"/>
      <c r="F44" s="2"/>
    </row>
    <row r="45" spans="1:29" x14ac:dyDescent="0.25">
      <c r="A45" s="2"/>
      <c r="B45" s="9"/>
      <c r="C45" s="9"/>
      <c r="D45" s="9"/>
      <c r="E45" s="9"/>
      <c r="F45" s="9"/>
    </row>
  </sheetData>
  <mergeCells count="2">
    <mergeCell ref="I4:I11"/>
    <mergeCell ref="I12:I19"/>
  </mergeCells>
  <phoneticPr fontId="2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3"/>
  <sheetViews>
    <sheetView topLeftCell="V1" workbookViewId="0">
      <selection activeCell="F34" sqref="F34"/>
    </sheetView>
  </sheetViews>
  <sheetFormatPr defaultRowHeight="13.3" x14ac:dyDescent="0.25"/>
  <cols>
    <col min="1" max="1" width="17.15234375" bestFit="1" customWidth="1"/>
    <col min="2" max="2" width="8" bestFit="1" customWidth="1"/>
    <col min="3" max="3" width="9.23046875" bestFit="1" customWidth="1"/>
    <col min="4" max="4" width="15.4609375" bestFit="1" customWidth="1"/>
    <col min="5" max="5" width="16.84375" bestFit="1" customWidth="1"/>
    <col min="7" max="7" width="14.23046875" bestFit="1" customWidth="1"/>
    <col min="8" max="8" width="8" bestFit="1" customWidth="1"/>
    <col min="9" max="9" width="9.23046875" bestFit="1" customWidth="1"/>
    <col min="10" max="10" width="15.4609375" bestFit="1" customWidth="1"/>
    <col min="11" max="11" width="16.84375" bestFit="1" customWidth="1"/>
    <col min="13" max="13" width="13.3828125" bestFit="1" customWidth="1"/>
    <col min="14" max="14" width="8" bestFit="1" customWidth="1"/>
    <col min="15" max="15" width="9.23046875" bestFit="1" customWidth="1"/>
    <col min="16" max="16" width="15.4609375" bestFit="1" customWidth="1"/>
    <col min="17" max="17" width="16.84375" bestFit="1" customWidth="1"/>
    <col min="19" max="19" width="13.3828125" bestFit="1" customWidth="1"/>
    <col min="20" max="20" width="8" bestFit="1" customWidth="1"/>
    <col min="21" max="21" width="9.23046875" bestFit="1" customWidth="1"/>
    <col min="22" max="22" width="15.4609375" bestFit="1" customWidth="1"/>
    <col min="23" max="23" width="16.84375" bestFit="1" customWidth="1"/>
    <col min="25" max="25" width="12.61328125" bestFit="1" customWidth="1"/>
    <col min="26" max="26" width="10.23046875" customWidth="1"/>
    <col min="27" max="27" width="9.23046875" bestFit="1" customWidth="1"/>
    <col min="28" max="28" width="15.4609375" bestFit="1" customWidth="1"/>
    <col min="29" max="29" width="16.84375" bestFit="1" customWidth="1"/>
  </cols>
  <sheetData>
    <row r="1" spans="1:29" ht="14.15" x14ac:dyDescent="0.25">
      <c r="A1" s="1" t="s">
        <v>52</v>
      </c>
      <c r="B1" s="2"/>
      <c r="C1" s="2"/>
      <c r="D1" s="2"/>
      <c r="E1" s="2"/>
      <c r="G1" s="1" t="s">
        <v>55</v>
      </c>
      <c r="H1" s="2"/>
      <c r="I1" s="2"/>
      <c r="J1" s="2"/>
      <c r="K1" s="2"/>
      <c r="M1" s="1" t="s">
        <v>58</v>
      </c>
      <c r="N1" s="2"/>
      <c r="O1" s="2"/>
      <c r="P1" s="2"/>
      <c r="Q1" s="2"/>
      <c r="S1" s="1" t="s">
        <v>61</v>
      </c>
      <c r="T1" s="2"/>
      <c r="U1" s="2"/>
      <c r="V1" s="2"/>
      <c r="W1" s="2"/>
      <c r="Y1" s="1" t="s">
        <v>63</v>
      </c>
      <c r="Z1" s="2"/>
      <c r="AA1" s="2"/>
      <c r="AB1" s="2"/>
      <c r="AC1" s="2"/>
    </row>
    <row r="2" spans="1:29" ht="14.15" x14ac:dyDescent="0.25">
      <c r="A2" s="3" t="s">
        <v>54</v>
      </c>
      <c r="B2" s="4" t="s">
        <v>29</v>
      </c>
      <c r="C2" s="4" t="s">
        <v>30</v>
      </c>
      <c r="D2" s="4" t="s">
        <v>31</v>
      </c>
      <c r="E2" s="4" t="s">
        <v>32</v>
      </c>
      <c r="G2" s="3" t="s">
        <v>56</v>
      </c>
      <c r="H2" s="4" t="s">
        <v>29</v>
      </c>
      <c r="I2" s="4" t="s">
        <v>30</v>
      </c>
      <c r="J2" s="4" t="s">
        <v>31</v>
      </c>
      <c r="K2" s="4" t="s">
        <v>32</v>
      </c>
      <c r="M2" s="3" t="s">
        <v>59</v>
      </c>
      <c r="N2" s="4" t="s">
        <v>29</v>
      </c>
      <c r="O2" s="4" t="s">
        <v>30</v>
      </c>
      <c r="P2" s="4" t="s">
        <v>31</v>
      </c>
      <c r="Q2" s="4" t="s">
        <v>32</v>
      </c>
      <c r="S2" s="3" t="s">
        <v>62</v>
      </c>
      <c r="T2" s="4" t="s">
        <v>29</v>
      </c>
      <c r="U2" s="4" t="s">
        <v>30</v>
      </c>
      <c r="V2" s="4" t="s">
        <v>31</v>
      </c>
      <c r="W2" s="4" t="s">
        <v>32</v>
      </c>
      <c r="Y2" s="3" t="s">
        <v>64</v>
      </c>
      <c r="Z2" s="4" t="s">
        <v>29</v>
      </c>
      <c r="AA2" s="4" t="s">
        <v>30</v>
      </c>
      <c r="AB2" s="4" t="s">
        <v>31</v>
      </c>
      <c r="AC2" s="4" t="s">
        <v>32</v>
      </c>
    </row>
    <row r="3" spans="1:29" ht="14.15" x14ac:dyDescent="0.25">
      <c r="B3" s="3" t="s">
        <v>53</v>
      </c>
      <c r="C3" s="3" t="s">
        <v>53</v>
      </c>
      <c r="D3" s="3" t="s">
        <v>53</v>
      </c>
      <c r="E3" s="3" t="s">
        <v>53</v>
      </c>
      <c r="G3" s="7" t="s">
        <v>57</v>
      </c>
      <c r="H3" s="3" t="s">
        <v>53</v>
      </c>
      <c r="I3" s="3" t="s">
        <v>53</v>
      </c>
      <c r="J3" s="3" t="s">
        <v>53</v>
      </c>
      <c r="K3" s="3" t="s">
        <v>53</v>
      </c>
      <c r="M3" s="7" t="s">
        <v>60</v>
      </c>
      <c r="N3" s="3"/>
      <c r="O3" s="3"/>
      <c r="P3" s="3"/>
      <c r="Q3" s="3"/>
      <c r="S3" s="7" t="s">
        <v>60</v>
      </c>
      <c r="T3" s="3"/>
      <c r="U3" s="3"/>
      <c r="V3" s="3"/>
      <c r="W3" s="3"/>
      <c r="Z3" s="3"/>
      <c r="AA3" s="3"/>
      <c r="AB3" s="3"/>
      <c r="AC3" s="3"/>
    </row>
    <row r="4" spans="1:29" ht="14.15" x14ac:dyDescent="0.35">
      <c r="A4" s="3" t="s">
        <v>3</v>
      </c>
      <c r="B4" s="5">
        <v>4.76</v>
      </c>
      <c r="C4" s="5">
        <v>4.46</v>
      </c>
      <c r="D4" s="5">
        <v>5.87</v>
      </c>
      <c r="E4" s="5">
        <v>5.55</v>
      </c>
      <c r="G4" s="3" t="s">
        <v>3</v>
      </c>
      <c r="H4" s="5">
        <v>5.12</v>
      </c>
      <c r="I4" s="5">
        <v>5</v>
      </c>
      <c r="J4" s="5">
        <v>5.96</v>
      </c>
      <c r="K4" s="5">
        <v>5.16</v>
      </c>
      <c r="M4" s="3" t="s">
        <v>3</v>
      </c>
      <c r="N4" s="5">
        <v>0.72</v>
      </c>
      <c r="O4" s="5">
        <v>0.64</v>
      </c>
      <c r="P4" s="5">
        <v>0.94</v>
      </c>
      <c r="Q4" s="5">
        <v>0.74</v>
      </c>
      <c r="S4" s="3" t="s">
        <v>3</v>
      </c>
      <c r="T4" s="5">
        <v>0.67</v>
      </c>
      <c r="U4" s="5">
        <v>0.7</v>
      </c>
      <c r="V4" s="5">
        <v>0.88</v>
      </c>
      <c r="W4" s="5">
        <v>0.77</v>
      </c>
      <c r="Y4" s="3" t="s">
        <v>3</v>
      </c>
      <c r="Z4" s="5">
        <v>43.24</v>
      </c>
      <c r="AA4" s="5">
        <v>52.96</v>
      </c>
      <c r="AB4" s="5">
        <v>47.21</v>
      </c>
      <c r="AC4" s="5">
        <v>50.48</v>
      </c>
    </row>
    <row r="5" spans="1:29" ht="14.15" x14ac:dyDescent="0.35">
      <c r="A5" s="3" t="s">
        <v>4</v>
      </c>
      <c r="B5" s="5">
        <v>4.97</v>
      </c>
      <c r="C5" s="5">
        <v>4.6100000000000003</v>
      </c>
      <c r="D5" s="5">
        <v>6.16</v>
      </c>
      <c r="E5" s="5">
        <v>5.55</v>
      </c>
      <c r="G5" s="3" t="s">
        <v>4</v>
      </c>
      <c r="H5" s="5">
        <v>5.28</v>
      </c>
      <c r="I5" s="5">
        <v>4.5999999999999996</v>
      </c>
      <c r="J5" s="5">
        <v>6.47</v>
      </c>
      <c r="K5" s="5">
        <v>5.47</v>
      </c>
      <c r="M5" s="3" t="s">
        <v>4</v>
      </c>
      <c r="N5" s="5">
        <v>0.72</v>
      </c>
      <c r="O5" s="5">
        <v>0.66</v>
      </c>
      <c r="P5" s="5">
        <v>0.92</v>
      </c>
      <c r="Q5" s="5">
        <v>0.85</v>
      </c>
      <c r="S5" s="3" t="s">
        <v>4</v>
      </c>
      <c r="T5" s="5">
        <v>0.65</v>
      </c>
      <c r="U5" s="5">
        <v>0.73</v>
      </c>
      <c r="V5" s="5">
        <v>0.99</v>
      </c>
      <c r="W5" s="5">
        <v>0.81</v>
      </c>
      <c r="Y5" s="3" t="s">
        <v>4</v>
      </c>
      <c r="Z5" s="5">
        <v>49.09</v>
      </c>
      <c r="AA5" s="5">
        <v>53.18</v>
      </c>
      <c r="AB5" s="5">
        <v>48.09</v>
      </c>
      <c r="AC5" s="5">
        <v>50.22</v>
      </c>
    </row>
    <row r="6" spans="1:29" ht="14.15" x14ac:dyDescent="0.35">
      <c r="A6" s="3" t="s">
        <v>5</v>
      </c>
      <c r="B6" s="5">
        <v>4.7300000000000004</v>
      </c>
      <c r="C6" s="5">
        <v>4.92</v>
      </c>
      <c r="D6" s="5">
        <v>5.99</v>
      </c>
      <c r="E6" s="5">
        <v>5.56</v>
      </c>
      <c r="G6" s="3" t="s">
        <v>5</v>
      </c>
      <c r="H6" s="5">
        <v>4.67</v>
      </c>
      <c r="I6" s="5">
        <v>4.68</v>
      </c>
      <c r="J6" s="5">
        <v>6.16</v>
      </c>
      <c r="K6" s="5">
        <v>5.31</v>
      </c>
      <c r="M6" s="3" t="s">
        <v>5</v>
      </c>
      <c r="N6" s="5">
        <v>0.77</v>
      </c>
      <c r="O6" s="5">
        <v>0.68</v>
      </c>
      <c r="P6" s="5">
        <v>0.89</v>
      </c>
      <c r="Q6" s="5">
        <v>0.81</v>
      </c>
      <c r="S6" s="3" t="s">
        <v>5</v>
      </c>
      <c r="T6" s="5">
        <v>0.71</v>
      </c>
      <c r="U6" s="5">
        <v>0.71</v>
      </c>
      <c r="V6" s="5">
        <v>0.9</v>
      </c>
      <c r="W6" s="5">
        <v>0.76</v>
      </c>
      <c r="Y6" s="3" t="s">
        <v>5</v>
      </c>
      <c r="Z6" s="5">
        <v>49.88</v>
      </c>
      <c r="AA6" s="5">
        <v>53.07</v>
      </c>
      <c r="AB6" s="5">
        <v>58.74</v>
      </c>
      <c r="AC6" s="5">
        <v>53.47</v>
      </c>
    </row>
    <row r="7" spans="1:29" ht="14.15" x14ac:dyDescent="0.35">
      <c r="A7" s="3" t="s">
        <v>6</v>
      </c>
      <c r="B7" s="5">
        <v>4.9800000000000004</v>
      </c>
      <c r="C7" s="5">
        <v>4.68</v>
      </c>
      <c r="D7" s="5">
        <v>6.54</v>
      </c>
      <c r="E7" s="5">
        <v>5.82</v>
      </c>
      <c r="G7" s="3" t="s">
        <v>6</v>
      </c>
      <c r="H7" s="5">
        <v>4.55</v>
      </c>
      <c r="I7" s="5">
        <v>5.15</v>
      </c>
      <c r="J7" s="5">
        <v>5.95</v>
      </c>
      <c r="K7" s="5">
        <v>5.46</v>
      </c>
      <c r="M7" s="3" t="s">
        <v>6</v>
      </c>
      <c r="N7" s="5">
        <v>0.67</v>
      </c>
      <c r="O7" s="5">
        <v>0.69</v>
      </c>
      <c r="P7" s="5">
        <v>0.91</v>
      </c>
      <c r="Q7" s="5">
        <v>0.83</v>
      </c>
      <c r="S7" s="3" t="s">
        <v>6</v>
      </c>
      <c r="T7" s="5">
        <v>0.62</v>
      </c>
      <c r="U7" s="5">
        <v>0.81</v>
      </c>
      <c r="V7" s="5">
        <v>0.96</v>
      </c>
      <c r="W7" s="5">
        <v>0.81</v>
      </c>
      <c r="Y7" s="3" t="s">
        <v>6</v>
      </c>
      <c r="Z7" s="5">
        <v>50.53</v>
      </c>
      <c r="AA7" s="5">
        <v>55.02</v>
      </c>
      <c r="AB7" s="5">
        <v>48.81</v>
      </c>
      <c r="AC7" s="5">
        <v>47.71</v>
      </c>
    </row>
    <row r="8" spans="1:29" ht="14.15" x14ac:dyDescent="0.35">
      <c r="A8" s="3" t="s">
        <v>16</v>
      </c>
      <c r="B8" s="5">
        <v>5.08</v>
      </c>
      <c r="C8" s="5">
        <v>4.58</v>
      </c>
      <c r="D8" s="5">
        <v>7.1</v>
      </c>
      <c r="E8" s="5">
        <v>5.16</v>
      </c>
      <c r="G8" s="3" t="s">
        <v>16</v>
      </c>
      <c r="H8" s="5">
        <v>4</v>
      </c>
      <c r="I8" s="5">
        <v>4.9400000000000004</v>
      </c>
      <c r="J8" s="5">
        <v>6.97</v>
      </c>
      <c r="K8" s="5">
        <v>5.47</v>
      </c>
      <c r="M8" s="3" t="s">
        <v>16</v>
      </c>
      <c r="N8" s="5">
        <v>0.71</v>
      </c>
      <c r="O8" s="5">
        <v>0.71</v>
      </c>
      <c r="P8" s="5">
        <v>0.88</v>
      </c>
      <c r="Q8" s="5">
        <v>0.75</v>
      </c>
      <c r="S8" s="3" t="s">
        <v>16</v>
      </c>
      <c r="T8" s="5">
        <v>0.59</v>
      </c>
      <c r="U8" s="5">
        <v>0.69</v>
      </c>
      <c r="V8" s="5">
        <v>0.98</v>
      </c>
      <c r="W8" s="5">
        <v>0.78</v>
      </c>
      <c r="Y8" s="3" t="s">
        <v>16</v>
      </c>
      <c r="Z8" s="5">
        <v>52.44</v>
      </c>
      <c r="AA8" s="5">
        <v>48.25</v>
      </c>
      <c r="AB8" s="5">
        <v>35.880000000000003</v>
      </c>
      <c r="AC8" s="5">
        <v>49.71</v>
      </c>
    </row>
    <row r="9" spans="1:29" ht="14.15" x14ac:dyDescent="0.35">
      <c r="A9" s="3" t="s">
        <v>17</v>
      </c>
      <c r="B9" s="5">
        <v>4.7300000000000004</v>
      </c>
      <c r="C9" s="5">
        <v>4.28</v>
      </c>
      <c r="D9" s="5">
        <v>6.08</v>
      </c>
      <c r="E9" s="5">
        <v>5.07</v>
      </c>
      <c r="G9" s="3" t="s">
        <v>17</v>
      </c>
      <c r="H9" s="5">
        <v>4.45</v>
      </c>
      <c r="I9" s="5">
        <v>5</v>
      </c>
      <c r="J9" s="5">
        <v>6.26</v>
      </c>
      <c r="K9" s="5">
        <v>5.4</v>
      </c>
      <c r="M9" s="3" t="s">
        <v>17</v>
      </c>
      <c r="N9" s="5">
        <v>0.72</v>
      </c>
      <c r="O9" s="5">
        <v>0.71</v>
      </c>
      <c r="P9" s="5">
        <v>0.9</v>
      </c>
      <c r="Q9" s="5">
        <v>0.85</v>
      </c>
      <c r="S9" s="3" t="s">
        <v>17</v>
      </c>
      <c r="T9" s="5">
        <v>0.78</v>
      </c>
      <c r="U9" s="5">
        <v>0.68</v>
      </c>
      <c r="V9" s="5">
        <v>0.9</v>
      </c>
      <c r="W9" s="5">
        <v>0.77</v>
      </c>
      <c r="Y9" s="3" t="s">
        <v>17</v>
      </c>
      <c r="Z9" s="5">
        <v>58.31</v>
      </c>
      <c r="AA9" s="5">
        <v>48.51</v>
      </c>
      <c r="AB9" s="5">
        <v>45.41</v>
      </c>
      <c r="AC9" s="5">
        <v>58.88</v>
      </c>
    </row>
    <row r="10" spans="1:29" ht="14.15" x14ac:dyDescent="0.35">
      <c r="A10" s="3" t="s">
        <v>18</v>
      </c>
      <c r="B10" s="5">
        <v>4.96</v>
      </c>
      <c r="C10" s="5">
        <v>4.22</v>
      </c>
      <c r="D10" s="5">
        <v>6.32</v>
      </c>
      <c r="E10" s="5">
        <v>5.69</v>
      </c>
      <c r="G10" s="3" t="s">
        <v>18</v>
      </c>
      <c r="H10" s="5">
        <v>4.3499999999999996</v>
      </c>
      <c r="I10" s="5">
        <v>4.99</v>
      </c>
      <c r="J10" s="5">
        <v>6.68</v>
      </c>
      <c r="K10" s="5">
        <v>5.58</v>
      </c>
      <c r="M10" s="3" t="s">
        <v>18</v>
      </c>
      <c r="N10" s="5">
        <v>0.64</v>
      </c>
      <c r="O10" s="5">
        <v>0.74</v>
      </c>
      <c r="P10" s="5">
        <v>1.03</v>
      </c>
      <c r="Q10" s="5">
        <v>0.79</v>
      </c>
      <c r="S10" s="3" t="s">
        <v>18</v>
      </c>
      <c r="T10" s="5">
        <v>0.64</v>
      </c>
      <c r="U10" s="5">
        <v>0.72</v>
      </c>
      <c r="V10" s="5">
        <v>1.01</v>
      </c>
      <c r="W10" s="5">
        <v>0.74</v>
      </c>
      <c r="Y10" s="3" t="s">
        <v>18</v>
      </c>
      <c r="Z10" s="5">
        <v>56.29</v>
      </c>
      <c r="AA10" s="5">
        <v>51.05</v>
      </c>
      <c r="AB10" s="5">
        <v>34.56</v>
      </c>
      <c r="AC10" s="5">
        <v>46.08</v>
      </c>
    </row>
    <row r="11" spans="1:29" ht="14.15" x14ac:dyDescent="0.35">
      <c r="A11" s="3" t="s">
        <v>19</v>
      </c>
      <c r="B11" s="5">
        <v>4.99</v>
      </c>
      <c r="C11" s="5">
        <v>4.38</v>
      </c>
      <c r="D11" s="5">
        <v>6.85</v>
      </c>
      <c r="E11" s="5">
        <v>5.77</v>
      </c>
      <c r="G11" s="3" t="s">
        <v>19</v>
      </c>
      <c r="H11" s="5">
        <v>4.62</v>
      </c>
      <c r="I11" s="5">
        <v>5.01</v>
      </c>
      <c r="J11" s="5">
        <v>7.16</v>
      </c>
      <c r="K11" s="5">
        <v>6</v>
      </c>
      <c r="M11" s="3" t="s">
        <v>19</v>
      </c>
      <c r="N11" s="5">
        <v>0.74</v>
      </c>
      <c r="O11" s="5">
        <v>0.7</v>
      </c>
      <c r="P11" s="5">
        <v>0.95</v>
      </c>
      <c r="Q11" s="5">
        <v>0.77</v>
      </c>
      <c r="S11" s="3" t="s">
        <v>19</v>
      </c>
      <c r="T11" s="5">
        <v>0.77</v>
      </c>
      <c r="U11" s="5">
        <v>0.67</v>
      </c>
      <c r="V11" s="5">
        <v>0.9</v>
      </c>
      <c r="W11" s="5">
        <v>0.77</v>
      </c>
      <c r="Y11" s="3" t="s">
        <v>19</v>
      </c>
      <c r="Z11" s="5">
        <v>58.73</v>
      </c>
      <c r="AA11" s="5">
        <v>48.21</v>
      </c>
      <c r="AB11" s="5">
        <v>43.75</v>
      </c>
      <c r="AC11" s="5">
        <v>59.7</v>
      </c>
    </row>
    <row r="12" spans="1:29" ht="14.15" x14ac:dyDescent="0.35">
      <c r="A12" s="3" t="s">
        <v>33</v>
      </c>
      <c r="B12" s="17">
        <v>5.4</v>
      </c>
      <c r="C12" s="17">
        <v>4.6399999999999997</v>
      </c>
      <c r="D12" s="17">
        <v>6.58</v>
      </c>
      <c r="E12" s="17">
        <v>5.51</v>
      </c>
      <c r="G12" s="3" t="s">
        <v>33</v>
      </c>
      <c r="H12" s="17">
        <v>4.71</v>
      </c>
      <c r="I12" s="17">
        <v>4.87</v>
      </c>
      <c r="J12" s="17">
        <v>6.86</v>
      </c>
      <c r="K12" s="17">
        <v>5.12</v>
      </c>
      <c r="M12" s="3" t="s">
        <v>33</v>
      </c>
      <c r="N12" s="17">
        <v>0.6</v>
      </c>
      <c r="O12" s="17">
        <v>0.74</v>
      </c>
      <c r="P12" s="17">
        <v>0.94</v>
      </c>
      <c r="Q12" s="17">
        <v>0.68</v>
      </c>
      <c r="S12" s="3" t="s">
        <v>33</v>
      </c>
      <c r="T12" s="17">
        <v>0.68</v>
      </c>
      <c r="U12" s="17">
        <v>0.77</v>
      </c>
      <c r="V12" s="17">
        <v>0.97</v>
      </c>
      <c r="W12" s="17">
        <v>0.75</v>
      </c>
      <c r="Y12" s="3" t="s">
        <v>33</v>
      </c>
      <c r="Z12" s="17">
        <v>53.23</v>
      </c>
      <c r="AA12" s="17">
        <v>54.4</v>
      </c>
      <c r="AB12" s="17">
        <v>42.2</v>
      </c>
      <c r="AC12" s="17">
        <v>52.74</v>
      </c>
    </row>
    <row r="13" spans="1:29" ht="14.15" x14ac:dyDescent="0.35">
      <c r="A13" s="3" t="s">
        <v>34</v>
      </c>
      <c r="B13" s="17">
        <v>5.38</v>
      </c>
      <c r="C13" s="17">
        <v>4.6399999999999997</v>
      </c>
      <c r="D13" s="17">
        <v>6.32</v>
      </c>
      <c r="E13" s="17">
        <v>5.16</v>
      </c>
      <c r="G13" s="3" t="s">
        <v>34</v>
      </c>
      <c r="H13" s="17">
        <v>5.55</v>
      </c>
      <c r="I13" s="17">
        <v>4.5599999999999996</v>
      </c>
      <c r="J13" s="17">
        <v>6.32</v>
      </c>
      <c r="K13" s="17">
        <v>5.3</v>
      </c>
      <c r="M13" s="3" t="s">
        <v>34</v>
      </c>
      <c r="N13" s="17">
        <v>0.6</v>
      </c>
      <c r="O13" s="17">
        <v>0.66</v>
      </c>
      <c r="P13" s="17">
        <v>0.9</v>
      </c>
      <c r="Q13" s="17">
        <v>0.88</v>
      </c>
      <c r="S13" s="3" t="s">
        <v>34</v>
      </c>
      <c r="T13" s="17">
        <v>0.68</v>
      </c>
      <c r="U13" s="17">
        <v>0.7</v>
      </c>
      <c r="V13" s="17">
        <v>0.83</v>
      </c>
      <c r="W13" s="17">
        <v>0.6</v>
      </c>
      <c r="Y13" s="3" t="s">
        <v>34</v>
      </c>
      <c r="Z13" s="17">
        <v>52.78</v>
      </c>
      <c r="AA13" s="17">
        <v>53.92</v>
      </c>
      <c r="AB13" s="17">
        <v>53.51</v>
      </c>
      <c r="AC13" s="17">
        <v>46.56</v>
      </c>
    </row>
    <row r="14" spans="1:29" ht="14.15" x14ac:dyDescent="0.35">
      <c r="A14" s="3" t="s">
        <v>35</v>
      </c>
      <c r="B14" s="17"/>
      <c r="C14" s="17">
        <v>4.5599999999999996</v>
      </c>
      <c r="D14" s="17">
        <v>6.35</v>
      </c>
      <c r="E14" s="17">
        <v>5.49</v>
      </c>
      <c r="G14" s="3" t="s">
        <v>35</v>
      </c>
      <c r="H14" s="17"/>
      <c r="I14" s="17">
        <v>4.9800000000000004</v>
      </c>
      <c r="J14" s="17">
        <v>6.35</v>
      </c>
      <c r="K14" s="17">
        <v>5.55</v>
      </c>
      <c r="M14" s="3" t="s">
        <v>35</v>
      </c>
      <c r="N14" s="17"/>
      <c r="O14" s="17">
        <v>0.74</v>
      </c>
      <c r="P14" s="17">
        <v>0.94</v>
      </c>
      <c r="Q14" s="17">
        <v>0.77</v>
      </c>
      <c r="S14" s="3" t="s">
        <v>35</v>
      </c>
      <c r="T14" s="17"/>
      <c r="U14" s="17">
        <v>0.73</v>
      </c>
      <c r="V14" s="17">
        <v>0.9</v>
      </c>
      <c r="W14" s="17">
        <v>0.74</v>
      </c>
      <c r="Y14" s="3" t="s">
        <v>35</v>
      </c>
      <c r="Z14" s="17"/>
      <c r="AA14" s="17">
        <v>55.82</v>
      </c>
      <c r="AB14" s="17">
        <v>38.79</v>
      </c>
      <c r="AC14" s="17">
        <v>50.91</v>
      </c>
    </row>
    <row r="15" spans="1:29" ht="14.15" x14ac:dyDescent="0.35">
      <c r="A15" s="7" t="s">
        <v>7</v>
      </c>
      <c r="B15" s="5">
        <f>AVERAGE(B4:B14)</f>
        <v>4.9980000000000002</v>
      </c>
      <c r="C15" s="5">
        <f>AVERAGE(C4:C14)</f>
        <v>4.5427272727272729</v>
      </c>
      <c r="D15" s="5">
        <f t="shared" ref="D15:E15" si="0">AVERAGE(D4:D14)</f>
        <v>6.378181818181818</v>
      </c>
      <c r="E15" s="5">
        <f t="shared" si="0"/>
        <v>5.4845454545454553</v>
      </c>
      <c r="G15" s="7" t="s">
        <v>7</v>
      </c>
      <c r="H15" s="5">
        <f>AVERAGE(H4:H14)</f>
        <v>4.7299999999999995</v>
      </c>
      <c r="I15" s="5">
        <f>AVERAGE(I4:I14)</f>
        <v>4.8890909090909096</v>
      </c>
      <c r="J15" s="5">
        <f t="shared" ref="J15" si="1">AVERAGE(J4:J14)</f>
        <v>6.467272727272726</v>
      </c>
      <c r="K15" s="5">
        <f t="shared" ref="K15" si="2">AVERAGE(K4:K14)</f>
        <v>5.4381818181818167</v>
      </c>
      <c r="M15" s="7" t="s">
        <v>7</v>
      </c>
      <c r="N15" s="5">
        <f>AVERAGE(N4:N14)</f>
        <v>0.68899999999999983</v>
      </c>
      <c r="O15" s="5">
        <f>AVERAGE(O4:O14)</f>
        <v>0.69727272727272738</v>
      </c>
      <c r="P15" s="5">
        <f t="shared" ref="P15" si="3">AVERAGE(P4:P14)</f>
        <v>0.92727272727272736</v>
      </c>
      <c r="Q15" s="5">
        <f t="shared" ref="Q15" si="4">AVERAGE(Q4:Q14)</f>
        <v>0.79272727272727284</v>
      </c>
      <c r="S15" s="7" t="s">
        <v>7</v>
      </c>
      <c r="T15" s="5">
        <f>AVERAGE(T4:T14)</f>
        <v>0.67899999999999994</v>
      </c>
      <c r="U15" s="5">
        <f>AVERAGE(U4:U14)</f>
        <v>0.71909090909090889</v>
      </c>
      <c r="V15" s="5">
        <f t="shared" ref="V15" si="5">AVERAGE(V4:V14)</f>
        <v>0.92909090909090919</v>
      </c>
      <c r="W15" s="5">
        <f t="shared" ref="W15" si="6">AVERAGE(W4:W14)</f>
        <v>0.75454545454545441</v>
      </c>
      <c r="Y15" s="7" t="s">
        <v>7</v>
      </c>
      <c r="Z15" s="5">
        <f>AVERAGE(Z4:Z14)</f>
        <v>52.452000000000012</v>
      </c>
      <c r="AA15" s="5">
        <f>AVERAGE(AA4:AA14)</f>
        <v>52.217272727272729</v>
      </c>
      <c r="AB15" s="5">
        <f t="shared" ref="AB15" si="7">AVERAGE(AB4:AB14)</f>
        <v>45.177272727272729</v>
      </c>
      <c r="AC15" s="5">
        <f t="shared" ref="AC15" si="8">AVERAGE(AC4:AC14)</f>
        <v>51.496363636363633</v>
      </c>
    </row>
    <row r="16" spans="1:29" ht="14.15" x14ac:dyDescent="0.35">
      <c r="A16" s="7" t="s">
        <v>8</v>
      </c>
      <c r="B16" s="16">
        <f>STDEV(B4:B14)/SQRT(10)</f>
        <v>7.5803840418689997E-2</v>
      </c>
      <c r="C16" s="16">
        <f>STDEV(C4:C14)/SQRT(11)</f>
        <v>5.9758467016526519E-2</v>
      </c>
      <c r="D16" s="16">
        <f t="shared" ref="D16:E16" si="9">STDEV(D4:D14)/SQRT(11)</f>
        <v>0.11133747373571591</v>
      </c>
      <c r="E16" s="16">
        <f t="shared" si="9"/>
        <v>7.5899019473408158E-2</v>
      </c>
      <c r="G16" s="7" t="s">
        <v>8</v>
      </c>
      <c r="H16" s="16">
        <f>STDEV(H4:H14)/SQRT(10)</f>
        <v>0.14648473564770417</v>
      </c>
      <c r="I16" s="16">
        <f>STDEV(I4:I14)/SQRT(11)</f>
        <v>5.7547680554389781E-2</v>
      </c>
      <c r="J16" s="16">
        <f t="shared" ref="J16:K16" si="10">STDEV(J4:J14)/SQRT(11)</f>
        <v>0.1217231651150258</v>
      </c>
      <c r="K16" s="16">
        <f t="shared" si="10"/>
        <v>7.1754862766076774E-2</v>
      </c>
      <c r="M16" s="7" t="s">
        <v>8</v>
      </c>
      <c r="N16" s="8">
        <f>STDEV(N4:N14)/SQRT(10)</f>
        <v>1.8586135812600865E-2</v>
      </c>
      <c r="O16" s="8">
        <f>STDEV(O4:O14)/SQRT(11)</f>
        <v>1.053918308813777E-2</v>
      </c>
      <c r="P16" s="8">
        <f t="shared" ref="P16:Q16" si="11">STDEV(P4:P14)/SQRT(11)</f>
        <v>1.2438277364717866E-2</v>
      </c>
      <c r="Q16" s="8">
        <f t="shared" si="11"/>
        <v>1.763730081858585E-2</v>
      </c>
      <c r="S16" s="7" t="s">
        <v>8</v>
      </c>
      <c r="T16" s="8">
        <f>STDEV(T4:T14)/SQRT(10)</f>
        <v>1.9232495649002212E-2</v>
      </c>
      <c r="U16" s="8">
        <f>STDEV(U4:U14)/SQRT(11)</f>
        <v>1.2318097953421326E-2</v>
      </c>
      <c r="V16" s="8">
        <f t="shared" ref="V16:W16" si="12">STDEV(V4:V14)/SQRT(11)</f>
        <v>1.681203818991539E-2</v>
      </c>
      <c r="W16" s="8">
        <f t="shared" si="12"/>
        <v>1.7022105219851705E-2</v>
      </c>
      <c r="Y16" s="7" t="s">
        <v>8</v>
      </c>
      <c r="Z16" s="8">
        <f>STDEV(Z4:Z14)/SQRT(10)</f>
        <v>1.474396147580425</v>
      </c>
      <c r="AA16" s="8">
        <f>STDEV(AA4:AA14)/SQRT(11)</f>
        <v>0.83995680723268695</v>
      </c>
      <c r="AB16" s="8">
        <f t="shared" ref="AB16:AC16" si="13">STDEV(AB4:AB14)/SQRT(11)</f>
        <v>2.1952697456573271</v>
      </c>
      <c r="AC16" s="8">
        <f t="shared" si="13"/>
        <v>1.3534395729717494</v>
      </c>
    </row>
    <row r="19" spans="1:23" ht="14.15" x14ac:dyDescent="0.25">
      <c r="A19" s="1" t="s">
        <v>65</v>
      </c>
      <c r="B19" s="2"/>
      <c r="C19" s="2"/>
      <c r="D19" s="2"/>
      <c r="E19" s="2"/>
      <c r="F19" s="2"/>
      <c r="G19" s="1" t="s">
        <v>66</v>
      </c>
      <c r="H19" s="2"/>
      <c r="I19" s="2"/>
      <c r="J19" s="2"/>
      <c r="K19" s="2"/>
      <c r="M19" s="1" t="s">
        <v>67</v>
      </c>
      <c r="N19" s="2"/>
      <c r="O19" s="2"/>
      <c r="P19" s="2"/>
      <c r="Q19" s="2"/>
      <c r="S19" s="1" t="s">
        <v>68</v>
      </c>
      <c r="T19" s="2"/>
      <c r="U19" s="2"/>
      <c r="V19" s="2"/>
      <c r="W19" s="2"/>
    </row>
    <row r="20" spans="1:23" ht="14.15" x14ac:dyDescent="0.25">
      <c r="A20" s="3" t="s">
        <v>69</v>
      </c>
      <c r="B20" s="4" t="s">
        <v>29</v>
      </c>
      <c r="C20" s="4" t="s">
        <v>30</v>
      </c>
      <c r="D20" s="4" t="s">
        <v>31</v>
      </c>
      <c r="E20" s="4" t="s">
        <v>32</v>
      </c>
      <c r="F20" s="4"/>
      <c r="G20" s="3" t="s">
        <v>73</v>
      </c>
      <c r="H20" s="4" t="s">
        <v>29</v>
      </c>
      <c r="I20" s="4" t="s">
        <v>30</v>
      </c>
      <c r="J20" s="4" t="s">
        <v>31</v>
      </c>
      <c r="K20" s="4" t="s">
        <v>32</v>
      </c>
      <c r="M20" s="3" t="s">
        <v>72</v>
      </c>
      <c r="N20" s="4" t="s">
        <v>29</v>
      </c>
      <c r="O20" s="4" t="s">
        <v>30</v>
      </c>
      <c r="P20" s="4" t="s">
        <v>31</v>
      </c>
      <c r="Q20" s="4" t="s">
        <v>32</v>
      </c>
      <c r="S20" s="3" t="s">
        <v>74</v>
      </c>
      <c r="T20" s="4" t="s">
        <v>29</v>
      </c>
      <c r="U20" s="4" t="s">
        <v>30</v>
      </c>
      <c r="V20" s="4" t="s">
        <v>31</v>
      </c>
      <c r="W20" s="4" t="s">
        <v>32</v>
      </c>
    </row>
    <row r="21" spans="1:23" ht="14.15" x14ac:dyDescent="0.35">
      <c r="A21" s="3" t="s">
        <v>3</v>
      </c>
      <c r="B21" s="5">
        <v>0.89100000000000001</v>
      </c>
      <c r="C21" s="5">
        <v>1.698</v>
      </c>
      <c r="D21" s="5">
        <v>2.1789999999999998</v>
      </c>
      <c r="E21" s="5">
        <v>0.996</v>
      </c>
      <c r="F21" s="5"/>
      <c r="G21" s="3" t="s">
        <v>3</v>
      </c>
      <c r="H21" s="5">
        <v>1.0900000000000001</v>
      </c>
      <c r="I21" s="5">
        <v>0.75</v>
      </c>
      <c r="J21" s="5">
        <v>2.76</v>
      </c>
      <c r="K21" s="5">
        <v>2.12</v>
      </c>
      <c r="M21" s="3" t="s">
        <v>3</v>
      </c>
      <c r="N21" s="5">
        <v>1.22</v>
      </c>
      <c r="O21" s="5">
        <v>0.88</v>
      </c>
      <c r="P21" s="5">
        <v>3.05</v>
      </c>
      <c r="Q21" s="5">
        <v>1.62</v>
      </c>
      <c r="S21" s="3" t="s">
        <v>3</v>
      </c>
      <c r="T21" s="5">
        <v>0.86</v>
      </c>
      <c r="U21" s="5">
        <v>0.72</v>
      </c>
      <c r="V21" s="5">
        <v>1.56</v>
      </c>
      <c r="W21" s="5">
        <v>1.56</v>
      </c>
    </row>
    <row r="22" spans="1:23" ht="14.15" x14ac:dyDescent="0.35">
      <c r="A22" s="3" t="s">
        <v>4</v>
      </c>
      <c r="B22" s="5">
        <v>1.1639999999999999</v>
      </c>
      <c r="C22" s="5">
        <v>0.71799999999999997</v>
      </c>
      <c r="D22" s="5">
        <v>2.21</v>
      </c>
      <c r="E22" s="5">
        <v>2.7559999999999998</v>
      </c>
      <c r="F22" s="5"/>
      <c r="G22" s="3" t="s">
        <v>4</v>
      </c>
      <c r="H22" s="5">
        <v>1.6</v>
      </c>
      <c r="I22" s="5">
        <v>0.89</v>
      </c>
      <c r="J22" s="5">
        <v>3.3</v>
      </c>
      <c r="K22" s="5">
        <v>3.1</v>
      </c>
      <c r="M22" s="3" t="s">
        <v>4</v>
      </c>
      <c r="N22" s="5">
        <v>1.23</v>
      </c>
      <c r="O22" s="5">
        <v>1.03</v>
      </c>
      <c r="P22" s="5">
        <v>7.05</v>
      </c>
      <c r="Q22" s="5">
        <v>4.49</v>
      </c>
      <c r="S22" s="3" t="s">
        <v>4</v>
      </c>
      <c r="T22" s="5">
        <v>1.08</v>
      </c>
      <c r="U22" s="5">
        <v>0.83</v>
      </c>
      <c r="V22" s="5">
        <v>1.69</v>
      </c>
      <c r="W22" s="5">
        <v>1.55</v>
      </c>
    </row>
    <row r="23" spans="1:23" ht="14.15" x14ac:dyDescent="0.35">
      <c r="A23" s="3" t="s">
        <v>5</v>
      </c>
      <c r="B23" s="5">
        <v>0.53800000000000003</v>
      </c>
      <c r="C23" s="5">
        <v>0.2</v>
      </c>
      <c r="D23" s="5">
        <v>3.3460000000000001</v>
      </c>
      <c r="E23" s="5">
        <v>0.46400000000000002</v>
      </c>
      <c r="F23" s="5"/>
      <c r="G23" s="3" t="s">
        <v>5</v>
      </c>
      <c r="H23" s="5">
        <v>0.67</v>
      </c>
      <c r="I23" s="5">
        <v>0.87</v>
      </c>
      <c r="J23" s="5">
        <v>3.08</v>
      </c>
      <c r="K23" s="5">
        <v>2.68</v>
      </c>
      <c r="M23" s="3" t="s">
        <v>5</v>
      </c>
      <c r="N23" s="5">
        <v>0.97</v>
      </c>
      <c r="O23" s="5">
        <v>0.88</v>
      </c>
      <c r="P23" s="5">
        <v>3.22</v>
      </c>
      <c r="Q23" s="5">
        <v>3.18</v>
      </c>
      <c r="S23" s="3" t="s">
        <v>5</v>
      </c>
      <c r="T23" s="5">
        <v>1.29</v>
      </c>
      <c r="U23" s="5">
        <v>0.89</v>
      </c>
      <c r="V23" s="5">
        <v>1.53</v>
      </c>
      <c r="W23" s="5">
        <v>1.46</v>
      </c>
    </row>
    <row r="24" spans="1:23" ht="14.15" x14ac:dyDescent="0.35">
      <c r="A24" s="3" t="s">
        <v>6</v>
      </c>
      <c r="B24" s="5">
        <v>0.28100000000000003</v>
      </c>
      <c r="C24" s="5">
        <v>0.442</v>
      </c>
      <c r="D24" s="5">
        <v>3.0710000000000002</v>
      </c>
      <c r="E24" s="5">
        <v>0.69499999999999995</v>
      </c>
      <c r="F24" s="5"/>
      <c r="G24" s="3" t="s">
        <v>6</v>
      </c>
      <c r="H24" s="5">
        <v>0.95</v>
      </c>
      <c r="I24" s="5">
        <v>1.4</v>
      </c>
      <c r="J24" s="5">
        <v>2.0299999999999998</v>
      </c>
      <c r="K24" s="5">
        <v>1.86</v>
      </c>
      <c r="M24" s="3" t="s">
        <v>6</v>
      </c>
      <c r="N24" s="5">
        <v>0.88</v>
      </c>
      <c r="O24" s="5">
        <v>1.43</v>
      </c>
      <c r="P24" s="5">
        <v>2.5299999999999998</v>
      </c>
      <c r="Q24" s="5">
        <v>1.73</v>
      </c>
      <c r="S24" s="3" t="s">
        <v>6</v>
      </c>
      <c r="T24" s="5">
        <v>0.92</v>
      </c>
      <c r="U24" s="5">
        <v>0.67</v>
      </c>
      <c r="V24" s="5">
        <v>1.71</v>
      </c>
      <c r="W24" s="5">
        <v>1.31</v>
      </c>
    </row>
    <row r="25" spans="1:23" ht="14.15" x14ac:dyDescent="0.35">
      <c r="A25" s="3" t="s">
        <v>16</v>
      </c>
      <c r="B25" s="5">
        <v>0.16300000000000001</v>
      </c>
      <c r="C25" s="5">
        <v>0.1</v>
      </c>
      <c r="D25" s="5">
        <v>4.1379999999999999</v>
      </c>
      <c r="E25" s="5">
        <v>1.2609999999999999</v>
      </c>
      <c r="F25" s="5"/>
      <c r="G25" s="3" t="s">
        <v>16</v>
      </c>
      <c r="H25" s="5">
        <v>0.7</v>
      </c>
      <c r="I25" s="5">
        <v>1</v>
      </c>
      <c r="J25" s="5">
        <v>3.72</v>
      </c>
      <c r="K25" s="5">
        <v>2.08</v>
      </c>
      <c r="M25" s="3" t="s">
        <v>16</v>
      </c>
      <c r="N25" s="5">
        <v>0.7</v>
      </c>
      <c r="O25" s="5">
        <v>1.34</v>
      </c>
      <c r="P25" s="5">
        <v>5.57</v>
      </c>
      <c r="Q25" s="5">
        <v>3.68</v>
      </c>
      <c r="S25" s="3" t="s">
        <v>16</v>
      </c>
      <c r="T25" s="5">
        <v>0.85</v>
      </c>
      <c r="U25" s="5">
        <v>0.84</v>
      </c>
      <c r="V25" s="5">
        <v>1.66</v>
      </c>
      <c r="W25" s="5">
        <v>1.45</v>
      </c>
    </row>
    <row r="26" spans="1:23" ht="14.15" x14ac:dyDescent="0.35">
      <c r="A26" s="3" t="s">
        <v>17</v>
      </c>
      <c r="B26" s="5"/>
      <c r="C26" s="5"/>
      <c r="D26" s="5">
        <v>2.496</v>
      </c>
      <c r="E26" s="5">
        <v>1.056</v>
      </c>
      <c r="F26" s="5"/>
      <c r="G26" s="3" t="s">
        <v>17</v>
      </c>
      <c r="H26" s="5"/>
      <c r="I26" s="5"/>
      <c r="J26" s="5">
        <v>2.98</v>
      </c>
      <c r="K26" s="5">
        <v>1.62</v>
      </c>
      <c r="M26" s="3" t="s">
        <v>17</v>
      </c>
      <c r="N26" s="5"/>
      <c r="O26" s="5"/>
      <c r="P26" s="5">
        <v>2.94</v>
      </c>
      <c r="Q26" s="5">
        <v>1.97</v>
      </c>
      <c r="S26" s="3" t="s">
        <v>17</v>
      </c>
      <c r="T26" s="5"/>
      <c r="U26" s="5"/>
      <c r="V26" s="5">
        <v>1.29</v>
      </c>
      <c r="W26" s="5">
        <v>1.1499999999999999</v>
      </c>
    </row>
    <row r="27" spans="1:23" ht="14.15" x14ac:dyDescent="0.35">
      <c r="A27" s="3" t="s">
        <v>18</v>
      </c>
      <c r="B27" s="5"/>
      <c r="C27" s="5"/>
      <c r="D27" s="5">
        <v>3.0760000000000001</v>
      </c>
      <c r="E27" s="5">
        <v>1.23</v>
      </c>
      <c r="F27" s="5"/>
      <c r="G27" s="3" t="s">
        <v>18</v>
      </c>
      <c r="H27" s="5"/>
      <c r="I27" s="5"/>
      <c r="J27" s="5">
        <v>2.65</v>
      </c>
      <c r="K27" s="5">
        <v>1.53</v>
      </c>
      <c r="M27" s="3" t="s">
        <v>18</v>
      </c>
      <c r="N27" s="5"/>
      <c r="O27" s="5"/>
      <c r="P27" s="5">
        <v>5.77</v>
      </c>
      <c r="Q27" s="5">
        <v>1.53</v>
      </c>
      <c r="S27" s="3" t="s">
        <v>18</v>
      </c>
      <c r="T27" s="5"/>
      <c r="U27" s="5"/>
      <c r="V27" s="5">
        <v>1.54</v>
      </c>
      <c r="W27" s="5">
        <v>1.05</v>
      </c>
    </row>
    <row r="28" spans="1:23" ht="14.15" x14ac:dyDescent="0.35">
      <c r="A28" s="3" t="s">
        <v>19</v>
      </c>
      <c r="B28" s="5"/>
      <c r="C28" s="5"/>
      <c r="D28" s="5"/>
      <c r="E28" s="5">
        <v>0.71699999999999997</v>
      </c>
      <c r="F28" s="5"/>
      <c r="G28" s="3" t="s">
        <v>19</v>
      </c>
      <c r="H28" s="5"/>
      <c r="I28" s="5"/>
      <c r="J28" s="5"/>
      <c r="K28" s="5">
        <v>2.1800000000000002</v>
      </c>
      <c r="M28" s="3" t="s">
        <v>19</v>
      </c>
      <c r="N28" s="5"/>
      <c r="O28" s="5"/>
      <c r="P28" s="5"/>
      <c r="Q28" s="5">
        <v>2.14</v>
      </c>
      <c r="S28" s="3" t="s">
        <v>19</v>
      </c>
      <c r="T28" s="5"/>
      <c r="U28" s="5"/>
      <c r="V28" s="5"/>
      <c r="W28" s="5">
        <v>1.1399999999999999</v>
      </c>
    </row>
    <row r="29" spans="1:23" ht="14.15" x14ac:dyDescent="0.35">
      <c r="A29" s="7" t="s">
        <v>7</v>
      </c>
      <c r="B29" s="5">
        <f>AVERAGE(B21:B28)</f>
        <v>0.60739999999999994</v>
      </c>
      <c r="C29" s="5">
        <f>AVERAGE(C21:C28)</f>
        <v>0.63160000000000005</v>
      </c>
      <c r="D29" s="5">
        <f>AVERAGE(D21:D28)</f>
        <v>2.9308571428571426</v>
      </c>
      <c r="E29" s="5">
        <f>AVERAGE(E21:E28)</f>
        <v>1.1468750000000001</v>
      </c>
      <c r="F29" s="12"/>
      <c r="G29" s="7" t="s">
        <v>7</v>
      </c>
      <c r="H29" s="5">
        <f>AVERAGE(H21:H28)</f>
        <v>1.0020000000000002</v>
      </c>
      <c r="I29" s="5">
        <f>AVERAGE(I21:I28)</f>
        <v>0.98199999999999998</v>
      </c>
      <c r="J29" s="5">
        <f>AVERAGE(J21:J28)</f>
        <v>2.9314285714285715</v>
      </c>
      <c r="K29" s="5">
        <f>AVERAGE(K21:K28)</f>
        <v>2.1462500000000002</v>
      </c>
      <c r="M29" s="7" t="s">
        <v>7</v>
      </c>
      <c r="N29" s="5">
        <f>AVERAGE(N21:N28)</f>
        <v>1</v>
      </c>
      <c r="O29" s="5">
        <f>AVERAGE(O21:O28)</f>
        <v>1.1119999999999999</v>
      </c>
      <c r="P29" s="5">
        <f>AVERAGE(P21:P28)</f>
        <v>4.3042857142857143</v>
      </c>
      <c r="Q29" s="5">
        <f>AVERAGE(Q21:Q28)</f>
        <v>2.5425000000000004</v>
      </c>
      <c r="S29" s="7" t="s">
        <v>7</v>
      </c>
      <c r="T29" s="5">
        <f>AVERAGE(T21:T28)</f>
        <v>1</v>
      </c>
      <c r="U29" s="5">
        <f>AVERAGE(U21:U28)</f>
        <v>0.78999999999999992</v>
      </c>
      <c r="V29" s="5">
        <f>AVERAGE(V21:V28)</f>
        <v>1.5685714285714287</v>
      </c>
      <c r="W29" s="5">
        <f>AVERAGE(W21:W28)</f>
        <v>1.3337500000000002</v>
      </c>
    </row>
    <row r="30" spans="1:23" ht="14.15" x14ac:dyDescent="0.25">
      <c r="A30" s="7" t="s">
        <v>8</v>
      </c>
      <c r="B30" s="8">
        <f>STDEV(B21:B28)/SQRT(5)</f>
        <v>0.18695951433398619</v>
      </c>
      <c r="C30" s="8">
        <f>STDEV(C21:C28)/SQRT(5)</f>
        <v>0.28718453997386412</v>
      </c>
      <c r="D30" s="8">
        <f>STDEV(D21:D28)/SQRT(7)</f>
        <v>0.26476714194888784</v>
      </c>
      <c r="E30" s="8">
        <f>STDEV(E21:E28)/SQRT(8)</f>
        <v>0.24984069477940757</v>
      </c>
      <c r="F30" s="12"/>
      <c r="G30" s="7" t="s">
        <v>8</v>
      </c>
      <c r="H30" s="8">
        <f>STDEV(H21:H28)/SQRT(5)</f>
        <v>0.16874240723659234</v>
      </c>
      <c r="I30" s="8">
        <f>STDEV(I21:I28)/SQRT(5)</f>
        <v>0.11177656283854841</v>
      </c>
      <c r="J30" s="8">
        <f>STDEV(J21:J28)/SQRT(7)</f>
        <v>0.20138128455421886</v>
      </c>
      <c r="K30" s="8">
        <f>STDEV(K21:K28)/SQRT(8)</f>
        <v>0.18609653312960234</v>
      </c>
      <c r="M30" s="7" t="s">
        <v>8</v>
      </c>
      <c r="N30" s="8">
        <f>STDEV(N21:N28)/SQRT(5)</f>
        <v>0.10163660757817526</v>
      </c>
      <c r="O30" s="8">
        <f>STDEV(O21:O28)/SQRT(5)</f>
        <v>0.11564601160437867</v>
      </c>
      <c r="P30" s="8">
        <f>STDEV(P21:P28)/SQRT(7)</f>
        <v>0.67343418790716036</v>
      </c>
      <c r="Q30" s="8">
        <f>STDEV(Q21:Q28)/SQRT(8)</f>
        <v>0.3900354837337599</v>
      </c>
      <c r="S30" s="7" t="s">
        <v>8</v>
      </c>
      <c r="T30" s="8">
        <f>STDEV(T21:T28)/SQRT(5)</f>
        <v>8.3366660002665405E-2</v>
      </c>
      <c r="U30" s="8">
        <f>STDEV(U21:U28)/SQRT(5)</f>
        <v>4.0865633483405564E-2</v>
      </c>
      <c r="V30" s="8">
        <f>STDEV(V21:V28)/SQRT(7)</f>
        <v>5.4135129489989747E-2</v>
      </c>
      <c r="W30" s="8">
        <f>STDEV(W21:W28)/SQRT(8)</f>
        <v>7.0683840848830379E-2</v>
      </c>
    </row>
    <row r="31" spans="1:23" ht="14.15" x14ac:dyDescent="0.35">
      <c r="F31" s="12"/>
      <c r="G31" s="3"/>
      <c r="H31" s="13"/>
      <c r="I31" s="13"/>
      <c r="J31" s="13"/>
      <c r="K31" s="12"/>
      <c r="M31" s="3"/>
      <c r="N31" s="13"/>
      <c r="O31" s="13"/>
      <c r="P31" s="13"/>
      <c r="Q31" s="12"/>
      <c r="S31" s="3"/>
      <c r="T31" s="13"/>
      <c r="U31" s="13"/>
      <c r="V31" s="13"/>
      <c r="W31" s="12"/>
    </row>
    <row r="32" spans="1:23" ht="14.15" x14ac:dyDescent="0.35">
      <c r="F32" s="5"/>
      <c r="G32" s="7"/>
      <c r="H32" s="5"/>
      <c r="I32" s="5"/>
      <c r="J32" s="5"/>
      <c r="K32" s="5"/>
      <c r="M32" s="7"/>
      <c r="N32" s="5"/>
      <c r="O32" s="5"/>
      <c r="P32" s="5"/>
      <c r="Q32" s="5"/>
      <c r="S32" s="7"/>
      <c r="T32" s="5"/>
      <c r="U32" s="5"/>
      <c r="V32" s="5"/>
      <c r="W32" s="5"/>
    </row>
    <row r="33" spans="6:23" ht="14.15" x14ac:dyDescent="0.25">
      <c r="F33" s="8"/>
      <c r="G33" s="7"/>
      <c r="H33" s="8"/>
      <c r="I33" s="8"/>
      <c r="J33" s="8"/>
      <c r="K33" s="8"/>
      <c r="M33" s="7"/>
      <c r="N33" s="8"/>
      <c r="O33" s="8"/>
      <c r="P33" s="8"/>
      <c r="Q33" s="8"/>
      <c r="S33" s="7"/>
      <c r="T33" s="8"/>
      <c r="U33" s="8"/>
      <c r="V33" s="8"/>
      <c r="W33" s="8"/>
    </row>
  </sheetData>
  <phoneticPr fontId="2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"/>
  <sheetViews>
    <sheetView topLeftCell="A16" workbookViewId="0">
      <selection activeCell="C62" sqref="C62"/>
    </sheetView>
  </sheetViews>
  <sheetFormatPr defaultRowHeight="13.3" x14ac:dyDescent="0.25"/>
  <cols>
    <col min="1" max="1" width="11.4609375" bestFit="1" customWidth="1"/>
    <col min="2" max="2" width="15.23046875" bestFit="1" customWidth="1"/>
    <col min="3" max="3" width="16.61328125" bestFit="1" customWidth="1"/>
    <col min="4" max="4" width="14.23046875" bestFit="1" customWidth="1"/>
    <col min="5" max="5" width="15.61328125" bestFit="1" customWidth="1"/>
    <col min="7" max="7" width="11.4609375" bestFit="1" customWidth="1"/>
    <col min="8" max="8" width="15.23046875" bestFit="1" customWidth="1"/>
    <col min="9" max="9" width="16.61328125" bestFit="1" customWidth="1"/>
    <col min="10" max="10" width="14.23046875" bestFit="1" customWidth="1"/>
    <col min="11" max="11" width="15.61328125" bestFit="1" customWidth="1"/>
    <col min="13" max="13" width="11.4609375" bestFit="1" customWidth="1"/>
    <col min="14" max="14" width="15.23046875" bestFit="1" customWidth="1"/>
    <col min="15" max="15" width="16.61328125" bestFit="1" customWidth="1"/>
    <col min="16" max="16" width="14.23046875" bestFit="1" customWidth="1"/>
    <col min="17" max="17" width="15.61328125" bestFit="1" customWidth="1"/>
    <col min="19" max="19" width="11.4609375" bestFit="1" customWidth="1"/>
    <col min="20" max="20" width="15.23046875" bestFit="1" customWidth="1"/>
    <col min="21" max="21" width="16.61328125" bestFit="1" customWidth="1"/>
    <col min="22" max="22" width="14.23046875" bestFit="1" customWidth="1"/>
    <col min="23" max="23" width="15.61328125" bestFit="1" customWidth="1"/>
  </cols>
  <sheetData>
    <row r="1" spans="1:23" ht="14.15" x14ac:dyDescent="0.25">
      <c r="A1" s="1" t="s">
        <v>128</v>
      </c>
      <c r="B1" s="2"/>
      <c r="C1" s="2"/>
      <c r="D1" s="2"/>
      <c r="E1" s="2"/>
      <c r="G1" s="1" t="s">
        <v>129</v>
      </c>
      <c r="H1" s="2"/>
      <c r="I1" s="2"/>
      <c r="J1" s="2"/>
      <c r="K1" s="2"/>
      <c r="M1" s="1" t="s">
        <v>130</v>
      </c>
      <c r="N1" s="2"/>
      <c r="O1" s="2"/>
      <c r="P1" s="2"/>
      <c r="Q1" s="2"/>
      <c r="S1" s="1" t="s">
        <v>132</v>
      </c>
      <c r="T1" s="2"/>
      <c r="U1" s="2"/>
      <c r="V1" s="2"/>
      <c r="W1" s="2"/>
    </row>
    <row r="2" spans="1:23" ht="14.15" x14ac:dyDescent="0.25">
      <c r="A2" s="3" t="s">
        <v>54</v>
      </c>
      <c r="B2" s="4" t="s">
        <v>77</v>
      </c>
      <c r="C2" s="4" t="s">
        <v>84</v>
      </c>
      <c r="D2" s="4" t="s">
        <v>85</v>
      </c>
      <c r="E2" s="4" t="s">
        <v>86</v>
      </c>
      <c r="G2" s="3" t="s">
        <v>56</v>
      </c>
      <c r="H2" s="4" t="s">
        <v>77</v>
      </c>
      <c r="I2" s="4" t="s">
        <v>84</v>
      </c>
      <c r="J2" s="4" t="s">
        <v>85</v>
      </c>
      <c r="K2" s="4" t="s">
        <v>86</v>
      </c>
      <c r="M2" s="3" t="s">
        <v>131</v>
      </c>
      <c r="N2" s="4" t="s">
        <v>77</v>
      </c>
      <c r="O2" s="4" t="s">
        <v>84</v>
      </c>
      <c r="P2" s="4" t="s">
        <v>85</v>
      </c>
      <c r="Q2" s="4" t="s">
        <v>86</v>
      </c>
      <c r="S2" s="3" t="s">
        <v>133</v>
      </c>
      <c r="T2" s="4" t="s">
        <v>77</v>
      </c>
      <c r="U2" s="4" t="s">
        <v>84</v>
      </c>
      <c r="V2" s="4" t="s">
        <v>85</v>
      </c>
      <c r="W2" s="4" t="s">
        <v>86</v>
      </c>
    </row>
    <row r="3" spans="1:23" ht="14.15" x14ac:dyDescent="0.25">
      <c r="B3" s="3" t="s">
        <v>53</v>
      </c>
      <c r="C3" s="3" t="s">
        <v>53</v>
      </c>
      <c r="D3" s="3" t="s">
        <v>53</v>
      </c>
      <c r="E3" s="3" t="s">
        <v>53</v>
      </c>
      <c r="G3" s="7" t="s">
        <v>57</v>
      </c>
      <c r="H3" s="3" t="s">
        <v>53</v>
      </c>
      <c r="I3" s="3" t="s">
        <v>53</v>
      </c>
      <c r="J3" s="3" t="s">
        <v>53</v>
      </c>
      <c r="K3" s="3" t="s">
        <v>53</v>
      </c>
      <c r="N3" s="3" t="s">
        <v>53</v>
      </c>
      <c r="O3" s="3" t="s">
        <v>53</v>
      </c>
      <c r="P3" s="3" t="s">
        <v>53</v>
      </c>
      <c r="Q3" s="3" t="s">
        <v>53</v>
      </c>
      <c r="S3" s="7" t="s">
        <v>57</v>
      </c>
      <c r="T3" s="3" t="s">
        <v>53</v>
      </c>
      <c r="U3" s="3" t="s">
        <v>53</v>
      </c>
      <c r="V3" s="3" t="s">
        <v>53</v>
      </c>
      <c r="W3" s="3" t="s">
        <v>53</v>
      </c>
    </row>
    <row r="4" spans="1:23" ht="14.15" x14ac:dyDescent="0.35">
      <c r="A4" s="3" t="s">
        <v>3</v>
      </c>
      <c r="B4" s="5">
        <v>4.08</v>
      </c>
      <c r="C4" s="5">
        <v>4.71</v>
      </c>
      <c r="D4" s="5">
        <v>6.31</v>
      </c>
      <c r="E4" s="5">
        <v>4.84</v>
      </c>
      <c r="G4" s="3" t="s">
        <v>3</v>
      </c>
      <c r="H4" s="5">
        <v>5.46</v>
      </c>
      <c r="I4" s="5">
        <v>5.18</v>
      </c>
      <c r="J4" s="5">
        <v>6.86</v>
      </c>
      <c r="K4" s="5">
        <v>5.48</v>
      </c>
      <c r="M4" s="3" t="s">
        <v>3</v>
      </c>
      <c r="N4" s="5">
        <v>4.6100000000000003</v>
      </c>
      <c r="O4" s="5">
        <v>5.83</v>
      </c>
      <c r="P4" s="5">
        <v>5.99</v>
      </c>
      <c r="Q4" s="5">
        <v>4.8499999999999996</v>
      </c>
      <c r="S4" s="3" t="s">
        <v>3</v>
      </c>
      <c r="T4" s="5">
        <v>6.17</v>
      </c>
      <c r="U4" s="5">
        <v>6.42</v>
      </c>
      <c r="V4" s="5">
        <v>6.51</v>
      </c>
      <c r="W4" s="5">
        <v>5.48</v>
      </c>
    </row>
    <row r="5" spans="1:23" ht="14.15" x14ac:dyDescent="0.35">
      <c r="A5" s="3" t="s">
        <v>4</v>
      </c>
      <c r="B5" s="5">
        <v>4.68</v>
      </c>
      <c r="C5" s="5">
        <v>5.07</v>
      </c>
      <c r="D5" s="5">
        <v>10.66</v>
      </c>
      <c r="E5" s="5">
        <v>4.6500000000000004</v>
      </c>
      <c r="G5" s="3" t="s">
        <v>4</v>
      </c>
      <c r="H5" s="5">
        <v>5.05</v>
      </c>
      <c r="I5" s="5">
        <v>5.08</v>
      </c>
      <c r="J5" s="5">
        <v>9.73</v>
      </c>
      <c r="K5" s="5">
        <v>5.45</v>
      </c>
      <c r="M5" s="3" t="s">
        <v>4</v>
      </c>
      <c r="N5" s="5">
        <v>5.35</v>
      </c>
      <c r="O5" s="5">
        <v>5.85</v>
      </c>
      <c r="P5" s="5">
        <v>17.05</v>
      </c>
      <c r="Q5" s="5">
        <v>5.41</v>
      </c>
      <c r="S5" s="3" t="s">
        <v>4</v>
      </c>
      <c r="T5" s="5">
        <v>5.78</v>
      </c>
      <c r="U5" s="5">
        <v>5.85</v>
      </c>
      <c r="V5" s="5">
        <v>15.55</v>
      </c>
      <c r="W5" s="5">
        <v>6.34</v>
      </c>
    </row>
    <row r="6" spans="1:23" ht="14.15" x14ac:dyDescent="0.35">
      <c r="A6" s="3" t="s">
        <v>5</v>
      </c>
      <c r="B6" s="5">
        <v>4.75</v>
      </c>
      <c r="C6" s="5">
        <v>4.37</v>
      </c>
      <c r="D6" s="5">
        <v>8.51</v>
      </c>
      <c r="E6" s="5">
        <v>4.7</v>
      </c>
      <c r="G6" s="3" t="s">
        <v>5</v>
      </c>
      <c r="H6" s="5">
        <v>5.72</v>
      </c>
      <c r="I6" s="5">
        <v>5.07</v>
      </c>
      <c r="J6" s="5">
        <v>9.2899999999999991</v>
      </c>
      <c r="K6" s="5">
        <v>5.38</v>
      </c>
      <c r="M6" s="3" t="s">
        <v>5</v>
      </c>
      <c r="N6" s="5">
        <v>5.03</v>
      </c>
      <c r="O6" s="5">
        <v>4.6500000000000004</v>
      </c>
      <c r="P6" s="5">
        <v>9.85</v>
      </c>
      <c r="Q6" s="5">
        <v>5.82</v>
      </c>
      <c r="S6" s="3" t="s">
        <v>5</v>
      </c>
      <c r="T6" s="5">
        <v>6.05</v>
      </c>
      <c r="U6" s="5">
        <v>5.38</v>
      </c>
      <c r="V6" s="5">
        <v>10.76</v>
      </c>
      <c r="W6" s="5">
        <v>6.65</v>
      </c>
    </row>
    <row r="7" spans="1:23" ht="14.15" x14ac:dyDescent="0.35">
      <c r="A7" s="3" t="s">
        <v>6</v>
      </c>
      <c r="B7" s="5">
        <v>5.09</v>
      </c>
      <c r="C7" s="5">
        <v>4.66</v>
      </c>
      <c r="D7" s="5">
        <v>8.59</v>
      </c>
      <c r="E7" s="5">
        <v>5.42</v>
      </c>
      <c r="G7" s="3" t="s">
        <v>6</v>
      </c>
      <c r="H7" s="5">
        <v>5.95</v>
      </c>
      <c r="I7" s="5">
        <v>5.13</v>
      </c>
      <c r="J7" s="5">
        <v>8.98</v>
      </c>
      <c r="K7" s="5">
        <v>5.52</v>
      </c>
      <c r="M7" s="3" t="s">
        <v>6</v>
      </c>
      <c r="N7" s="5">
        <v>6.92</v>
      </c>
      <c r="O7" s="5">
        <v>5.57</v>
      </c>
      <c r="P7" s="5">
        <v>6.78</v>
      </c>
      <c r="Q7" s="5">
        <v>5.43</v>
      </c>
      <c r="S7" s="3" t="s">
        <v>6</v>
      </c>
      <c r="T7" s="5">
        <v>8.1</v>
      </c>
      <c r="U7" s="5">
        <v>6.13</v>
      </c>
      <c r="V7" s="5">
        <v>7.1</v>
      </c>
      <c r="W7" s="5">
        <v>5.53</v>
      </c>
    </row>
    <row r="8" spans="1:23" ht="14.15" x14ac:dyDescent="0.35">
      <c r="A8" s="3" t="s">
        <v>16</v>
      </c>
      <c r="B8" s="5">
        <v>5.49</v>
      </c>
      <c r="C8" s="5">
        <v>5.28</v>
      </c>
      <c r="D8" s="5">
        <v>8.82</v>
      </c>
      <c r="E8" s="5">
        <v>5.52</v>
      </c>
      <c r="G8" s="3" t="s">
        <v>16</v>
      </c>
      <c r="H8" s="5">
        <v>6.09</v>
      </c>
      <c r="I8" s="5">
        <v>5.53</v>
      </c>
      <c r="J8" s="5">
        <v>9.1199999999999992</v>
      </c>
      <c r="K8" s="5">
        <v>6.8</v>
      </c>
      <c r="M8" s="3" t="s">
        <v>16</v>
      </c>
      <c r="N8" s="5">
        <v>5.63</v>
      </c>
      <c r="O8" s="5">
        <v>5.59</v>
      </c>
      <c r="P8" s="5">
        <v>18.100000000000001</v>
      </c>
      <c r="Q8" s="5">
        <v>6.22</v>
      </c>
      <c r="S8" s="3" t="s">
        <v>16</v>
      </c>
      <c r="T8" s="5">
        <v>6.24</v>
      </c>
      <c r="U8" s="5">
        <v>5.85</v>
      </c>
      <c r="V8" s="5">
        <v>18.73</v>
      </c>
      <c r="W8" s="5">
        <v>7.67</v>
      </c>
    </row>
    <row r="9" spans="1:23" ht="14.15" x14ac:dyDescent="0.35">
      <c r="A9" s="3" t="s">
        <v>17</v>
      </c>
      <c r="B9" s="5">
        <v>5.24</v>
      </c>
      <c r="C9" s="5"/>
      <c r="D9" s="5">
        <v>8.34</v>
      </c>
      <c r="E9" s="5">
        <v>5.8</v>
      </c>
      <c r="G9" s="3" t="s">
        <v>17</v>
      </c>
      <c r="H9" s="5">
        <v>5.58</v>
      </c>
      <c r="I9" s="5"/>
      <c r="J9" s="5">
        <v>9.59</v>
      </c>
      <c r="K9" s="5">
        <v>6.74</v>
      </c>
      <c r="M9" s="3" t="s">
        <v>17</v>
      </c>
      <c r="N9" s="5">
        <v>5.82</v>
      </c>
      <c r="O9" s="5"/>
      <c r="P9" s="5">
        <v>8.8699999999999992</v>
      </c>
      <c r="Q9" s="5">
        <v>5.04</v>
      </c>
      <c r="S9" s="3" t="s">
        <v>17</v>
      </c>
      <c r="T9" s="5">
        <v>6.19</v>
      </c>
      <c r="U9" s="5"/>
      <c r="V9" s="5">
        <v>10.199999999999999</v>
      </c>
      <c r="W9" s="5">
        <v>5.85</v>
      </c>
    </row>
    <row r="10" spans="1:23" ht="14.15" x14ac:dyDescent="0.35">
      <c r="A10" s="3" t="s">
        <v>18</v>
      </c>
      <c r="B10" s="5">
        <v>5.0199999999999996</v>
      </c>
      <c r="C10" s="5"/>
      <c r="D10" s="5">
        <v>7.94</v>
      </c>
      <c r="E10" s="5">
        <v>6.09</v>
      </c>
      <c r="G10" s="3" t="s">
        <v>18</v>
      </c>
      <c r="H10" s="5">
        <v>5</v>
      </c>
      <c r="I10" s="5"/>
      <c r="J10" s="5">
        <v>8.34</v>
      </c>
      <c r="K10" s="5">
        <v>6.82</v>
      </c>
      <c r="M10" s="3" t="s">
        <v>18</v>
      </c>
      <c r="N10" s="5">
        <v>5.83</v>
      </c>
      <c r="O10" s="5"/>
      <c r="P10" s="5">
        <v>6.49</v>
      </c>
      <c r="Q10" s="5">
        <v>5.81</v>
      </c>
      <c r="S10" s="3" t="s">
        <v>18</v>
      </c>
      <c r="T10" s="5">
        <v>5.81</v>
      </c>
      <c r="U10" s="5"/>
      <c r="V10" s="5">
        <v>6.82</v>
      </c>
      <c r="W10" s="5">
        <v>6.5</v>
      </c>
    </row>
    <row r="11" spans="1:23" ht="14.15" x14ac:dyDescent="0.35">
      <c r="A11" s="3" t="s">
        <v>19</v>
      </c>
      <c r="B11" s="5"/>
      <c r="C11" s="5"/>
      <c r="D11" s="5">
        <v>8.57</v>
      </c>
      <c r="E11" s="5">
        <v>5.64</v>
      </c>
      <c r="G11" s="3" t="s">
        <v>19</v>
      </c>
      <c r="H11" s="5"/>
      <c r="I11" s="5"/>
      <c r="J11" s="5">
        <v>9.5399999999999991</v>
      </c>
      <c r="K11" s="5">
        <v>6.8</v>
      </c>
      <c r="M11" s="3" t="s">
        <v>19</v>
      </c>
      <c r="N11" s="5"/>
      <c r="O11" s="5"/>
      <c r="P11" s="5">
        <v>5.97</v>
      </c>
      <c r="Q11" s="5">
        <v>5</v>
      </c>
      <c r="S11" s="3" t="s">
        <v>19</v>
      </c>
      <c r="T11" s="5"/>
      <c r="U11" s="5"/>
      <c r="V11" s="5">
        <v>6.65</v>
      </c>
      <c r="W11" s="5">
        <v>6.03</v>
      </c>
    </row>
    <row r="12" spans="1:23" ht="14.15" x14ac:dyDescent="0.35">
      <c r="A12" s="3" t="s">
        <v>33</v>
      </c>
      <c r="B12" s="17"/>
      <c r="C12" s="17"/>
      <c r="D12" s="17">
        <v>8.17</v>
      </c>
      <c r="E12" s="17"/>
      <c r="G12" s="3" t="s">
        <v>33</v>
      </c>
      <c r="H12" s="17"/>
      <c r="I12" s="17"/>
      <c r="J12" s="17">
        <v>9.17</v>
      </c>
      <c r="K12" s="17"/>
      <c r="M12" s="3" t="s">
        <v>33</v>
      </c>
      <c r="N12" s="17"/>
      <c r="O12" s="17"/>
      <c r="P12" s="17">
        <v>11.86</v>
      </c>
      <c r="Q12" s="17"/>
      <c r="S12" s="3" t="s">
        <v>33</v>
      </c>
      <c r="T12" s="17"/>
      <c r="U12" s="17"/>
      <c r="V12" s="17">
        <v>13.31</v>
      </c>
      <c r="W12" s="17"/>
    </row>
    <row r="13" spans="1:23" ht="14.15" x14ac:dyDescent="0.35">
      <c r="A13" s="7" t="s">
        <v>7</v>
      </c>
      <c r="B13" s="5">
        <f>AVERAGE(B4:B12)</f>
        <v>4.9071428571428584</v>
      </c>
      <c r="C13" s="5">
        <f>AVERAGE(C4:C12)</f>
        <v>4.8180000000000005</v>
      </c>
      <c r="D13" s="5">
        <f>AVERAGE(D4:D12)</f>
        <v>8.4344444444444431</v>
      </c>
      <c r="E13" s="5">
        <f>AVERAGE(E4:E12)</f>
        <v>5.3324999999999996</v>
      </c>
      <c r="G13" s="7" t="s">
        <v>7</v>
      </c>
      <c r="H13" s="5">
        <f>AVERAGE(H4:H12)</f>
        <v>5.55</v>
      </c>
      <c r="I13" s="5">
        <f>AVERAGE(I4:I12)</f>
        <v>5.1980000000000004</v>
      </c>
      <c r="J13" s="5">
        <f>AVERAGE(J4:J12)</f>
        <v>8.9577777777777765</v>
      </c>
      <c r="K13" s="5">
        <f>AVERAGE(K4:K12)</f>
        <v>6.1237499999999994</v>
      </c>
      <c r="M13" s="7" t="s">
        <v>7</v>
      </c>
      <c r="N13" s="5">
        <f>AVERAGE(N4:N12)</f>
        <v>5.5985714285714279</v>
      </c>
      <c r="O13" s="5">
        <f>AVERAGE(O4:O12)</f>
        <v>5.4979999999999993</v>
      </c>
      <c r="P13" s="5">
        <f>AVERAGE(P4:P12)</f>
        <v>10.106666666666666</v>
      </c>
      <c r="Q13" s="5">
        <f>AVERAGE(Q4:Q12)</f>
        <v>5.4474999999999998</v>
      </c>
      <c r="S13" s="7" t="s">
        <v>7</v>
      </c>
      <c r="T13" s="5">
        <f>AVERAGE(T4:T12)</f>
        <v>6.3342857142857145</v>
      </c>
      <c r="U13" s="5">
        <f>AVERAGE(U4:U12)</f>
        <v>5.9259999999999993</v>
      </c>
      <c r="V13" s="5">
        <f>AVERAGE(V4:V12)</f>
        <v>10.625555555555557</v>
      </c>
      <c r="W13" s="5">
        <f>AVERAGE(W4:W12)</f>
        <v>6.2562500000000005</v>
      </c>
    </row>
    <row r="14" spans="1:23" ht="14.15" x14ac:dyDescent="0.35">
      <c r="A14" s="7" t="s">
        <v>8</v>
      </c>
      <c r="B14" s="16">
        <f>STDEV(B4:B12)/SQRT(7)</f>
        <v>0.17300859166271382</v>
      </c>
      <c r="C14" s="16">
        <f>STDEV(C4:C12)/SQRT(5)</f>
        <v>0.16035585427417362</v>
      </c>
      <c r="D14" s="16">
        <f>STDEV(D4:D12)/SQRT(9)</f>
        <v>0.37242863265296755</v>
      </c>
      <c r="E14" s="16">
        <f>STDEV(E4:E12)/SQRT(8)</f>
        <v>0.19077614031708914</v>
      </c>
      <c r="G14" s="7" t="s">
        <v>8</v>
      </c>
      <c r="H14" s="16">
        <f>STDEV(H4:H12)/SQRT(7)</f>
        <v>0.15751039270322392</v>
      </c>
      <c r="I14" s="16">
        <f>STDEV(I4:I12)/SQRT(5)</f>
        <v>8.5287748240881617E-2</v>
      </c>
      <c r="J14" s="16">
        <f>STDEV(J4:J12)/SQRT(9)</f>
        <v>0.29579355496780818</v>
      </c>
      <c r="K14" s="16">
        <f>STDEV(K4:K12)/SQRT(8)</f>
        <v>0.25231738445854585</v>
      </c>
      <c r="M14" s="7" t="s">
        <v>8</v>
      </c>
      <c r="N14" s="16">
        <f>STDEV(N4:N12)/SQRT(7)</f>
        <v>0.2765469784548697</v>
      </c>
      <c r="O14" s="16">
        <f>STDEV(O4:O12)/SQRT(5)</f>
        <v>0.21987269043698893</v>
      </c>
      <c r="P14" s="16">
        <f>STDEV(P4:P12)/SQRT(9)</f>
        <v>1.5589285850651831</v>
      </c>
      <c r="Q14" s="16">
        <f>STDEV(Q4:Q12)/SQRT(8)</f>
        <v>0.16860509651676775</v>
      </c>
      <c r="S14" s="7" t="s">
        <v>8</v>
      </c>
      <c r="T14" s="16">
        <f>STDEV(T4:T12)/SQRT(7)</f>
        <v>0.30226807041855497</v>
      </c>
      <c r="U14" s="16">
        <f>STDEV(U4:U12)/SQRT(5)</f>
        <v>0.17252825855493933</v>
      </c>
      <c r="V14" s="16">
        <f>STDEV(V4:V12)/SQRT(9)</f>
        <v>1.4766338513200179</v>
      </c>
      <c r="W14" s="16">
        <f>STDEV(W4:W12)/SQRT(8)</f>
        <v>0.25235984441156217</v>
      </c>
    </row>
    <row r="17" spans="1:23" ht="14.15" x14ac:dyDescent="0.25">
      <c r="A17" s="1" t="s">
        <v>134</v>
      </c>
      <c r="B17" s="2"/>
      <c r="C17" s="2"/>
      <c r="D17" s="2"/>
      <c r="E17" s="2"/>
      <c r="G17" s="1" t="s">
        <v>135</v>
      </c>
      <c r="H17" s="2"/>
      <c r="I17" s="2"/>
      <c r="J17" s="2"/>
      <c r="K17" s="2"/>
      <c r="M17" s="1" t="s">
        <v>136</v>
      </c>
      <c r="N17" s="2"/>
      <c r="O17" s="2"/>
      <c r="P17" s="2"/>
      <c r="Q17" s="2"/>
      <c r="S17" s="1" t="s">
        <v>138</v>
      </c>
      <c r="T17" s="2"/>
      <c r="U17" s="2"/>
      <c r="V17" s="2"/>
      <c r="W17" s="2"/>
    </row>
    <row r="18" spans="1:23" ht="14.15" x14ac:dyDescent="0.25">
      <c r="A18" s="3" t="s">
        <v>62</v>
      </c>
      <c r="B18" s="4" t="s">
        <v>77</v>
      </c>
      <c r="C18" s="4" t="s">
        <v>84</v>
      </c>
      <c r="D18" s="4" t="s">
        <v>85</v>
      </c>
      <c r="E18" s="4" t="s">
        <v>86</v>
      </c>
      <c r="G18" s="3" t="s">
        <v>59</v>
      </c>
      <c r="H18" s="4" t="s">
        <v>77</v>
      </c>
      <c r="I18" s="4" t="s">
        <v>84</v>
      </c>
      <c r="J18" s="4" t="s">
        <v>85</v>
      </c>
      <c r="K18" s="4" t="s">
        <v>86</v>
      </c>
      <c r="M18" s="3" t="s">
        <v>137</v>
      </c>
      <c r="N18" s="4" t="s">
        <v>77</v>
      </c>
      <c r="O18" s="4" t="s">
        <v>84</v>
      </c>
      <c r="P18" s="4" t="s">
        <v>85</v>
      </c>
      <c r="Q18" s="4" t="s">
        <v>86</v>
      </c>
      <c r="S18" s="3" t="s">
        <v>139</v>
      </c>
      <c r="T18" s="4" t="s">
        <v>77</v>
      </c>
      <c r="U18" s="4" t="s">
        <v>84</v>
      </c>
      <c r="V18" s="4" t="s">
        <v>85</v>
      </c>
      <c r="W18" s="4" t="s">
        <v>86</v>
      </c>
    </row>
    <row r="19" spans="1:23" ht="14.15" x14ac:dyDescent="0.25">
      <c r="A19" s="7" t="s">
        <v>60</v>
      </c>
      <c r="B19" s="3"/>
      <c r="C19" s="3"/>
      <c r="D19" s="3"/>
      <c r="E19" s="3"/>
      <c r="G19" s="7" t="s">
        <v>60</v>
      </c>
      <c r="H19" s="3"/>
      <c r="I19" s="3"/>
      <c r="J19" s="3"/>
      <c r="K19" s="3"/>
      <c r="M19" s="7" t="s">
        <v>60</v>
      </c>
      <c r="N19" s="3"/>
      <c r="O19" s="3"/>
      <c r="P19" s="3"/>
      <c r="Q19" s="3"/>
      <c r="S19" s="7" t="s">
        <v>60</v>
      </c>
      <c r="T19" s="3"/>
      <c r="U19" s="3"/>
      <c r="V19" s="3"/>
      <c r="W19" s="3"/>
    </row>
    <row r="20" spans="1:23" ht="15" customHeight="1" x14ac:dyDescent="0.35">
      <c r="A20" s="3" t="s">
        <v>3</v>
      </c>
      <c r="B20" s="5">
        <v>0.67</v>
      </c>
      <c r="C20" s="5">
        <v>0.6</v>
      </c>
      <c r="D20" s="5">
        <v>1.01</v>
      </c>
      <c r="E20" s="5">
        <v>0.74</v>
      </c>
      <c r="G20" s="3" t="s">
        <v>3</v>
      </c>
      <c r="H20" s="5">
        <v>0.7</v>
      </c>
      <c r="I20" s="5">
        <v>0.68</v>
      </c>
      <c r="J20" s="5">
        <v>0.96</v>
      </c>
      <c r="K20" s="5">
        <v>0.79</v>
      </c>
      <c r="M20" s="3" t="s">
        <v>3</v>
      </c>
      <c r="N20" s="5">
        <v>1.84</v>
      </c>
      <c r="O20" s="5">
        <v>1.18</v>
      </c>
      <c r="P20" s="5">
        <v>2.52</v>
      </c>
      <c r="Q20" s="5">
        <v>1.94</v>
      </c>
      <c r="S20" s="3" t="s">
        <v>3</v>
      </c>
      <c r="T20" s="5">
        <v>3.54</v>
      </c>
      <c r="U20" s="5">
        <v>3.2</v>
      </c>
      <c r="V20" s="5">
        <v>3.46</v>
      </c>
      <c r="W20" s="5">
        <v>3.68</v>
      </c>
    </row>
    <row r="21" spans="1:23" ht="15" customHeight="1" x14ac:dyDescent="0.35">
      <c r="A21" s="3" t="s">
        <v>4</v>
      </c>
      <c r="B21" s="5">
        <v>0.69</v>
      </c>
      <c r="C21" s="5">
        <v>0.72</v>
      </c>
      <c r="D21" s="5">
        <v>1.04</v>
      </c>
      <c r="E21" s="5">
        <v>0.82</v>
      </c>
      <c r="G21" s="3" t="s">
        <v>4</v>
      </c>
      <c r="H21" s="5">
        <v>0.7</v>
      </c>
      <c r="I21" s="5">
        <v>0.7</v>
      </c>
      <c r="J21" s="5">
        <v>0.98</v>
      </c>
      <c r="K21" s="5">
        <v>0.85</v>
      </c>
      <c r="M21" s="3" t="s">
        <v>4</v>
      </c>
      <c r="N21" s="5">
        <v>1.92</v>
      </c>
      <c r="O21" s="5">
        <v>1.5</v>
      </c>
      <c r="P21" s="5">
        <v>3.22</v>
      </c>
      <c r="Q21" s="5">
        <v>1.38</v>
      </c>
      <c r="S21" s="3" t="s">
        <v>4</v>
      </c>
      <c r="T21" s="5">
        <v>3.58</v>
      </c>
      <c r="U21" s="5">
        <v>2.83</v>
      </c>
      <c r="V21" s="5">
        <v>4.01</v>
      </c>
      <c r="W21" s="5">
        <v>2.9</v>
      </c>
    </row>
    <row r="22" spans="1:23" ht="15" customHeight="1" x14ac:dyDescent="0.35">
      <c r="A22" s="3" t="s">
        <v>5</v>
      </c>
      <c r="B22" s="5">
        <v>0.73</v>
      </c>
      <c r="C22" s="5">
        <v>0.74</v>
      </c>
      <c r="D22" s="5">
        <v>0.97</v>
      </c>
      <c r="E22" s="5">
        <v>0.77</v>
      </c>
      <c r="G22" s="3" t="s">
        <v>5</v>
      </c>
      <c r="H22" s="5">
        <v>0.7</v>
      </c>
      <c r="I22" s="5">
        <v>0.67</v>
      </c>
      <c r="J22" s="5">
        <v>0.98</v>
      </c>
      <c r="K22" s="5">
        <v>0.94</v>
      </c>
      <c r="M22" s="3" t="s">
        <v>5</v>
      </c>
      <c r="N22" s="5">
        <v>1.73</v>
      </c>
      <c r="O22" s="5">
        <v>1.24</v>
      </c>
      <c r="P22" s="5">
        <v>3.32</v>
      </c>
      <c r="Q22" s="5">
        <v>1.68</v>
      </c>
      <c r="S22" s="3" t="s">
        <v>5</v>
      </c>
      <c r="T22" s="5">
        <v>3.41</v>
      </c>
      <c r="U22" s="5">
        <v>2.71</v>
      </c>
      <c r="V22" s="5">
        <v>3.93</v>
      </c>
      <c r="W22" s="5">
        <v>3.35</v>
      </c>
    </row>
    <row r="23" spans="1:23" ht="15" customHeight="1" x14ac:dyDescent="0.35">
      <c r="A23" s="3" t="s">
        <v>6</v>
      </c>
      <c r="B23" s="5">
        <v>0.75</v>
      </c>
      <c r="C23" s="5">
        <v>0.7</v>
      </c>
      <c r="D23" s="5">
        <v>1.06</v>
      </c>
      <c r="E23" s="5">
        <v>0.78</v>
      </c>
      <c r="G23" s="3" t="s">
        <v>6</v>
      </c>
      <c r="H23" s="5">
        <v>0.72</v>
      </c>
      <c r="I23" s="5">
        <v>0.66</v>
      </c>
      <c r="J23" s="5">
        <v>0.99</v>
      </c>
      <c r="K23" s="5">
        <v>0.81</v>
      </c>
      <c r="M23" s="3" t="s">
        <v>6</v>
      </c>
      <c r="N23" s="5">
        <v>1.9</v>
      </c>
      <c r="O23" s="5">
        <v>1.41</v>
      </c>
      <c r="P23" s="5">
        <v>3.02</v>
      </c>
      <c r="Q23" s="5">
        <v>1.56</v>
      </c>
      <c r="S23" s="3" t="s">
        <v>6</v>
      </c>
      <c r="T23" s="5">
        <v>3.36</v>
      </c>
      <c r="U23" s="5">
        <v>2.82</v>
      </c>
      <c r="V23" s="5">
        <v>3.93</v>
      </c>
      <c r="W23" s="5">
        <v>3.11</v>
      </c>
    </row>
    <row r="24" spans="1:23" ht="15" customHeight="1" x14ac:dyDescent="0.35">
      <c r="A24" s="3" t="s">
        <v>16</v>
      </c>
      <c r="B24" s="5">
        <v>0.67</v>
      </c>
      <c r="C24" s="5">
        <v>0.6</v>
      </c>
      <c r="D24" s="5">
        <v>0.98</v>
      </c>
      <c r="E24" s="5">
        <v>0.74</v>
      </c>
      <c r="G24" s="3" t="s">
        <v>16</v>
      </c>
      <c r="H24" s="5">
        <v>0.71</v>
      </c>
      <c r="I24" s="5">
        <v>0.78</v>
      </c>
      <c r="J24" s="5">
        <v>1.01</v>
      </c>
      <c r="K24" s="5">
        <v>0.93</v>
      </c>
      <c r="M24" s="3" t="s">
        <v>16</v>
      </c>
      <c r="N24" s="5">
        <v>1.5</v>
      </c>
      <c r="O24" s="5">
        <v>1.83</v>
      </c>
      <c r="P24" s="5">
        <v>3.28</v>
      </c>
      <c r="Q24" s="5">
        <v>1.18</v>
      </c>
      <c r="S24" s="3" t="s">
        <v>16</v>
      </c>
      <c r="T24" s="5">
        <v>3.14</v>
      </c>
      <c r="U24" s="5">
        <v>3.25</v>
      </c>
      <c r="V24" s="5">
        <v>4.05</v>
      </c>
      <c r="W24" s="5">
        <v>2.41</v>
      </c>
    </row>
    <row r="25" spans="1:23" ht="14.15" x14ac:dyDescent="0.35">
      <c r="A25" s="3" t="s">
        <v>17</v>
      </c>
      <c r="B25" s="5">
        <v>0.63</v>
      </c>
      <c r="C25" s="5"/>
      <c r="D25" s="5">
        <v>0.97</v>
      </c>
      <c r="E25" s="5">
        <v>0.79</v>
      </c>
      <c r="G25" s="3" t="s">
        <v>17</v>
      </c>
      <c r="H25" s="5">
        <v>0.63</v>
      </c>
      <c r="I25" s="5"/>
      <c r="J25" s="5">
        <v>1.05</v>
      </c>
      <c r="K25" s="5">
        <v>0.82</v>
      </c>
      <c r="M25" s="3" t="s">
        <v>17</v>
      </c>
      <c r="N25" s="5">
        <v>1.34</v>
      </c>
      <c r="O25" s="5"/>
      <c r="P25" s="5">
        <v>2.5499999999999998</v>
      </c>
      <c r="Q25" s="5">
        <v>1.08</v>
      </c>
      <c r="S25" s="3" t="s">
        <v>17</v>
      </c>
      <c r="T25" s="5">
        <v>3.39</v>
      </c>
      <c r="U25" s="5"/>
      <c r="V25" s="5">
        <v>3.51</v>
      </c>
      <c r="W25" s="5">
        <v>2.58</v>
      </c>
    </row>
    <row r="26" spans="1:23" ht="14.15" x14ac:dyDescent="0.35">
      <c r="A26" s="3" t="s">
        <v>18</v>
      </c>
      <c r="B26" s="5">
        <v>0.68</v>
      </c>
      <c r="C26" s="5"/>
      <c r="D26" s="5">
        <v>1</v>
      </c>
      <c r="E26" s="5">
        <v>0.83</v>
      </c>
      <c r="G26" s="3" t="s">
        <v>18</v>
      </c>
      <c r="H26" s="5">
        <v>0.69</v>
      </c>
      <c r="I26" s="5"/>
      <c r="J26" s="5">
        <v>1.03</v>
      </c>
      <c r="K26" s="5">
        <v>0.85</v>
      </c>
      <c r="M26" s="3" t="s">
        <v>18</v>
      </c>
      <c r="N26" s="5">
        <v>1.72</v>
      </c>
      <c r="O26" s="5"/>
      <c r="P26" s="5">
        <v>2.4700000000000002</v>
      </c>
      <c r="Q26" s="5">
        <v>1.6</v>
      </c>
      <c r="S26" s="3" t="s">
        <v>18</v>
      </c>
      <c r="T26" s="5">
        <v>3.18</v>
      </c>
      <c r="U26" s="5"/>
      <c r="V26" s="5">
        <v>3.5</v>
      </c>
      <c r="W26" s="5">
        <v>3.12</v>
      </c>
    </row>
    <row r="27" spans="1:23" ht="14.15" x14ac:dyDescent="0.35">
      <c r="A27" s="3" t="s">
        <v>19</v>
      </c>
      <c r="B27" s="5"/>
      <c r="C27" s="5"/>
      <c r="D27" s="5">
        <v>0.98</v>
      </c>
      <c r="E27" s="5">
        <v>0.78</v>
      </c>
      <c r="G27" s="3" t="s">
        <v>19</v>
      </c>
      <c r="H27" s="5"/>
      <c r="I27" s="5"/>
      <c r="J27" s="5">
        <v>1.03</v>
      </c>
      <c r="K27" s="5">
        <v>0.85</v>
      </c>
      <c r="M27" s="3" t="s">
        <v>19</v>
      </c>
      <c r="N27" s="5"/>
      <c r="O27" s="5"/>
      <c r="P27" s="5">
        <v>2.65</v>
      </c>
      <c r="Q27" s="5">
        <v>1.56</v>
      </c>
      <c r="S27" s="3" t="s">
        <v>19</v>
      </c>
      <c r="T27" s="5"/>
      <c r="U27" s="5"/>
      <c r="V27" s="5">
        <v>3.54</v>
      </c>
      <c r="W27" s="5">
        <v>3.1</v>
      </c>
    </row>
    <row r="28" spans="1:23" ht="14.15" x14ac:dyDescent="0.35">
      <c r="A28" s="3" t="s">
        <v>33</v>
      </c>
      <c r="B28" s="17"/>
      <c r="C28" s="17"/>
      <c r="D28" s="17">
        <v>0.96</v>
      </c>
      <c r="E28" s="17"/>
      <c r="G28" s="3" t="s">
        <v>33</v>
      </c>
      <c r="H28" s="17"/>
      <c r="I28" s="17"/>
      <c r="J28" s="17">
        <v>0.99</v>
      </c>
      <c r="K28" s="17"/>
      <c r="M28" s="3" t="s">
        <v>33</v>
      </c>
      <c r="N28" s="17"/>
      <c r="O28" s="17"/>
      <c r="P28" s="17">
        <v>2.79</v>
      </c>
      <c r="Q28" s="17"/>
      <c r="S28" s="3" t="s">
        <v>33</v>
      </c>
      <c r="T28" s="17"/>
      <c r="U28" s="17"/>
      <c r="V28" s="17">
        <v>3.47</v>
      </c>
      <c r="W28" s="17"/>
    </row>
    <row r="29" spans="1:23" ht="14.15" x14ac:dyDescent="0.35">
      <c r="A29" s="7" t="s">
        <v>7</v>
      </c>
      <c r="B29" s="5">
        <f>AVERAGE(B20:B28)</f>
        <v>0.6885714285714285</v>
      </c>
      <c r="C29" s="5">
        <f>AVERAGE(C20:C28)</f>
        <v>0.67199999999999993</v>
      </c>
      <c r="D29" s="5">
        <f>AVERAGE(D20:D28)</f>
        <v>0.99666666666666659</v>
      </c>
      <c r="E29" s="5">
        <f>AVERAGE(E20:E28)</f>
        <v>0.78125000000000011</v>
      </c>
      <c r="G29" s="7" t="s">
        <v>7</v>
      </c>
      <c r="H29" s="5">
        <f>AVERAGE(H20:H28)</f>
        <v>0.69285714285714284</v>
      </c>
      <c r="I29" s="5">
        <f>AVERAGE(I20:I28)</f>
        <v>0.69800000000000006</v>
      </c>
      <c r="J29" s="5">
        <f>AVERAGE(J20:J28)</f>
        <v>1.0022222222222221</v>
      </c>
      <c r="K29" s="5">
        <f>AVERAGE(K20:K28)</f>
        <v>0.85499999999999998</v>
      </c>
      <c r="M29" s="7" t="s">
        <v>7</v>
      </c>
      <c r="N29" s="5">
        <f>AVERAGE(N20:N28)</f>
        <v>1.7071428571428573</v>
      </c>
      <c r="O29" s="5">
        <f>AVERAGE(O20:O28)</f>
        <v>1.4319999999999999</v>
      </c>
      <c r="P29" s="5">
        <f>AVERAGE(P20:P28)</f>
        <v>2.8688888888888884</v>
      </c>
      <c r="Q29" s="5">
        <f>AVERAGE(Q20:Q28)</f>
        <v>1.4975000000000001</v>
      </c>
      <c r="S29" s="7" t="s">
        <v>7</v>
      </c>
      <c r="T29" s="5">
        <f>AVERAGE(T20:T28)</f>
        <v>3.3714285714285714</v>
      </c>
      <c r="U29" s="5">
        <f>AVERAGE(U20:U28)</f>
        <v>2.9620000000000002</v>
      </c>
      <c r="V29" s="5">
        <f>AVERAGE(V20:V28)</f>
        <v>3.7111111111111108</v>
      </c>
      <c r="W29" s="5">
        <f>AVERAGE(W20:W28)</f>
        <v>3.0312500000000004</v>
      </c>
    </row>
    <row r="30" spans="1:23" ht="14.15" x14ac:dyDescent="0.35">
      <c r="A30" s="7" t="s">
        <v>8</v>
      </c>
      <c r="B30" s="16">
        <f>STDEV(B20:B28)/SQRT(7)</f>
        <v>1.5185922589620924E-2</v>
      </c>
      <c r="C30" s="16">
        <f>STDEV(C20:C28)/SQRT(5)</f>
        <v>3.0066592756745811E-2</v>
      </c>
      <c r="D30" s="16">
        <f>STDEV(D20:D28)/SQRT(9)</f>
        <v>1.1426091000668418E-2</v>
      </c>
      <c r="E30" s="16">
        <f>STDEV(E20:E28)/SQRT(8)</f>
        <v>1.1563103266115763E-2</v>
      </c>
      <c r="G30" s="7" t="s">
        <v>8</v>
      </c>
      <c r="H30" s="16">
        <f>STDEV(H20:H28)/SQRT(7)</f>
        <v>1.1065666703449757E-2</v>
      </c>
      <c r="I30" s="16">
        <f>STDEV(I20:I28)/SQRT(5)</f>
        <v>2.1540659228538015E-2</v>
      </c>
      <c r="J30" s="16">
        <f>STDEV(J20:J28)/SQRT(9)</f>
        <v>9.82878111830786E-3</v>
      </c>
      <c r="K30" s="16">
        <f>STDEV(K20:K28)/SQRT(8)</f>
        <v>1.908627030841055E-2</v>
      </c>
      <c r="M30" s="7" t="s">
        <v>8</v>
      </c>
      <c r="N30" s="16">
        <f>STDEV(N20:N28)/SQRT(7)</f>
        <v>8.14369252189419E-2</v>
      </c>
      <c r="O30" s="16">
        <f>STDEV(O20:O28)/SQRT(5)</f>
        <v>0.11486513831445995</v>
      </c>
      <c r="P30" s="16">
        <f>STDEV(P20:P28)/SQRT(9)</f>
        <v>0.11518637608054207</v>
      </c>
      <c r="Q30" s="16">
        <f>STDEV(Q20:Q28)/SQRT(8)</f>
        <v>9.7865614857458927E-2</v>
      </c>
      <c r="S30" s="7" t="s">
        <v>8</v>
      </c>
      <c r="T30" s="16">
        <f>STDEV(T20:T28)/SQRT(7)</f>
        <v>6.2504421612302227E-2</v>
      </c>
      <c r="U30" s="16">
        <f>STDEV(U20:U28)/SQRT(5)</f>
        <v>0.10969958978957034</v>
      </c>
      <c r="V30" s="16">
        <f>STDEV(V20:V28)/SQRT(9)</f>
        <v>8.62400468402722E-2</v>
      </c>
      <c r="W30" s="16">
        <f>STDEV(W20:W28)/SQRT(8)</f>
        <v>0.14318366701547888</v>
      </c>
    </row>
    <row r="33" spans="1:5" ht="14.15" x14ac:dyDescent="0.25">
      <c r="A33" s="1" t="s">
        <v>140</v>
      </c>
      <c r="B33" s="2"/>
      <c r="C33" s="2"/>
      <c r="D33" s="2"/>
      <c r="E33" s="2"/>
    </row>
    <row r="34" spans="1:5" ht="15" customHeight="1" x14ac:dyDescent="0.25">
      <c r="A34" s="3" t="s">
        <v>64</v>
      </c>
      <c r="B34" s="4" t="s">
        <v>77</v>
      </c>
      <c r="C34" s="4" t="s">
        <v>84</v>
      </c>
      <c r="D34" s="4" t="s">
        <v>85</v>
      </c>
      <c r="E34" s="4" t="s">
        <v>86</v>
      </c>
    </row>
    <row r="35" spans="1:5" ht="15" customHeight="1" x14ac:dyDescent="0.25">
      <c r="A35" s="7" t="s">
        <v>70</v>
      </c>
      <c r="B35" s="3"/>
      <c r="C35" s="3"/>
      <c r="D35" s="3"/>
      <c r="E35" s="3"/>
    </row>
    <row r="36" spans="1:5" ht="15" customHeight="1" x14ac:dyDescent="0.35">
      <c r="A36" s="3" t="s">
        <v>3</v>
      </c>
      <c r="B36" s="5">
        <v>47.65</v>
      </c>
      <c r="C36" s="5">
        <v>63.25</v>
      </c>
      <c r="D36" s="5">
        <v>27.21</v>
      </c>
      <c r="E36" s="5">
        <v>47.12</v>
      </c>
    </row>
    <row r="37" spans="1:5" ht="15" customHeight="1" x14ac:dyDescent="0.35">
      <c r="A37" s="3" t="s">
        <v>4</v>
      </c>
      <c r="B37" s="5">
        <v>46.29</v>
      </c>
      <c r="C37" s="5">
        <v>46.79</v>
      </c>
      <c r="D37" s="5">
        <v>19.72</v>
      </c>
      <c r="E37" s="5">
        <v>52.44</v>
      </c>
    </row>
    <row r="38" spans="1:5" ht="15" customHeight="1" x14ac:dyDescent="0.35">
      <c r="A38" s="3" t="s">
        <v>5</v>
      </c>
      <c r="B38" s="5">
        <v>49.15</v>
      </c>
      <c r="C38" s="5">
        <v>54</v>
      </c>
      <c r="D38" s="5">
        <v>15.57</v>
      </c>
      <c r="E38" s="5">
        <v>49.88</v>
      </c>
    </row>
    <row r="39" spans="1:5" ht="15" customHeight="1" x14ac:dyDescent="0.35">
      <c r="A39" s="3" t="s">
        <v>6</v>
      </c>
      <c r="B39" s="5">
        <v>43.34</v>
      </c>
      <c r="C39" s="5">
        <v>50.16</v>
      </c>
      <c r="D39" s="5">
        <v>23.24</v>
      </c>
      <c r="E39" s="5">
        <v>49.76</v>
      </c>
    </row>
    <row r="40" spans="1:5" ht="15" customHeight="1" x14ac:dyDescent="0.35">
      <c r="A40" s="3" t="s">
        <v>16</v>
      </c>
      <c r="B40" s="5">
        <v>51.99</v>
      </c>
      <c r="C40" s="5">
        <v>43.67</v>
      </c>
      <c r="D40" s="5">
        <v>18.920000000000002</v>
      </c>
      <c r="E40" s="5">
        <v>51.14</v>
      </c>
    </row>
    <row r="41" spans="1:5" ht="15" customHeight="1" x14ac:dyDescent="0.35">
      <c r="A41" s="3" t="s">
        <v>17</v>
      </c>
      <c r="B41" s="5">
        <v>60.48</v>
      </c>
      <c r="C41" s="5"/>
      <c r="D41" s="5">
        <v>27.34</v>
      </c>
      <c r="E41" s="5">
        <v>58.41</v>
      </c>
    </row>
    <row r="42" spans="1:5" ht="14.15" x14ac:dyDescent="0.35">
      <c r="A42" s="3" t="s">
        <v>18</v>
      </c>
      <c r="B42" s="5">
        <v>45.77</v>
      </c>
      <c r="C42" s="5"/>
      <c r="D42" s="5">
        <v>29.3</v>
      </c>
      <c r="E42" s="5">
        <v>48.85</v>
      </c>
    </row>
    <row r="43" spans="1:5" ht="14.15" x14ac:dyDescent="0.35">
      <c r="A43" s="3" t="s">
        <v>19</v>
      </c>
      <c r="B43" s="5"/>
      <c r="C43" s="5"/>
      <c r="D43" s="5">
        <v>25.07</v>
      </c>
      <c r="E43" s="5">
        <v>49.86</v>
      </c>
    </row>
    <row r="44" spans="1:5" ht="14.15" x14ac:dyDescent="0.35">
      <c r="A44" s="3" t="s">
        <v>33</v>
      </c>
      <c r="B44" s="17"/>
      <c r="C44" s="17"/>
      <c r="D44" s="17">
        <v>41.02</v>
      </c>
      <c r="E44" s="17"/>
    </row>
    <row r="45" spans="1:5" ht="14.15" x14ac:dyDescent="0.35">
      <c r="A45" s="7" t="s">
        <v>7</v>
      </c>
      <c r="B45" s="5">
        <f>AVERAGE(B36:B44)</f>
        <v>49.238571428571433</v>
      </c>
      <c r="C45" s="5">
        <f>AVERAGE(C36:C44)</f>
        <v>51.573999999999998</v>
      </c>
      <c r="D45" s="5">
        <f>AVERAGE(D36:D44)</f>
        <v>25.265555555555558</v>
      </c>
      <c r="E45" s="5">
        <f>AVERAGE(E36:E44)</f>
        <v>50.932500000000005</v>
      </c>
    </row>
    <row r="46" spans="1:5" ht="14.15" x14ac:dyDescent="0.35">
      <c r="A46" s="7" t="s">
        <v>8</v>
      </c>
      <c r="B46" s="16">
        <f>STDEV(B36:B44)/SQRT(7)</f>
        <v>2.1380325051778932</v>
      </c>
      <c r="C46" s="16">
        <f>STDEV(C36:C44)/SQRT(5)</f>
        <v>3.3880209562515877</v>
      </c>
      <c r="D46" s="16">
        <f>STDEV(D36:D44)/SQRT(9)</f>
        <v>2.4769145855676018</v>
      </c>
      <c r="E46" s="16">
        <f>STDEV(E36:E44)/SQRT(8)</f>
        <v>1.2006943675580866</v>
      </c>
    </row>
  </sheetData>
  <phoneticPr fontId="2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8"/>
  <sheetViews>
    <sheetView workbookViewId="0">
      <selection activeCell="M17" sqref="M17"/>
    </sheetView>
  </sheetViews>
  <sheetFormatPr defaultRowHeight="13.3" x14ac:dyDescent="0.25"/>
  <cols>
    <col min="1" max="1" width="17.15234375" bestFit="1" customWidth="1"/>
    <col min="2" max="2" width="15.23046875" bestFit="1" customWidth="1"/>
    <col min="3" max="3" width="16.61328125" bestFit="1" customWidth="1"/>
    <col min="4" max="4" width="14.23046875" bestFit="1" customWidth="1"/>
    <col min="5" max="5" width="15.61328125" bestFit="1" customWidth="1"/>
    <col min="7" max="7" width="13.3828125" bestFit="1" customWidth="1"/>
    <col min="8" max="8" width="15.23046875" bestFit="1" customWidth="1"/>
    <col min="9" max="9" width="16.61328125" bestFit="1" customWidth="1"/>
    <col min="10" max="10" width="14.23046875" bestFit="1" customWidth="1"/>
    <col min="11" max="11" width="15.61328125" bestFit="1" customWidth="1"/>
    <col min="13" max="13" width="13.3828125" bestFit="1" customWidth="1"/>
    <col min="14" max="14" width="15.23046875" bestFit="1" customWidth="1"/>
    <col min="15" max="15" width="16.61328125" bestFit="1" customWidth="1"/>
    <col min="16" max="16" width="14.23046875" bestFit="1" customWidth="1"/>
    <col min="17" max="17" width="15.61328125" bestFit="1" customWidth="1"/>
    <col min="19" max="19" width="14.61328125" bestFit="1" customWidth="1"/>
    <col min="20" max="20" width="15.23046875" bestFit="1" customWidth="1"/>
    <col min="21" max="21" width="16.61328125" bestFit="1" customWidth="1"/>
    <col min="22" max="22" width="14.23046875" bestFit="1" customWidth="1"/>
    <col min="23" max="23" width="15.61328125" bestFit="1" customWidth="1"/>
  </cols>
  <sheetData>
    <row r="1" spans="1:23" ht="14.15" x14ac:dyDescent="0.25">
      <c r="A1" s="1" t="s">
        <v>141</v>
      </c>
      <c r="B1" s="2"/>
      <c r="C1" s="2"/>
      <c r="D1" s="2"/>
      <c r="E1" s="2"/>
      <c r="G1" s="1" t="s">
        <v>142</v>
      </c>
      <c r="H1" s="2"/>
      <c r="I1" s="2"/>
      <c r="J1" s="2"/>
      <c r="K1" s="2"/>
      <c r="M1" s="1" t="s">
        <v>143</v>
      </c>
      <c r="N1" s="2"/>
      <c r="O1" s="2"/>
      <c r="P1" s="2"/>
      <c r="Q1" s="2"/>
      <c r="S1" s="1" t="s">
        <v>145</v>
      </c>
      <c r="T1" s="2"/>
      <c r="U1" s="2"/>
      <c r="V1" s="2"/>
      <c r="W1" s="2"/>
    </row>
    <row r="2" spans="1:23" ht="14.15" x14ac:dyDescent="0.25">
      <c r="A2" s="3" t="s">
        <v>69</v>
      </c>
      <c r="B2" s="4" t="s">
        <v>77</v>
      </c>
      <c r="C2" s="4" t="s">
        <v>84</v>
      </c>
      <c r="D2" s="4" t="s">
        <v>85</v>
      </c>
      <c r="E2" s="4" t="s">
        <v>86</v>
      </c>
      <c r="G2" s="3" t="s">
        <v>116</v>
      </c>
      <c r="H2" s="4" t="s">
        <v>77</v>
      </c>
      <c r="I2" s="4" t="s">
        <v>84</v>
      </c>
      <c r="J2" s="4" t="s">
        <v>85</v>
      </c>
      <c r="K2" s="4" t="s">
        <v>86</v>
      </c>
      <c r="M2" s="3" t="s">
        <v>144</v>
      </c>
      <c r="N2" s="4" t="s">
        <v>77</v>
      </c>
      <c r="O2" s="4" t="s">
        <v>84</v>
      </c>
      <c r="P2" s="4" t="s">
        <v>85</v>
      </c>
      <c r="Q2" s="4" t="s">
        <v>86</v>
      </c>
      <c r="S2" s="3" t="s">
        <v>146</v>
      </c>
      <c r="T2" s="4" t="s">
        <v>77</v>
      </c>
      <c r="U2" s="4" t="s">
        <v>84</v>
      </c>
      <c r="V2" s="4" t="s">
        <v>85</v>
      </c>
      <c r="W2" s="4" t="s">
        <v>86</v>
      </c>
    </row>
    <row r="3" spans="1:23" ht="14.15" x14ac:dyDescent="0.35">
      <c r="A3" s="3" t="s">
        <v>3</v>
      </c>
      <c r="B3" s="5">
        <v>0.59299999999999997</v>
      </c>
      <c r="C3" s="5">
        <v>1.978</v>
      </c>
      <c r="D3" s="5">
        <v>1.9610000000000001</v>
      </c>
      <c r="E3" s="5">
        <v>0.77600000000000002</v>
      </c>
      <c r="G3" s="3" t="s">
        <v>3</v>
      </c>
      <c r="H3" s="5">
        <v>0.88</v>
      </c>
      <c r="I3" s="5">
        <v>0.49</v>
      </c>
      <c r="J3" s="5">
        <v>2.38</v>
      </c>
      <c r="K3" s="5">
        <v>0.85</v>
      </c>
      <c r="M3" s="3" t="s">
        <v>3</v>
      </c>
      <c r="N3" s="5">
        <v>1.21</v>
      </c>
      <c r="O3" s="5">
        <v>0.27</v>
      </c>
      <c r="P3" s="5">
        <v>1.73</v>
      </c>
      <c r="Q3" s="5">
        <v>0.93</v>
      </c>
      <c r="S3" s="3" t="s">
        <v>3</v>
      </c>
      <c r="T3" s="5">
        <v>2.11</v>
      </c>
      <c r="U3" s="5">
        <v>1.52</v>
      </c>
      <c r="V3" s="5">
        <v>80.45</v>
      </c>
      <c r="W3" s="5">
        <v>9.58</v>
      </c>
    </row>
    <row r="4" spans="1:23" ht="14.15" x14ac:dyDescent="0.35">
      <c r="A4" s="3" t="s">
        <v>4</v>
      </c>
      <c r="B4" s="5">
        <v>2.2050000000000001</v>
      </c>
      <c r="C4" s="5">
        <v>1.202</v>
      </c>
      <c r="D4" s="5">
        <v>11.816000000000001</v>
      </c>
      <c r="E4" s="5">
        <v>1.6930000000000001</v>
      </c>
      <c r="G4" s="3" t="s">
        <v>4</v>
      </c>
      <c r="H4" s="5">
        <v>2.48</v>
      </c>
      <c r="I4" s="5">
        <v>0.28999999999999998</v>
      </c>
      <c r="J4" s="5">
        <v>9.7799999999999994</v>
      </c>
      <c r="K4" s="5">
        <v>0.66</v>
      </c>
      <c r="M4" s="3" t="s">
        <v>4</v>
      </c>
      <c r="N4" s="5">
        <v>2.0299999999999998</v>
      </c>
      <c r="O4" s="5">
        <v>0.09</v>
      </c>
      <c r="P4" s="5">
        <v>4.26</v>
      </c>
      <c r="Q4" s="5">
        <v>0.69</v>
      </c>
      <c r="S4" s="3" t="s">
        <v>4</v>
      </c>
      <c r="T4" s="5">
        <v>0.81</v>
      </c>
      <c r="U4" s="5">
        <v>2.4</v>
      </c>
      <c r="V4" s="5">
        <v>118.61</v>
      </c>
      <c r="W4" s="5">
        <v>3.23</v>
      </c>
    </row>
    <row r="5" spans="1:23" ht="14.15" x14ac:dyDescent="0.35">
      <c r="A5" s="3" t="s">
        <v>5</v>
      </c>
      <c r="B5" s="5">
        <v>1.518</v>
      </c>
      <c r="C5" s="5">
        <v>1.52</v>
      </c>
      <c r="D5" s="5">
        <v>10.653</v>
      </c>
      <c r="E5" s="5">
        <v>0.86199999999999999</v>
      </c>
      <c r="G5" s="3" t="s">
        <v>5</v>
      </c>
      <c r="H5" s="5">
        <v>1.29</v>
      </c>
      <c r="I5" s="5">
        <v>0.08</v>
      </c>
      <c r="J5" s="5">
        <v>6.78</v>
      </c>
      <c r="K5" s="5">
        <v>0.34</v>
      </c>
      <c r="M5" s="3" t="s">
        <v>5</v>
      </c>
      <c r="N5" s="5">
        <v>1.6</v>
      </c>
      <c r="O5" s="5">
        <v>0.18</v>
      </c>
      <c r="P5" s="5">
        <v>1.64</v>
      </c>
      <c r="Q5" s="5">
        <v>0.56000000000000005</v>
      </c>
      <c r="S5" s="3" t="s">
        <v>5</v>
      </c>
      <c r="T5" s="5">
        <v>1.19</v>
      </c>
      <c r="U5" s="5">
        <v>0.66</v>
      </c>
      <c r="V5" s="5">
        <v>53.82</v>
      </c>
      <c r="W5" s="5">
        <v>2.23</v>
      </c>
    </row>
    <row r="6" spans="1:23" ht="14.15" x14ac:dyDescent="0.35">
      <c r="A6" s="3" t="s">
        <v>6</v>
      </c>
      <c r="B6" s="5">
        <v>1.5720000000000001</v>
      </c>
      <c r="C6" s="5">
        <v>0.95699999999999996</v>
      </c>
      <c r="D6" s="5">
        <v>4.2309999999999999</v>
      </c>
      <c r="E6" s="5">
        <v>1.032</v>
      </c>
      <c r="G6" s="3" t="s">
        <v>6</v>
      </c>
      <c r="H6" s="5">
        <v>0.82</v>
      </c>
      <c r="I6" s="5">
        <v>0.73</v>
      </c>
      <c r="J6" s="5">
        <v>5.24</v>
      </c>
      <c r="K6" s="5">
        <v>1.59</v>
      </c>
      <c r="M6" s="3" t="s">
        <v>6</v>
      </c>
      <c r="N6" s="5">
        <v>1.26</v>
      </c>
      <c r="O6" s="5">
        <v>0.22</v>
      </c>
      <c r="P6" s="5">
        <v>2.0299999999999998</v>
      </c>
      <c r="Q6" s="5">
        <v>1.28</v>
      </c>
      <c r="S6" s="3" t="s">
        <v>6</v>
      </c>
      <c r="T6" s="5">
        <v>1.25</v>
      </c>
      <c r="U6" s="5">
        <v>2.68</v>
      </c>
      <c r="V6" s="5">
        <v>33.590000000000003</v>
      </c>
      <c r="W6" s="5">
        <v>89.89</v>
      </c>
    </row>
    <row r="7" spans="1:23" ht="14.15" x14ac:dyDescent="0.35">
      <c r="A7" s="3" t="s">
        <v>16</v>
      </c>
      <c r="B7" s="5">
        <v>0.94699999999999995</v>
      </c>
      <c r="C7" s="5">
        <v>0.86699999999999999</v>
      </c>
      <c r="D7" s="5">
        <v>12.451000000000001</v>
      </c>
      <c r="E7" s="5">
        <v>1.4319999999999999</v>
      </c>
      <c r="G7" s="3" t="s">
        <v>16</v>
      </c>
      <c r="H7" s="5">
        <v>0.48</v>
      </c>
      <c r="I7" s="5">
        <v>0.61</v>
      </c>
      <c r="J7" s="5">
        <v>14.42</v>
      </c>
      <c r="K7" s="5">
        <v>0.54</v>
      </c>
      <c r="M7" s="3" t="s">
        <v>16</v>
      </c>
      <c r="N7" s="5">
        <v>0.39</v>
      </c>
      <c r="O7" s="5">
        <v>0.3</v>
      </c>
      <c r="P7" s="5">
        <v>4</v>
      </c>
      <c r="Q7" s="5">
        <v>0.5</v>
      </c>
      <c r="S7" s="3" t="s">
        <v>16</v>
      </c>
      <c r="T7" s="5">
        <v>0.64</v>
      </c>
      <c r="U7" s="5">
        <v>0.57999999999999996</v>
      </c>
      <c r="V7" s="5">
        <v>57.68</v>
      </c>
      <c r="W7" s="5">
        <v>3.63</v>
      </c>
    </row>
    <row r="8" spans="1:23" ht="14.15" x14ac:dyDescent="0.35">
      <c r="A8" s="3" t="s">
        <v>17</v>
      </c>
      <c r="B8" s="5"/>
      <c r="C8" s="5"/>
      <c r="D8" s="5">
        <v>7.5339999999999998</v>
      </c>
      <c r="E8" s="5">
        <v>0.89100000000000001</v>
      </c>
      <c r="G8" s="3" t="s">
        <v>17</v>
      </c>
      <c r="H8" s="5">
        <v>0.56999999999999995</v>
      </c>
      <c r="I8" s="5"/>
      <c r="J8" s="5">
        <v>8.6999999999999993</v>
      </c>
      <c r="K8" s="5">
        <v>0.75</v>
      </c>
      <c r="M8" s="3" t="s">
        <v>17</v>
      </c>
      <c r="N8" s="5">
        <v>0.21</v>
      </c>
      <c r="O8" s="5"/>
      <c r="P8" s="5">
        <v>2.91</v>
      </c>
      <c r="Q8" s="5">
        <v>1.35</v>
      </c>
      <c r="S8" s="3" t="s">
        <v>17</v>
      </c>
      <c r="T8" s="5">
        <v>0.5</v>
      </c>
      <c r="U8" s="5"/>
      <c r="V8" s="5">
        <v>22.79</v>
      </c>
      <c r="W8" s="5">
        <v>22.01</v>
      </c>
    </row>
    <row r="9" spans="1:23" ht="14.15" x14ac:dyDescent="0.35">
      <c r="A9" s="3" t="s">
        <v>18</v>
      </c>
      <c r="B9" s="5"/>
      <c r="C9" s="5"/>
      <c r="D9" s="5">
        <v>10.331</v>
      </c>
      <c r="E9" s="5">
        <v>1.161</v>
      </c>
      <c r="G9" s="3" t="s">
        <v>18</v>
      </c>
      <c r="H9" s="5">
        <v>0.48</v>
      </c>
      <c r="I9" s="5"/>
      <c r="J9" s="5">
        <v>4.63</v>
      </c>
      <c r="K9" s="5">
        <v>0.27</v>
      </c>
      <c r="M9" s="3" t="s">
        <v>18</v>
      </c>
      <c r="N9" s="5">
        <v>0.3</v>
      </c>
      <c r="O9" s="5"/>
      <c r="P9" s="5">
        <v>2.09</v>
      </c>
      <c r="Q9" s="5">
        <v>0.31</v>
      </c>
      <c r="S9" s="3" t="s">
        <v>18</v>
      </c>
      <c r="T9" s="5">
        <v>0.5</v>
      </c>
      <c r="U9" s="5"/>
      <c r="V9" s="5">
        <v>47.18</v>
      </c>
      <c r="W9" s="5">
        <v>5.24</v>
      </c>
    </row>
    <row r="10" spans="1:23" ht="14.15" x14ac:dyDescent="0.35">
      <c r="A10" s="3" t="s">
        <v>19</v>
      </c>
      <c r="B10" s="5"/>
      <c r="C10" s="5"/>
      <c r="D10" s="5">
        <v>8.1470000000000002</v>
      </c>
      <c r="E10" s="5">
        <v>0.82199999999999995</v>
      </c>
      <c r="G10" s="3" t="s">
        <v>19</v>
      </c>
      <c r="H10" s="5"/>
      <c r="I10" s="5"/>
      <c r="J10" s="5">
        <v>3.92</v>
      </c>
      <c r="K10" s="5">
        <v>1.65</v>
      </c>
      <c r="M10" s="3" t="s">
        <v>19</v>
      </c>
      <c r="N10" s="5"/>
      <c r="O10" s="5"/>
      <c r="P10" s="5">
        <v>2.31</v>
      </c>
      <c r="Q10" s="5">
        <v>0.67</v>
      </c>
      <c r="S10" s="3" t="s">
        <v>19</v>
      </c>
      <c r="T10" s="5"/>
      <c r="U10" s="5"/>
      <c r="V10" s="5">
        <v>19.84</v>
      </c>
      <c r="W10" s="5">
        <v>6.36</v>
      </c>
    </row>
    <row r="11" spans="1:23" ht="14.15" x14ac:dyDescent="0.35">
      <c r="A11" s="3" t="s">
        <v>33</v>
      </c>
      <c r="B11" s="5"/>
      <c r="C11" s="5"/>
      <c r="D11" s="5">
        <v>7.6130000000000004</v>
      </c>
      <c r="E11" s="5"/>
      <c r="G11" s="3" t="s">
        <v>33</v>
      </c>
      <c r="H11" s="5"/>
      <c r="I11" s="5"/>
      <c r="J11" s="5">
        <v>9.92</v>
      </c>
      <c r="K11" s="5"/>
      <c r="M11" s="3" t="s">
        <v>33</v>
      </c>
      <c r="N11" s="5"/>
      <c r="O11" s="5"/>
      <c r="P11" s="5">
        <v>3.37</v>
      </c>
      <c r="Q11" s="5"/>
      <c r="S11" s="3" t="s">
        <v>33</v>
      </c>
      <c r="T11" s="5"/>
      <c r="U11" s="5"/>
      <c r="V11" s="5">
        <v>40.229999999999997</v>
      </c>
      <c r="W11" s="5"/>
    </row>
    <row r="12" spans="1:23" ht="14.15" x14ac:dyDescent="0.35">
      <c r="A12" s="7" t="s">
        <v>7</v>
      </c>
      <c r="B12" s="5">
        <f>AVERAGE(B2:B11)</f>
        <v>1.367</v>
      </c>
      <c r="C12" s="5">
        <f>AVERAGE(C2:C11)</f>
        <v>1.3047999999999997</v>
      </c>
      <c r="D12" s="5">
        <f>AVERAGE(D2:D11)</f>
        <v>8.3041111111111121</v>
      </c>
      <c r="E12" s="5">
        <f>AVERAGE(E2:E11)</f>
        <v>1.0836249999999998</v>
      </c>
      <c r="G12" s="7" t="s">
        <v>7</v>
      </c>
      <c r="H12" s="5">
        <f>AVERAGE(H2:H11)</f>
        <v>1.0000000000000002</v>
      </c>
      <c r="I12" s="5">
        <f>AVERAGE(I2:I11)</f>
        <v>0.43999999999999995</v>
      </c>
      <c r="J12" s="5">
        <f>AVERAGE(J2:J11)</f>
        <v>7.307777777777777</v>
      </c>
      <c r="K12" s="5">
        <f>AVERAGE(K2:K11)</f>
        <v>0.83125000000000004</v>
      </c>
      <c r="M12" s="7" t="s">
        <v>7</v>
      </c>
      <c r="N12" s="5">
        <f>AVERAGE(N2:N11)</f>
        <v>0.99999999999999989</v>
      </c>
      <c r="O12" s="5">
        <f>AVERAGE(O2:O11)</f>
        <v>0.21200000000000002</v>
      </c>
      <c r="P12" s="5">
        <f>AVERAGE(P2:P11)</f>
        <v>2.7044444444444444</v>
      </c>
      <c r="Q12" s="5">
        <f>AVERAGE(Q2:Q11)</f>
        <v>0.78625</v>
      </c>
      <c r="S12" s="7" t="s">
        <v>7</v>
      </c>
      <c r="T12" s="5">
        <f>AVERAGE(T2:T11)</f>
        <v>0.99999999999999989</v>
      </c>
      <c r="U12" s="5">
        <f>AVERAGE(U2:U11)</f>
        <v>1.5680000000000001</v>
      </c>
      <c r="V12" s="5">
        <f>AVERAGE(V2:V11)</f>
        <v>52.687777777777782</v>
      </c>
      <c r="W12" s="5">
        <f>AVERAGE(W2:W11)</f>
        <v>17.771250000000002</v>
      </c>
    </row>
    <row r="13" spans="1:23" ht="14.15" x14ac:dyDescent="0.35">
      <c r="A13" s="7" t="s">
        <v>8</v>
      </c>
      <c r="B13" s="16">
        <f>STDEV(B2:B10)/SQRT(7)</f>
        <v>0.2347145682982387</v>
      </c>
      <c r="C13" s="16">
        <f>STDEV(C2:C10)/SQRT(5)</f>
        <v>0.20281898333242909</v>
      </c>
      <c r="D13" s="16">
        <f>STDEV(D2:D11)/SQRT(9)</f>
        <v>1.1611553806021104</v>
      </c>
      <c r="E13" s="16">
        <f>STDEV(E2:E10)/SQRT(8)</f>
        <v>0.11577825750422377</v>
      </c>
      <c r="G13" s="7" t="s">
        <v>8</v>
      </c>
      <c r="H13" s="16">
        <f>STDEV(H2:H10)/SQRT(7)</f>
        <v>0.26934665219307796</v>
      </c>
      <c r="I13" s="16">
        <f>STDEV(I2:I10)/SQRT(5)</f>
        <v>0.11567194992737005</v>
      </c>
      <c r="J13" s="16">
        <f>STDEV(J2:J11)/SQRT(9)</f>
        <v>1.2524551198188678</v>
      </c>
      <c r="K13" s="16">
        <f>STDEV(K2:K10)/SQRT(8)</f>
        <v>0.18533211020065721</v>
      </c>
      <c r="M13" s="7" t="s">
        <v>8</v>
      </c>
      <c r="N13" s="16">
        <f>STDEV(N2:N10)/SQRT(7)</f>
        <v>0.26809735260944023</v>
      </c>
      <c r="O13" s="16">
        <f>STDEV(O2:O10)/SQRT(5)</f>
        <v>3.6796738985948194E-2</v>
      </c>
      <c r="P13" s="16">
        <f>STDEV(P2:P11)/SQRT(9)</f>
        <v>0.32604580076659578</v>
      </c>
      <c r="Q13" s="16">
        <f>STDEV(Q2:Q10)/SQRT(8)</f>
        <v>0.1312704065768715</v>
      </c>
      <c r="S13" s="7" t="s">
        <v>8</v>
      </c>
      <c r="T13" s="16">
        <f>STDEV(T2:T10)/SQRT(7)</f>
        <v>0.21802140567690451</v>
      </c>
      <c r="U13" s="16">
        <f>STDEV(U2:U10)/SQRT(5)</f>
        <v>0.43195370122271226</v>
      </c>
      <c r="V13" s="16">
        <f>STDEV(V2:V11)/SQRT(9)</f>
        <v>10.318399932183953</v>
      </c>
      <c r="W13" s="16">
        <f>STDEV(W2:W10)/SQRT(8)</f>
        <v>10.544446649015232</v>
      </c>
    </row>
    <row r="16" spans="1:23" ht="14.15" x14ac:dyDescent="0.25">
      <c r="A16" s="1" t="s">
        <v>147</v>
      </c>
      <c r="B16" s="2"/>
      <c r="C16" s="2"/>
      <c r="D16" s="2"/>
      <c r="E16" s="2"/>
      <c r="G16" s="1" t="s">
        <v>148</v>
      </c>
      <c r="H16" s="2"/>
      <c r="I16" s="2"/>
      <c r="J16" s="2"/>
      <c r="K16" s="2"/>
      <c r="M16" s="1" t="s">
        <v>149</v>
      </c>
      <c r="N16" s="2"/>
      <c r="O16" s="2"/>
      <c r="P16" s="2"/>
      <c r="Q16" s="2"/>
    </row>
    <row r="17" spans="1:17" ht="14.15" x14ac:dyDescent="0.25">
      <c r="A17" s="3" t="s">
        <v>73</v>
      </c>
      <c r="B17" s="4" t="s">
        <v>77</v>
      </c>
      <c r="C17" s="4" t="s">
        <v>84</v>
      </c>
      <c r="D17" s="4" t="s">
        <v>85</v>
      </c>
      <c r="E17" s="4" t="s">
        <v>86</v>
      </c>
      <c r="G17" s="3" t="s">
        <v>72</v>
      </c>
      <c r="H17" s="4" t="s">
        <v>77</v>
      </c>
      <c r="I17" s="4" t="s">
        <v>84</v>
      </c>
      <c r="J17" s="4" t="s">
        <v>85</v>
      </c>
      <c r="K17" s="4" t="s">
        <v>86</v>
      </c>
      <c r="M17" s="3" t="s">
        <v>74</v>
      </c>
      <c r="N17" s="4" t="s">
        <v>77</v>
      </c>
      <c r="O17" s="4" t="s">
        <v>84</v>
      </c>
      <c r="P17" s="4" t="s">
        <v>85</v>
      </c>
      <c r="Q17" s="4" t="s">
        <v>86</v>
      </c>
    </row>
    <row r="18" spans="1:17" ht="14.15" x14ac:dyDescent="0.35">
      <c r="A18" s="3" t="s">
        <v>3</v>
      </c>
      <c r="B18" s="5">
        <v>0.68</v>
      </c>
      <c r="C18" s="5">
        <v>0.75</v>
      </c>
      <c r="D18" s="5">
        <v>1.66</v>
      </c>
      <c r="E18" s="5">
        <v>1.23</v>
      </c>
      <c r="G18" s="3" t="s">
        <v>3</v>
      </c>
      <c r="H18" s="5">
        <v>0.95</v>
      </c>
      <c r="I18" s="5">
        <v>0.65</v>
      </c>
      <c r="J18" s="5">
        <v>1.46</v>
      </c>
      <c r="K18" s="5">
        <v>1.02</v>
      </c>
      <c r="M18" s="3" t="s">
        <v>3</v>
      </c>
      <c r="N18" s="5">
        <v>1.32</v>
      </c>
      <c r="O18" s="5">
        <v>0.71</v>
      </c>
      <c r="P18" s="5">
        <v>1.93</v>
      </c>
      <c r="Q18" s="5">
        <v>1.24</v>
      </c>
    </row>
    <row r="19" spans="1:17" ht="14.15" x14ac:dyDescent="0.35">
      <c r="A19" s="3" t="s">
        <v>4</v>
      </c>
      <c r="B19" s="5">
        <v>1.06</v>
      </c>
      <c r="C19" s="5">
        <v>1.32</v>
      </c>
      <c r="D19" s="5">
        <v>2.4700000000000002</v>
      </c>
      <c r="E19" s="5">
        <v>0.8</v>
      </c>
      <c r="G19" s="3" t="s">
        <v>4</v>
      </c>
      <c r="H19" s="5">
        <v>0.71</v>
      </c>
      <c r="I19" s="5">
        <v>2.04</v>
      </c>
      <c r="J19" s="5">
        <v>4.3499999999999996</v>
      </c>
      <c r="K19" s="5">
        <v>0.79</v>
      </c>
      <c r="M19" s="3" t="s">
        <v>4</v>
      </c>
      <c r="N19" s="5">
        <v>1</v>
      </c>
      <c r="O19" s="5">
        <v>1.46</v>
      </c>
      <c r="P19" s="5">
        <v>3.6</v>
      </c>
      <c r="Q19" s="5">
        <v>1.1000000000000001</v>
      </c>
    </row>
    <row r="20" spans="1:17" ht="14.15" x14ac:dyDescent="0.35">
      <c r="A20" s="3" t="s">
        <v>5</v>
      </c>
      <c r="B20" s="5">
        <v>0.99</v>
      </c>
      <c r="C20" s="5">
        <v>1</v>
      </c>
      <c r="D20" s="5">
        <v>4.97</v>
      </c>
      <c r="E20" s="5">
        <v>0.61</v>
      </c>
      <c r="G20" s="3" t="s">
        <v>5</v>
      </c>
      <c r="H20" s="5">
        <v>1.46</v>
      </c>
      <c r="I20" s="5">
        <v>1.04</v>
      </c>
      <c r="J20" s="5">
        <v>8.23</v>
      </c>
      <c r="K20" s="5">
        <v>0.5</v>
      </c>
      <c r="M20" s="3" t="s">
        <v>5</v>
      </c>
      <c r="N20" s="5">
        <v>1.29</v>
      </c>
      <c r="O20" s="5">
        <v>0.76</v>
      </c>
      <c r="P20" s="5">
        <v>2.46</v>
      </c>
      <c r="Q20" s="5">
        <v>0.8</v>
      </c>
    </row>
    <row r="21" spans="1:17" ht="14.15" x14ac:dyDescent="0.35">
      <c r="A21" s="3" t="s">
        <v>6</v>
      </c>
      <c r="B21" s="5">
        <v>0.78</v>
      </c>
      <c r="C21" s="5">
        <v>1.04</v>
      </c>
      <c r="D21" s="5">
        <v>3.61</v>
      </c>
      <c r="E21" s="5">
        <v>0.63</v>
      </c>
      <c r="G21" s="3" t="s">
        <v>6</v>
      </c>
      <c r="H21" s="5">
        <v>0.85</v>
      </c>
      <c r="I21" s="5">
        <v>0.84</v>
      </c>
      <c r="J21" s="5">
        <v>3.68</v>
      </c>
      <c r="K21" s="5">
        <v>0.5</v>
      </c>
      <c r="M21" s="3" t="s">
        <v>6</v>
      </c>
      <c r="N21" s="5">
        <v>1.04</v>
      </c>
      <c r="O21" s="5">
        <v>1.0900000000000001</v>
      </c>
      <c r="P21" s="5">
        <v>2.17</v>
      </c>
      <c r="Q21" s="5">
        <v>1.36</v>
      </c>
    </row>
    <row r="22" spans="1:17" ht="14.15" x14ac:dyDescent="0.35">
      <c r="A22" s="3" t="s">
        <v>16</v>
      </c>
      <c r="B22" s="5">
        <v>1.1599999999999999</v>
      </c>
      <c r="C22" s="5">
        <v>1.1000000000000001</v>
      </c>
      <c r="D22" s="5">
        <v>4.33</v>
      </c>
      <c r="E22" s="5">
        <v>0.54</v>
      </c>
      <c r="G22" s="3" t="s">
        <v>16</v>
      </c>
      <c r="H22" s="5">
        <v>1.02</v>
      </c>
      <c r="I22" s="5">
        <v>0.81</v>
      </c>
      <c r="J22" s="5">
        <v>8.06</v>
      </c>
      <c r="K22" s="5">
        <v>0.64</v>
      </c>
      <c r="M22" s="3" t="s">
        <v>16</v>
      </c>
      <c r="N22" s="5">
        <v>0.69</v>
      </c>
      <c r="O22" s="5">
        <v>0.75</v>
      </c>
      <c r="P22" s="5">
        <v>3.65</v>
      </c>
      <c r="Q22" s="5">
        <v>0.85</v>
      </c>
    </row>
    <row r="23" spans="1:17" ht="14.15" x14ac:dyDescent="0.35">
      <c r="A23" s="3" t="s">
        <v>17</v>
      </c>
      <c r="B23" s="5">
        <v>1.3</v>
      </c>
      <c r="C23" s="5"/>
      <c r="D23" s="5">
        <v>5.04</v>
      </c>
      <c r="E23" s="5">
        <v>0.8</v>
      </c>
      <c r="G23" s="3" t="s">
        <v>17</v>
      </c>
      <c r="H23" s="5">
        <v>1.17</v>
      </c>
      <c r="I23" s="5"/>
      <c r="J23" s="5">
        <v>4.2300000000000004</v>
      </c>
      <c r="K23" s="5">
        <v>0.66</v>
      </c>
      <c r="M23" s="3" t="s">
        <v>17</v>
      </c>
      <c r="N23" s="5">
        <v>0.91</v>
      </c>
      <c r="O23" s="5"/>
      <c r="P23" s="5">
        <v>3.34</v>
      </c>
      <c r="Q23" s="5">
        <v>1.69</v>
      </c>
    </row>
    <row r="24" spans="1:17" ht="14.15" x14ac:dyDescent="0.35">
      <c r="A24" s="3" t="s">
        <v>18</v>
      </c>
      <c r="B24" s="5">
        <v>1.02</v>
      </c>
      <c r="C24" s="5"/>
      <c r="D24" s="5">
        <v>2.78</v>
      </c>
      <c r="E24" s="5">
        <v>0.7</v>
      </c>
      <c r="G24" s="3" t="s">
        <v>18</v>
      </c>
      <c r="H24" s="5">
        <v>0.84</v>
      </c>
      <c r="I24" s="5"/>
      <c r="J24" s="5">
        <v>2.83</v>
      </c>
      <c r="K24" s="5">
        <v>0.57999999999999996</v>
      </c>
      <c r="M24" s="3" t="s">
        <v>18</v>
      </c>
      <c r="N24" s="5">
        <v>0.75</v>
      </c>
      <c r="O24" s="5"/>
      <c r="P24" s="5">
        <v>2.41</v>
      </c>
      <c r="Q24" s="5">
        <v>1.23</v>
      </c>
    </row>
    <row r="25" spans="1:17" ht="14.15" x14ac:dyDescent="0.35">
      <c r="A25" s="3" t="s">
        <v>19</v>
      </c>
      <c r="B25" s="5"/>
      <c r="C25" s="5"/>
      <c r="D25" s="5">
        <v>4.24</v>
      </c>
      <c r="E25" s="5">
        <v>1.0900000000000001</v>
      </c>
      <c r="G25" s="3" t="s">
        <v>19</v>
      </c>
      <c r="H25" s="5"/>
      <c r="I25" s="5"/>
      <c r="J25" s="5">
        <v>3.92</v>
      </c>
      <c r="K25" s="5">
        <v>1.53</v>
      </c>
      <c r="M25" s="3" t="s">
        <v>19</v>
      </c>
      <c r="N25" s="5"/>
      <c r="O25" s="5"/>
      <c r="P25" s="5">
        <v>2.5499999999999998</v>
      </c>
      <c r="Q25" s="5">
        <v>1</v>
      </c>
    </row>
    <row r="26" spans="1:17" ht="14.15" x14ac:dyDescent="0.35">
      <c r="A26" s="3" t="s">
        <v>33</v>
      </c>
      <c r="B26" s="5"/>
      <c r="C26" s="5"/>
      <c r="D26" s="5">
        <v>4.42</v>
      </c>
      <c r="E26" s="5"/>
      <c r="G26" s="3" t="s">
        <v>33</v>
      </c>
      <c r="H26" s="5"/>
      <c r="I26" s="5"/>
      <c r="J26" s="5">
        <v>4.47</v>
      </c>
      <c r="K26" s="5"/>
      <c r="M26" s="3" t="s">
        <v>33</v>
      </c>
      <c r="N26" s="5"/>
      <c r="O26" s="5"/>
      <c r="P26" s="5">
        <v>4.03</v>
      </c>
      <c r="Q26" s="5"/>
    </row>
    <row r="27" spans="1:17" ht="14.15" x14ac:dyDescent="0.35">
      <c r="A27" s="7" t="s">
        <v>7</v>
      </c>
      <c r="B27" s="5">
        <f>AVERAGE(B17:B26)</f>
        <v>0.99857142857142855</v>
      </c>
      <c r="C27" s="5">
        <f>AVERAGE(C17:C26)</f>
        <v>1.0420000000000003</v>
      </c>
      <c r="D27" s="5">
        <f>AVERAGE(D17:D26)</f>
        <v>3.7244444444444449</v>
      </c>
      <c r="E27" s="5">
        <f>AVERAGE(E17:E26)</f>
        <v>0.8</v>
      </c>
      <c r="G27" s="7" t="s">
        <v>7</v>
      </c>
      <c r="H27" s="5">
        <f>AVERAGE(H17:H26)</f>
        <v>1</v>
      </c>
      <c r="I27" s="5">
        <f>AVERAGE(I17:I26)</f>
        <v>1.0760000000000001</v>
      </c>
      <c r="J27" s="5">
        <f>AVERAGE(J17:J26)</f>
        <v>4.5811111111111114</v>
      </c>
      <c r="K27" s="5">
        <f>AVERAGE(K17:K26)</f>
        <v>0.77750000000000008</v>
      </c>
      <c r="M27" s="7" t="s">
        <v>7</v>
      </c>
      <c r="N27" s="5">
        <f>AVERAGE(N17:N26)</f>
        <v>1</v>
      </c>
      <c r="O27" s="5">
        <f>AVERAGE(O17:O26)</f>
        <v>0.95399999999999996</v>
      </c>
      <c r="P27" s="5">
        <f>AVERAGE(P17:P26)</f>
        <v>2.9044444444444446</v>
      </c>
      <c r="Q27" s="5">
        <f>AVERAGE(Q17:Q26)</f>
        <v>1.1587499999999999</v>
      </c>
    </row>
    <row r="28" spans="1:17" ht="14.15" x14ac:dyDescent="0.35">
      <c r="A28" s="7" t="s">
        <v>8</v>
      </c>
      <c r="B28" s="16">
        <f>STDEV(B17:B25)/SQRT(7)</f>
        <v>8.0250458281693207E-2</v>
      </c>
      <c r="C28" s="16">
        <f>STDEV(C17:C25)/SQRT(5)</f>
        <v>9.1564185138076237E-2</v>
      </c>
      <c r="D28" s="16">
        <f>STDEV(D17:D26)/SQRT(9)</f>
        <v>0.39333019458885693</v>
      </c>
      <c r="E28" s="16">
        <f>STDEV(E17:E25)/SQRT(8)</f>
        <v>8.5732140997411124E-2</v>
      </c>
      <c r="G28" s="7" t="s">
        <v>8</v>
      </c>
      <c r="H28" s="16">
        <f>STDEV(H17:H25)/SQRT(7)</f>
        <v>9.4566680933916319E-2</v>
      </c>
      <c r="I28" s="16">
        <f>STDEV(I17:I25)/SQRT(5)</f>
        <v>0.24884935201844494</v>
      </c>
      <c r="J28" s="16">
        <f>STDEV(J17:J26)/SQRT(9)</f>
        <v>0.74220849954047485</v>
      </c>
      <c r="K28" s="16">
        <f>STDEV(K17:K25)/SQRT(8)</f>
        <v>0.12327017366048323</v>
      </c>
      <c r="M28" s="7" t="s">
        <v>8</v>
      </c>
      <c r="N28" s="16">
        <f>STDEV(N17:N25)/SQRT(7)</f>
        <v>9.1910929968198274E-2</v>
      </c>
      <c r="O28" s="16">
        <f>STDEV(O17:O25)/SQRT(5)</f>
        <v>0.14375673897247401</v>
      </c>
      <c r="P28" s="16">
        <f>STDEV(P17:P26)/SQRT(9)</f>
        <v>0.25146300319392589</v>
      </c>
      <c r="Q28" s="16">
        <f>STDEV(Q17:Q25)/SQRT(8)</f>
        <v>0.10238996707267208</v>
      </c>
    </row>
  </sheetData>
  <phoneticPr fontId="2"/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6"/>
  <sheetViews>
    <sheetView workbookViewId="0">
      <selection activeCell="N17" sqref="N17"/>
    </sheetView>
  </sheetViews>
  <sheetFormatPr defaultRowHeight="13.3" x14ac:dyDescent="0.25"/>
  <cols>
    <col min="1" max="1" width="11.4609375" bestFit="1" customWidth="1"/>
    <col min="2" max="2" width="15.23046875" bestFit="1" customWidth="1"/>
    <col min="3" max="3" width="16.61328125" bestFit="1" customWidth="1"/>
    <col min="4" max="4" width="14.23046875" bestFit="1" customWidth="1"/>
    <col min="5" max="5" width="15.61328125" bestFit="1" customWidth="1"/>
    <col min="7" max="7" width="11.4609375" bestFit="1" customWidth="1"/>
    <col min="8" max="8" width="15.23046875" bestFit="1" customWidth="1"/>
    <col min="9" max="9" width="16.61328125" bestFit="1" customWidth="1"/>
    <col min="10" max="10" width="14.23046875" bestFit="1" customWidth="1"/>
    <col min="11" max="11" width="15.61328125" bestFit="1" customWidth="1"/>
    <col min="13" max="13" width="11.4609375" bestFit="1" customWidth="1"/>
    <col min="14" max="14" width="15.23046875" bestFit="1" customWidth="1"/>
    <col min="15" max="15" width="16.61328125" bestFit="1" customWidth="1"/>
    <col min="16" max="16" width="14.23046875" bestFit="1" customWidth="1"/>
  </cols>
  <sheetData>
    <row r="1" spans="1:11" ht="14.15" x14ac:dyDescent="0.25">
      <c r="A1" s="1" t="s">
        <v>75</v>
      </c>
      <c r="B1" s="2"/>
      <c r="C1" s="2"/>
      <c r="D1" s="2"/>
      <c r="E1" s="2"/>
      <c r="G1" s="1" t="s">
        <v>78</v>
      </c>
      <c r="H1" s="2"/>
      <c r="I1" s="2"/>
      <c r="J1" s="2"/>
      <c r="K1" s="2"/>
    </row>
    <row r="2" spans="1:11" ht="14.15" x14ac:dyDescent="0.25">
      <c r="A2" s="3" t="s">
        <v>76</v>
      </c>
      <c r="B2" s="4" t="s">
        <v>77</v>
      </c>
      <c r="C2" s="4" t="s">
        <v>84</v>
      </c>
      <c r="D2" s="4" t="s">
        <v>85</v>
      </c>
      <c r="E2" s="4" t="s">
        <v>86</v>
      </c>
      <c r="G2" s="3" t="s">
        <v>81</v>
      </c>
      <c r="H2" s="4" t="s">
        <v>77</v>
      </c>
      <c r="I2" s="4" t="s">
        <v>84</v>
      </c>
      <c r="J2" s="4" t="s">
        <v>85</v>
      </c>
      <c r="K2" s="4" t="s">
        <v>86</v>
      </c>
    </row>
    <row r="3" spans="1:11" ht="14.15" x14ac:dyDescent="0.25">
      <c r="B3" s="3" t="s">
        <v>88</v>
      </c>
      <c r="C3" s="3" t="s">
        <v>88</v>
      </c>
      <c r="D3" s="3" t="s">
        <v>88</v>
      </c>
      <c r="E3" s="3" t="s">
        <v>88</v>
      </c>
      <c r="H3" s="3" t="s">
        <v>88</v>
      </c>
      <c r="I3" s="3" t="s">
        <v>88</v>
      </c>
      <c r="J3" s="3" t="s">
        <v>88</v>
      </c>
      <c r="K3" s="3" t="s">
        <v>88</v>
      </c>
    </row>
    <row r="4" spans="1:11" ht="14.15" x14ac:dyDescent="0.35">
      <c r="A4" s="3" t="s">
        <v>3</v>
      </c>
      <c r="B4" s="5">
        <v>44</v>
      </c>
      <c r="C4" s="5">
        <v>46</v>
      </c>
      <c r="D4" s="5">
        <v>79</v>
      </c>
      <c r="E4" s="5">
        <v>69</v>
      </c>
      <c r="G4" s="3" t="s">
        <v>3</v>
      </c>
      <c r="H4" s="5">
        <v>20</v>
      </c>
      <c r="I4" s="5">
        <v>16</v>
      </c>
      <c r="J4" s="5">
        <v>29</v>
      </c>
      <c r="K4" s="5">
        <v>22</v>
      </c>
    </row>
    <row r="5" spans="1:11" ht="14.15" x14ac:dyDescent="0.35">
      <c r="A5" s="3" t="s">
        <v>4</v>
      </c>
      <c r="B5" s="5">
        <v>109</v>
      </c>
      <c r="C5" s="5">
        <v>96</v>
      </c>
      <c r="D5" s="5">
        <v>58</v>
      </c>
      <c r="E5" s="5">
        <v>67</v>
      </c>
      <c r="G5" s="3" t="s">
        <v>4</v>
      </c>
      <c r="H5" s="5">
        <v>26</v>
      </c>
      <c r="I5" s="5">
        <v>19</v>
      </c>
      <c r="J5" s="5">
        <v>22</v>
      </c>
      <c r="K5" s="5">
        <v>27</v>
      </c>
    </row>
    <row r="6" spans="1:11" ht="14.15" x14ac:dyDescent="0.35">
      <c r="A6" s="3" t="s">
        <v>5</v>
      </c>
      <c r="B6" s="5">
        <v>81</v>
      </c>
      <c r="C6" s="5">
        <v>53</v>
      </c>
      <c r="D6" s="5">
        <v>54</v>
      </c>
      <c r="E6" s="5">
        <v>59</v>
      </c>
      <c r="G6" s="3" t="s">
        <v>5</v>
      </c>
      <c r="H6" s="5">
        <v>36</v>
      </c>
      <c r="I6" s="5">
        <v>38</v>
      </c>
      <c r="J6" s="5">
        <v>25</v>
      </c>
      <c r="K6" s="5">
        <v>24</v>
      </c>
    </row>
    <row r="7" spans="1:11" ht="14.15" x14ac:dyDescent="0.35">
      <c r="A7" s="3" t="s">
        <v>6</v>
      </c>
      <c r="B7" s="5">
        <v>84</v>
      </c>
      <c r="C7" s="5">
        <v>64</v>
      </c>
      <c r="D7" s="5">
        <v>73</v>
      </c>
      <c r="E7" s="5">
        <v>126</v>
      </c>
      <c r="G7" s="3" t="s">
        <v>6</v>
      </c>
      <c r="H7" s="5">
        <v>24</v>
      </c>
      <c r="I7" s="5">
        <v>23</v>
      </c>
      <c r="J7" s="5">
        <v>26</v>
      </c>
      <c r="K7" s="5">
        <v>25</v>
      </c>
    </row>
    <row r="8" spans="1:11" ht="14.15" x14ac:dyDescent="0.35">
      <c r="A8" s="3" t="s">
        <v>16</v>
      </c>
      <c r="B8" s="5">
        <v>101</v>
      </c>
      <c r="C8" s="5">
        <v>73</v>
      </c>
      <c r="D8" s="5">
        <v>63</v>
      </c>
      <c r="E8" s="5">
        <v>80</v>
      </c>
      <c r="G8" s="3" t="s">
        <v>16</v>
      </c>
      <c r="H8" s="5">
        <v>22</v>
      </c>
      <c r="I8" s="5">
        <v>19</v>
      </c>
      <c r="J8" s="5">
        <v>25</v>
      </c>
      <c r="K8" s="5">
        <v>25</v>
      </c>
    </row>
    <row r="9" spans="1:11" ht="14.15" x14ac:dyDescent="0.35">
      <c r="A9" s="3" t="s">
        <v>17</v>
      </c>
      <c r="B9" s="5">
        <v>54</v>
      </c>
      <c r="C9" s="5"/>
      <c r="D9" s="5">
        <v>42</v>
      </c>
      <c r="E9" s="5">
        <v>117</v>
      </c>
      <c r="G9" s="3" t="s">
        <v>17</v>
      </c>
      <c r="H9" s="5">
        <v>20</v>
      </c>
      <c r="I9" s="5"/>
      <c r="J9" s="5">
        <v>29</v>
      </c>
      <c r="K9" s="5">
        <v>20</v>
      </c>
    </row>
    <row r="10" spans="1:11" ht="14.15" x14ac:dyDescent="0.35">
      <c r="A10" s="3" t="s">
        <v>18</v>
      </c>
      <c r="B10" s="5">
        <v>97</v>
      </c>
      <c r="C10" s="5"/>
      <c r="D10" s="5">
        <v>55</v>
      </c>
      <c r="E10" s="5">
        <v>59</v>
      </c>
      <c r="G10" s="3" t="s">
        <v>18</v>
      </c>
      <c r="H10" s="5">
        <v>21</v>
      </c>
      <c r="I10" s="5"/>
      <c r="J10" s="5">
        <v>17</v>
      </c>
      <c r="K10" s="5">
        <v>40</v>
      </c>
    </row>
    <row r="11" spans="1:11" ht="14.15" x14ac:dyDescent="0.35">
      <c r="A11" s="3" t="s">
        <v>19</v>
      </c>
      <c r="B11" s="5"/>
      <c r="C11" s="5"/>
      <c r="D11" s="5">
        <v>69</v>
      </c>
      <c r="E11" s="5">
        <v>59</v>
      </c>
      <c r="G11" s="3" t="s">
        <v>19</v>
      </c>
      <c r="H11" s="5"/>
      <c r="I11" s="5"/>
      <c r="J11" s="5">
        <v>21</v>
      </c>
      <c r="K11" s="5">
        <v>23</v>
      </c>
    </row>
    <row r="12" spans="1:11" ht="14.15" x14ac:dyDescent="0.35">
      <c r="A12" s="3" t="s">
        <v>33</v>
      </c>
      <c r="B12" s="12"/>
      <c r="C12" s="12"/>
      <c r="D12" s="17">
        <v>73</v>
      </c>
      <c r="E12" s="12"/>
      <c r="G12" s="3" t="s">
        <v>33</v>
      </c>
      <c r="H12" s="12"/>
      <c r="I12" s="12"/>
      <c r="J12" s="17">
        <v>21</v>
      </c>
      <c r="K12" s="12"/>
    </row>
    <row r="13" spans="1:11" ht="14.15" x14ac:dyDescent="0.35">
      <c r="A13" s="7" t="s">
        <v>7</v>
      </c>
      <c r="B13" s="5">
        <f>AVERAGE(B4:B12)</f>
        <v>81.428571428571431</v>
      </c>
      <c r="C13" s="5">
        <f>AVERAGE(C4:C12)</f>
        <v>66.400000000000006</v>
      </c>
      <c r="D13" s="5">
        <f>AVERAGE(D4:D12)</f>
        <v>62.888888888888886</v>
      </c>
      <c r="E13" s="5">
        <f>AVERAGE(E4:E12)</f>
        <v>79.5</v>
      </c>
      <c r="G13" s="7" t="s">
        <v>7</v>
      </c>
      <c r="H13" s="5">
        <f>AVERAGE(H4:H12)</f>
        <v>24.142857142857142</v>
      </c>
      <c r="I13" s="5">
        <f>AVERAGE(I4:I12)</f>
        <v>23</v>
      </c>
      <c r="J13" s="5">
        <f>AVERAGE(J4:J12)</f>
        <v>23.888888888888889</v>
      </c>
      <c r="K13" s="5">
        <f>AVERAGE(K4:K12)</f>
        <v>25.75</v>
      </c>
    </row>
    <row r="14" spans="1:11" ht="14.15" x14ac:dyDescent="0.25">
      <c r="A14" s="7" t="s">
        <v>8</v>
      </c>
      <c r="B14" s="8">
        <f>STDEV(B4:B12)/SQRT(7)</f>
        <v>9.1881319487414252</v>
      </c>
      <c r="C14" s="8">
        <f>STDEV(C4:C12)/SQRT(5)</f>
        <v>8.72123844416606</v>
      </c>
      <c r="D14" s="8">
        <f>STDEV(D4:D12)/SQRT(9)</f>
        <v>3.913809044213568</v>
      </c>
      <c r="E14" s="8">
        <f>STDEV(E4:E12)/SQRT(8)</f>
        <v>9.5393920141694561</v>
      </c>
      <c r="G14" s="7" t="s">
        <v>8</v>
      </c>
      <c r="H14" s="8">
        <f>STDEV(H4:H12)/SQRT(7)</f>
        <v>2.1428571428571419</v>
      </c>
      <c r="I14" s="8">
        <f>STDEV(I4:I12)/SQRT(5)</f>
        <v>3.9115214431215888</v>
      </c>
      <c r="J14" s="8">
        <f>STDEV(J4:J12)/SQRT(9)</f>
        <v>1.3275336828165012</v>
      </c>
      <c r="K14" s="8">
        <f>STDEV(K4:K12)/SQRT(8)</f>
        <v>2.169183519865745</v>
      </c>
    </row>
    <row r="17" spans="1:23" ht="14.15" x14ac:dyDescent="0.25">
      <c r="A17" s="1" t="s">
        <v>79</v>
      </c>
      <c r="B17" s="2"/>
      <c r="C17" s="2"/>
      <c r="D17" s="2"/>
      <c r="E17" s="2"/>
      <c r="G17" s="1" t="s">
        <v>80</v>
      </c>
      <c r="H17" s="2"/>
      <c r="I17" s="2"/>
      <c r="J17" s="2"/>
      <c r="K17" s="2"/>
    </row>
    <row r="18" spans="1:23" ht="14.15" x14ac:dyDescent="0.25">
      <c r="A18" s="3" t="s">
        <v>82</v>
      </c>
      <c r="B18" s="4" t="s">
        <v>77</v>
      </c>
      <c r="C18" s="4" t="s">
        <v>84</v>
      </c>
      <c r="D18" s="4" t="s">
        <v>85</v>
      </c>
      <c r="E18" s="4" t="s">
        <v>86</v>
      </c>
      <c r="G18" s="3" t="s">
        <v>83</v>
      </c>
      <c r="H18" s="4" t="s">
        <v>77</v>
      </c>
      <c r="I18" s="4" t="s">
        <v>84</v>
      </c>
      <c r="J18" s="4" t="s">
        <v>85</v>
      </c>
      <c r="K18" s="4" t="s">
        <v>86</v>
      </c>
    </row>
    <row r="19" spans="1:23" ht="14.15" x14ac:dyDescent="0.3">
      <c r="B19" s="3" t="s">
        <v>87</v>
      </c>
      <c r="C19" s="3" t="s">
        <v>87</v>
      </c>
      <c r="D19" s="3" t="s">
        <v>87</v>
      </c>
      <c r="E19" s="3" t="s">
        <v>87</v>
      </c>
      <c r="H19" s="3" t="s">
        <v>87</v>
      </c>
      <c r="I19" s="3" t="s">
        <v>87</v>
      </c>
      <c r="J19" s="3" t="s">
        <v>87</v>
      </c>
      <c r="K19" s="3" t="s">
        <v>87</v>
      </c>
      <c r="M19" s="14"/>
      <c r="N19" s="14"/>
      <c r="O19" s="14"/>
      <c r="P19" s="14"/>
    </row>
    <row r="20" spans="1:23" ht="14.15" x14ac:dyDescent="0.35">
      <c r="A20" s="3" t="s">
        <v>3</v>
      </c>
      <c r="B20" s="5">
        <v>24</v>
      </c>
      <c r="C20" s="5">
        <v>23.7</v>
      </c>
      <c r="D20" s="5">
        <v>15.2</v>
      </c>
      <c r="E20" s="5">
        <v>25.9</v>
      </c>
      <c r="G20" s="3" t="s">
        <v>3</v>
      </c>
      <c r="H20" s="5">
        <v>0.2</v>
      </c>
      <c r="I20" s="5">
        <v>0.1</v>
      </c>
      <c r="J20" s="5">
        <v>0.2</v>
      </c>
      <c r="K20" s="5">
        <v>0.3</v>
      </c>
      <c r="M20" s="14"/>
      <c r="N20" s="14"/>
      <c r="O20" s="14"/>
      <c r="P20" s="14"/>
      <c r="T20" s="14"/>
      <c r="U20" s="14"/>
      <c r="V20" s="14"/>
      <c r="W20" s="14"/>
    </row>
    <row r="21" spans="1:23" ht="14.15" x14ac:dyDescent="0.35">
      <c r="A21" s="3" t="s">
        <v>4</v>
      </c>
      <c r="B21" s="5">
        <v>24.3</v>
      </c>
      <c r="C21" s="5">
        <v>24.4</v>
      </c>
      <c r="D21" s="5">
        <v>31.5</v>
      </c>
      <c r="E21" s="5">
        <v>23.3</v>
      </c>
      <c r="G21" s="3" t="s">
        <v>4</v>
      </c>
      <c r="H21" s="5">
        <v>0.2</v>
      </c>
      <c r="I21" s="5">
        <v>0.2</v>
      </c>
      <c r="J21" s="5">
        <v>0.3</v>
      </c>
      <c r="K21" s="5">
        <v>0.4</v>
      </c>
      <c r="M21" s="14"/>
      <c r="N21" s="14"/>
      <c r="O21" s="14"/>
      <c r="P21" s="14"/>
      <c r="T21" s="14"/>
      <c r="U21" s="14"/>
      <c r="V21" s="14"/>
      <c r="W21" s="14"/>
    </row>
    <row r="22" spans="1:23" ht="14.15" x14ac:dyDescent="0.35">
      <c r="A22" s="3" t="s">
        <v>5</v>
      </c>
      <c r="B22" s="5">
        <v>27.8</v>
      </c>
      <c r="C22" s="5">
        <v>25.1</v>
      </c>
      <c r="D22" s="5">
        <v>21.9</v>
      </c>
      <c r="E22" s="5">
        <v>20.399999999999999</v>
      </c>
      <c r="G22" s="3" t="s">
        <v>5</v>
      </c>
      <c r="H22" s="5">
        <v>0.4</v>
      </c>
      <c r="I22" s="5">
        <v>0.2</v>
      </c>
      <c r="J22" s="5">
        <v>0.2</v>
      </c>
      <c r="K22" s="5">
        <v>0.2</v>
      </c>
      <c r="M22" s="15"/>
      <c r="N22" s="14"/>
      <c r="O22" s="14"/>
      <c r="P22" s="14"/>
      <c r="T22" s="14"/>
      <c r="U22" s="14"/>
      <c r="V22" s="14"/>
      <c r="W22" s="14"/>
    </row>
    <row r="23" spans="1:23" ht="14.15" x14ac:dyDescent="0.35">
      <c r="A23" s="3" t="s">
        <v>6</v>
      </c>
      <c r="B23" s="5">
        <v>17.899999999999999</v>
      </c>
      <c r="C23" s="5">
        <v>28.9</v>
      </c>
      <c r="D23" s="5">
        <v>27.4</v>
      </c>
      <c r="E23" s="5">
        <v>14.4</v>
      </c>
      <c r="G23" s="3" t="s">
        <v>6</v>
      </c>
      <c r="H23" s="5">
        <v>0.3</v>
      </c>
      <c r="I23" s="5">
        <v>0.2</v>
      </c>
      <c r="J23" s="5">
        <v>0.3</v>
      </c>
      <c r="K23" s="5">
        <v>0.3</v>
      </c>
      <c r="M23" s="14"/>
      <c r="N23" s="14"/>
      <c r="O23" s="14"/>
      <c r="P23" s="14"/>
      <c r="T23" s="14"/>
      <c r="U23" s="14"/>
      <c r="V23" s="14"/>
      <c r="W23" s="14"/>
    </row>
    <row r="24" spans="1:23" ht="14.15" x14ac:dyDescent="0.35">
      <c r="A24" s="3" t="s">
        <v>16</v>
      </c>
      <c r="B24" s="5">
        <v>24.3</v>
      </c>
      <c r="C24" s="5">
        <v>28.1</v>
      </c>
      <c r="D24" s="5">
        <v>31.7</v>
      </c>
      <c r="E24" s="5">
        <v>23</v>
      </c>
      <c r="G24" s="3" t="s">
        <v>16</v>
      </c>
      <c r="H24" s="5">
        <v>0.2</v>
      </c>
      <c r="I24" s="5">
        <v>0.3</v>
      </c>
      <c r="J24" s="5">
        <v>0.3</v>
      </c>
      <c r="K24" s="5">
        <v>0.3</v>
      </c>
      <c r="M24" s="14"/>
      <c r="N24" s="14"/>
      <c r="O24" s="14"/>
      <c r="P24" s="14"/>
      <c r="T24" s="14"/>
      <c r="U24" s="14"/>
      <c r="V24" s="14"/>
      <c r="W24" s="14"/>
    </row>
    <row r="25" spans="1:23" ht="14.15" x14ac:dyDescent="0.35">
      <c r="A25" s="3" t="s">
        <v>17</v>
      </c>
      <c r="B25" s="5">
        <v>21.1</v>
      </c>
      <c r="C25" s="5"/>
      <c r="D25" s="5">
        <v>29.2</v>
      </c>
      <c r="E25" s="5">
        <v>19.7</v>
      </c>
      <c r="G25" s="3" t="s">
        <v>17</v>
      </c>
      <c r="H25" s="5">
        <v>0.1</v>
      </c>
      <c r="I25" s="5"/>
      <c r="J25" s="5">
        <v>0.4</v>
      </c>
      <c r="K25" s="5">
        <v>0.2</v>
      </c>
      <c r="M25" s="14"/>
      <c r="N25" s="14"/>
      <c r="O25" s="14"/>
      <c r="P25" s="14"/>
      <c r="T25" s="14"/>
      <c r="U25" s="14"/>
      <c r="V25" s="14"/>
      <c r="W25" s="14"/>
    </row>
    <row r="26" spans="1:23" ht="14.15" x14ac:dyDescent="0.35">
      <c r="A26" s="3" t="s">
        <v>18</v>
      </c>
      <c r="B26" s="5">
        <v>17.3</v>
      </c>
      <c r="C26" s="5"/>
      <c r="D26" s="5">
        <v>30.9</v>
      </c>
      <c r="E26" s="5">
        <v>20.6</v>
      </c>
      <c r="G26" s="3" t="s">
        <v>18</v>
      </c>
      <c r="H26" s="5">
        <v>0.3</v>
      </c>
      <c r="I26" s="5"/>
      <c r="J26" s="5">
        <v>0.3</v>
      </c>
      <c r="K26" s="5">
        <v>0.1</v>
      </c>
      <c r="M26" s="14"/>
      <c r="N26" s="14"/>
      <c r="O26" s="14"/>
      <c r="P26" s="14"/>
      <c r="T26" s="14"/>
      <c r="U26" s="14"/>
      <c r="V26" s="14"/>
      <c r="W26" s="14"/>
    </row>
    <row r="27" spans="1:23" ht="14.15" x14ac:dyDescent="0.35">
      <c r="A27" s="3" t="s">
        <v>19</v>
      </c>
      <c r="B27" s="5"/>
      <c r="C27" s="5"/>
      <c r="D27" s="5">
        <v>33.200000000000003</v>
      </c>
      <c r="E27" s="5">
        <v>17.8</v>
      </c>
      <c r="G27" s="3" t="s">
        <v>19</v>
      </c>
      <c r="H27" s="5"/>
      <c r="I27" s="5"/>
      <c r="J27" s="5">
        <v>0.3</v>
      </c>
      <c r="K27" s="5">
        <v>0.2</v>
      </c>
      <c r="N27" s="14"/>
      <c r="O27" s="14"/>
      <c r="P27" s="14"/>
      <c r="T27" s="14"/>
      <c r="U27" s="14"/>
      <c r="V27" s="14"/>
      <c r="W27" s="14"/>
    </row>
    <row r="28" spans="1:23" ht="14.15" x14ac:dyDescent="0.35">
      <c r="A28" s="3" t="s">
        <v>33</v>
      </c>
      <c r="B28" s="12"/>
      <c r="C28" s="12"/>
      <c r="D28" s="17">
        <v>31.5</v>
      </c>
      <c r="E28" s="12"/>
      <c r="G28" s="3" t="s">
        <v>33</v>
      </c>
      <c r="H28" s="12"/>
      <c r="I28" s="12"/>
      <c r="J28" s="17">
        <v>0.4</v>
      </c>
      <c r="K28" s="12"/>
      <c r="M28" s="14"/>
      <c r="N28" s="14"/>
      <c r="O28" s="14"/>
      <c r="P28" s="14"/>
      <c r="T28" s="14"/>
      <c r="U28" s="14"/>
      <c r="V28" s="14"/>
      <c r="W28" s="14"/>
    </row>
    <row r="29" spans="1:23" ht="14.15" x14ac:dyDescent="0.35">
      <c r="A29" s="7" t="s">
        <v>7</v>
      </c>
      <c r="B29" s="5">
        <f>AVERAGE(B20:B28)</f>
        <v>22.38571428571429</v>
      </c>
      <c r="C29" s="5">
        <f>AVERAGE(C20:C28)</f>
        <v>26.04</v>
      </c>
      <c r="D29" s="5">
        <f>AVERAGE(D20:D28)</f>
        <v>28.055555555555557</v>
      </c>
      <c r="E29" s="5">
        <f>AVERAGE(E20:E28)</f>
        <v>20.637500000000003</v>
      </c>
      <c r="G29" s="7" t="s">
        <v>7</v>
      </c>
      <c r="H29" s="5">
        <f>AVERAGE(H20:H28)</f>
        <v>0.24285714285714288</v>
      </c>
      <c r="I29" s="5">
        <f>AVERAGE(I20:I28)</f>
        <v>0.2</v>
      </c>
      <c r="J29" s="5">
        <f>AVERAGE(J20:J28)</f>
        <v>0.3</v>
      </c>
      <c r="K29" s="5">
        <f>AVERAGE(K20:K28)</f>
        <v>0.25</v>
      </c>
      <c r="N29" s="15"/>
      <c r="O29" s="14"/>
      <c r="P29" s="14"/>
    </row>
    <row r="30" spans="1:23" ht="14.15" x14ac:dyDescent="0.35">
      <c r="A30" s="7" t="s">
        <v>8</v>
      </c>
      <c r="B30" s="8">
        <f>STDEV(B20:B28)/SQRT(7)</f>
        <v>1.4383238544236319</v>
      </c>
      <c r="C30" s="8">
        <f>STDEV(C20:C28)/SQRT(5)</f>
        <v>1.0361467077590893</v>
      </c>
      <c r="D30" s="8">
        <f>STDEV(D20:D28)/SQRT(9)</f>
        <v>1.959528791934366</v>
      </c>
      <c r="E30" s="8">
        <f>STDEV(E20:E28)/SQRT(8)</f>
        <v>1.2554079445115998</v>
      </c>
      <c r="G30" s="7" t="s">
        <v>8</v>
      </c>
      <c r="H30" s="8">
        <f>STDEV(H20:H28)/SQRT(7)</f>
        <v>3.6885555678165878E-2</v>
      </c>
      <c r="I30" s="8">
        <f>STDEV(I20:I28)/SQRT(5)</f>
        <v>3.1622776601683805E-2</v>
      </c>
      <c r="J30" s="8">
        <f>STDEV(J20:J28)/SQRT(9)</f>
        <v>2.3570226039551626E-2</v>
      </c>
      <c r="K30" s="8">
        <f>STDEV(K20:K28)/SQRT(8)</f>
        <v>3.273268353539887E-2</v>
      </c>
      <c r="N30" s="15"/>
      <c r="O30" s="14"/>
      <c r="P30" s="14"/>
    </row>
    <row r="31" spans="1:23" x14ac:dyDescent="0.35">
      <c r="B31" s="14"/>
      <c r="C31" s="14"/>
      <c r="D31" s="14"/>
      <c r="E31" s="14"/>
      <c r="N31" s="15"/>
      <c r="O31" s="14"/>
      <c r="P31" s="14"/>
    </row>
    <row r="32" spans="1:23" x14ac:dyDescent="0.3">
      <c r="B32" s="14"/>
      <c r="C32" s="14"/>
      <c r="D32" s="14"/>
      <c r="E32" s="14"/>
    </row>
    <row r="33" spans="2:5" x14ac:dyDescent="0.3">
      <c r="B33" s="14"/>
      <c r="C33" s="14"/>
      <c r="D33" s="14"/>
      <c r="E33" s="14"/>
    </row>
    <row r="34" spans="2:5" x14ac:dyDescent="0.35">
      <c r="B34" s="15"/>
      <c r="D34" s="14"/>
      <c r="E34" s="14"/>
    </row>
    <row r="35" spans="2:5" x14ac:dyDescent="0.3">
      <c r="D35" s="14"/>
      <c r="E35" s="14"/>
    </row>
    <row r="36" spans="2:5" x14ac:dyDescent="0.35">
      <c r="C36" s="15"/>
      <c r="D36" s="14"/>
      <c r="E36" s="14"/>
    </row>
  </sheetData>
  <phoneticPr fontId="2"/>
  <pageMargins left="0.7" right="0.7" top="0.75" bottom="0.75" header="0.3" footer="0.3"/>
  <pageSetup paperSize="9" scale="5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19"/>
  <sheetViews>
    <sheetView topLeftCell="H43" zoomScale="55" zoomScaleNormal="55" workbookViewId="0">
      <selection activeCell="L101" sqref="L101"/>
    </sheetView>
  </sheetViews>
  <sheetFormatPr defaultRowHeight="13.3" x14ac:dyDescent="0.25"/>
  <cols>
    <col min="1" max="1" width="11.4609375" bestFit="1" customWidth="1"/>
    <col min="2" max="2" width="35.4609375" bestFit="1" customWidth="1"/>
    <col min="3" max="3" width="33.23046875" bestFit="1" customWidth="1"/>
    <col min="4" max="4" width="34" bestFit="1" customWidth="1"/>
    <col min="5" max="5" width="31.765625" bestFit="1" customWidth="1"/>
    <col min="6" max="6" width="35" bestFit="1" customWidth="1"/>
    <col min="7" max="7" width="32.765625" bestFit="1" customWidth="1"/>
    <col min="8" max="8" width="18.61328125" bestFit="1" customWidth="1"/>
    <col min="9" max="9" width="15.61328125" bestFit="1" customWidth="1"/>
    <col min="10" max="10" width="16.84375" bestFit="1" customWidth="1"/>
    <col min="11" max="11" width="18.61328125" bestFit="1" customWidth="1"/>
    <col min="12" max="12" width="15.4609375" bestFit="1" customWidth="1"/>
    <col min="13" max="13" width="16.84375" bestFit="1" customWidth="1"/>
    <col min="14" max="14" width="15.61328125" bestFit="1" customWidth="1"/>
    <col min="16" max="16" width="13.3828125" bestFit="1" customWidth="1"/>
    <col min="17" max="17" width="15.23046875" bestFit="1" customWidth="1"/>
    <col min="18" max="18" width="14.23046875" bestFit="1" customWidth="1"/>
    <col min="19" max="19" width="15.61328125" bestFit="1" customWidth="1"/>
  </cols>
  <sheetData>
    <row r="1" spans="1:13" ht="14.15" x14ac:dyDescent="0.25">
      <c r="A1" s="1" t="s">
        <v>152</v>
      </c>
      <c r="B1" s="2"/>
      <c r="C1" s="2"/>
      <c r="D1" s="2"/>
      <c r="E1" s="2"/>
      <c r="F1" s="2"/>
      <c r="G1" s="2"/>
      <c r="H1" s="2"/>
      <c r="I1" s="2"/>
    </row>
    <row r="2" spans="1:13" ht="14.15" x14ac:dyDescent="0.25">
      <c r="A2" s="1" t="s">
        <v>153</v>
      </c>
      <c r="B2" s="67">
        <v>0</v>
      </c>
      <c r="C2" s="68"/>
      <c r="D2" s="68"/>
      <c r="E2" s="67">
        <v>2</v>
      </c>
      <c r="F2" s="68"/>
      <c r="G2" s="68"/>
      <c r="H2" s="67">
        <v>4</v>
      </c>
      <c r="I2" s="68"/>
      <c r="J2" s="68"/>
      <c r="K2" s="67">
        <v>6</v>
      </c>
      <c r="L2" s="68"/>
      <c r="M2" s="68"/>
    </row>
    <row r="3" spans="1:13" ht="14.15" x14ac:dyDescent="0.25">
      <c r="A3" s="3" t="s">
        <v>28</v>
      </c>
      <c r="B3" s="18" t="s">
        <v>172</v>
      </c>
      <c r="C3" s="18" t="s">
        <v>124</v>
      </c>
      <c r="D3" s="18" t="s">
        <v>173</v>
      </c>
      <c r="E3" s="22" t="s">
        <v>172</v>
      </c>
      <c r="F3" s="22" t="s">
        <v>124</v>
      </c>
      <c r="G3" s="22" t="s">
        <v>173</v>
      </c>
      <c r="H3" s="22" t="s">
        <v>172</v>
      </c>
      <c r="I3" s="22" t="s">
        <v>124</v>
      </c>
      <c r="J3" s="22" t="s">
        <v>173</v>
      </c>
      <c r="K3" s="22" t="s">
        <v>172</v>
      </c>
      <c r="L3" s="22" t="s">
        <v>124</v>
      </c>
      <c r="M3" s="22" t="s">
        <v>173</v>
      </c>
    </row>
    <row r="4" spans="1:13" ht="14.15" x14ac:dyDescent="0.25">
      <c r="B4" s="3" t="s">
        <v>36</v>
      </c>
      <c r="C4" s="3" t="s">
        <v>36</v>
      </c>
      <c r="D4" s="3" t="s">
        <v>36</v>
      </c>
      <c r="E4" s="3" t="s">
        <v>36</v>
      </c>
      <c r="F4" s="3" t="s">
        <v>36</v>
      </c>
      <c r="G4" s="3" t="s">
        <v>36</v>
      </c>
      <c r="H4" s="3" t="s">
        <v>36</v>
      </c>
      <c r="I4" s="3" t="s">
        <v>36</v>
      </c>
      <c r="J4" s="3" t="s">
        <v>36</v>
      </c>
      <c r="K4" s="3" t="s">
        <v>36</v>
      </c>
      <c r="L4" s="3" t="s">
        <v>36</v>
      </c>
      <c r="M4" s="3" t="s">
        <v>36</v>
      </c>
    </row>
    <row r="5" spans="1:13" ht="14.15" x14ac:dyDescent="0.35">
      <c r="A5" s="3" t="s">
        <v>3</v>
      </c>
      <c r="B5" s="20">
        <v>92</v>
      </c>
      <c r="C5" s="20">
        <v>126</v>
      </c>
      <c r="D5" s="20">
        <v>126</v>
      </c>
      <c r="E5" s="20">
        <v>114</v>
      </c>
      <c r="F5" s="20">
        <v>134.69999999999999</v>
      </c>
      <c r="G5" s="20">
        <v>98</v>
      </c>
      <c r="H5" s="20">
        <v>95</v>
      </c>
      <c r="I5" s="20">
        <v>131.69999999999999</v>
      </c>
      <c r="J5" s="20">
        <v>112</v>
      </c>
      <c r="K5" s="20">
        <v>101</v>
      </c>
      <c r="L5" s="20">
        <v>130.5</v>
      </c>
      <c r="M5" s="20">
        <v>117</v>
      </c>
    </row>
    <row r="6" spans="1:13" ht="14.15" x14ac:dyDescent="0.35">
      <c r="A6" s="3" t="s">
        <v>4</v>
      </c>
      <c r="B6" s="20">
        <v>94</v>
      </c>
      <c r="C6" s="20">
        <v>130</v>
      </c>
      <c r="D6" s="20">
        <v>144.69999999999999</v>
      </c>
      <c r="E6" s="20">
        <v>100.3</v>
      </c>
      <c r="F6" s="20">
        <v>141</v>
      </c>
      <c r="G6" s="20">
        <v>105.3</v>
      </c>
      <c r="H6" s="20">
        <v>94</v>
      </c>
      <c r="I6" s="20">
        <v>147.69999999999999</v>
      </c>
      <c r="J6" s="20">
        <v>114.3</v>
      </c>
      <c r="K6" s="20">
        <v>97.7</v>
      </c>
      <c r="L6" s="20">
        <v>137.69999999999999</v>
      </c>
      <c r="M6" s="20">
        <v>103.3</v>
      </c>
    </row>
    <row r="7" spans="1:13" ht="14.15" x14ac:dyDescent="0.35">
      <c r="A7" s="3" t="s">
        <v>5</v>
      </c>
      <c r="B7" s="20">
        <v>85</v>
      </c>
      <c r="C7" s="20">
        <v>140.30000000000001</v>
      </c>
      <c r="D7" s="20">
        <v>143.69999999999999</v>
      </c>
      <c r="E7" s="20">
        <v>99</v>
      </c>
      <c r="F7" s="20">
        <v>140.19999999999999</v>
      </c>
      <c r="G7" s="20">
        <v>110</v>
      </c>
      <c r="H7" s="20">
        <v>96.3</v>
      </c>
      <c r="I7" s="20">
        <v>130.69999999999999</v>
      </c>
      <c r="J7" s="20">
        <v>111.3</v>
      </c>
      <c r="K7" s="20">
        <v>102</v>
      </c>
      <c r="L7" s="20">
        <v>163.69999999999999</v>
      </c>
      <c r="M7" s="20">
        <v>100</v>
      </c>
    </row>
    <row r="8" spans="1:13" ht="14.15" x14ac:dyDescent="0.35">
      <c r="A8" s="3" t="s">
        <v>6</v>
      </c>
      <c r="B8" s="20">
        <v>103</v>
      </c>
      <c r="C8" s="20">
        <v>150.69999999999999</v>
      </c>
      <c r="D8" s="20">
        <v>138.69999999999999</v>
      </c>
      <c r="E8" s="20">
        <v>100</v>
      </c>
      <c r="F8" s="20">
        <v>127</v>
      </c>
      <c r="G8" s="20">
        <v>118</v>
      </c>
      <c r="H8" s="20">
        <v>100</v>
      </c>
      <c r="I8" s="20">
        <v>133.30000000000001</v>
      </c>
      <c r="J8" s="20">
        <v>113</v>
      </c>
      <c r="K8" s="20">
        <v>100.7</v>
      </c>
      <c r="L8" s="20">
        <v>141.30000000000001</v>
      </c>
      <c r="M8" s="20">
        <v>100.5</v>
      </c>
    </row>
    <row r="9" spans="1:13" ht="14.15" x14ac:dyDescent="0.35">
      <c r="A9" s="3" t="s">
        <v>16</v>
      </c>
      <c r="B9" s="20">
        <v>96</v>
      </c>
      <c r="C9" s="20">
        <v>143.5</v>
      </c>
      <c r="D9" s="20">
        <v>127.5</v>
      </c>
      <c r="E9" s="20">
        <v>93.7</v>
      </c>
      <c r="F9" s="20">
        <v>145</v>
      </c>
      <c r="G9" s="20">
        <v>113.7</v>
      </c>
      <c r="H9" s="20">
        <v>97.3</v>
      </c>
      <c r="I9" s="20">
        <v>135.69999999999999</v>
      </c>
      <c r="J9" s="20">
        <v>106.7</v>
      </c>
      <c r="K9" s="20">
        <v>101.7</v>
      </c>
      <c r="L9" s="20">
        <v>161.69999999999999</v>
      </c>
      <c r="M9" s="20">
        <v>102.3</v>
      </c>
    </row>
    <row r="10" spans="1:13" ht="14.15" x14ac:dyDescent="0.35">
      <c r="A10" s="3" t="s">
        <v>17</v>
      </c>
      <c r="B10" s="21"/>
      <c r="C10" s="20">
        <v>129.30000000000001</v>
      </c>
      <c r="D10" s="20">
        <v>127.3</v>
      </c>
      <c r="E10" s="21"/>
      <c r="F10" s="20">
        <v>137.69999999999999</v>
      </c>
      <c r="G10" s="20">
        <v>127.3</v>
      </c>
      <c r="H10" s="21"/>
      <c r="I10" s="20">
        <v>146.69999999999999</v>
      </c>
      <c r="J10" s="20">
        <v>115.7</v>
      </c>
      <c r="K10" s="21"/>
      <c r="L10" s="20">
        <v>141.30000000000001</v>
      </c>
      <c r="M10" s="20">
        <v>113</v>
      </c>
    </row>
    <row r="11" spans="1:13" ht="14.15" x14ac:dyDescent="0.35">
      <c r="A11" s="3" t="s">
        <v>18</v>
      </c>
      <c r="B11" s="21"/>
      <c r="C11" s="20">
        <v>128.69999999999999</v>
      </c>
      <c r="D11" s="20">
        <v>133.69999999999999</v>
      </c>
      <c r="E11" s="21"/>
      <c r="F11" s="20">
        <v>133.5</v>
      </c>
      <c r="G11" s="20">
        <v>114.7</v>
      </c>
      <c r="H11" s="21"/>
      <c r="I11" s="20">
        <v>130</v>
      </c>
      <c r="J11" s="20">
        <v>106.7</v>
      </c>
      <c r="K11" s="21"/>
      <c r="L11" s="20">
        <v>144.69999999999999</v>
      </c>
      <c r="M11" s="20">
        <v>117</v>
      </c>
    </row>
    <row r="12" spans="1:13" ht="14.15" x14ac:dyDescent="0.35">
      <c r="A12" s="7" t="s">
        <v>7</v>
      </c>
      <c r="B12" s="5">
        <f t="shared" ref="B12:M12" si="0">AVERAGE(B5:B11)</f>
        <v>94</v>
      </c>
      <c r="C12" s="5">
        <f t="shared" si="0"/>
        <v>135.5</v>
      </c>
      <c r="D12" s="5">
        <f t="shared" si="0"/>
        <v>134.51428571428571</v>
      </c>
      <c r="E12" s="5">
        <f t="shared" si="0"/>
        <v>101.4</v>
      </c>
      <c r="F12" s="5">
        <f t="shared" si="0"/>
        <v>137.01428571428571</v>
      </c>
      <c r="G12" s="5">
        <f t="shared" si="0"/>
        <v>112.42857142857143</v>
      </c>
      <c r="H12" s="5">
        <f t="shared" si="0"/>
        <v>96.52000000000001</v>
      </c>
      <c r="I12" s="5">
        <f t="shared" si="0"/>
        <v>136.54285714285714</v>
      </c>
      <c r="J12" s="5">
        <f t="shared" si="0"/>
        <v>111.38571428571431</v>
      </c>
      <c r="K12" s="5">
        <f t="shared" si="0"/>
        <v>100.61999999999999</v>
      </c>
      <c r="L12" s="5">
        <f t="shared" si="0"/>
        <v>145.84285714285716</v>
      </c>
      <c r="M12" s="5">
        <f t="shared" si="0"/>
        <v>107.58571428571429</v>
      </c>
    </row>
    <row r="13" spans="1:13" ht="14.15" x14ac:dyDescent="0.25">
      <c r="A13" s="7" t="s">
        <v>8</v>
      </c>
      <c r="B13" s="8">
        <f>STDEV(B5:B11)/SQRT(5)</f>
        <v>2.9154759474226504</v>
      </c>
      <c r="C13" s="8">
        <f>STDEV(C5:C11)/SQRT(7)</f>
        <v>3.5296701586085097</v>
      </c>
      <c r="D13" s="8">
        <f>STDEV(D5:D11)/SQRT(7)</f>
        <v>3.0081182673232898</v>
      </c>
      <c r="E13" s="8">
        <f>STDEV(E5:E11)/SQRT(5)</f>
        <v>3.3688276892711499</v>
      </c>
      <c r="F13" s="8">
        <f>STDEV(F5:F11)/SQRT(7)</f>
        <v>2.2268308220886652</v>
      </c>
      <c r="G13" s="8">
        <f>STDEV(G5:G11)/SQRT(7)</f>
        <v>3.5317413946821703</v>
      </c>
      <c r="H13" s="8">
        <f>STDEV(H5:H11)/SQRT(5)</f>
        <v>1.0350845376103344</v>
      </c>
      <c r="I13" s="8">
        <f>STDEV(I5:I11)/SQRT(7)</f>
        <v>2.8421870471318993</v>
      </c>
      <c r="J13" s="8">
        <f>STDEV(J5:J11)/SQRT(7)</f>
        <v>1.3274444785140407</v>
      </c>
      <c r="K13" s="8">
        <f>STDEV(K5:K11)/SQRT(5)</f>
        <v>0.76642025025438865</v>
      </c>
      <c r="L13" s="8">
        <f>STDEV(L5:L11)/SQRT(7)</f>
        <v>4.6665403287077423</v>
      </c>
      <c r="M13" s="8">
        <f>STDEV(M5:M11)/SQRT(7)</f>
        <v>2.9302550328978416</v>
      </c>
    </row>
    <row r="14" spans="1:13" x14ac:dyDescent="0.3">
      <c r="B14" s="14"/>
      <c r="H14" s="14"/>
    </row>
    <row r="15" spans="1:13" x14ac:dyDescent="0.3">
      <c r="B15" s="14"/>
      <c r="H15" s="14"/>
    </row>
    <row r="16" spans="1:13" ht="14.15" x14ac:dyDescent="0.25">
      <c r="A16" s="1" t="s">
        <v>151</v>
      </c>
      <c r="B16" s="2"/>
      <c r="C16" s="2"/>
      <c r="D16" s="2"/>
      <c r="E16" s="2"/>
      <c r="F16" s="2"/>
      <c r="G16" s="2"/>
      <c r="H16" s="2"/>
      <c r="I16" s="2"/>
    </row>
    <row r="17" spans="1:13" ht="14.15" x14ac:dyDescent="0.25">
      <c r="A17" s="1" t="s">
        <v>153</v>
      </c>
      <c r="B17" s="67">
        <v>0</v>
      </c>
      <c r="C17" s="68"/>
      <c r="D17" s="68"/>
      <c r="E17" s="67">
        <v>2</v>
      </c>
      <c r="F17" s="68"/>
      <c r="G17" s="68"/>
      <c r="H17" s="67">
        <v>4</v>
      </c>
      <c r="I17" s="68"/>
      <c r="J17" s="68"/>
      <c r="K17" s="67">
        <v>6</v>
      </c>
      <c r="L17" s="68"/>
      <c r="M17" s="68"/>
    </row>
    <row r="18" spans="1:13" ht="14.15" x14ac:dyDescent="0.25">
      <c r="A18" s="3" t="s">
        <v>154</v>
      </c>
      <c r="B18" s="22" t="s">
        <v>172</v>
      </c>
      <c r="C18" s="22" t="s">
        <v>124</v>
      </c>
      <c r="D18" s="22" t="s">
        <v>173</v>
      </c>
      <c r="E18" s="22" t="s">
        <v>172</v>
      </c>
      <c r="F18" s="22" t="s">
        <v>124</v>
      </c>
      <c r="G18" s="22" t="s">
        <v>173</v>
      </c>
      <c r="H18" s="22" t="s">
        <v>172</v>
      </c>
      <c r="I18" s="22" t="s">
        <v>124</v>
      </c>
      <c r="J18" s="22" t="s">
        <v>173</v>
      </c>
      <c r="K18" s="22" t="s">
        <v>172</v>
      </c>
      <c r="L18" s="22" t="s">
        <v>124</v>
      </c>
      <c r="M18" s="22" t="s">
        <v>173</v>
      </c>
    </row>
    <row r="19" spans="1:13" ht="14.15" x14ac:dyDescent="0.25">
      <c r="B19" s="3" t="s">
        <v>36</v>
      </c>
      <c r="C19" s="3" t="s">
        <v>36</v>
      </c>
      <c r="D19" s="3" t="s">
        <v>36</v>
      </c>
      <c r="E19" s="3" t="s">
        <v>36</v>
      </c>
      <c r="F19" s="3" t="s">
        <v>36</v>
      </c>
      <c r="G19" s="3" t="s">
        <v>36</v>
      </c>
      <c r="H19" s="3" t="s">
        <v>36</v>
      </c>
      <c r="I19" s="3" t="s">
        <v>36</v>
      </c>
      <c r="J19" s="3" t="s">
        <v>36</v>
      </c>
      <c r="K19" s="3" t="s">
        <v>36</v>
      </c>
      <c r="L19" s="3" t="s">
        <v>36</v>
      </c>
      <c r="M19" s="3" t="s">
        <v>36</v>
      </c>
    </row>
    <row r="20" spans="1:13" ht="14.15" x14ac:dyDescent="0.35">
      <c r="A20" s="3" t="s">
        <v>3</v>
      </c>
      <c r="B20" s="20">
        <v>65.3</v>
      </c>
      <c r="C20" s="20">
        <v>60.7</v>
      </c>
      <c r="D20" s="20">
        <v>61.3</v>
      </c>
      <c r="E20" s="20">
        <v>78</v>
      </c>
      <c r="F20" s="20">
        <v>61.7</v>
      </c>
      <c r="G20" s="20">
        <v>89</v>
      </c>
      <c r="H20" s="20">
        <v>69.5</v>
      </c>
      <c r="I20" s="20">
        <v>70</v>
      </c>
      <c r="J20" s="20">
        <v>97.3</v>
      </c>
      <c r="K20" s="20">
        <v>77.5</v>
      </c>
      <c r="L20" s="20">
        <v>67.7</v>
      </c>
      <c r="M20" s="20">
        <v>96</v>
      </c>
    </row>
    <row r="21" spans="1:13" ht="14.15" x14ac:dyDescent="0.35">
      <c r="A21" s="3" t="s">
        <v>4</v>
      </c>
      <c r="B21" s="20">
        <v>52.3</v>
      </c>
      <c r="C21" s="20">
        <v>75.5</v>
      </c>
      <c r="D21" s="20">
        <v>80</v>
      </c>
      <c r="E21" s="20">
        <v>60.3</v>
      </c>
      <c r="F21" s="20">
        <v>97</v>
      </c>
      <c r="G21" s="20">
        <v>54.3</v>
      </c>
      <c r="H21" s="20">
        <v>56.5</v>
      </c>
      <c r="I21" s="20">
        <v>92</v>
      </c>
      <c r="J21" s="20">
        <v>77.3</v>
      </c>
      <c r="K21" s="20">
        <v>65.5</v>
      </c>
      <c r="L21" s="20">
        <v>97.5</v>
      </c>
      <c r="M21" s="20">
        <v>69</v>
      </c>
    </row>
    <row r="22" spans="1:13" ht="14.15" x14ac:dyDescent="0.35">
      <c r="A22" s="3" t="s">
        <v>5</v>
      </c>
      <c r="B22" s="20">
        <v>64</v>
      </c>
      <c r="C22" s="20">
        <v>89.7</v>
      </c>
      <c r="D22" s="20">
        <v>87.3</v>
      </c>
      <c r="E22" s="20">
        <v>59</v>
      </c>
      <c r="F22" s="20">
        <v>110.3</v>
      </c>
      <c r="G22" s="20">
        <v>51.7</v>
      </c>
      <c r="H22" s="20">
        <v>67.3</v>
      </c>
      <c r="I22" s="20">
        <v>97.3</v>
      </c>
      <c r="J22" s="20">
        <v>70.3</v>
      </c>
      <c r="K22" s="20">
        <v>69.3</v>
      </c>
      <c r="L22" s="20">
        <v>99</v>
      </c>
      <c r="M22" s="20">
        <v>70</v>
      </c>
    </row>
    <row r="23" spans="1:13" ht="14.15" x14ac:dyDescent="0.35">
      <c r="A23" s="3" t="s">
        <v>6</v>
      </c>
      <c r="B23" s="20">
        <v>61</v>
      </c>
      <c r="C23" s="20">
        <v>83</v>
      </c>
      <c r="D23" s="20">
        <v>91</v>
      </c>
      <c r="E23" s="20">
        <v>48.3</v>
      </c>
      <c r="F23" s="20">
        <v>86.9</v>
      </c>
      <c r="G23" s="20">
        <v>64.3</v>
      </c>
      <c r="H23" s="20">
        <v>59.7</v>
      </c>
      <c r="I23" s="20">
        <v>90.3</v>
      </c>
      <c r="J23" s="20">
        <v>75.7</v>
      </c>
      <c r="K23" s="20">
        <v>67</v>
      </c>
      <c r="L23" s="20">
        <v>106.3</v>
      </c>
      <c r="M23" s="20">
        <v>64</v>
      </c>
    </row>
    <row r="24" spans="1:13" ht="14.15" x14ac:dyDescent="0.35">
      <c r="A24" s="3" t="s">
        <v>16</v>
      </c>
      <c r="B24" s="20">
        <v>63</v>
      </c>
      <c r="C24" s="20">
        <v>71</v>
      </c>
      <c r="D24" s="20">
        <v>76</v>
      </c>
      <c r="E24" s="20">
        <v>77</v>
      </c>
      <c r="F24" s="20">
        <v>91</v>
      </c>
      <c r="G24" s="20">
        <v>84.3</v>
      </c>
      <c r="H24" s="20">
        <v>76.3</v>
      </c>
      <c r="I24" s="20">
        <v>82</v>
      </c>
      <c r="J24" s="20">
        <v>85</v>
      </c>
      <c r="K24" s="20">
        <v>76.3</v>
      </c>
      <c r="L24" s="20">
        <v>94</v>
      </c>
      <c r="M24" s="20">
        <v>65.5</v>
      </c>
    </row>
    <row r="25" spans="1:13" ht="14.15" x14ac:dyDescent="0.35">
      <c r="A25" s="3" t="s">
        <v>17</v>
      </c>
      <c r="B25" s="21"/>
      <c r="C25" s="20">
        <v>81.5</v>
      </c>
      <c r="D25" s="20">
        <v>92.5</v>
      </c>
      <c r="E25" s="21"/>
      <c r="F25" s="20">
        <v>113</v>
      </c>
      <c r="G25" s="20">
        <v>58.2</v>
      </c>
      <c r="H25" s="21"/>
      <c r="I25" s="20">
        <v>101.7</v>
      </c>
      <c r="J25" s="20">
        <v>72.3</v>
      </c>
      <c r="K25" s="21"/>
      <c r="L25" s="20">
        <v>107.7</v>
      </c>
      <c r="M25" s="20">
        <v>66</v>
      </c>
    </row>
    <row r="26" spans="1:13" ht="14.15" x14ac:dyDescent="0.35">
      <c r="A26" s="3" t="s">
        <v>18</v>
      </c>
      <c r="B26" s="21"/>
      <c r="C26" s="20">
        <v>71.8</v>
      </c>
      <c r="D26" s="20">
        <v>83</v>
      </c>
      <c r="E26" s="21"/>
      <c r="F26" s="20">
        <v>103.7</v>
      </c>
      <c r="G26" s="20">
        <v>94.7</v>
      </c>
      <c r="H26" s="21"/>
      <c r="I26" s="20">
        <v>87</v>
      </c>
      <c r="J26" s="20">
        <v>71</v>
      </c>
      <c r="K26" s="21"/>
      <c r="L26" s="20">
        <v>112</v>
      </c>
      <c r="M26" s="20">
        <v>75.7</v>
      </c>
    </row>
    <row r="27" spans="1:13" ht="14.15" x14ac:dyDescent="0.35">
      <c r="A27" s="7" t="s">
        <v>7</v>
      </c>
      <c r="B27" s="5">
        <f t="shared" ref="B27:M27" si="1">AVERAGE(B20:B26)</f>
        <v>61.120000000000005</v>
      </c>
      <c r="C27" s="5">
        <f t="shared" si="1"/>
        <v>76.171428571428564</v>
      </c>
      <c r="D27" s="5">
        <f t="shared" si="1"/>
        <v>81.585714285714289</v>
      </c>
      <c r="E27" s="5">
        <f t="shared" si="1"/>
        <v>64.52000000000001</v>
      </c>
      <c r="F27" s="5">
        <f t="shared" si="1"/>
        <v>94.8</v>
      </c>
      <c r="G27" s="5">
        <f t="shared" si="1"/>
        <v>70.928571428571431</v>
      </c>
      <c r="H27" s="5">
        <f t="shared" si="1"/>
        <v>65.86</v>
      </c>
      <c r="I27" s="5">
        <f t="shared" si="1"/>
        <v>88.614285714285728</v>
      </c>
      <c r="J27" s="5">
        <f t="shared" si="1"/>
        <v>78.414285714285711</v>
      </c>
      <c r="K27" s="5">
        <f t="shared" si="1"/>
        <v>71.12</v>
      </c>
      <c r="L27" s="5">
        <f t="shared" si="1"/>
        <v>97.742857142857147</v>
      </c>
      <c r="M27" s="5">
        <f t="shared" si="1"/>
        <v>72.314285714285717</v>
      </c>
    </row>
    <row r="28" spans="1:13" ht="14.15" x14ac:dyDescent="0.25">
      <c r="A28" s="7" t="s">
        <v>8</v>
      </c>
      <c r="B28" s="8">
        <f>STDEV(B20:B26)/SQRT(5)</f>
        <v>2.3141737186304749</v>
      </c>
      <c r="C28" s="8">
        <f>STDEV(C20:C26)/SQRT(7)</f>
        <v>3.5979964190216736</v>
      </c>
      <c r="D28" s="8">
        <f>STDEV(D20:D26)/SQRT(7)</f>
        <v>4.0462462658045419</v>
      </c>
      <c r="E28" s="8">
        <f>STDEV(E20:E26)/SQRT(5)</f>
        <v>5.6957352466560351</v>
      </c>
      <c r="F28" s="8">
        <f>STDEV(F20:F26)/SQRT(7)</f>
        <v>6.597257727556908</v>
      </c>
      <c r="G28" s="8">
        <f>STDEV(G20:G26)/SQRT(7)</f>
        <v>6.7659059255355647</v>
      </c>
      <c r="H28" s="8">
        <f>STDEV(H20:H26)/SQRT(5)</f>
        <v>3.5346286933707716</v>
      </c>
      <c r="I28" s="8">
        <f>STDEV(I20:I26)/SQRT(7)</f>
        <v>3.9455477362180522</v>
      </c>
      <c r="J28" s="8">
        <f>STDEV(J20:J26)/SQRT(7)</f>
        <v>3.673743942876706</v>
      </c>
      <c r="K28" s="8">
        <f>STDEV(K20:K26)/SQRT(5)</f>
        <v>2.4434401977539779</v>
      </c>
      <c r="L28" s="8">
        <f>STDEV(L20:L26)/SQRT(7)</f>
        <v>5.5503263371606311</v>
      </c>
      <c r="M28" s="8">
        <f>STDEV(M20:M26)/SQRT(7)</f>
        <v>4.2095372764275023</v>
      </c>
    </row>
    <row r="29" spans="1:13" ht="14.15" x14ac:dyDescent="0.25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 x14ac:dyDescent="0.3">
      <c r="B30" s="14"/>
      <c r="C30" s="14"/>
      <c r="D30" s="14"/>
      <c r="K30" s="14"/>
    </row>
    <row r="31" spans="1:13" ht="14.15" x14ac:dyDescent="0.25">
      <c r="A31" s="1" t="s">
        <v>156</v>
      </c>
      <c r="B31" s="2"/>
      <c r="C31" s="2"/>
      <c r="D31" s="2"/>
      <c r="E31" s="2"/>
      <c r="F31" s="2"/>
      <c r="G31" s="2"/>
      <c r="H31" s="2"/>
      <c r="I31" s="2"/>
    </row>
    <row r="32" spans="1:13" ht="14.15" x14ac:dyDescent="0.25">
      <c r="A32" s="1" t="s">
        <v>153</v>
      </c>
      <c r="B32" s="67">
        <v>0</v>
      </c>
      <c r="C32" s="68"/>
      <c r="D32" s="68"/>
      <c r="E32" s="67">
        <v>2</v>
      </c>
      <c r="F32" s="68"/>
      <c r="G32" s="68"/>
      <c r="H32" s="67">
        <v>4</v>
      </c>
      <c r="I32" s="68"/>
      <c r="J32" s="68"/>
      <c r="K32" s="67">
        <v>6</v>
      </c>
      <c r="L32" s="68"/>
      <c r="M32" s="68"/>
    </row>
    <row r="33" spans="1:13" ht="14.15" x14ac:dyDescent="0.25">
      <c r="A33" s="3" t="s">
        <v>155</v>
      </c>
      <c r="B33" s="22" t="s">
        <v>172</v>
      </c>
      <c r="C33" s="22" t="s">
        <v>124</v>
      </c>
      <c r="D33" s="22" t="s">
        <v>173</v>
      </c>
      <c r="E33" s="22" t="s">
        <v>172</v>
      </c>
      <c r="F33" s="22" t="s">
        <v>124</v>
      </c>
      <c r="G33" s="22" t="s">
        <v>173</v>
      </c>
      <c r="H33" s="22" t="s">
        <v>172</v>
      </c>
      <c r="I33" s="22" t="s">
        <v>124</v>
      </c>
      <c r="J33" s="22" t="s">
        <v>173</v>
      </c>
      <c r="K33" s="22" t="s">
        <v>172</v>
      </c>
      <c r="L33" s="22" t="s">
        <v>124</v>
      </c>
      <c r="M33" s="22" t="s">
        <v>173</v>
      </c>
    </row>
    <row r="34" spans="1:13" ht="14.15" x14ac:dyDescent="0.25">
      <c r="B34" s="3" t="s">
        <v>36</v>
      </c>
      <c r="C34" s="3" t="s">
        <v>36</v>
      </c>
      <c r="D34" s="3" t="s">
        <v>36</v>
      </c>
      <c r="E34" s="3" t="s">
        <v>36</v>
      </c>
      <c r="F34" s="3" t="s">
        <v>36</v>
      </c>
      <c r="G34" s="3" t="s">
        <v>36</v>
      </c>
      <c r="H34" s="3" t="s">
        <v>36</v>
      </c>
      <c r="I34" s="3" t="s">
        <v>36</v>
      </c>
      <c r="J34" s="3" t="s">
        <v>36</v>
      </c>
      <c r="K34" s="3" t="s">
        <v>36</v>
      </c>
      <c r="L34" s="3" t="s">
        <v>36</v>
      </c>
      <c r="M34" s="3" t="s">
        <v>36</v>
      </c>
    </row>
    <row r="35" spans="1:13" ht="14.15" x14ac:dyDescent="0.35">
      <c r="A35" s="3" t="s">
        <v>3</v>
      </c>
      <c r="B35" s="20">
        <v>65.3</v>
      </c>
      <c r="C35" s="20">
        <v>92</v>
      </c>
      <c r="D35" s="20">
        <v>97.5</v>
      </c>
      <c r="E35" s="20">
        <v>78</v>
      </c>
      <c r="F35" s="20">
        <v>109.7</v>
      </c>
      <c r="G35" s="20">
        <v>68.7</v>
      </c>
      <c r="H35" s="20">
        <v>69.5</v>
      </c>
      <c r="I35" s="20">
        <v>105.3</v>
      </c>
      <c r="J35" s="20">
        <v>89</v>
      </c>
      <c r="K35" s="20">
        <v>77.5</v>
      </c>
      <c r="L35" s="20">
        <v>108.5</v>
      </c>
      <c r="M35" s="20">
        <v>85</v>
      </c>
    </row>
    <row r="36" spans="1:13" ht="14.15" x14ac:dyDescent="0.35">
      <c r="A36" s="3" t="s">
        <v>4</v>
      </c>
      <c r="B36" s="20">
        <v>74</v>
      </c>
      <c r="C36" s="20">
        <v>103</v>
      </c>
      <c r="D36" s="20">
        <v>106.3</v>
      </c>
      <c r="E36" s="20">
        <v>72.7</v>
      </c>
      <c r="F36" s="20">
        <v>120.3</v>
      </c>
      <c r="G36" s="20">
        <v>69.7</v>
      </c>
      <c r="H36" s="20">
        <v>76.3</v>
      </c>
      <c r="I36" s="20">
        <v>114</v>
      </c>
      <c r="J36" s="20">
        <v>85</v>
      </c>
      <c r="K36" s="20">
        <v>78.7</v>
      </c>
      <c r="L36" s="20">
        <v>112</v>
      </c>
      <c r="M36" s="20">
        <v>81</v>
      </c>
    </row>
    <row r="37" spans="1:13" ht="14.15" x14ac:dyDescent="0.35">
      <c r="A37" s="3" t="s">
        <v>5</v>
      </c>
      <c r="B37" s="20">
        <v>69</v>
      </c>
      <c r="C37" s="20">
        <v>102</v>
      </c>
      <c r="D37" s="20">
        <v>108.3</v>
      </c>
      <c r="E37" s="20">
        <v>65.3</v>
      </c>
      <c r="F37" s="20">
        <v>104.4</v>
      </c>
      <c r="G37" s="20">
        <v>79.3</v>
      </c>
      <c r="H37" s="20">
        <v>78.3</v>
      </c>
      <c r="I37" s="20">
        <v>103.7</v>
      </c>
      <c r="J37" s="20">
        <v>87.3</v>
      </c>
      <c r="K37" s="20">
        <v>78.7</v>
      </c>
      <c r="L37" s="20">
        <v>125.3</v>
      </c>
      <c r="M37" s="20">
        <v>75.3</v>
      </c>
    </row>
    <row r="38" spans="1:13" ht="14.15" x14ac:dyDescent="0.35">
      <c r="A38" s="3" t="s">
        <v>6</v>
      </c>
      <c r="B38" s="20">
        <v>76</v>
      </c>
      <c r="C38" s="20">
        <v>97.7</v>
      </c>
      <c r="D38" s="20">
        <v>96.7</v>
      </c>
      <c r="E38" s="20">
        <v>84.7</v>
      </c>
      <c r="F38" s="20">
        <v>102.7</v>
      </c>
      <c r="G38" s="20">
        <v>95.3</v>
      </c>
      <c r="H38" s="20">
        <v>84</v>
      </c>
      <c r="I38" s="20">
        <v>99</v>
      </c>
      <c r="J38" s="20">
        <v>94.3</v>
      </c>
      <c r="K38" s="20">
        <v>84.3</v>
      </c>
      <c r="L38" s="20">
        <v>110</v>
      </c>
      <c r="M38" s="20">
        <v>77</v>
      </c>
    </row>
    <row r="39" spans="1:13" ht="14.15" x14ac:dyDescent="0.35">
      <c r="A39" s="3" t="s">
        <v>16</v>
      </c>
      <c r="B39" s="20">
        <v>72.7</v>
      </c>
      <c r="C39" s="20">
        <v>102</v>
      </c>
      <c r="D39" s="20">
        <v>104</v>
      </c>
      <c r="E39" s="20">
        <v>72.3</v>
      </c>
      <c r="F39" s="20">
        <v>123.7</v>
      </c>
      <c r="G39" s="20">
        <v>76.5</v>
      </c>
      <c r="H39" s="20">
        <v>79</v>
      </c>
      <c r="I39" s="20">
        <v>112.7</v>
      </c>
      <c r="J39" s="20">
        <v>83.7</v>
      </c>
      <c r="K39" s="20">
        <v>79</v>
      </c>
      <c r="L39" s="20">
        <v>125.3</v>
      </c>
      <c r="M39" s="20">
        <v>78</v>
      </c>
    </row>
    <row r="40" spans="1:13" ht="14.15" x14ac:dyDescent="0.35">
      <c r="A40" s="3" t="s">
        <v>17</v>
      </c>
      <c r="B40" s="21"/>
      <c r="C40" s="20">
        <v>90.8</v>
      </c>
      <c r="D40" s="20">
        <v>97.7</v>
      </c>
      <c r="E40" s="21"/>
      <c r="F40" s="20">
        <v>115</v>
      </c>
      <c r="G40" s="20">
        <v>105.3</v>
      </c>
      <c r="H40" s="21"/>
      <c r="I40" s="20">
        <v>106.7</v>
      </c>
      <c r="J40" s="20">
        <v>85.7</v>
      </c>
      <c r="K40" s="21"/>
      <c r="L40" s="20">
        <v>121.7</v>
      </c>
      <c r="M40" s="20">
        <v>88</v>
      </c>
    </row>
    <row r="41" spans="1:13" ht="14.15" x14ac:dyDescent="0.35">
      <c r="A41" s="3" t="s">
        <v>18</v>
      </c>
      <c r="B41" s="21"/>
      <c r="C41" s="20">
        <v>83.7</v>
      </c>
      <c r="D41" s="20">
        <v>101.7</v>
      </c>
      <c r="E41" s="21"/>
      <c r="F41" s="20">
        <v>104</v>
      </c>
      <c r="G41" s="20">
        <v>97.3</v>
      </c>
      <c r="H41" s="21"/>
      <c r="I41" s="20">
        <v>101.7</v>
      </c>
      <c r="J41" s="20">
        <v>71.3</v>
      </c>
      <c r="K41" s="21"/>
      <c r="L41" s="20">
        <v>112</v>
      </c>
      <c r="M41" s="20">
        <v>85</v>
      </c>
    </row>
    <row r="42" spans="1:13" ht="14.15" x14ac:dyDescent="0.35">
      <c r="A42" s="7" t="s">
        <v>7</v>
      </c>
      <c r="B42" s="5">
        <f t="shared" ref="B42:M42" si="2">AVERAGE(B35:B41)</f>
        <v>71.400000000000006</v>
      </c>
      <c r="C42" s="5">
        <f t="shared" si="2"/>
        <v>95.885714285714286</v>
      </c>
      <c r="D42" s="5">
        <f t="shared" si="2"/>
        <v>101.74285714285715</v>
      </c>
      <c r="E42" s="5">
        <f t="shared" si="2"/>
        <v>74.599999999999994</v>
      </c>
      <c r="F42" s="5">
        <f t="shared" si="2"/>
        <v>111.39999999999999</v>
      </c>
      <c r="G42" s="5">
        <f t="shared" si="2"/>
        <v>84.585714285714289</v>
      </c>
      <c r="H42" s="5">
        <f t="shared" si="2"/>
        <v>77.42</v>
      </c>
      <c r="I42" s="5">
        <f t="shared" si="2"/>
        <v>106.15714285714287</v>
      </c>
      <c r="J42" s="5">
        <f t="shared" si="2"/>
        <v>85.185714285714283</v>
      </c>
      <c r="K42" s="5">
        <f t="shared" si="2"/>
        <v>79.64</v>
      </c>
      <c r="L42" s="5">
        <f t="shared" si="2"/>
        <v>116.4</v>
      </c>
      <c r="M42" s="5">
        <f t="shared" si="2"/>
        <v>81.328571428571422</v>
      </c>
    </row>
    <row r="43" spans="1:13" ht="14.15" x14ac:dyDescent="0.25">
      <c r="A43" s="7" t="s">
        <v>8</v>
      </c>
      <c r="B43" s="8">
        <f>STDEV(B35:B41)/SQRT(5)</f>
        <v>1.9049934383089095</v>
      </c>
      <c r="C43" s="8">
        <f>STDEV(C35:C41)/SQRT(7)</f>
        <v>2.7521790995351965</v>
      </c>
      <c r="D43" s="8">
        <f>STDEV(D35:D41)/SQRT(7)</f>
        <v>1.7500826025208798</v>
      </c>
      <c r="E43" s="8">
        <f>STDEV(E35:E41)/SQRT(5)</f>
        <v>3.2323366161339084</v>
      </c>
      <c r="F43" s="8">
        <f>STDEV(F35:F41)/SQRT(7)</f>
        <v>3.1840375685747229</v>
      </c>
      <c r="G43" s="8">
        <f>STDEV(G35:G41)/SQRT(7)</f>
        <v>5.5049513890604187</v>
      </c>
      <c r="H43" s="8">
        <f>STDEV(H35:H41)/SQRT(5)</f>
        <v>2.3510423220350583</v>
      </c>
      <c r="I43" s="8">
        <f>STDEV(I35:I41)/SQRT(7)</f>
        <v>2.0843929278211966</v>
      </c>
      <c r="J43" s="8">
        <f>STDEV(J35:J41)/SQRT(7)</f>
        <v>2.6610442428838037</v>
      </c>
      <c r="K43" s="8">
        <f>STDEV(K35:K41)/SQRT(5)</f>
        <v>1.1931470990619715</v>
      </c>
      <c r="L43" s="8">
        <f>STDEV(L35:L41)/SQRT(7)</f>
        <v>2.7971073493538858</v>
      </c>
      <c r="M43" s="8">
        <f>STDEV(M35:M41)/SQRT(7)</f>
        <v>1.8109079918930286</v>
      </c>
    </row>
    <row r="46" spans="1:13" ht="14.15" x14ac:dyDescent="0.25">
      <c r="A46" s="1" t="s">
        <v>157</v>
      </c>
      <c r="B46" s="2"/>
      <c r="C46" s="2"/>
      <c r="D46" s="2"/>
      <c r="E46" s="2"/>
      <c r="F46" s="2"/>
      <c r="G46" s="2"/>
      <c r="H46" s="2"/>
      <c r="I46" s="2"/>
    </row>
    <row r="47" spans="1:13" ht="14.15" x14ac:dyDescent="0.25">
      <c r="A47" s="1" t="s">
        <v>153</v>
      </c>
      <c r="B47" s="67">
        <v>0</v>
      </c>
      <c r="C47" s="68"/>
      <c r="D47" s="68"/>
      <c r="E47" s="67">
        <v>2</v>
      </c>
      <c r="F47" s="68"/>
      <c r="G47" s="68"/>
      <c r="H47" s="67">
        <v>4</v>
      </c>
      <c r="I47" s="68"/>
      <c r="J47" s="68"/>
      <c r="K47" s="67">
        <v>6</v>
      </c>
      <c r="L47" s="68"/>
      <c r="M47" s="68"/>
    </row>
    <row r="48" spans="1:13" ht="14.15" x14ac:dyDescent="0.25">
      <c r="A48" s="3" t="s">
        <v>158</v>
      </c>
      <c r="B48" s="22" t="s">
        <v>172</v>
      </c>
      <c r="C48" s="22" t="s">
        <v>124</v>
      </c>
      <c r="D48" s="22" t="s">
        <v>173</v>
      </c>
      <c r="E48" s="22" t="s">
        <v>172</v>
      </c>
      <c r="F48" s="22" t="s">
        <v>124</v>
      </c>
      <c r="G48" s="22" t="s">
        <v>173</v>
      </c>
      <c r="H48" s="22" t="s">
        <v>172</v>
      </c>
      <c r="I48" s="22" t="s">
        <v>124</v>
      </c>
      <c r="J48" s="22" t="s">
        <v>173</v>
      </c>
      <c r="K48" s="22" t="s">
        <v>172</v>
      </c>
      <c r="L48" s="22" t="s">
        <v>124</v>
      </c>
      <c r="M48" s="22" t="s">
        <v>173</v>
      </c>
    </row>
    <row r="49" spans="1:13" ht="14.15" x14ac:dyDescent="0.25">
      <c r="B49" s="3" t="s">
        <v>159</v>
      </c>
      <c r="C49" s="3" t="s">
        <v>159</v>
      </c>
      <c r="D49" s="3" t="s">
        <v>159</v>
      </c>
      <c r="E49" s="3" t="s">
        <v>159</v>
      </c>
      <c r="F49" s="3" t="s">
        <v>159</v>
      </c>
      <c r="G49" s="3" t="s">
        <v>159</v>
      </c>
      <c r="H49" s="3" t="s">
        <v>159</v>
      </c>
      <c r="I49" s="3" t="s">
        <v>159</v>
      </c>
      <c r="J49" s="3" t="s">
        <v>159</v>
      </c>
      <c r="K49" s="3" t="s">
        <v>159</v>
      </c>
      <c r="L49" s="3" t="s">
        <v>159</v>
      </c>
      <c r="M49" s="3" t="s">
        <v>159</v>
      </c>
    </row>
    <row r="50" spans="1:13" ht="14.15" x14ac:dyDescent="0.35">
      <c r="A50" s="3" t="s">
        <v>3</v>
      </c>
      <c r="B50" s="20">
        <v>672.3</v>
      </c>
      <c r="C50" s="20">
        <v>687.5</v>
      </c>
      <c r="D50" s="20">
        <v>746</v>
      </c>
      <c r="E50" s="20">
        <v>560.29999999999995</v>
      </c>
      <c r="F50" s="20">
        <v>707.7</v>
      </c>
      <c r="G50" s="20">
        <v>476.3</v>
      </c>
      <c r="H50" s="20">
        <v>617.5</v>
      </c>
      <c r="I50" s="20">
        <v>681.7</v>
      </c>
      <c r="J50" s="20">
        <v>626.29999999999995</v>
      </c>
      <c r="K50" s="20">
        <v>794</v>
      </c>
      <c r="L50" s="20">
        <v>585</v>
      </c>
      <c r="M50" s="20">
        <v>551</v>
      </c>
    </row>
    <row r="51" spans="1:13" ht="14.15" x14ac:dyDescent="0.35">
      <c r="A51" s="3" t="s">
        <v>4</v>
      </c>
      <c r="B51" s="20">
        <v>575.5</v>
      </c>
      <c r="C51" s="20">
        <v>712</v>
      </c>
      <c r="D51" s="20">
        <v>689</v>
      </c>
      <c r="E51" s="20">
        <v>588.29999999999995</v>
      </c>
      <c r="F51" s="20">
        <v>618.70000000000005</v>
      </c>
      <c r="G51" s="20">
        <v>677.7</v>
      </c>
      <c r="H51" s="20">
        <v>712.3</v>
      </c>
      <c r="I51" s="20">
        <v>630.29999999999995</v>
      </c>
      <c r="J51" s="20">
        <v>675</v>
      </c>
      <c r="K51" s="20">
        <v>618.29999999999995</v>
      </c>
      <c r="L51" s="20">
        <v>691</v>
      </c>
      <c r="M51" s="20">
        <v>689.3</v>
      </c>
    </row>
    <row r="52" spans="1:13" ht="14.15" x14ac:dyDescent="0.35">
      <c r="A52" s="3" t="s">
        <v>5</v>
      </c>
      <c r="B52" s="20">
        <v>579</v>
      </c>
      <c r="C52" s="20">
        <v>697</v>
      </c>
      <c r="D52" s="20">
        <v>612.70000000000005</v>
      </c>
      <c r="E52" s="20">
        <v>543</v>
      </c>
      <c r="F52" s="20">
        <v>557.9</v>
      </c>
      <c r="G52" s="20">
        <v>497.7</v>
      </c>
      <c r="H52" s="20">
        <v>655.29999999999995</v>
      </c>
      <c r="I52" s="20">
        <v>692.7</v>
      </c>
      <c r="J52" s="20">
        <v>536.70000000000005</v>
      </c>
      <c r="K52" s="20">
        <v>775.7</v>
      </c>
      <c r="L52" s="20">
        <v>708.7</v>
      </c>
      <c r="M52" s="20">
        <v>709.7</v>
      </c>
    </row>
    <row r="53" spans="1:13" ht="14.15" x14ac:dyDescent="0.35">
      <c r="A53" s="3" t="s">
        <v>6</v>
      </c>
      <c r="B53" s="20">
        <v>483.3</v>
      </c>
      <c r="C53" s="20">
        <v>649.29999999999995</v>
      </c>
      <c r="D53" s="20">
        <v>559</v>
      </c>
      <c r="E53" s="20">
        <v>723.2</v>
      </c>
      <c r="F53" s="20">
        <v>616.29999999999995</v>
      </c>
      <c r="G53" s="20">
        <v>732.7</v>
      </c>
      <c r="H53" s="20">
        <v>572.29999999999995</v>
      </c>
      <c r="I53" s="20">
        <v>670.7</v>
      </c>
      <c r="J53" s="20">
        <v>728</v>
      </c>
      <c r="K53" s="20">
        <v>657</v>
      </c>
      <c r="L53" s="20">
        <v>645.29999999999995</v>
      </c>
      <c r="M53" s="20">
        <v>555.70000000000005</v>
      </c>
    </row>
    <row r="54" spans="1:13" ht="14.15" x14ac:dyDescent="0.35">
      <c r="A54" s="3" t="s">
        <v>16</v>
      </c>
      <c r="B54" s="20">
        <v>679</v>
      </c>
      <c r="C54" s="20">
        <v>673</v>
      </c>
      <c r="D54" s="20">
        <v>711</v>
      </c>
      <c r="E54" s="20">
        <v>538.70000000000005</v>
      </c>
      <c r="F54" s="20">
        <v>667</v>
      </c>
      <c r="G54" s="20">
        <v>567</v>
      </c>
      <c r="H54" s="20">
        <v>744</v>
      </c>
      <c r="I54" s="20">
        <v>751.3</v>
      </c>
      <c r="J54" s="20">
        <v>625.29999999999995</v>
      </c>
      <c r="K54" s="20">
        <v>640.70000000000005</v>
      </c>
      <c r="L54" s="20">
        <v>656.7</v>
      </c>
      <c r="M54" s="20">
        <v>652.29999999999995</v>
      </c>
    </row>
    <row r="55" spans="1:13" ht="14.15" x14ac:dyDescent="0.35">
      <c r="A55" s="3" t="s">
        <v>17</v>
      </c>
      <c r="B55" s="21"/>
      <c r="C55" s="20">
        <v>744</v>
      </c>
      <c r="D55" s="20">
        <v>693.7</v>
      </c>
      <c r="E55" s="21"/>
      <c r="F55" s="20">
        <v>680</v>
      </c>
      <c r="G55" s="20">
        <v>719</v>
      </c>
      <c r="H55" s="21"/>
      <c r="I55" s="20">
        <v>547.70000000000005</v>
      </c>
      <c r="J55" s="20">
        <v>627.29999999999995</v>
      </c>
      <c r="K55" s="21"/>
      <c r="L55" s="20">
        <v>745.7</v>
      </c>
      <c r="M55" s="20">
        <v>603.29999999999995</v>
      </c>
    </row>
    <row r="56" spans="1:13" ht="14.15" x14ac:dyDescent="0.35">
      <c r="A56" s="3" t="s">
        <v>18</v>
      </c>
      <c r="B56" s="21"/>
      <c r="C56" s="20">
        <v>658.3</v>
      </c>
      <c r="D56" s="20">
        <v>590</v>
      </c>
      <c r="E56" s="21"/>
      <c r="F56" s="20">
        <v>571.5</v>
      </c>
      <c r="G56" s="20">
        <v>704.7</v>
      </c>
      <c r="H56" s="21"/>
      <c r="I56" s="20">
        <v>638.29999999999995</v>
      </c>
      <c r="J56" s="20">
        <v>685.3</v>
      </c>
      <c r="K56" s="21"/>
      <c r="L56" s="20">
        <v>723</v>
      </c>
      <c r="M56" s="20">
        <v>551</v>
      </c>
    </row>
    <row r="57" spans="1:13" ht="14.15" x14ac:dyDescent="0.35">
      <c r="A57" s="7" t="s">
        <v>7</v>
      </c>
      <c r="B57" s="5">
        <f t="shared" ref="B57:M57" si="3">AVERAGE(B50:B56)</f>
        <v>597.81999999999994</v>
      </c>
      <c r="C57" s="5">
        <f t="shared" si="3"/>
        <v>688.72857142857151</v>
      </c>
      <c r="D57" s="5">
        <f t="shared" si="3"/>
        <v>657.34285714285704</v>
      </c>
      <c r="E57" s="5">
        <f t="shared" si="3"/>
        <v>590.70000000000005</v>
      </c>
      <c r="F57" s="5">
        <f t="shared" si="3"/>
        <v>631.30000000000007</v>
      </c>
      <c r="G57" s="5">
        <f t="shared" si="3"/>
        <v>625.01428571428573</v>
      </c>
      <c r="H57" s="5">
        <f t="shared" si="3"/>
        <v>660.28</v>
      </c>
      <c r="I57" s="5">
        <f t="shared" si="3"/>
        <v>658.9571428571428</v>
      </c>
      <c r="J57" s="5">
        <f t="shared" si="3"/>
        <v>643.41428571428582</v>
      </c>
      <c r="K57" s="5">
        <f t="shared" si="3"/>
        <v>697.14</v>
      </c>
      <c r="L57" s="5">
        <f t="shared" si="3"/>
        <v>679.34285714285704</v>
      </c>
      <c r="M57" s="5">
        <f t="shared" si="3"/>
        <v>616.0428571428572</v>
      </c>
    </row>
    <row r="58" spans="1:13" ht="14.15" x14ac:dyDescent="0.25">
      <c r="A58" s="7" t="s">
        <v>8</v>
      </c>
      <c r="B58" s="8">
        <f>STDEV(B50:B56)/SQRT(5)</f>
        <v>36.12801406111366</v>
      </c>
      <c r="C58" s="8">
        <f>STDEV(C50:C56)/SQRT(7)</f>
        <v>12.338783498841879</v>
      </c>
      <c r="D58" s="8">
        <f>STDEV(D50:D56)/SQRT(7)</f>
        <v>26.395597190069559</v>
      </c>
      <c r="E58" s="8">
        <f>STDEV(E50:E56)/SQRT(5)</f>
        <v>34.25307285485507</v>
      </c>
      <c r="F58" s="8">
        <f>STDEV(F50:F56)/SQRT(7)</f>
        <v>21.174164401346236</v>
      </c>
      <c r="G58" s="8">
        <f>STDEV(G50:G56)/SQRT(7)</f>
        <v>41.186465810826753</v>
      </c>
      <c r="H58" s="8">
        <f>STDEV(H50:H56)/SQRT(5)</f>
        <v>31.072920686668642</v>
      </c>
      <c r="I58" s="8">
        <f>STDEV(I50:I56)/SQRT(7)</f>
        <v>23.878171513537879</v>
      </c>
      <c r="J58" s="8">
        <f>STDEV(J50:J56)/SQRT(7)</f>
        <v>22.977964895706041</v>
      </c>
      <c r="K58" s="8">
        <f>STDEV(K50:K56)/SQRT(5)</f>
        <v>36.445831037308324</v>
      </c>
      <c r="L58" s="8">
        <f>STDEV(L50:L56)/SQRT(7)</f>
        <v>20.632346970148568</v>
      </c>
      <c r="M58" s="8">
        <f>STDEV(M50:M56)/SQRT(7)</f>
        <v>25.689370204358568</v>
      </c>
    </row>
    <row r="59" spans="1:13" ht="14.15" x14ac:dyDescent="0.25">
      <c r="A59" s="7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</row>
    <row r="60" spans="1:13" ht="14.15" x14ac:dyDescent="0.25">
      <c r="A60" s="7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</row>
    <row r="61" spans="1:13" ht="14.15" x14ac:dyDescent="0.25">
      <c r="A61" s="1" t="s">
        <v>160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</row>
    <row r="62" spans="1:13" ht="14.15" x14ac:dyDescent="0.25">
      <c r="A62" s="7" t="s">
        <v>161</v>
      </c>
      <c r="B62" s="23" t="s">
        <v>175</v>
      </c>
      <c r="C62" s="23" t="s">
        <v>174</v>
      </c>
      <c r="D62" s="23" t="s">
        <v>176</v>
      </c>
      <c r="E62" s="23" t="s">
        <v>177</v>
      </c>
      <c r="F62" s="23" t="s">
        <v>178</v>
      </c>
      <c r="G62" s="23" t="s">
        <v>179</v>
      </c>
    </row>
    <row r="63" spans="1:13" ht="14.15" x14ac:dyDescent="0.25">
      <c r="A63" s="24"/>
      <c r="B63" s="7" t="s">
        <v>162</v>
      </c>
      <c r="C63" s="7" t="s">
        <v>162</v>
      </c>
      <c r="D63" s="7" t="s">
        <v>162</v>
      </c>
      <c r="E63" s="7" t="s">
        <v>162</v>
      </c>
      <c r="F63" s="7" t="s">
        <v>162</v>
      </c>
      <c r="G63" s="7" t="s">
        <v>162</v>
      </c>
    </row>
    <row r="64" spans="1:13" ht="14.15" customHeight="1" x14ac:dyDescent="0.35">
      <c r="A64" s="7" t="s">
        <v>3</v>
      </c>
      <c r="B64" s="25">
        <v>51.3</v>
      </c>
      <c r="C64" s="25">
        <v>50.22</v>
      </c>
      <c r="D64" s="25">
        <v>26.97</v>
      </c>
      <c r="E64" s="25">
        <v>26.43</v>
      </c>
      <c r="F64" s="25">
        <v>29.27</v>
      </c>
      <c r="G64" s="25">
        <v>36.630000000000003</v>
      </c>
    </row>
    <row r="65" spans="1:19" ht="14.15" customHeight="1" x14ac:dyDescent="0.35">
      <c r="A65" s="7" t="s">
        <v>4</v>
      </c>
      <c r="B65" s="25">
        <v>44.54</v>
      </c>
      <c r="C65" s="25">
        <v>53.51</v>
      </c>
      <c r="D65" s="25">
        <v>34.43</v>
      </c>
      <c r="E65" s="25">
        <v>26.4</v>
      </c>
      <c r="F65" s="25">
        <v>30.03</v>
      </c>
      <c r="G65" s="25">
        <v>38.28</v>
      </c>
    </row>
    <row r="66" spans="1:19" ht="14.15" x14ac:dyDescent="0.35">
      <c r="A66" s="7" t="s">
        <v>5</v>
      </c>
      <c r="B66" s="25">
        <v>53.11</v>
      </c>
      <c r="C66" s="25">
        <v>52.16</v>
      </c>
      <c r="D66" s="25">
        <v>28.69</v>
      </c>
      <c r="E66" s="25">
        <v>27.29</v>
      </c>
      <c r="F66" s="25">
        <v>33.33</v>
      </c>
      <c r="G66" s="25">
        <v>38.54</v>
      </c>
    </row>
    <row r="67" spans="1:19" ht="14.15" customHeight="1" x14ac:dyDescent="0.35">
      <c r="A67" s="7" t="s">
        <v>6</v>
      </c>
      <c r="B67" s="25">
        <v>57.1</v>
      </c>
      <c r="C67" s="25">
        <v>49.99</v>
      </c>
      <c r="D67" s="25">
        <v>28.1</v>
      </c>
      <c r="E67" s="25">
        <v>27.14</v>
      </c>
      <c r="F67" s="25">
        <v>27.86</v>
      </c>
      <c r="G67" s="25">
        <v>33.450000000000003</v>
      </c>
    </row>
    <row r="68" spans="1:19" ht="14.15" customHeight="1" x14ac:dyDescent="0.35">
      <c r="A68" s="7" t="s">
        <v>16</v>
      </c>
      <c r="B68" s="25">
        <v>52.83</v>
      </c>
      <c r="C68" s="25">
        <v>53.66</v>
      </c>
      <c r="D68" s="25">
        <v>31.99</v>
      </c>
      <c r="E68" s="25">
        <v>25.77</v>
      </c>
      <c r="F68" s="25">
        <v>25.57</v>
      </c>
      <c r="G68" s="25">
        <v>37.57</v>
      </c>
    </row>
    <row r="69" spans="1:19" ht="14.15" x14ac:dyDescent="0.35">
      <c r="A69" s="7" t="s">
        <v>17</v>
      </c>
      <c r="B69" s="26"/>
      <c r="C69" s="25"/>
      <c r="D69" s="25">
        <v>26.79</v>
      </c>
      <c r="E69" s="25">
        <v>30.19</v>
      </c>
      <c r="F69" s="25">
        <v>28.32</v>
      </c>
      <c r="G69" s="25">
        <v>33.85</v>
      </c>
    </row>
    <row r="70" spans="1:19" ht="14.15" x14ac:dyDescent="0.35">
      <c r="A70" s="7" t="s">
        <v>7</v>
      </c>
      <c r="B70" s="27">
        <f t="shared" ref="B70:G70" si="4">AVERAGE(B63:B69)</f>
        <v>51.775999999999996</v>
      </c>
      <c r="C70" s="27">
        <f t="shared" si="4"/>
        <v>51.907999999999994</v>
      </c>
      <c r="D70" s="27">
        <f t="shared" si="4"/>
        <v>29.495000000000001</v>
      </c>
      <c r="E70" s="27">
        <f t="shared" si="4"/>
        <v>27.203333333333333</v>
      </c>
      <c r="F70" s="27">
        <f t="shared" si="4"/>
        <v>29.063333333333333</v>
      </c>
      <c r="G70" s="27">
        <f t="shared" si="4"/>
        <v>36.386666666666663</v>
      </c>
    </row>
    <row r="71" spans="1:19" ht="14.15" x14ac:dyDescent="0.25">
      <c r="A71" s="7" t="s">
        <v>8</v>
      </c>
      <c r="B71" s="28">
        <f>STDEV(B63:B69)/SQRT(5)</f>
        <v>2.0472142047182067</v>
      </c>
      <c r="C71" s="28">
        <f>STDEV(C63:C69)/SQRT(5)</f>
        <v>0.7819040861896035</v>
      </c>
      <c r="D71" s="28">
        <f>STDEV(D63:D69)/SQRT(6)</f>
        <v>1.2498793275085931</v>
      </c>
      <c r="E71" s="28">
        <f t="shared" ref="E71:G71" si="5">STDEV(E63:E69)/SQRT(6)</f>
        <v>0.63847561512646001</v>
      </c>
      <c r="F71" s="28">
        <f t="shared" si="5"/>
        <v>1.0549175849852495</v>
      </c>
      <c r="G71" s="28">
        <f t="shared" si="5"/>
        <v>0.90810669955560697</v>
      </c>
    </row>
    <row r="72" spans="1:19" ht="14.15" x14ac:dyDescent="0.25">
      <c r="A72" s="7"/>
    </row>
    <row r="73" spans="1:19" ht="14.15" x14ac:dyDescent="0.25">
      <c r="A73" s="7"/>
    </row>
    <row r="74" spans="1:19" ht="14.15" x14ac:dyDescent="0.25">
      <c r="A74" s="1" t="s">
        <v>163</v>
      </c>
      <c r="B74" s="2"/>
      <c r="C74" s="2"/>
      <c r="D74" s="2"/>
      <c r="F74" s="1" t="s">
        <v>164</v>
      </c>
      <c r="G74" s="2"/>
      <c r="H74" s="2"/>
      <c r="I74" s="2"/>
      <c r="K74" s="1" t="s">
        <v>165</v>
      </c>
      <c r="L74" s="2"/>
      <c r="M74" s="2"/>
      <c r="N74" s="2"/>
      <c r="P74" s="1" t="s">
        <v>166</v>
      </c>
      <c r="Q74" s="2"/>
      <c r="R74" s="2"/>
      <c r="S74" s="2"/>
    </row>
    <row r="75" spans="1:19" ht="14.15" x14ac:dyDescent="0.25">
      <c r="A75" s="3" t="s">
        <v>54</v>
      </c>
      <c r="B75" s="18" t="s">
        <v>77</v>
      </c>
      <c r="C75" s="18" t="s">
        <v>85</v>
      </c>
      <c r="D75" s="18" t="s">
        <v>86</v>
      </c>
      <c r="F75" s="3" t="s">
        <v>56</v>
      </c>
      <c r="G75" s="18" t="s">
        <v>77</v>
      </c>
      <c r="H75" s="18" t="s">
        <v>85</v>
      </c>
      <c r="I75" s="18" t="s">
        <v>86</v>
      </c>
      <c r="K75" s="3" t="s">
        <v>131</v>
      </c>
      <c r="L75" s="18" t="s">
        <v>77</v>
      </c>
      <c r="M75" s="18" t="s">
        <v>85</v>
      </c>
      <c r="N75" s="18" t="s">
        <v>86</v>
      </c>
      <c r="P75" s="3" t="s">
        <v>133</v>
      </c>
      <c r="Q75" s="18" t="s">
        <v>77</v>
      </c>
      <c r="R75" s="18" t="s">
        <v>85</v>
      </c>
      <c r="S75" s="18" t="s">
        <v>86</v>
      </c>
    </row>
    <row r="76" spans="1:19" ht="14.15" x14ac:dyDescent="0.25">
      <c r="B76" s="3" t="s">
        <v>53</v>
      </c>
      <c r="C76" s="3" t="s">
        <v>53</v>
      </c>
      <c r="D76" s="3" t="s">
        <v>53</v>
      </c>
      <c r="F76" s="7" t="s">
        <v>57</v>
      </c>
      <c r="G76" s="3" t="s">
        <v>53</v>
      </c>
      <c r="H76" s="3" t="s">
        <v>53</v>
      </c>
      <c r="I76" s="3" t="s">
        <v>53</v>
      </c>
      <c r="L76" s="3" t="s">
        <v>53</v>
      </c>
      <c r="M76" s="3" t="s">
        <v>53</v>
      </c>
      <c r="N76" s="3" t="s">
        <v>53</v>
      </c>
      <c r="P76" s="7" t="s">
        <v>57</v>
      </c>
      <c r="Q76" s="3" t="s">
        <v>53</v>
      </c>
      <c r="R76" s="3" t="s">
        <v>53</v>
      </c>
      <c r="S76" s="3" t="s">
        <v>53</v>
      </c>
    </row>
    <row r="77" spans="1:19" ht="14.15" x14ac:dyDescent="0.35">
      <c r="A77" s="3" t="s">
        <v>3</v>
      </c>
      <c r="B77" s="20">
        <v>4.68</v>
      </c>
      <c r="C77" s="20">
        <v>6.59</v>
      </c>
      <c r="D77" s="20">
        <v>5.39</v>
      </c>
      <c r="F77" s="3" t="s">
        <v>3</v>
      </c>
      <c r="G77" s="20">
        <v>4.76</v>
      </c>
      <c r="H77" s="20">
        <v>7.88</v>
      </c>
      <c r="I77" s="20">
        <v>5.76</v>
      </c>
      <c r="K77" s="3" t="s">
        <v>3</v>
      </c>
      <c r="L77" s="20">
        <v>5.03</v>
      </c>
      <c r="M77" s="20">
        <v>5.82</v>
      </c>
      <c r="N77" s="20">
        <v>5.83</v>
      </c>
      <c r="P77" s="3" t="s">
        <v>3</v>
      </c>
      <c r="Q77" s="20">
        <v>5.1100000000000003</v>
      </c>
      <c r="R77" s="20">
        <v>6.96</v>
      </c>
      <c r="S77" s="20">
        <v>6.23</v>
      </c>
    </row>
    <row r="78" spans="1:19" ht="14.15" x14ac:dyDescent="0.35">
      <c r="A78" s="3" t="s">
        <v>4</v>
      </c>
      <c r="B78" s="20">
        <v>4.57</v>
      </c>
      <c r="C78" s="20">
        <v>5.74</v>
      </c>
      <c r="D78" s="20">
        <v>5.98</v>
      </c>
      <c r="F78" s="3" t="s">
        <v>4</v>
      </c>
      <c r="G78" s="20">
        <v>5.04</v>
      </c>
      <c r="H78" s="20">
        <v>6.4</v>
      </c>
      <c r="I78" s="20">
        <v>6.82</v>
      </c>
      <c r="K78" s="3" t="s">
        <v>4</v>
      </c>
      <c r="L78" s="20">
        <v>5.53</v>
      </c>
      <c r="M78" s="20">
        <v>6.72</v>
      </c>
      <c r="N78" s="20">
        <v>5.82</v>
      </c>
      <c r="P78" s="3" t="s">
        <v>4</v>
      </c>
      <c r="Q78" s="20">
        <v>6.11</v>
      </c>
      <c r="R78" s="20">
        <v>7.51</v>
      </c>
      <c r="S78" s="20">
        <v>6.63</v>
      </c>
    </row>
    <row r="79" spans="1:19" ht="14.15" x14ac:dyDescent="0.35">
      <c r="A79" s="3" t="s">
        <v>5</v>
      </c>
      <c r="B79" s="20">
        <v>4.34</v>
      </c>
      <c r="C79" s="20">
        <v>7.68</v>
      </c>
      <c r="D79" s="20">
        <v>5.16</v>
      </c>
      <c r="F79" s="3" t="s">
        <v>5</v>
      </c>
      <c r="G79" s="20">
        <v>4.84</v>
      </c>
      <c r="H79" s="20">
        <v>9.3800000000000008</v>
      </c>
      <c r="I79" s="20">
        <v>6.55</v>
      </c>
      <c r="K79" s="3" t="s">
        <v>5</v>
      </c>
      <c r="L79" s="20">
        <v>4.9400000000000004</v>
      </c>
      <c r="M79" s="20">
        <v>6.32</v>
      </c>
      <c r="N79" s="20">
        <v>5.23</v>
      </c>
      <c r="P79" s="3" t="s">
        <v>5</v>
      </c>
      <c r="Q79" s="20">
        <v>5.51</v>
      </c>
      <c r="R79" s="20">
        <v>7.72</v>
      </c>
      <c r="S79" s="20">
        <v>6.64</v>
      </c>
    </row>
    <row r="80" spans="1:19" ht="14.15" x14ac:dyDescent="0.35">
      <c r="A80" s="3" t="s">
        <v>6</v>
      </c>
      <c r="B80" s="20">
        <v>4.26</v>
      </c>
      <c r="C80" s="20">
        <v>6.42</v>
      </c>
      <c r="D80" s="20">
        <v>5.13</v>
      </c>
      <c r="F80" s="3" t="s">
        <v>6</v>
      </c>
      <c r="G80" s="20">
        <v>4.8899999999999997</v>
      </c>
      <c r="H80" s="20">
        <v>7.07</v>
      </c>
      <c r="I80" s="20">
        <v>6</v>
      </c>
      <c r="K80" s="3" t="s">
        <v>6</v>
      </c>
      <c r="L80" s="20">
        <v>5.52</v>
      </c>
      <c r="M80" s="20">
        <v>6.92</v>
      </c>
      <c r="N80" s="20">
        <v>5.48</v>
      </c>
      <c r="P80" s="3" t="s">
        <v>6</v>
      </c>
      <c r="Q80" s="20">
        <v>6.33</v>
      </c>
      <c r="R80" s="20">
        <v>7.62</v>
      </c>
      <c r="S80" s="20">
        <v>6.4</v>
      </c>
    </row>
    <row r="81" spans="1:19" ht="14.15" x14ac:dyDescent="0.35">
      <c r="A81" s="3" t="s">
        <v>16</v>
      </c>
      <c r="B81" s="20">
        <v>4.6500000000000004</v>
      </c>
      <c r="C81" s="20">
        <v>6.31</v>
      </c>
      <c r="D81" s="20">
        <v>5.54</v>
      </c>
      <c r="F81" s="3" t="s">
        <v>16</v>
      </c>
      <c r="G81" s="20">
        <v>5.63</v>
      </c>
      <c r="H81" s="20">
        <v>7.55</v>
      </c>
      <c r="I81" s="20">
        <v>6.1</v>
      </c>
      <c r="K81" s="3" t="s">
        <v>16</v>
      </c>
      <c r="L81" s="20">
        <v>5.37</v>
      </c>
      <c r="M81" s="20">
        <v>6.26</v>
      </c>
      <c r="N81" s="20">
        <v>4.8499999999999996</v>
      </c>
      <c r="P81" s="3" t="s">
        <v>16</v>
      </c>
      <c r="Q81" s="20">
        <v>6.51</v>
      </c>
      <c r="R81" s="20">
        <v>7.48</v>
      </c>
      <c r="S81" s="20">
        <v>5.34</v>
      </c>
    </row>
    <row r="82" spans="1:19" ht="14.15" x14ac:dyDescent="0.35">
      <c r="A82" s="3" t="s">
        <v>17</v>
      </c>
      <c r="B82" s="21"/>
      <c r="C82" s="20">
        <v>5.79</v>
      </c>
      <c r="D82" s="20">
        <v>5.94</v>
      </c>
      <c r="F82" s="3" t="s">
        <v>17</v>
      </c>
      <c r="G82" s="21"/>
      <c r="H82" s="20">
        <v>6.49</v>
      </c>
      <c r="I82" s="20">
        <v>6.37</v>
      </c>
      <c r="K82" s="3" t="s">
        <v>17</v>
      </c>
      <c r="L82" s="21"/>
      <c r="M82" s="20">
        <v>5.42</v>
      </c>
      <c r="N82" s="20">
        <v>5.46</v>
      </c>
      <c r="P82" s="3" t="s">
        <v>17</v>
      </c>
      <c r="Q82" s="21"/>
      <c r="R82" s="20">
        <v>6.08</v>
      </c>
      <c r="S82" s="20">
        <v>5.86</v>
      </c>
    </row>
    <row r="83" spans="1:19" ht="14.15" x14ac:dyDescent="0.35">
      <c r="A83" s="7" t="s">
        <v>7</v>
      </c>
      <c r="B83" s="5">
        <f>AVERAGE(B76:B82)</f>
        <v>4.5</v>
      </c>
      <c r="C83" s="5">
        <f>AVERAGE(C76:C82)</f>
        <v>6.4216666666666669</v>
      </c>
      <c r="D83" s="5">
        <f>AVERAGE(D76:D82)</f>
        <v>5.5233333333333334</v>
      </c>
      <c r="F83" s="7" t="s">
        <v>7</v>
      </c>
      <c r="G83" s="5">
        <f>AVERAGE(G76:G82)</f>
        <v>5.032</v>
      </c>
      <c r="H83" s="5">
        <f>AVERAGE(H76:H82)</f>
        <v>7.4616666666666669</v>
      </c>
      <c r="I83" s="5">
        <f>AVERAGE(I76:I82)</f>
        <v>6.2666666666666657</v>
      </c>
      <c r="K83" s="7" t="s">
        <v>7</v>
      </c>
      <c r="L83" s="5">
        <f>AVERAGE(L76:L82)</f>
        <v>5.2780000000000005</v>
      </c>
      <c r="M83" s="5">
        <f>AVERAGE(M76:M82)</f>
        <v>6.2433333333333332</v>
      </c>
      <c r="N83" s="5">
        <f>AVERAGE(N76:N82)</f>
        <v>5.4450000000000003</v>
      </c>
      <c r="P83" s="7" t="s">
        <v>7</v>
      </c>
      <c r="Q83" s="5">
        <f>AVERAGE(Q76:Q82)</f>
        <v>5.9139999999999997</v>
      </c>
      <c r="R83" s="5">
        <f>AVERAGE(R76:R82)</f>
        <v>7.2283333333333326</v>
      </c>
      <c r="S83" s="5">
        <f>AVERAGE(S76:S82)</f>
        <v>6.1833333333333336</v>
      </c>
    </row>
    <row r="84" spans="1:19" ht="14.15" x14ac:dyDescent="0.25">
      <c r="A84" s="7" t="s">
        <v>8</v>
      </c>
      <c r="B84" s="8">
        <f>STDEV(B76:B82)/SQRT(5)</f>
        <v>8.4557672626438873E-2</v>
      </c>
      <c r="C84" s="8">
        <f>STDEV(C76:C82)/SQRT(6)</f>
        <v>0.28797472882953534</v>
      </c>
      <c r="D84" s="8">
        <f>STDEV(D76:D82)/SQRT(6)</f>
        <v>0.15132011689718525</v>
      </c>
      <c r="F84" s="7" t="s">
        <v>8</v>
      </c>
      <c r="G84" s="8">
        <f>STDEV(G76:G82)/SQRT(5)</f>
        <v>0.15631378697990783</v>
      </c>
      <c r="H84" s="8">
        <f>STDEV(H76:H82)/SQRT(6)</f>
        <v>0.45046210840769935</v>
      </c>
      <c r="I84" s="8">
        <f>STDEV(I76:I82)/SQRT(6)</f>
        <v>0.15840173960885384</v>
      </c>
      <c r="K84" s="7" t="s">
        <v>8</v>
      </c>
      <c r="L84" s="8">
        <f>STDEV(L76:L82)/SQRT(5)</f>
        <v>0.12374974747448973</v>
      </c>
      <c r="M84" s="8">
        <f>STDEV(M76:M82)/SQRT(6)</f>
        <v>0.22718078948518317</v>
      </c>
      <c r="N84" s="8">
        <f>STDEV(N76:N82)/SQRT(6)</f>
        <v>0.15171794005104788</v>
      </c>
      <c r="P84" s="7" t="s">
        <v>8</v>
      </c>
      <c r="Q84" s="8">
        <f>STDEV(Q76:Q82)/SQRT(5)</f>
        <v>0.26232803891311346</v>
      </c>
      <c r="R84" s="8">
        <f>STDEV(R76:R82)/SQRT(6)</f>
        <v>0.25354048548067781</v>
      </c>
      <c r="S84" s="8">
        <f>STDEV(S76:S82)/SQRT(6)</f>
        <v>0.20598813342304723</v>
      </c>
    </row>
    <row r="85" spans="1:19" ht="14.15" x14ac:dyDescent="0.35">
      <c r="A85" s="7"/>
      <c r="B85" s="16"/>
      <c r="C85" s="16"/>
      <c r="D85" s="16"/>
      <c r="F85" s="7"/>
      <c r="G85" s="16"/>
      <c r="H85" s="16"/>
      <c r="I85" s="16"/>
      <c r="K85" s="7"/>
      <c r="L85" s="16"/>
      <c r="M85" s="16"/>
      <c r="N85" s="16"/>
      <c r="P85" s="7"/>
      <c r="Q85" s="16"/>
      <c r="R85" s="16"/>
      <c r="S85" s="16"/>
    </row>
    <row r="88" spans="1:19" ht="14.15" x14ac:dyDescent="0.25">
      <c r="A88" s="1" t="s">
        <v>167</v>
      </c>
      <c r="B88" s="2"/>
      <c r="C88" s="2"/>
      <c r="D88" s="2"/>
      <c r="F88" s="1" t="s">
        <v>168</v>
      </c>
      <c r="G88" s="2"/>
      <c r="H88" s="2"/>
      <c r="I88" s="2"/>
      <c r="K88" s="1" t="s">
        <v>169</v>
      </c>
      <c r="L88" s="2"/>
      <c r="M88" s="2"/>
      <c r="N88" s="2"/>
      <c r="P88" s="1" t="s">
        <v>170</v>
      </c>
      <c r="Q88" s="2"/>
      <c r="R88" s="2"/>
      <c r="S88" s="2"/>
    </row>
    <row r="89" spans="1:19" ht="14.15" x14ac:dyDescent="0.25">
      <c r="A89" s="3" t="s">
        <v>144</v>
      </c>
      <c r="B89" s="18" t="s">
        <v>77</v>
      </c>
      <c r="C89" s="18" t="s">
        <v>85</v>
      </c>
      <c r="D89" s="18" t="s">
        <v>86</v>
      </c>
      <c r="F89" s="3" t="s">
        <v>146</v>
      </c>
      <c r="G89" s="18" t="s">
        <v>77</v>
      </c>
      <c r="H89" s="18" t="s">
        <v>85</v>
      </c>
      <c r="I89" s="18" t="s">
        <v>86</v>
      </c>
      <c r="K89" s="3" t="s">
        <v>73</v>
      </c>
      <c r="L89" s="18" t="s">
        <v>77</v>
      </c>
      <c r="M89" s="18" t="s">
        <v>85</v>
      </c>
      <c r="N89" s="18" t="s">
        <v>86</v>
      </c>
      <c r="P89" s="3" t="s">
        <v>72</v>
      </c>
      <c r="Q89" s="18" t="s">
        <v>77</v>
      </c>
      <c r="R89" s="18" t="s">
        <v>85</v>
      </c>
      <c r="S89" s="18" t="s">
        <v>86</v>
      </c>
    </row>
    <row r="90" spans="1:19" ht="14.15" x14ac:dyDescent="0.35">
      <c r="A90" s="3" t="s">
        <v>3</v>
      </c>
      <c r="B90" s="20">
        <v>1.61</v>
      </c>
      <c r="C90" s="20">
        <v>1.91</v>
      </c>
      <c r="D90" s="20">
        <v>1.02</v>
      </c>
      <c r="F90" s="3" t="s">
        <v>3</v>
      </c>
      <c r="G90" s="20">
        <v>1.22</v>
      </c>
      <c r="H90" s="20">
        <v>2.12</v>
      </c>
      <c r="I90" s="20">
        <v>1.43</v>
      </c>
      <c r="K90" s="3" t="s">
        <v>3</v>
      </c>
      <c r="L90" s="20">
        <v>1.34</v>
      </c>
      <c r="M90" s="20">
        <v>2.58</v>
      </c>
      <c r="N90" s="20">
        <v>1.24</v>
      </c>
      <c r="P90" s="3" t="s">
        <v>3</v>
      </c>
      <c r="Q90" s="20">
        <v>0.86</v>
      </c>
      <c r="R90" s="20">
        <v>2.25</v>
      </c>
      <c r="S90" s="20">
        <v>1.48</v>
      </c>
    </row>
    <row r="91" spans="1:19" ht="14.15" x14ac:dyDescent="0.35">
      <c r="A91" s="3" t="s">
        <v>4</v>
      </c>
      <c r="B91" s="20">
        <v>0.5</v>
      </c>
      <c r="C91" s="20">
        <v>2.23</v>
      </c>
      <c r="D91" s="20">
        <v>1.26</v>
      </c>
      <c r="F91" s="3" t="s">
        <v>4</v>
      </c>
      <c r="G91" s="20">
        <v>1.34</v>
      </c>
      <c r="H91" s="20">
        <v>7.18</v>
      </c>
      <c r="I91" s="20">
        <v>1.66</v>
      </c>
      <c r="K91" s="3" t="s">
        <v>4</v>
      </c>
      <c r="L91" s="20">
        <v>1.21</v>
      </c>
      <c r="M91" s="20">
        <v>2.36</v>
      </c>
      <c r="N91" s="20">
        <v>1.37</v>
      </c>
      <c r="P91" s="3" t="s">
        <v>4</v>
      </c>
      <c r="Q91" s="20">
        <v>1.22</v>
      </c>
      <c r="R91" s="20">
        <v>1.9</v>
      </c>
      <c r="S91" s="20">
        <v>1.05</v>
      </c>
    </row>
    <row r="92" spans="1:19" ht="14.15" x14ac:dyDescent="0.35">
      <c r="A92" s="3" t="s">
        <v>5</v>
      </c>
      <c r="B92" s="20">
        <v>1.01</v>
      </c>
      <c r="C92" s="20">
        <v>2.71</v>
      </c>
      <c r="D92" s="20">
        <v>2.2599999999999998</v>
      </c>
      <c r="F92" s="3" t="s">
        <v>5</v>
      </c>
      <c r="G92" s="20">
        <v>0.71</v>
      </c>
      <c r="H92" s="20">
        <v>3.85</v>
      </c>
      <c r="I92" s="20">
        <v>1.02</v>
      </c>
      <c r="K92" s="3" t="s">
        <v>5</v>
      </c>
      <c r="L92" s="20">
        <v>0.97</v>
      </c>
      <c r="M92" s="20">
        <v>2.0499999999999998</v>
      </c>
      <c r="N92" s="20">
        <v>0.68</v>
      </c>
      <c r="P92" s="3" t="s">
        <v>5</v>
      </c>
      <c r="Q92" s="20">
        <v>1.07</v>
      </c>
      <c r="R92" s="20">
        <v>1.6</v>
      </c>
      <c r="S92" s="20">
        <v>0.88</v>
      </c>
    </row>
    <row r="93" spans="1:19" ht="14.15" x14ac:dyDescent="0.35">
      <c r="A93" s="3" t="s">
        <v>6</v>
      </c>
      <c r="B93" s="20">
        <v>0.79</v>
      </c>
      <c r="C93" s="20">
        <v>1.91</v>
      </c>
      <c r="D93" s="20">
        <v>1.31</v>
      </c>
      <c r="F93" s="3" t="s">
        <v>6</v>
      </c>
      <c r="G93" s="20">
        <v>0.77</v>
      </c>
      <c r="H93" s="20">
        <v>2.82</v>
      </c>
      <c r="I93" s="20">
        <v>1.3</v>
      </c>
      <c r="K93" s="3" t="s">
        <v>6</v>
      </c>
      <c r="L93" s="20">
        <v>0.79</v>
      </c>
      <c r="M93" s="20">
        <v>3.33</v>
      </c>
      <c r="N93" s="20">
        <v>1.1499999999999999</v>
      </c>
      <c r="P93" s="3" t="s">
        <v>6</v>
      </c>
      <c r="Q93" s="20">
        <v>0.98</v>
      </c>
      <c r="R93" s="20">
        <v>3.55</v>
      </c>
      <c r="S93" s="20">
        <v>1.08</v>
      </c>
    </row>
    <row r="94" spans="1:19" ht="14.15" x14ac:dyDescent="0.35">
      <c r="A94" s="3" t="s">
        <v>16</v>
      </c>
      <c r="B94" s="20">
        <v>1.08</v>
      </c>
      <c r="C94" s="20">
        <v>2.33</v>
      </c>
      <c r="D94" s="20">
        <v>1.2</v>
      </c>
      <c r="F94" s="3" t="s">
        <v>16</v>
      </c>
      <c r="G94" s="20">
        <v>0.96</v>
      </c>
      <c r="H94" s="20">
        <v>3.13</v>
      </c>
      <c r="I94" s="20">
        <v>1.7</v>
      </c>
      <c r="K94" s="3" t="s">
        <v>16</v>
      </c>
      <c r="L94" s="20">
        <v>0.69</v>
      </c>
      <c r="M94" s="20">
        <v>2.23</v>
      </c>
      <c r="N94" s="20">
        <v>0.98</v>
      </c>
      <c r="P94" s="3" t="s">
        <v>16</v>
      </c>
      <c r="Q94" s="20">
        <v>0.87</v>
      </c>
      <c r="R94" s="20">
        <v>2.0499999999999998</v>
      </c>
      <c r="S94" s="20">
        <v>0.56999999999999995</v>
      </c>
    </row>
    <row r="95" spans="1:19" ht="14.15" x14ac:dyDescent="0.35">
      <c r="A95" s="7" t="s">
        <v>7</v>
      </c>
      <c r="B95" s="5">
        <f>AVERAGE(B90:B94)</f>
        <v>0.998</v>
      </c>
      <c r="C95" s="5">
        <f>AVERAGE(C90:C94)</f>
        <v>2.218</v>
      </c>
      <c r="D95" s="5">
        <f>AVERAGE(D90:D94)</f>
        <v>1.41</v>
      </c>
      <c r="F95" s="7" t="s">
        <v>7</v>
      </c>
      <c r="G95" s="5">
        <f>AVERAGE(G90:G94)</f>
        <v>1</v>
      </c>
      <c r="H95" s="5">
        <f>AVERAGE(H90:H94)</f>
        <v>3.8200000000000003</v>
      </c>
      <c r="I95" s="5">
        <f>AVERAGE(I90:I94)</f>
        <v>1.4219999999999999</v>
      </c>
      <c r="K95" s="7" t="s">
        <v>7</v>
      </c>
      <c r="L95" s="5">
        <f>AVERAGE(L90:L94)</f>
        <v>1</v>
      </c>
      <c r="M95" s="5">
        <f>AVERAGE(M90:M94)</f>
        <v>2.5100000000000002</v>
      </c>
      <c r="N95" s="5">
        <f>AVERAGE(N90:N94)</f>
        <v>1.0840000000000001</v>
      </c>
      <c r="P95" s="7" t="s">
        <v>7</v>
      </c>
      <c r="Q95" s="5">
        <f>AVERAGE(Q90:Q94)</f>
        <v>1.0000000000000002</v>
      </c>
      <c r="R95" s="5">
        <f>AVERAGE(R90:R94)</f>
        <v>2.2700000000000005</v>
      </c>
      <c r="S95" s="5">
        <f>AVERAGE(S90:S94)</f>
        <v>1.012</v>
      </c>
    </row>
    <row r="96" spans="1:19" ht="14.15" x14ac:dyDescent="0.25">
      <c r="A96" s="7" t="s">
        <v>8</v>
      </c>
      <c r="B96" s="8">
        <f>STDEV(B90:B94)/SQRT(5)</f>
        <v>0.18339574695177646</v>
      </c>
      <c r="C96" s="8">
        <f t="shared" ref="C96:D96" si="6">STDEV(C90:C94)/SQRT(5)</f>
        <v>0.14907716122867357</v>
      </c>
      <c r="D96" s="8">
        <f t="shared" si="6"/>
        <v>0.21808255317654346</v>
      </c>
      <c r="F96" s="7" t="s">
        <v>8</v>
      </c>
      <c r="G96" s="8">
        <f>STDEV(G90:G94)/SQRT(5)</f>
        <v>0.12300406497347963</v>
      </c>
      <c r="H96" s="8">
        <f t="shared" ref="H96:I96" si="7">STDEV(H90:H94)/SQRT(5)</f>
        <v>0.88477680801431402</v>
      </c>
      <c r="I96" s="8">
        <f t="shared" si="7"/>
        <v>0.12459534501738054</v>
      </c>
      <c r="K96" s="7" t="s">
        <v>8</v>
      </c>
      <c r="L96" s="8">
        <f>STDEV(L90:L94)/SQRT(5)</f>
        <v>0.12263767773404725</v>
      </c>
      <c r="M96" s="8">
        <f t="shared" ref="M96:N96" si="8">STDEV(M90:M94)/SQRT(5)</f>
        <v>0.2224634801489897</v>
      </c>
      <c r="N96" s="8">
        <f t="shared" si="8"/>
        <v>0.1192727965631729</v>
      </c>
      <c r="P96" s="7" t="s">
        <v>8</v>
      </c>
      <c r="Q96" s="8">
        <f>STDEV(Q90:Q94)/SQRT(5)</f>
        <v>6.7156533561522375E-2</v>
      </c>
      <c r="R96" s="8">
        <f t="shared" ref="R96:S96" si="9">STDEV(R90:R94)/SQRT(5)</f>
        <v>0.33712015662075118</v>
      </c>
      <c r="S96" s="8">
        <f t="shared" si="9"/>
        <v>0.14796621235944368</v>
      </c>
    </row>
    <row r="99" spans="1:4" ht="14.15" x14ac:dyDescent="0.25">
      <c r="A99" s="1" t="s">
        <v>171</v>
      </c>
      <c r="B99" s="2"/>
      <c r="C99" s="2"/>
      <c r="D99" s="2"/>
    </row>
    <row r="100" spans="1:4" ht="14.15" x14ac:dyDescent="0.25">
      <c r="A100" s="3" t="s">
        <v>74</v>
      </c>
      <c r="B100" s="18" t="s">
        <v>77</v>
      </c>
      <c r="C100" s="18" t="s">
        <v>85</v>
      </c>
      <c r="D100" s="18" t="s">
        <v>86</v>
      </c>
    </row>
    <row r="101" spans="1:4" ht="14.15" x14ac:dyDescent="0.35">
      <c r="A101" s="3" t="s">
        <v>3</v>
      </c>
      <c r="B101" s="5">
        <v>1.04</v>
      </c>
      <c r="C101" s="5">
        <v>1.66</v>
      </c>
      <c r="D101" s="5">
        <v>0.91</v>
      </c>
    </row>
    <row r="102" spans="1:4" ht="14.15" x14ac:dyDescent="0.35">
      <c r="A102" s="3" t="s">
        <v>4</v>
      </c>
      <c r="B102" s="5">
        <v>1.39</v>
      </c>
      <c r="C102" s="5">
        <v>1.82</v>
      </c>
      <c r="D102" s="5">
        <v>0.77</v>
      </c>
    </row>
    <row r="103" spans="1:4" ht="14.15" x14ac:dyDescent="0.35">
      <c r="A103" s="3" t="s">
        <v>5</v>
      </c>
      <c r="B103" s="5">
        <v>0.81</v>
      </c>
      <c r="C103" s="5">
        <v>1.2</v>
      </c>
      <c r="D103" s="5">
        <v>0.65</v>
      </c>
    </row>
    <row r="104" spans="1:4" ht="14.15" x14ac:dyDescent="0.35">
      <c r="A104" s="3" t="s">
        <v>6</v>
      </c>
      <c r="B104" s="5">
        <v>0.86</v>
      </c>
      <c r="C104" s="5">
        <v>1.67</v>
      </c>
      <c r="D104" s="5">
        <v>0.85</v>
      </c>
    </row>
    <row r="105" spans="1:4" ht="14.15" x14ac:dyDescent="0.35">
      <c r="A105" s="3" t="s">
        <v>16</v>
      </c>
      <c r="B105" s="5">
        <v>0.9</v>
      </c>
      <c r="C105" s="5">
        <v>1.37</v>
      </c>
      <c r="D105" s="5">
        <v>0.93</v>
      </c>
    </row>
    <row r="106" spans="1:4" ht="14.15" x14ac:dyDescent="0.35">
      <c r="A106" s="7" t="s">
        <v>7</v>
      </c>
      <c r="B106" s="5">
        <f>AVERAGE(B101:B105)</f>
        <v>1</v>
      </c>
      <c r="C106" s="5">
        <f>AVERAGE(C101:C105)</f>
        <v>1.544</v>
      </c>
      <c r="D106" s="5">
        <f>AVERAGE(D101:D105)</f>
        <v>0.82200000000000006</v>
      </c>
    </row>
    <row r="107" spans="1:4" ht="14.15" x14ac:dyDescent="0.25">
      <c r="A107" s="7" t="s">
        <v>8</v>
      </c>
      <c r="B107" s="8">
        <f>STDEV(B101:B105)/SQRT(5)</f>
        <v>0.10473776778220936</v>
      </c>
      <c r="C107" s="8">
        <f t="shared" ref="C107:D107" si="10">STDEV(C101:C105)/SQRT(5)</f>
        <v>0.11272089424769488</v>
      </c>
      <c r="D107" s="8">
        <f t="shared" si="10"/>
        <v>5.1224993899462397E-2</v>
      </c>
    </row>
    <row r="119" spans="5:12" ht="14.15" x14ac:dyDescent="0.25">
      <c r="E119" s="19"/>
      <c r="F119" s="19"/>
      <c r="G119" s="19"/>
      <c r="H119" s="19"/>
      <c r="I119" s="19"/>
      <c r="J119" s="19"/>
      <c r="K119" s="19"/>
      <c r="L119" s="19"/>
    </row>
  </sheetData>
  <mergeCells count="16">
    <mergeCell ref="B32:D32"/>
    <mergeCell ref="E32:G32"/>
    <mergeCell ref="H32:J32"/>
    <mergeCell ref="K32:M32"/>
    <mergeCell ref="B47:D47"/>
    <mergeCell ref="E47:G47"/>
    <mergeCell ref="H47:J47"/>
    <mergeCell ref="K47:M47"/>
    <mergeCell ref="B2:D2"/>
    <mergeCell ref="E2:G2"/>
    <mergeCell ref="H2:J2"/>
    <mergeCell ref="K2:M2"/>
    <mergeCell ref="B17:D17"/>
    <mergeCell ref="E17:G17"/>
    <mergeCell ref="H17:J17"/>
    <mergeCell ref="K17:M17"/>
  </mergeCells>
  <phoneticPr fontId="2"/>
  <pageMargins left="0.7" right="0.7" top="0.75" bottom="0.75" header="0.3" footer="0.3"/>
  <pageSetup paperSize="9" scale="2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workbookViewId="0">
      <selection activeCell="R9" sqref="R9"/>
    </sheetView>
  </sheetViews>
  <sheetFormatPr defaultRowHeight="13.3" x14ac:dyDescent="0.25"/>
  <cols>
    <col min="1" max="1" width="24.4609375" bestFit="1" customWidth="1"/>
    <col min="2" max="2" width="15.23046875" bestFit="1" customWidth="1"/>
    <col min="3" max="9" width="6.4609375" bestFit="1" customWidth="1"/>
    <col min="11" max="11" width="24.4609375" bestFit="1" customWidth="1"/>
    <col min="12" max="13" width="8.61328125" bestFit="1" customWidth="1"/>
    <col min="14" max="14" width="8.84375" customWidth="1"/>
  </cols>
  <sheetData>
    <row r="1" spans="1:22" ht="14.15" x14ac:dyDescent="0.25">
      <c r="A1" s="52" t="s">
        <v>212</v>
      </c>
      <c r="B1" s="51"/>
      <c r="C1" s="51"/>
      <c r="D1" s="51"/>
      <c r="E1" s="51"/>
      <c r="F1" s="51"/>
      <c r="G1" s="51"/>
      <c r="H1" s="51"/>
      <c r="I1" s="51"/>
      <c r="J1" s="51"/>
      <c r="K1" s="52" t="s">
        <v>213</v>
      </c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</row>
    <row r="2" spans="1:22" ht="14.15" x14ac:dyDescent="0.25">
      <c r="A2" s="51"/>
      <c r="B2" s="58" t="s">
        <v>214</v>
      </c>
      <c r="C2" s="58">
        <v>4</v>
      </c>
      <c r="D2" s="58">
        <v>8</v>
      </c>
      <c r="E2" s="58">
        <v>12</v>
      </c>
      <c r="F2" s="58">
        <v>16</v>
      </c>
      <c r="G2" s="58">
        <v>20</v>
      </c>
      <c r="H2" s="58">
        <v>30</v>
      </c>
      <c r="I2" s="58">
        <v>40</v>
      </c>
      <c r="J2" s="51"/>
      <c r="K2" s="54" t="s">
        <v>215</v>
      </c>
      <c r="L2" s="57">
        <v>4.5</v>
      </c>
      <c r="M2" s="57">
        <v>5</v>
      </c>
      <c r="N2" s="57">
        <v>5.5</v>
      </c>
      <c r="O2" s="57">
        <v>6</v>
      </c>
      <c r="P2" s="57">
        <v>6.5</v>
      </c>
      <c r="Q2" s="57">
        <v>7</v>
      </c>
      <c r="R2" s="57">
        <v>7.5</v>
      </c>
      <c r="S2" s="57">
        <v>8</v>
      </c>
      <c r="T2" s="57">
        <v>8.5</v>
      </c>
      <c r="U2" s="57">
        <v>9</v>
      </c>
      <c r="V2" s="57">
        <v>9.5</v>
      </c>
    </row>
    <row r="3" spans="1:22" ht="14.15" x14ac:dyDescent="0.25">
      <c r="A3" s="69" t="s">
        <v>216</v>
      </c>
      <c r="B3" s="53" t="s">
        <v>197</v>
      </c>
      <c r="C3" s="56">
        <v>0.89200000000000002</v>
      </c>
      <c r="D3" s="56">
        <v>1.5069999999999999</v>
      </c>
      <c r="E3" s="56">
        <v>2.0779999999999998</v>
      </c>
      <c r="F3" s="56">
        <v>2.3460000000000001</v>
      </c>
      <c r="G3" s="56">
        <v>2.9910000000000001</v>
      </c>
      <c r="H3" s="56">
        <v>3.629</v>
      </c>
      <c r="I3" s="56">
        <v>4.1719999999999997</v>
      </c>
      <c r="J3" s="51"/>
      <c r="K3" s="54" t="s">
        <v>217</v>
      </c>
      <c r="L3" s="62" t="s">
        <v>218</v>
      </c>
      <c r="M3" s="62" t="s">
        <v>218</v>
      </c>
      <c r="N3" s="62" t="s">
        <v>218</v>
      </c>
      <c r="O3" s="62" t="s">
        <v>218</v>
      </c>
      <c r="P3" s="62" t="s">
        <v>218</v>
      </c>
      <c r="Q3" s="62" t="s">
        <v>218</v>
      </c>
      <c r="R3" s="62" t="s">
        <v>218</v>
      </c>
      <c r="S3" s="62" t="s">
        <v>218</v>
      </c>
      <c r="T3" s="62" t="s">
        <v>218</v>
      </c>
      <c r="U3" s="62" t="s">
        <v>218</v>
      </c>
      <c r="V3" s="62" t="s">
        <v>218</v>
      </c>
    </row>
    <row r="4" spans="1:22" ht="14.15" x14ac:dyDescent="0.25">
      <c r="A4" s="69"/>
      <c r="B4" s="53" t="s">
        <v>4</v>
      </c>
      <c r="C4" s="56">
        <v>0.873</v>
      </c>
      <c r="D4" s="56">
        <v>1.6060000000000001</v>
      </c>
      <c r="E4" s="56">
        <v>2.206</v>
      </c>
      <c r="F4" s="56">
        <v>2.5830000000000002</v>
      </c>
      <c r="G4" s="56">
        <v>2.89</v>
      </c>
      <c r="H4" s="56">
        <v>3.5339999999999998</v>
      </c>
      <c r="I4" s="56">
        <v>3.83</v>
      </c>
      <c r="J4" s="51"/>
      <c r="K4" s="53" t="s">
        <v>197</v>
      </c>
      <c r="L4" s="60">
        <v>6.7199999999999996E-2</v>
      </c>
      <c r="M4" s="60">
        <v>3.9E-2</v>
      </c>
      <c r="N4" s="60">
        <v>2.2555000000000001</v>
      </c>
      <c r="O4" s="60">
        <v>9.0550999999999995</v>
      </c>
      <c r="P4" s="60">
        <v>18.829000000000001</v>
      </c>
      <c r="Q4" s="60">
        <v>30.462</v>
      </c>
      <c r="R4" s="60">
        <v>41.057000000000002</v>
      </c>
      <c r="S4" s="60">
        <v>15.865</v>
      </c>
      <c r="T4" s="60">
        <v>7.0693000000000001</v>
      </c>
      <c r="U4" s="60">
        <v>2.4979</v>
      </c>
      <c r="V4" s="60">
        <v>0.32040000000000002</v>
      </c>
    </row>
    <row r="5" spans="1:22" ht="14.15" x14ac:dyDescent="0.25">
      <c r="A5" s="69"/>
      <c r="B5" s="53" t="s">
        <v>5</v>
      </c>
      <c r="C5" s="56">
        <v>0.91400000000000003</v>
      </c>
      <c r="D5" s="56">
        <v>1.59</v>
      </c>
      <c r="E5" s="56">
        <v>2.1309999999999998</v>
      </c>
      <c r="F5" s="56">
        <v>2.6360000000000001</v>
      </c>
      <c r="G5" s="56">
        <v>2.7269999999999999</v>
      </c>
      <c r="H5" s="56">
        <v>3.3660000000000001</v>
      </c>
      <c r="I5" s="56">
        <v>3.8180000000000001</v>
      </c>
      <c r="J5" s="51"/>
      <c r="K5" s="53" t="s">
        <v>4</v>
      </c>
      <c r="L5" s="61">
        <v>0</v>
      </c>
      <c r="M5" s="61">
        <v>5.0099999999999999E-2</v>
      </c>
      <c r="N5" s="61">
        <v>1.7908999999999999</v>
      </c>
      <c r="O5" s="61">
        <v>7.0316999999999998</v>
      </c>
      <c r="P5" s="61">
        <v>14.920999999999999</v>
      </c>
      <c r="Q5" s="61">
        <v>24.89</v>
      </c>
      <c r="R5" s="61">
        <v>32.409999999999997</v>
      </c>
      <c r="S5" s="61">
        <v>11.81</v>
      </c>
      <c r="T5" s="61">
        <v>5.8384999999999998</v>
      </c>
      <c r="U5" s="61">
        <v>2.3092000000000001</v>
      </c>
      <c r="V5" s="61">
        <v>0.28989999999999999</v>
      </c>
    </row>
    <row r="6" spans="1:22" ht="14.15" x14ac:dyDescent="0.25">
      <c r="A6" s="69"/>
      <c r="B6" s="55" t="s">
        <v>198</v>
      </c>
      <c r="C6" s="56">
        <v>0.89300000000000013</v>
      </c>
      <c r="D6" s="64">
        <v>1.5676666666666668</v>
      </c>
      <c r="E6" s="64">
        <v>2.1383333333333332</v>
      </c>
      <c r="F6" s="64">
        <v>2.5216666666666669</v>
      </c>
      <c r="G6" s="64">
        <v>2.8693333333333335</v>
      </c>
      <c r="H6" s="64">
        <v>3.5096666666666665</v>
      </c>
      <c r="I6" s="64">
        <v>3.9399999999999995</v>
      </c>
      <c r="J6" s="51"/>
      <c r="K6" s="53" t="s">
        <v>5</v>
      </c>
      <c r="L6" s="60">
        <v>0</v>
      </c>
      <c r="M6" s="60">
        <v>2.1100000000000001E-2</v>
      </c>
      <c r="N6" s="60">
        <v>1.9373</v>
      </c>
      <c r="O6" s="60">
        <v>7.5568</v>
      </c>
      <c r="P6" s="60">
        <v>15.27</v>
      </c>
      <c r="Q6" s="60">
        <v>25.568000000000001</v>
      </c>
      <c r="R6" s="60">
        <v>34.116999999999997</v>
      </c>
      <c r="S6" s="60">
        <v>12.875999999999999</v>
      </c>
      <c r="T6" s="60">
        <v>6.2271999999999998</v>
      </c>
      <c r="U6" s="60">
        <v>2.3776000000000002</v>
      </c>
      <c r="V6" s="60">
        <v>0.26790000000000003</v>
      </c>
    </row>
    <row r="7" spans="1:22" ht="14.15" x14ac:dyDescent="0.25">
      <c r="A7" s="69"/>
      <c r="B7" s="55" t="s">
        <v>199</v>
      </c>
      <c r="C7" s="64">
        <v>1.1846237095944585E-2</v>
      </c>
      <c r="D7" s="64">
        <v>3.0682966682582184E-2</v>
      </c>
      <c r="E7" s="64">
        <v>3.7131897039846755E-2</v>
      </c>
      <c r="F7" s="64">
        <v>8.9155918355304842E-2</v>
      </c>
      <c r="G7" s="64">
        <v>7.6907592458597934E-2</v>
      </c>
      <c r="H7" s="64">
        <v>7.6890253680886658E-2</v>
      </c>
      <c r="I7" s="64">
        <v>0.11605171261123196</v>
      </c>
      <c r="J7" s="51"/>
      <c r="K7" s="55" t="s">
        <v>198</v>
      </c>
      <c r="L7" s="60">
        <v>2.24E-2</v>
      </c>
      <c r="M7" s="60">
        <v>3.6733333333333333E-2</v>
      </c>
      <c r="N7" s="60">
        <v>1.9945666666666668</v>
      </c>
      <c r="O7" s="60">
        <v>7.8811999999999998</v>
      </c>
      <c r="P7" s="60">
        <v>16.34</v>
      </c>
      <c r="Q7" s="60">
        <v>26.973333333333333</v>
      </c>
      <c r="R7" s="60">
        <v>35.861333333333334</v>
      </c>
      <c r="S7" s="60">
        <v>13.517000000000001</v>
      </c>
      <c r="T7" s="60">
        <v>6.378333333333333</v>
      </c>
      <c r="U7" s="60">
        <v>2.3949000000000003</v>
      </c>
      <c r="V7" s="60">
        <v>0.29273333333333335</v>
      </c>
    </row>
    <row r="8" spans="1:22" ht="14.15" x14ac:dyDescent="0.25">
      <c r="A8" s="69" t="s">
        <v>20</v>
      </c>
      <c r="B8" s="53" t="s">
        <v>197</v>
      </c>
      <c r="C8" s="56">
        <v>0.84199999999999997</v>
      </c>
      <c r="D8" s="56">
        <v>1.3620000000000001</v>
      </c>
      <c r="E8" s="56">
        <v>2.0859999999999999</v>
      </c>
      <c r="F8" s="56">
        <v>2.4430000000000001</v>
      </c>
      <c r="G8" s="56">
        <v>2.9569999999999999</v>
      </c>
      <c r="H8" s="56">
        <v>3.5880000000000001</v>
      </c>
      <c r="I8" s="56">
        <v>3.7440000000000002</v>
      </c>
      <c r="J8" s="51"/>
      <c r="K8" s="55" t="s">
        <v>199</v>
      </c>
      <c r="L8" s="60">
        <v>1.8289523412769203E-2</v>
      </c>
      <c r="M8" s="60">
        <v>6.8977183559824221E-3</v>
      </c>
      <c r="N8" s="60">
        <v>0.11197508982235509</v>
      </c>
      <c r="O8" s="60">
        <v>0.49496653309953392</v>
      </c>
      <c r="P8" s="60">
        <v>1.0194542112756033</v>
      </c>
      <c r="Q8" s="60">
        <v>1.4331796300007851</v>
      </c>
      <c r="R8" s="60">
        <v>2.158943997694041</v>
      </c>
      <c r="S8" s="60">
        <v>0.99094982494285055</v>
      </c>
      <c r="T8" s="60">
        <v>0.2965910477905826</v>
      </c>
      <c r="U8" s="60">
        <v>4.5034283236929991E-2</v>
      </c>
      <c r="V8" s="60">
        <v>1.2428312957226443E-2</v>
      </c>
    </row>
    <row r="9" spans="1:22" ht="14.15" x14ac:dyDescent="0.25">
      <c r="A9" s="69"/>
      <c r="B9" s="53" t="s">
        <v>4</v>
      </c>
      <c r="C9" s="56">
        <v>0.879</v>
      </c>
      <c r="D9" s="56">
        <v>1.4650000000000001</v>
      </c>
      <c r="E9" s="56">
        <v>2.0840000000000001</v>
      </c>
      <c r="F9" s="56">
        <v>2.68</v>
      </c>
      <c r="G9" s="56">
        <v>3.0680000000000001</v>
      </c>
      <c r="H9" s="56">
        <v>3.3210000000000002</v>
      </c>
      <c r="I9" s="56">
        <v>4.0529999999999999</v>
      </c>
      <c r="J9" s="51"/>
      <c r="K9" s="57" t="s">
        <v>219</v>
      </c>
      <c r="L9" s="60">
        <v>6.2462819750148717E-2</v>
      </c>
      <c r="M9" s="60">
        <v>0.10243158834027365</v>
      </c>
      <c r="N9" s="60">
        <v>5.5618865258774539</v>
      </c>
      <c r="O9" s="60">
        <v>21.976873884592504</v>
      </c>
      <c r="P9" s="60">
        <v>45.564396192742414</v>
      </c>
      <c r="Q9" s="60">
        <v>75.215645449137412</v>
      </c>
      <c r="R9" s="63">
        <v>100</v>
      </c>
      <c r="S9" s="60">
        <v>37.692407792980369</v>
      </c>
      <c r="T9" s="60">
        <v>17.78610202260559</v>
      </c>
      <c r="U9" s="60">
        <v>6.6782235276621069</v>
      </c>
      <c r="V9" s="60">
        <v>0.81629238548483041</v>
      </c>
    </row>
    <row r="10" spans="1:22" ht="14.15" x14ac:dyDescent="0.25">
      <c r="A10" s="69"/>
      <c r="B10" s="53" t="s">
        <v>5</v>
      </c>
      <c r="C10" s="56">
        <v>0.91600000000000004</v>
      </c>
      <c r="D10" s="56">
        <v>1.5249999999999999</v>
      </c>
      <c r="E10" s="56">
        <v>2.1440000000000001</v>
      </c>
      <c r="F10" s="56">
        <v>2.5139999999999998</v>
      </c>
      <c r="G10" s="56">
        <v>2.948</v>
      </c>
      <c r="H10" s="56">
        <v>3.3479999999999999</v>
      </c>
      <c r="I10" s="56">
        <v>3.7869999999999999</v>
      </c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</row>
    <row r="11" spans="1:22" ht="14.15" x14ac:dyDescent="0.25">
      <c r="A11" s="69"/>
      <c r="B11" s="55" t="s">
        <v>198</v>
      </c>
      <c r="C11" s="56">
        <v>0.879</v>
      </c>
      <c r="D11" s="64">
        <v>1.4506666666666668</v>
      </c>
      <c r="E11" s="64">
        <v>2.1046666666666667</v>
      </c>
      <c r="F11" s="64">
        <v>2.545666666666667</v>
      </c>
      <c r="G11" s="64">
        <v>2.9910000000000001</v>
      </c>
      <c r="H11" s="64">
        <v>3.4190000000000005</v>
      </c>
      <c r="I11" s="64">
        <v>3.8613333333333331</v>
      </c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</row>
    <row r="12" spans="1:22" ht="14.15" x14ac:dyDescent="0.25">
      <c r="A12" s="69"/>
      <c r="B12" s="55" t="s">
        <v>199</v>
      </c>
      <c r="C12" s="64">
        <v>2.1361959960016174E-2</v>
      </c>
      <c r="D12" s="64">
        <v>4.7596685225385599E-2</v>
      </c>
      <c r="E12" s="64">
        <v>1.9675139417831659E-2</v>
      </c>
      <c r="F12" s="64">
        <v>7.0224243993399119E-2</v>
      </c>
      <c r="G12" s="64">
        <v>3.8587562763149529E-2</v>
      </c>
      <c r="H12" s="64">
        <v>8.4858706094307151E-2</v>
      </c>
      <c r="I12" s="64">
        <v>9.6633902493437063E-2</v>
      </c>
      <c r="J12" s="51"/>
      <c r="K12" s="52" t="s">
        <v>220</v>
      </c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</row>
    <row r="13" spans="1:22" ht="14.15" x14ac:dyDescent="0.25">
      <c r="A13" s="51"/>
      <c r="B13" s="51"/>
      <c r="C13" s="51"/>
      <c r="D13" s="51"/>
      <c r="E13" s="51"/>
      <c r="F13" s="51"/>
      <c r="G13" s="51"/>
      <c r="H13" s="51"/>
      <c r="I13" s="51"/>
      <c r="J13" s="51"/>
      <c r="K13" s="54" t="s">
        <v>221</v>
      </c>
      <c r="L13" s="57">
        <v>20</v>
      </c>
      <c r="M13" s="57">
        <v>30</v>
      </c>
      <c r="N13" s="57">
        <v>40</v>
      </c>
      <c r="O13" s="57">
        <v>45</v>
      </c>
      <c r="P13" s="57">
        <v>50</v>
      </c>
      <c r="Q13" s="57">
        <v>60</v>
      </c>
      <c r="R13" s="57">
        <v>70</v>
      </c>
      <c r="S13" s="51"/>
      <c r="T13" s="51"/>
      <c r="U13" s="51"/>
      <c r="V13" s="51"/>
    </row>
    <row r="14" spans="1:22" ht="14.15" x14ac:dyDescent="0.25">
      <c r="A14" s="51"/>
      <c r="B14" s="51"/>
      <c r="C14" s="51"/>
      <c r="D14" s="51"/>
      <c r="E14" s="51"/>
      <c r="F14" s="51"/>
      <c r="G14" s="51"/>
      <c r="H14" s="51"/>
      <c r="I14" s="51"/>
      <c r="J14" s="51"/>
      <c r="K14" s="54" t="s">
        <v>217</v>
      </c>
      <c r="L14" s="62" t="s">
        <v>218</v>
      </c>
      <c r="M14" s="62" t="s">
        <v>218</v>
      </c>
      <c r="N14" s="62" t="s">
        <v>218</v>
      </c>
      <c r="O14" s="62" t="s">
        <v>218</v>
      </c>
      <c r="P14" s="62" t="s">
        <v>218</v>
      </c>
      <c r="Q14" s="62" t="s">
        <v>218</v>
      </c>
      <c r="R14" s="62" t="s">
        <v>218</v>
      </c>
      <c r="S14" s="51"/>
      <c r="T14" s="51"/>
      <c r="U14" s="51"/>
      <c r="V14" s="51"/>
    </row>
    <row r="15" spans="1:22" ht="14.15" x14ac:dyDescent="0.25">
      <c r="A15" s="52" t="s">
        <v>222</v>
      </c>
      <c r="B15" s="51"/>
      <c r="C15" s="51"/>
      <c r="D15" s="51"/>
      <c r="E15" s="51"/>
      <c r="F15" s="51"/>
      <c r="G15" s="51"/>
      <c r="H15" s="51"/>
      <c r="I15" s="51"/>
      <c r="J15" s="51"/>
      <c r="K15" s="53" t="s">
        <v>197</v>
      </c>
      <c r="L15" s="59">
        <v>29.715</v>
      </c>
      <c r="M15" s="59">
        <v>28.687999999999999</v>
      </c>
      <c r="N15" s="59">
        <v>21.937999999999999</v>
      </c>
      <c r="O15" s="59">
        <v>8.9013000000000009</v>
      </c>
      <c r="P15" s="59">
        <v>1.0485</v>
      </c>
      <c r="Q15" s="59">
        <v>0</v>
      </c>
      <c r="R15" s="59">
        <v>4.3E-3</v>
      </c>
      <c r="S15" s="51"/>
      <c r="T15" s="51"/>
      <c r="U15" s="51"/>
      <c r="V15" s="51"/>
    </row>
    <row r="16" spans="1:22" ht="14.15" x14ac:dyDescent="0.25">
      <c r="A16" s="51"/>
      <c r="B16" s="58" t="s">
        <v>223</v>
      </c>
      <c r="C16" s="58">
        <v>4</v>
      </c>
      <c r="D16" s="58">
        <v>8</v>
      </c>
      <c r="E16" s="58">
        <v>12</v>
      </c>
      <c r="F16" s="58">
        <v>16</v>
      </c>
      <c r="G16" s="58">
        <v>20</v>
      </c>
      <c r="H16" s="58">
        <v>30</v>
      </c>
      <c r="I16" s="51"/>
      <c r="J16" s="51"/>
      <c r="K16" s="53" t="s">
        <v>4</v>
      </c>
      <c r="L16" s="59">
        <v>28.547000000000001</v>
      </c>
      <c r="M16" s="59">
        <v>27.567</v>
      </c>
      <c r="N16" s="59">
        <v>21.443999999999999</v>
      </c>
      <c r="O16" s="59">
        <v>8.1372</v>
      </c>
      <c r="P16" s="59">
        <v>1.0538000000000001</v>
      </c>
      <c r="Q16" s="59">
        <v>0</v>
      </c>
      <c r="R16" s="59">
        <v>1.9599999999999999E-2</v>
      </c>
      <c r="S16" s="51"/>
      <c r="T16" s="51"/>
      <c r="U16" s="51"/>
      <c r="V16" s="51"/>
    </row>
    <row r="17" spans="1:18" ht="14.15" x14ac:dyDescent="0.25">
      <c r="A17" s="69" t="s">
        <v>216</v>
      </c>
      <c r="B17" s="53" t="s">
        <v>197</v>
      </c>
      <c r="C17" s="56">
        <v>88.6</v>
      </c>
      <c r="D17" s="56">
        <v>66.5</v>
      </c>
      <c r="E17" s="56">
        <v>55.4</v>
      </c>
      <c r="F17" s="56">
        <v>37.700000000000003</v>
      </c>
      <c r="G17" s="56">
        <v>20.399999999999999</v>
      </c>
      <c r="H17" s="56">
        <v>11.4</v>
      </c>
      <c r="I17" s="51"/>
      <c r="J17" s="51"/>
      <c r="K17" s="53" t="s">
        <v>5</v>
      </c>
      <c r="L17" s="59">
        <v>27.323</v>
      </c>
      <c r="M17" s="59">
        <v>25.791</v>
      </c>
      <c r="N17" s="59">
        <v>20.649000000000001</v>
      </c>
      <c r="O17" s="59">
        <v>8.2178000000000004</v>
      </c>
      <c r="P17" s="59">
        <v>1.0256000000000001</v>
      </c>
      <c r="Q17" s="59">
        <v>0</v>
      </c>
      <c r="R17" s="59">
        <v>8.6999999999999994E-3</v>
      </c>
    </row>
    <row r="18" spans="1:18" ht="14.15" x14ac:dyDescent="0.25">
      <c r="A18" s="69"/>
      <c r="B18" s="53" t="s">
        <v>4</v>
      </c>
      <c r="C18" s="56">
        <v>85.6</v>
      </c>
      <c r="D18" s="56">
        <v>74</v>
      </c>
      <c r="E18" s="56">
        <v>55.6</v>
      </c>
      <c r="F18" s="56">
        <v>33.4</v>
      </c>
      <c r="G18" s="56">
        <v>19.399999999999999</v>
      </c>
      <c r="H18" s="56">
        <v>11.1</v>
      </c>
      <c r="I18" s="51"/>
      <c r="J18" s="51"/>
      <c r="K18" s="55" t="s">
        <v>198</v>
      </c>
      <c r="L18" s="59">
        <v>28.528333333333336</v>
      </c>
      <c r="M18" s="59">
        <v>27.348666666666663</v>
      </c>
      <c r="N18" s="59">
        <v>21.343666666666667</v>
      </c>
      <c r="O18" s="59">
        <v>8.4187666666666665</v>
      </c>
      <c r="P18" s="59">
        <v>1.0426333333333335</v>
      </c>
      <c r="Q18" s="59">
        <v>0</v>
      </c>
      <c r="R18" s="59">
        <v>1.0866666666666665E-2</v>
      </c>
    </row>
    <row r="19" spans="1:18" ht="14.15" x14ac:dyDescent="0.25">
      <c r="A19" s="69"/>
      <c r="B19" s="53" t="s">
        <v>5</v>
      </c>
      <c r="C19" s="56">
        <v>83.8</v>
      </c>
      <c r="D19" s="56">
        <v>67.3</v>
      </c>
      <c r="E19" s="56">
        <v>54.9</v>
      </c>
      <c r="F19" s="56">
        <v>34</v>
      </c>
      <c r="G19" s="56">
        <v>21.2</v>
      </c>
      <c r="H19" s="56">
        <v>12.9</v>
      </c>
      <c r="I19" s="51"/>
      <c r="J19" s="51"/>
      <c r="K19" s="55" t="s">
        <v>199</v>
      </c>
      <c r="L19" s="59">
        <v>0.56385130690270102</v>
      </c>
      <c r="M19" s="59">
        <v>0.68862251122247509</v>
      </c>
      <c r="N19" s="59">
        <v>0.306568945782831</v>
      </c>
      <c r="O19" s="59">
        <v>0.19790733147562056</v>
      </c>
      <c r="P19" s="59">
        <v>7.0651465870306953E-3</v>
      </c>
      <c r="Q19" s="59">
        <v>0</v>
      </c>
      <c r="R19" s="59">
        <v>3.7131398313811903E-3</v>
      </c>
    </row>
    <row r="20" spans="1:18" ht="14.15" x14ac:dyDescent="0.25">
      <c r="A20" s="69"/>
      <c r="B20" s="55" t="s">
        <v>198</v>
      </c>
      <c r="C20" s="65">
        <v>86</v>
      </c>
      <c r="D20" s="65">
        <v>69.266666666666666</v>
      </c>
      <c r="E20" s="65">
        <v>55.300000000000004</v>
      </c>
      <c r="F20" s="65">
        <v>35.033333333333331</v>
      </c>
      <c r="G20" s="65">
        <v>20.333333333333332</v>
      </c>
      <c r="H20" s="65">
        <v>11.799999999999999</v>
      </c>
      <c r="I20" s="51"/>
      <c r="J20" s="51"/>
      <c r="K20" s="57" t="s">
        <v>219</v>
      </c>
      <c r="L20" s="63">
        <v>100</v>
      </c>
      <c r="M20" s="59">
        <v>95.864929602149886</v>
      </c>
      <c r="N20" s="59">
        <v>74.815680317812692</v>
      </c>
      <c r="O20" s="59">
        <v>29.510194543436345</v>
      </c>
      <c r="P20" s="59">
        <v>3.6547292165683238</v>
      </c>
      <c r="Q20" s="59">
        <v>0</v>
      </c>
      <c r="R20" s="59">
        <v>3.8090786936963245E-2</v>
      </c>
    </row>
    <row r="21" spans="1:18" ht="14.15" x14ac:dyDescent="0.25">
      <c r="A21" s="69"/>
      <c r="B21" s="55" t="s">
        <v>199</v>
      </c>
      <c r="C21" s="65">
        <v>1.3999999999999995</v>
      </c>
      <c r="D21" s="65">
        <v>2.3779075769349083</v>
      </c>
      <c r="E21" s="65">
        <v>0.20816659994661393</v>
      </c>
      <c r="F21" s="65">
        <v>1.3445362686732483</v>
      </c>
      <c r="G21" s="65">
        <v>0.52068331172711046</v>
      </c>
      <c r="H21" s="65">
        <v>0.55677643628300244</v>
      </c>
      <c r="I21" s="51"/>
      <c r="J21" s="51"/>
      <c r="K21" s="51"/>
      <c r="L21" s="51"/>
      <c r="M21" s="51"/>
      <c r="N21" s="51"/>
      <c r="O21" s="51"/>
      <c r="P21" s="51"/>
      <c r="Q21" s="51"/>
      <c r="R21" s="51"/>
    </row>
    <row r="22" spans="1:18" ht="14.15" x14ac:dyDescent="0.25">
      <c r="A22" s="69" t="s">
        <v>20</v>
      </c>
      <c r="B22" s="53" t="s">
        <v>197</v>
      </c>
      <c r="C22" s="56">
        <v>99.9</v>
      </c>
      <c r="D22" s="56">
        <v>89.7</v>
      </c>
      <c r="E22" s="56">
        <v>68.599999999999994</v>
      </c>
      <c r="F22" s="56">
        <v>61.3</v>
      </c>
      <c r="G22" s="56">
        <v>26.8</v>
      </c>
      <c r="H22" s="56">
        <v>11.4</v>
      </c>
      <c r="I22" s="51"/>
      <c r="J22" s="51"/>
      <c r="K22" s="51"/>
      <c r="L22" s="51"/>
      <c r="M22" s="51"/>
      <c r="N22" s="51"/>
      <c r="O22" s="51"/>
      <c r="P22" s="51"/>
      <c r="Q22" s="51"/>
      <c r="R22" s="51"/>
    </row>
    <row r="23" spans="1:18" ht="14.15" x14ac:dyDescent="0.25">
      <c r="A23" s="69"/>
      <c r="B23" s="53" t="s">
        <v>4</v>
      </c>
      <c r="C23" s="56">
        <v>99.2</v>
      </c>
      <c r="D23" s="56">
        <v>91.6</v>
      </c>
      <c r="E23" s="56">
        <v>83</v>
      </c>
      <c r="F23" s="56">
        <v>53.7</v>
      </c>
      <c r="G23" s="56">
        <v>28.5</v>
      </c>
      <c r="H23" s="56">
        <v>12.8</v>
      </c>
      <c r="I23" s="51"/>
      <c r="J23" s="51"/>
      <c r="K23" s="51"/>
      <c r="L23" s="51"/>
      <c r="M23" s="51"/>
      <c r="N23" s="51"/>
      <c r="O23" s="51"/>
      <c r="P23" s="51"/>
      <c r="Q23" s="51"/>
      <c r="R23" s="51"/>
    </row>
    <row r="24" spans="1:18" ht="14.15" x14ac:dyDescent="0.25">
      <c r="A24" s="69"/>
      <c r="B24" s="53" t="s">
        <v>5</v>
      </c>
      <c r="C24" s="56">
        <v>96.2</v>
      </c>
      <c r="D24" s="56">
        <v>85.2</v>
      </c>
      <c r="E24" s="56">
        <v>78.900000000000006</v>
      </c>
      <c r="F24" s="56">
        <v>53.6</v>
      </c>
      <c r="G24" s="56">
        <v>28.8</v>
      </c>
      <c r="H24" s="56">
        <v>10.3</v>
      </c>
      <c r="I24" s="51"/>
      <c r="J24" s="51"/>
      <c r="K24" s="51"/>
      <c r="L24" s="51"/>
      <c r="M24" s="51"/>
      <c r="N24" s="51"/>
      <c r="O24" s="51"/>
      <c r="P24" s="51"/>
      <c r="Q24" s="51"/>
      <c r="R24" s="51"/>
    </row>
    <row r="25" spans="1:18" ht="14.15" x14ac:dyDescent="0.25">
      <c r="A25" s="69"/>
      <c r="B25" s="55" t="s">
        <v>198</v>
      </c>
      <c r="C25" s="65">
        <v>98.433333333333337</v>
      </c>
      <c r="D25" s="65">
        <v>88.833333333333329</v>
      </c>
      <c r="E25" s="65">
        <v>76.833333333333329</v>
      </c>
      <c r="F25" s="65">
        <v>56.199999999999996</v>
      </c>
      <c r="G25" s="65">
        <v>28.033333333333331</v>
      </c>
      <c r="H25" s="65">
        <v>11.5</v>
      </c>
      <c r="I25" s="51"/>
      <c r="J25" s="51"/>
      <c r="K25" s="51"/>
      <c r="L25" s="51"/>
      <c r="M25" s="51"/>
      <c r="N25" s="51"/>
      <c r="O25" s="51"/>
      <c r="P25" s="51"/>
      <c r="Q25" s="51"/>
      <c r="R25" s="51"/>
    </row>
    <row r="26" spans="1:18" ht="14.15" x14ac:dyDescent="0.25">
      <c r="A26" s="69"/>
      <c r="B26" s="55" t="s">
        <v>199</v>
      </c>
      <c r="C26" s="65">
        <v>1.1348029687032808</v>
      </c>
      <c r="D26" s="65">
        <v>1.8976593769987025</v>
      </c>
      <c r="E26" s="65">
        <v>4.2834306084933607</v>
      </c>
      <c r="F26" s="65">
        <v>2.5501633934580199</v>
      </c>
      <c r="G26" s="65">
        <v>0.62271805640898004</v>
      </c>
      <c r="H26" s="65">
        <v>0.72341781380702364</v>
      </c>
      <c r="I26" s="51"/>
      <c r="J26" s="51"/>
      <c r="K26" s="51"/>
      <c r="L26" s="51"/>
      <c r="M26" s="51"/>
      <c r="N26" s="51"/>
      <c r="O26" s="51"/>
      <c r="P26" s="51"/>
      <c r="Q26" s="51"/>
      <c r="R26" s="51"/>
    </row>
  </sheetData>
  <mergeCells count="4">
    <mergeCell ref="A3:A7"/>
    <mergeCell ref="A8:A12"/>
    <mergeCell ref="A17:A21"/>
    <mergeCell ref="A22:A26"/>
  </mergeCells>
  <phoneticPr fontId="2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95"/>
  <sheetViews>
    <sheetView workbookViewId="0">
      <selection activeCell="L41" sqref="L41"/>
    </sheetView>
  </sheetViews>
  <sheetFormatPr defaultRowHeight="13.3" x14ac:dyDescent="0.25"/>
  <cols>
    <col min="1" max="1" width="16.84375" bestFit="1" customWidth="1"/>
    <col min="2" max="2" width="26.23046875" bestFit="1" customWidth="1"/>
    <col min="3" max="3" width="9.61328125" bestFit="1" customWidth="1"/>
    <col min="4" max="4" width="10.3828125" customWidth="1"/>
    <col min="5" max="5" width="10.4609375" customWidth="1"/>
    <col min="6" max="6" width="10.765625" customWidth="1"/>
    <col min="7" max="7" width="10.4609375" customWidth="1"/>
    <col min="8" max="8" width="10.23046875" customWidth="1"/>
    <col min="9" max="9" width="10.4609375" customWidth="1"/>
    <col min="10" max="10" width="9.84375" customWidth="1"/>
    <col min="11" max="11" width="10" customWidth="1"/>
    <col min="12" max="12" width="10.3828125" customWidth="1"/>
    <col min="13" max="13" width="10.15234375" customWidth="1"/>
    <col min="14" max="14" width="10" customWidth="1"/>
    <col min="15" max="16" width="10.23046875" customWidth="1"/>
    <col min="17" max="17" width="9.84375" customWidth="1"/>
    <col min="18" max="18" width="10.4609375" customWidth="1"/>
    <col min="19" max="19" width="10" customWidth="1"/>
    <col min="20" max="20" width="10.61328125" customWidth="1"/>
    <col min="21" max="21" width="9.84375" customWidth="1"/>
    <col min="22" max="22" width="10.765625" customWidth="1"/>
    <col min="23" max="23" width="10.15234375" customWidth="1"/>
  </cols>
  <sheetData>
    <row r="1" spans="1:46" ht="14.15" x14ac:dyDescent="0.25">
      <c r="A1" s="2"/>
      <c r="B1" s="1" t="s">
        <v>89</v>
      </c>
      <c r="C1" s="2"/>
      <c r="D1" s="2"/>
      <c r="E1" s="2"/>
      <c r="F1" s="2"/>
      <c r="G1" s="2"/>
      <c r="I1" s="2"/>
      <c r="J1" s="2"/>
      <c r="K1" s="2"/>
      <c r="L1" s="2"/>
      <c r="M1" s="2"/>
      <c r="N1" s="2"/>
      <c r="O1" s="2"/>
      <c r="P1" s="1"/>
      <c r="Q1" s="2"/>
      <c r="R1" s="2"/>
      <c r="S1" s="2"/>
      <c r="T1" s="2"/>
      <c r="U1" s="2"/>
      <c r="V1" s="2"/>
      <c r="W1" s="2"/>
    </row>
    <row r="2" spans="1:46" ht="14.15" x14ac:dyDescent="0.3">
      <c r="A2" s="2"/>
      <c r="B2" s="3" t="s">
        <v>24</v>
      </c>
      <c r="C2" s="4" t="s">
        <v>25</v>
      </c>
      <c r="D2" s="4">
        <v>1</v>
      </c>
      <c r="E2" s="4">
        <v>2</v>
      </c>
      <c r="F2" s="4">
        <v>3</v>
      </c>
      <c r="G2" s="4">
        <v>4</v>
      </c>
      <c r="H2" s="4">
        <v>5</v>
      </c>
      <c r="I2" s="4">
        <v>6</v>
      </c>
      <c r="J2" s="4">
        <v>7</v>
      </c>
      <c r="K2" s="4">
        <v>8</v>
      </c>
      <c r="L2" s="4">
        <v>9</v>
      </c>
      <c r="M2" s="4">
        <v>10</v>
      </c>
      <c r="N2" s="4">
        <v>11</v>
      </c>
      <c r="O2" s="4">
        <v>12</v>
      </c>
      <c r="P2" s="4">
        <v>13</v>
      </c>
      <c r="Q2" s="4">
        <v>14</v>
      </c>
      <c r="R2" s="4">
        <v>15</v>
      </c>
      <c r="S2" s="4">
        <v>16</v>
      </c>
      <c r="T2" s="4">
        <v>17</v>
      </c>
      <c r="U2" s="4">
        <v>18</v>
      </c>
      <c r="V2" s="4">
        <v>19</v>
      </c>
      <c r="W2" s="4">
        <v>20</v>
      </c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</row>
    <row r="3" spans="1:46" ht="15.45" x14ac:dyDescent="0.4">
      <c r="A3" s="2"/>
      <c r="B3" s="3" t="s">
        <v>90</v>
      </c>
      <c r="C3" s="11" t="s">
        <v>23</v>
      </c>
      <c r="D3" s="11" t="s">
        <v>23</v>
      </c>
      <c r="E3" s="11" t="s">
        <v>23</v>
      </c>
      <c r="F3" s="11" t="s">
        <v>23</v>
      </c>
      <c r="G3" s="11" t="s">
        <v>23</v>
      </c>
      <c r="H3" s="11" t="s">
        <v>23</v>
      </c>
      <c r="I3" s="11" t="s">
        <v>23</v>
      </c>
      <c r="J3" s="11" t="s">
        <v>23</v>
      </c>
      <c r="K3" s="11" t="s">
        <v>23</v>
      </c>
      <c r="L3" s="11" t="s">
        <v>23</v>
      </c>
      <c r="M3" s="11" t="s">
        <v>23</v>
      </c>
      <c r="N3" s="11" t="s">
        <v>23</v>
      </c>
      <c r="O3" s="11" t="s">
        <v>23</v>
      </c>
      <c r="P3" s="11" t="s">
        <v>23</v>
      </c>
      <c r="Q3" s="11" t="s">
        <v>23</v>
      </c>
      <c r="R3" s="11" t="s">
        <v>23</v>
      </c>
      <c r="S3" s="11" t="s">
        <v>23</v>
      </c>
      <c r="T3" s="11" t="s">
        <v>23</v>
      </c>
      <c r="U3" s="11" t="s">
        <v>23</v>
      </c>
      <c r="V3" s="11" t="s">
        <v>23</v>
      </c>
      <c r="W3" s="11" t="s">
        <v>23</v>
      </c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</row>
    <row r="4" spans="1:46" ht="14.15" x14ac:dyDescent="0.35">
      <c r="A4" s="66" t="s">
        <v>26</v>
      </c>
      <c r="B4" s="3" t="s">
        <v>3</v>
      </c>
      <c r="C4" s="5">
        <v>74.253129999999999</v>
      </c>
      <c r="D4" s="5">
        <v>96.494259999999997</v>
      </c>
      <c r="E4" s="5">
        <v>119.37649999999999</v>
      </c>
      <c r="F4" s="5">
        <v>119.0921</v>
      </c>
      <c r="G4" s="5">
        <v>116.76349999999999</v>
      </c>
      <c r="H4" s="5">
        <v>113.39960000000001</v>
      </c>
      <c r="I4" s="5">
        <v>110.8413</v>
      </c>
      <c r="J4" s="5">
        <v>106.6827</v>
      </c>
      <c r="K4" s="5">
        <v>103.6463</v>
      </c>
      <c r="L4" s="5">
        <v>102.0102</v>
      </c>
      <c r="M4" s="5">
        <v>102.566</v>
      </c>
      <c r="N4" s="5">
        <v>102.7282</v>
      </c>
      <c r="O4" s="5">
        <v>98.994960000000006</v>
      </c>
      <c r="P4" s="5">
        <v>101.5864</v>
      </c>
      <c r="Q4" s="5">
        <v>103.5334</v>
      </c>
      <c r="R4" s="5">
        <v>102.57940000000001</v>
      </c>
      <c r="S4" s="5">
        <v>103.6617</v>
      </c>
      <c r="T4" s="5">
        <v>106.795</v>
      </c>
      <c r="U4" s="5">
        <v>106.9415</v>
      </c>
      <c r="V4" s="5">
        <v>105.4469</v>
      </c>
      <c r="W4" s="5">
        <v>101.1889</v>
      </c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</row>
    <row r="5" spans="1:46" ht="14.15" x14ac:dyDescent="0.35">
      <c r="A5" s="66"/>
      <c r="B5" s="3" t="s">
        <v>4</v>
      </c>
      <c r="C5" s="5">
        <v>71.502840000000006</v>
      </c>
      <c r="D5" s="5">
        <v>80.456320000000005</v>
      </c>
      <c r="E5" s="5">
        <v>84.974000000000004</v>
      </c>
      <c r="F5" s="5">
        <v>90.521979999999999</v>
      </c>
      <c r="G5" s="5">
        <v>95.248260000000002</v>
      </c>
      <c r="H5" s="5">
        <v>96.871799999999993</v>
      </c>
      <c r="I5" s="5">
        <v>97.904250000000005</v>
      </c>
      <c r="J5" s="5">
        <v>98.889120000000005</v>
      </c>
      <c r="K5" s="5">
        <v>99.348110000000005</v>
      </c>
      <c r="L5" s="5">
        <v>96.184100000000001</v>
      </c>
      <c r="M5" s="5">
        <v>92.875060000000005</v>
      </c>
      <c r="N5" s="5">
        <v>90.592209999999994</v>
      </c>
      <c r="O5" s="5">
        <v>87.430620000000005</v>
      </c>
      <c r="P5" s="5">
        <v>85.621729999999999</v>
      </c>
      <c r="Q5" s="5">
        <v>86.223640000000003</v>
      </c>
      <c r="R5" s="5">
        <v>83.837140000000005</v>
      </c>
      <c r="S5" s="5">
        <v>82.348799999999997</v>
      </c>
      <c r="T5" s="5">
        <v>80.679540000000003</v>
      </c>
      <c r="U5" s="5">
        <v>78.340410000000006</v>
      </c>
      <c r="V5" s="5">
        <v>77.430520000000001</v>
      </c>
      <c r="W5" s="5">
        <v>72.568780000000004</v>
      </c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</row>
    <row r="6" spans="1:46" ht="14.15" x14ac:dyDescent="0.35">
      <c r="A6" s="66"/>
      <c r="B6" s="3" t="s">
        <v>5</v>
      </c>
      <c r="C6" s="5">
        <v>69.888810000000007</v>
      </c>
      <c r="D6" s="5">
        <v>82.875640000000004</v>
      </c>
      <c r="E6" s="5">
        <v>87.865459999999999</v>
      </c>
      <c r="F6" s="5">
        <v>78.900239999999997</v>
      </c>
      <c r="G6" s="5">
        <v>83.105530000000002</v>
      </c>
      <c r="H6" s="5">
        <v>83.017889999999994</v>
      </c>
      <c r="I6" s="5">
        <v>84.000349999999997</v>
      </c>
      <c r="J6" s="5">
        <v>87.589340000000007</v>
      </c>
      <c r="K6" s="5">
        <v>90.099649999999997</v>
      </c>
      <c r="L6" s="5">
        <v>88.241650000000007</v>
      </c>
      <c r="M6" s="5">
        <v>84.14922</v>
      </c>
      <c r="N6" s="5">
        <v>82.373639999999995</v>
      </c>
      <c r="O6" s="5">
        <v>80.36636</v>
      </c>
      <c r="P6" s="5">
        <v>79.968360000000004</v>
      </c>
      <c r="Q6" s="5">
        <v>78.875900000000001</v>
      </c>
      <c r="R6" s="5">
        <v>77.908810000000003</v>
      </c>
      <c r="S6" s="5">
        <v>77.544489999999996</v>
      </c>
      <c r="T6" s="5">
        <v>76.04177</v>
      </c>
      <c r="U6" s="5">
        <v>76.600890000000007</v>
      </c>
      <c r="V6" s="5">
        <v>77.110420000000005</v>
      </c>
      <c r="W6" s="5">
        <v>75.785030000000006</v>
      </c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</row>
    <row r="7" spans="1:46" ht="14.15" x14ac:dyDescent="0.35">
      <c r="A7" s="66"/>
      <c r="B7" s="3" t="s">
        <v>6</v>
      </c>
      <c r="C7" s="5">
        <v>69.171700000000001</v>
      </c>
      <c r="D7" s="5">
        <v>72.0779</v>
      </c>
      <c r="E7" s="5">
        <v>99.488600000000005</v>
      </c>
      <c r="F7" s="5">
        <v>105.2092</v>
      </c>
      <c r="G7" s="5">
        <v>105.1996</v>
      </c>
      <c r="H7" s="5">
        <v>103.8109</v>
      </c>
      <c r="I7" s="5">
        <v>103.0107</v>
      </c>
      <c r="J7" s="5">
        <v>100.8912</v>
      </c>
      <c r="K7" s="5">
        <v>99.076599999999999</v>
      </c>
      <c r="L7" s="5">
        <v>98.151600000000002</v>
      </c>
      <c r="M7" s="5">
        <v>95.618300000000005</v>
      </c>
      <c r="N7" s="5">
        <v>95.313400000000001</v>
      </c>
      <c r="O7" s="5">
        <v>93.691100000000006</v>
      </c>
      <c r="P7" s="5">
        <v>93.754800000000003</v>
      </c>
      <c r="Q7" s="5">
        <v>94.394199999999998</v>
      </c>
      <c r="R7" s="5">
        <v>94.619399999999999</v>
      </c>
      <c r="S7" s="5">
        <v>92.759500000000003</v>
      </c>
      <c r="T7" s="5">
        <v>90.804000000000002</v>
      </c>
      <c r="U7" s="5">
        <v>89.554100000000005</v>
      </c>
      <c r="V7" s="5">
        <v>90.996099999999998</v>
      </c>
      <c r="W7" s="5">
        <v>90.823700000000002</v>
      </c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</row>
    <row r="8" spans="1:46" ht="14.15" x14ac:dyDescent="0.35">
      <c r="A8" s="66"/>
      <c r="B8" s="3" t="s">
        <v>16</v>
      </c>
      <c r="C8" s="5">
        <v>79.240399999999994</v>
      </c>
      <c r="D8" s="5">
        <v>76.093100000000007</v>
      </c>
      <c r="E8" s="5">
        <v>98.8964</v>
      </c>
      <c r="F8" s="5">
        <v>102.27</v>
      </c>
      <c r="G8" s="5">
        <v>102.0682</v>
      </c>
      <c r="H8" s="5">
        <v>102.4478</v>
      </c>
      <c r="I8" s="5">
        <v>100.6802</v>
      </c>
      <c r="J8" s="5">
        <v>98.574100000000001</v>
      </c>
      <c r="K8" s="5">
        <v>97.057599999999994</v>
      </c>
      <c r="L8" s="5">
        <v>95.670699999999997</v>
      </c>
      <c r="M8" s="5">
        <v>95.011700000000005</v>
      </c>
      <c r="N8" s="5">
        <v>94.369</v>
      </c>
      <c r="O8" s="5">
        <v>93.743899999999996</v>
      </c>
      <c r="P8" s="5">
        <v>92.920100000000005</v>
      </c>
      <c r="Q8" s="5">
        <v>92.652799999999999</v>
      </c>
      <c r="R8" s="5">
        <v>92.4572</v>
      </c>
      <c r="S8" s="5">
        <v>92.207899999999995</v>
      </c>
      <c r="T8" s="5">
        <v>91.613699999999994</v>
      </c>
      <c r="U8" s="5">
        <v>90.261700000000005</v>
      </c>
      <c r="V8" s="5">
        <v>91.0762</v>
      </c>
      <c r="W8" s="5">
        <v>91.396600000000007</v>
      </c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</row>
    <row r="9" spans="1:46" ht="14.15" x14ac:dyDescent="0.35">
      <c r="A9" s="66"/>
      <c r="B9" s="3" t="s">
        <v>17</v>
      </c>
      <c r="C9" s="5">
        <v>64.540800000000004</v>
      </c>
      <c r="D9" s="5">
        <v>67.176100000000005</v>
      </c>
      <c r="E9" s="5">
        <v>82.502799999999993</v>
      </c>
      <c r="F9" s="5">
        <v>99.154799999999994</v>
      </c>
      <c r="G9" s="5">
        <v>99.037599999999998</v>
      </c>
      <c r="H9" s="5">
        <v>100.94280000000001</v>
      </c>
      <c r="I9" s="5">
        <v>99.982399999999998</v>
      </c>
      <c r="J9" s="5">
        <v>98.865099999999998</v>
      </c>
      <c r="K9" s="5">
        <v>96.192400000000006</v>
      </c>
      <c r="L9" s="5">
        <v>89.789199999999994</v>
      </c>
      <c r="M9" s="5">
        <v>87.626400000000004</v>
      </c>
      <c r="N9" s="5">
        <v>83.989099999999993</v>
      </c>
      <c r="O9" s="5">
        <v>84.046599999999998</v>
      </c>
      <c r="P9" s="5">
        <v>83.652699999999996</v>
      </c>
      <c r="Q9" s="5">
        <v>82.923400000000001</v>
      </c>
      <c r="R9" s="5">
        <v>83.591399999999993</v>
      </c>
      <c r="S9" s="5">
        <v>82.231499999999997</v>
      </c>
      <c r="T9" s="5">
        <v>86.319199999999995</v>
      </c>
      <c r="U9" s="5">
        <v>90.109399999999994</v>
      </c>
      <c r="V9" s="5">
        <v>92.909499999999994</v>
      </c>
      <c r="W9" s="5">
        <v>89.137</v>
      </c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</row>
    <row r="10" spans="1:46" ht="14.15" x14ac:dyDescent="0.35">
      <c r="A10" s="66"/>
      <c r="B10" s="7" t="s">
        <v>7</v>
      </c>
      <c r="C10" s="5">
        <f>AVERAGE(C4:C9)</f>
        <v>71.432946666666666</v>
      </c>
      <c r="D10" s="5">
        <f t="shared" ref="D10:W10" si="0">AVERAGE(D4:D9)</f>
        <v>79.195553333333336</v>
      </c>
      <c r="E10" s="5">
        <f t="shared" si="0"/>
        <v>95.517293333333328</v>
      </c>
      <c r="F10" s="5">
        <f t="shared" si="0"/>
        <v>99.191386666666673</v>
      </c>
      <c r="G10" s="5">
        <f t="shared" si="0"/>
        <v>100.23711499999997</v>
      </c>
      <c r="H10" s="5">
        <f t="shared" si="0"/>
        <v>100.08179833333334</v>
      </c>
      <c r="I10" s="5">
        <f t="shared" si="0"/>
        <v>99.403200000000012</v>
      </c>
      <c r="J10" s="5">
        <f t="shared" si="0"/>
        <v>98.581926666666675</v>
      </c>
      <c r="K10" s="5">
        <f t="shared" si="0"/>
        <v>97.57011</v>
      </c>
      <c r="L10" s="5">
        <f t="shared" si="0"/>
        <v>95.007908333333333</v>
      </c>
      <c r="M10" s="5">
        <f t="shared" si="0"/>
        <v>92.974446666666665</v>
      </c>
      <c r="N10" s="5">
        <f t="shared" si="0"/>
        <v>91.560924999999997</v>
      </c>
      <c r="O10" s="5">
        <f t="shared" si="0"/>
        <v>89.712256666666676</v>
      </c>
      <c r="P10" s="5">
        <f t="shared" si="0"/>
        <v>89.584015000000008</v>
      </c>
      <c r="Q10" s="5">
        <f t="shared" si="0"/>
        <v>89.767223333333334</v>
      </c>
      <c r="R10" s="5">
        <f t="shared" si="0"/>
        <v>89.165558333333323</v>
      </c>
      <c r="S10" s="5">
        <f t="shared" si="0"/>
        <v>88.458981666666659</v>
      </c>
      <c r="T10" s="5">
        <f t="shared" si="0"/>
        <v>88.708868333333328</v>
      </c>
      <c r="U10" s="5">
        <f t="shared" si="0"/>
        <v>88.634666666666661</v>
      </c>
      <c r="V10" s="5">
        <f t="shared" si="0"/>
        <v>89.161606666666671</v>
      </c>
      <c r="W10" s="5">
        <f t="shared" si="0"/>
        <v>86.81666833333334</v>
      </c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</row>
    <row r="11" spans="1:46" ht="14.15" x14ac:dyDescent="0.3">
      <c r="A11" s="66"/>
      <c r="B11" s="7" t="s">
        <v>8</v>
      </c>
      <c r="C11" s="8">
        <f>STDEV(C4:C9)/SQRT(6)</f>
        <v>2.0323543561719513</v>
      </c>
      <c r="D11" s="8">
        <f t="shared" ref="D11:W11" si="1">STDEV(D4:D9)/SQRT(6)</f>
        <v>4.15985290962929</v>
      </c>
      <c r="E11" s="8">
        <f t="shared" si="1"/>
        <v>5.5843233122296487</v>
      </c>
      <c r="F11" s="8">
        <f t="shared" si="1"/>
        <v>5.5636346397264731</v>
      </c>
      <c r="G11" s="8">
        <f t="shared" si="1"/>
        <v>4.5494294363109091</v>
      </c>
      <c r="H11" s="8">
        <f t="shared" si="1"/>
        <v>4.0787677270554967</v>
      </c>
      <c r="I11" s="8">
        <f t="shared" si="1"/>
        <v>3.5837830511207018</v>
      </c>
      <c r="J11" s="8">
        <f t="shared" si="1"/>
        <v>2.5296037218487615</v>
      </c>
      <c r="K11" s="8">
        <f t="shared" si="1"/>
        <v>1.8286552891127406</v>
      </c>
      <c r="L11" s="8">
        <f t="shared" si="1"/>
        <v>2.1115142592626372</v>
      </c>
      <c r="M11" s="8">
        <f t="shared" si="1"/>
        <v>2.6434470142532551</v>
      </c>
      <c r="N11" s="8">
        <f t="shared" si="1"/>
        <v>3.1056482576640381</v>
      </c>
      <c r="O11" s="8">
        <f t="shared" si="1"/>
        <v>2.8454949145408399</v>
      </c>
      <c r="P11" s="8">
        <f t="shared" si="1"/>
        <v>3.2451151877920044</v>
      </c>
      <c r="Q11" s="8">
        <f t="shared" si="1"/>
        <v>3.6389509037648624</v>
      </c>
      <c r="R11" s="8">
        <f t="shared" si="1"/>
        <v>3.6818840654628779</v>
      </c>
      <c r="S11" s="8">
        <f t="shared" si="1"/>
        <v>3.9111527183090296</v>
      </c>
      <c r="T11" s="8">
        <f t="shared" si="1"/>
        <v>4.3610846922544821</v>
      </c>
      <c r="U11" s="8">
        <f t="shared" si="1"/>
        <v>4.44068718932684</v>
      </c>
      <c r="V11" s="8">
        <f t="shared" si="1"/>
        <v>4.355601800243516</v>
      </c>
      <c r="W11" s="8">
        <f t="shared" si="1"/>
        <v>4.3729335129074762</v>
      </c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</row>
    <row r="12" spans="1:46" ht="14.15" x14ac:dyDescent="0.35">
      <c r="A12" s="66" t="s">
        <v>27</v>
      </c>
      <c r="B12" s="3" t="s">
        <v>3</v>
      </c>
      <c r="C12" s="5">
        <v>81.004220000000004</v>
      </c>
      <c r="D12" s="5">
        <v>84.759609999999995</v>
      </c>
      <c r="E12" s="5">
        <v>85.704769999999996</v>
      </c>
      <c r="F12" s="5">
        <v>85.102230000000006</v>
      </c>
      <c r="G12" s="5">
        <v>84.654849999999996</v>
      </c>
      <c r="H12" s="5">
        <v>83.755830000000003</v>
      </c>
      <c r="I12" s="5">
        <v>82.467110000000005</v>
      </c>
      <c r="J12" s="5">
        <v>78.091539999999995</v>
      </c>
      <c r="K12" s="5">
        <v>76.412080000000003</v>
      </c>
      <c r="L12" s="5">
        <v>70.110169999999997</v>
      </c>
      <c r="M12" s="5">
        <v>75.680689999999998</v>
      </c>
      <c r="N12" s="5">
        <v>74.898939999999996</v>
      </c>
      <c r="O12" s="5">
        <v>69.114940000000004</v>
      </c>
      <c r="P12" s="5">
        <v>69.362319999999997</v>
      </c>
      <c r="Q12" s="5">
        <v>73.629940000000005</v>
      </c>
      <c r="R12" s="5">
        <v>74.770880000000005</v>
      </c>
      <c r="S12" s="5">
        <v>74.604429999999994</v>
      </c>
      <c r="T12" s="5">
        <v>72.558779999999999</v>
      </c>
      <c r="U12" s="5">
        <v>70.582819999999998</v>
      </c>
      <c r="V12" s="5">
        <v>71.291629999999998</v>
      </c>
      <c r="W12" s="5">
        <v>70.585260000000005</v>
      </c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</row>
    <row r="13" spans="1:46" ht="14.15" x14ac:dyDescent="0.35">
      <c r="A13" s="66"/>
      <c r="B13" s="3" t="s">
        <v>4</v>
      </c>
      <c r="C13" s="5">
        <v>55.698610000000002</v>
      </c>
      <c r="D13" s="5">
        <v>55.723190000000002</v>
      </c>
      <c r="E13" s="5">
        <v>57.159170000000003</v>
      </c>
      <c r="F13" s="5">
        <v>65.780190000000005</v>
      </c>
      <c r="G13" s="5">
        <v>67.135679999999994</v>
      </c>
      <c r="H13" s="5">
        <v>66.573539999999994</v>
      </c>
      <c r="I13" s="5">
        <v>64.283270000000002</v>
      </c>
      <c r="J13" s="5">
        <v>61.620280000000001</v>
      </c>
      <c r="K13" s="5">
        <v>57.525930000000002</v>
      </c>
      <c r="L13" s="5">
        <v>57.746740000000003</v>
      </c>
      <c r="M13" s="5">
        <v>50.520269999999996</v>
      </c>
      <c r="N13" s="5">
        <v>56.502299999999998</v>
      </c>
      <c r="O13" s="5">
        <v>56.91919</v>
      </c>
      <c r="P13" s="5">
        <v>57.346060000000001</v>
      </c>
      <c r="Q13" s="5">
        <v>57.187179999999998</v>
      </c>
      <c r="R13" s="5">
        <v>54.963839999999998</v>
      </c>
      <c r="S13" s="5">
        <v>58.34008</v>
      </c>
      <c r="T13" s="5">
        <v>63.385100000000001</v>
      </c>
      <c r="U13" s="5">
        <v>63.823619999999998</v>
      </c>
      <c r="V13" s="5">
        <v>62.529069999999997</v>
      </c>
      <c r="W13" s="5">
        <v>62.33616</v>
      </c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</row>
    <row r="14" spans="1:46" ht="14.15" x14ac:dyDescent="0.35">
      <c r="A14" s="66"/>
      <c r="B14" s="3" t="s">
        <v>5</v>
      </c>
      <c r="C14" s="5">
        <v>64.838300000000004</v>
      </c>
      <c r="D14" s="5">
        <v>84.111099999999993</v>
      </c>
      <c r="E14" s="5">
        <v>90.848799999999997</v>
      </c>
      <c r="F14" s="5">
        <v>94.156400000000005</v>
      </c>
      <c r="G14" s="5">
        <v>94.926299999999998</v>
      </c>
      <c r="H14" s="5">
        <v>94.622600000000006</v>
      </c>
      <c r="I14" s="5">
        <v>94.579400000000007</v>
      </c>
      <c r="J14" s="5">
        <v>91.128600000000006</v>
      </c>
      <c r="K14" s="5">
        <v>90.278999999999996</v>
      </c>
      <c r="L14" s="5">
        <v>87.794600000000003</v>
      </c>
      <c r="M14" s="5">
        <v>83.641999999999996</v>
      </c>
      <c r="N14" s="5">
        <v>81.927400000000006</v>
      </c>
      <c r="O14" s="5">
        <v>79.992800000000003</v>
      </c>
      <c r="P14" s="5">
        <v>79.293800000000005</v>
      </c>
      <c r="Q14" s="5">
        <v>78.597999999999999</v>
      </c>
      <c r="R14" s="5">
        <v>78.725300000000004</v>
      </c>
      <c r="S14" s="5">
        <v>78.579800000000006</v>
      </c>
      <c r="T14" s="5">
        <v>78.439599999999999</v>
      </c>
      <c r="U14" s="5">
        <v>77.694199999999995</v>
      </c>
      <c r="V14" s="5">
        <v>77.521900000000002</v>
      </c>
      <c r="W14" s="5">
        <v>75.333200000000005</v>
      </c>
    </row>
    <row r="15" spans="1:46" ht="14.15" x14ac:dyDescent="0.35">
      <c r="A15" s="66"/>
      <c r="B15" s="3" t="s">
        <v>6</v>
      </c>
      <c r="C15" s="5">
        <v>65.712019999999995</v>
      </c>
      <c r="D15" s="5">
        <v>71.253640000000004</v>
      </c>
      <c r="E15" s="5">
        <v>106.5022</v>
      </c>
      <c r="F15" s="5">
        <v>110.89830000000001</v>
      </c>
      <c r="G15" s="5">
        <v>109.7747</v>
      </c>
      <c r="H15" s="5">
        <v>108.2009</v>
      </c>
      <c r="I15" s="5">
        <v>103.5346</v>
      </c>
      <c r="J15" s="5">
        <v>99.839410000000001</v>
      </c>
      <c r="K15" s="5">
        <v>97.425529999999995</v>
      </c>
      <c r="L15" s="5">
        <v>92.481639999999999</v>
      </c>
      <c r="M15" s="5">
        <v>91.038960000000003</v>
      </c>
      <c r="N15" s="5">
        <v>89.464070000000007</v>
      </c>
      <c r="O15" s="5">
        <v>89.061800000000005</v>
      </c>
      <c r="P15" s="5">
        <v>89.076390000000004</v>
      </c>
      <c r="Q15" s="5">
        <v>84.683700000000002</v>
      </c>
      <c r="R15" s="5">
        <v>83.884339999999995</v>
      </c>
      <c r="S15" s="5">
        <v>83.27901</v>
      </c>
      <c r="T15" s="5">
        <v>80.479600000000005</v>
      </c>
      <c r="U15" s="5">
        <v>81.59581</v>
      </c>
      <c r="V15" s="5">
        <v>81.626599999999996</v>
      </c>
      <c r="W15" s="5">
        <v>81.480350000000001</v>
      </c>
    </row>
    <row r="16" spans="1:46" ht="14.15" x14ac:dyDescent="0.35">
      <c r="A16" s="66"/>
      <c r="B16" s="3" t="s">
        <v>16</v>
      </c>
      <c r="C16" s="5">
        <v>72.752110000000002</v>
      </c>
      <c r="D16" s="5">
        <v>75.957800000000006</v>
      </c>
      <c r="E16" s="5">
        <v>85.529910000000001</v>
      </c>
      <c r="F16" s="5">
        <v>107.5885</v>
      </c>
      <c r="G16" s="5">
        <v>107.0346</v>
      </c>
      <c r="H16" s="5">
        <v>107.92140000000001</v>
      </c>
      <c r="I16" s="5">
        <v>107.1484</v>
      </c>
      <c r="J16" s="5">
        <v>104.9126</v>
      </c>
      <c r="K16" s="5">
        <v>105.14230000000001</v>
      </c>
      <c r="L16" s="5">
        <v>104.6818</v>
      </c>
      <c r="M16" s="5">
        <v>102.5047</v>
      </c>
      <c r="N16" s="5">
        <v>100.74760000000001</v>
      </c>
      <c r="O16" s="5">
        <v>99.216229999999996</v>
      </c>
      <c r="P16" s="5">
        <v>101.2907</v>
      </c>
      <c r="Q16" s="5">
        <v>92.979579999999999</v>
      </c>
      <c r="R16" s="5">
        <v>91.428520000000006</v>
      </c>
      <c r="S16" s="5">
        <v>93.229740000000007</v>
      </c>
      <c r="T16" s="5">
        <v>91.128420000000006</v>
      </c>
      <c r="U16" s="5">
        <v>91.959010000000006</v>
      </c>
      <c r="V16" s="5">
        <v>91.429760000000002</v>
      </c>
      <c r="W16" s="5">
        <v>90.617069999999998</v>
      </c>
    </row>
    <row r="17" spans="1:37" ht="14.15" x14ac:dyDescent="0.35">
      <c r="A17" s="66"/>
      <c r="B17" s="3" t="s">
        <v>17</v>
      </c>
      <c r="C17" s="5">
        <v>86.202600000000004</v>
      </c>
      <c r="D17" s="5">
        <v>79.596900000000005</v>
      </c>
      <c r="E17" s="5">
        <v>86.872500000000002</v>
      </c>
      <c r="F17" s="5">
        <v>74.404499999999999</v>
      </c>
      <c r="G17" s="5">
        <v>78.813400000000001</v>
      </c>
      <c r="H17" s="5">
        <v>73.463099999999997</v>
      </c>
      <c r="I17" s="5">
        <v>75.008399999999995</v>
      </c>
      <c r="J17" s="5">
        <v>75.354699999999994</v>
      </c>
      <c r="K17" s="5">
        <v>75.1828</v>
      </c>
      <c r="L17" s="5">
        <v>76.688500000000005</v>
      </c>
      <c r="M17" s="5">
        <v>80.81</v>
      </c>
      <c r="N17" s="5">
        <v>81.347200000000001</v>
      </c>
      <c r="O17" s="5">
        <v>77.012200000000007</v>
      </c>
      <c r="P17" s="5">
        <v>77.909800000000004</v>
      </c>
      <c r="Q17" s="5">
        <v>82.180499999999995</v>
      </c>
      <c r="R17" s="5">
        <v>77.062799999999996</v>
      </c>
      <c r="S17" s="5">
        <v>77.252700000000004</v>
      </c>
      <c r="T17" s="5">
        <v>77.964399999999998</v>
      </c>
      <c r="U17" s="5">
        <v>77.946899999999999</v>
      </c>
      <c r="V17" s="5">
        <v>76.889600000000002</v>
      </c>
      <c r="W17" s="5">
        <v>79.015699999999995</v>
      </c>
    </row>
    <row r="18" spans="1:37" ht="14.15" x14ac:dyDescent="0.35">
      <c r="A18" s="66"/>
      <c r="B18" s="7" t="s">
        <v>7</v>
      </c>
      <c r="C18" s="5">
        <f>AVERAGE(C12:C17)</f>
        <v>71.034643333333335</v>
      </c>
      <c r="D18" s="5">
        <f t="shared" ref="D18:W18" si="2">AVERAGE(D12:D17)</f>
        <v>75.233706666666663</v>
      </c>
      <c r="E18" s="5">
        <f t="shared" si="2"/>
        <v>85.436224999999993</v>
      </c>
      <c r="F18" s="5">
        <f t="shared" si="2"/>
        <v>89.655020000000022</v>
      </c>
      <c r="G18" s="5">
        <f t="shared" si="2"/>
        <v>90.389921666666666</v>
      </c>
      <c r="H18" s="5">
        <f t="shared" si="2"/>
        <v>89.089561666666668</v>
      </c>
      <c r="I18" s="5">
        <f t="shared" si="2"/>
        <v>87.836863333333326</v>
      </c>
      <c r="J18" s="5">
        <f t="shared" si="2"/>
        <v>85.157854999999998</v>
      </c>
      <c r="K18" s="5">
        <f t="shared" si="2"/>
        <v>83.661273333333341</v>
      </c>
      <c r="L18" s="5">
        <f t="shared" si="2"/>
        <v>81.583908333333341</v>
      </c>
      <c r="M18" s="5">
        <f t="shared" si="2"/>
        <v>80.699436666666671</v>
      </c>
      <c r="N18" s="5">
        <f t="shared" si="2"/>
        <v>80.814584999999994</v>
      </c>
      <c r="O18" s="5">
        <f t="shared" si="2"/>
        <v>78.552859999999995</v>
      </c>
      <c r="P18" s="5">
        <f t="shared" si="2"/>
        <v>79.046511666666675</v>
      </c>
      <c r="Q18" s="5">
        <f t="shared" si="2"/>
        <v>78.209816666666669</v>
      </c>
      <c r="R18" s="5">
        <f t="shared" si="2"/>
        <v>76.805946666666657</v>
      </c>
      <c r="S18" s="5">
        <f t="shared" si="2"/>
        <v>77.547626666666659</v>
      </c>
      <c r="T18" s="5">
        <f t="shared" si="2"/>
        <v>77.32598333333334</v>
      </c>
      <c r="U18" s="5">
        <f t="shared" si="2"/>
        <v>77.267060000000015</v>
      </c>
      <c r="V18" s="5">
        <f t="shared" si="2"/>
        <v>76.881426666666655</v>
      </c>
      <c r="W18" s="5">
        <f t="shared" si="2"/>
        <v>76.56129</v>
      </c>
    </row>
    <row r="19" spans="1:37" ht="14.15" x14ac:dyDescent="0.25">
      <c r="A19" s="66"/>
      <c r="B19" s="7" t="s">
        <v>8</v>
      </c>
      <c r="C19" s="8">
        <f>STDEV(C12:C17)/SQRT(6)</f>
        <v>4.5982894223820834</v>
      </c>
      <c r="D19" s="8">
        <f t="shared" ref="D19:W19" si="3">STDEV(D12:D17)/SQRT(6)</f>
        <v>4.4181968614716114</v>
      </c>
      <c r="E19" s="8">
        <f t="shared" si="3"/>
        <v>6.5187086898049209</v>
      </c>
      <c r="F19" s="8">
        <f t="shared" si="3"/>
        <v>7.3404423948346613</v>
      </c>
      <c r="G19" s="8">
        <f t="shared" si="3"/>
        <v>6.7849351081350129</v>
      </c>
      <c r="H19" s="8">
        <f t="shared" si="3"/>
        <v>7.1416667767584885</v>
      </c>
      <c r="I19" s="8">
        <f t="shared" si="3"/>
        <v>6.8629237376231718</v>
      </c>
      <c r="J19" s="8">
        <f t="shared" si="3"/>
        <v>6.6870519054910593</v>
      </c>
      <c r="K19" s="8">
        <f t="shared" si="3"/>
        <v>7.0761926195611009</v>
      </c>
      <c r="L19" s="8">
        <f t="shared" si="3"/>
        <v>6.8669938453097972</v>
      </c>
      <c r="M19" s="8">
        <f t="shared" si="3"/>
        <v>7.1344611425029365</v>
      </c>
      <c r="N19" s="8">
        <f t="shared" si="3"/>
        <v>6.054592668394112</v>
      </c>
      <c r="O19" s="8">
        <f t="shared" si="3"/>
        <v>6.0524093046075498</v>
      </c>
      <c r="P19" s="8">
        <f t="shared" si="3"/>
        <v>6.2221347078990998</v>
      </c>
      <c r="Q19" s="8">
        <f t="shared" si="3"/>
        <v>4.9628641242422926</v>
      </c>
      <c r="R19" s="8">
        <f t="shared" si="3"/>
        <v>4.9963063486904717</v>
      </c>
      <c r="S19" s="8">
        <f t="shared" si="3"/>
        <v>4.6816024771180569</v>
      </c>
      <c r="T19" s="8">
        <f t="shared" si="3"/>
        <v>3.7379795329969983</v>
      </c>
      <c r="U19" s="8">
        <f t="shared" si="3"/>
        <v>3.91850841427103</v>
      </c>
      <c r="V19" s="8">
        <f t="shared" si="3"/>
        <v>3.9657572387340201</v>
      </c>
      <c r="W19" s="8">
        <f t="shared" si="3"/>
        <v>3.946989123648561</v>
      </c>
    </row>
    <row r="21" spans="1:37" ht="14.15" x14ac:dyDescent="0.25">
      <c r="A21" s="2"/>
      <c r="B21" s="1" t="s">
        <v>91</v>
      </c>
      <c r="C21" s="2"/>
      <c r="D21" s="2"/>
      <c r="E21" s="2"/>
      <c r="F21" s="2"/>
      <c r="G21" s="2"/>
      <c r="I21" s="2"/>
      <c r="J21" s="2"/>
      <c r="K21" s="2"/>
      <c r="L21" s="2"/>
      <c r="M21" s="2"/>
      <c r="N21" s="2"/>
      <c r="O21" s="2"/>
      <c r="P21" s="1"/>
      <c r="Q21" s="2"/>
      <c r="R21" s="2"/>
      <c r="S21" s="2"/>
      <c r="T21" s="2"/>
      <c r="U21" s="2"/>
      <c r="V21" s="2"/>
      <c r="W21" s="2"/>
    </row>
    <row r="22" spans="1:37" ht="14.15" x14ac:dyDescent="0.25">
      <c r="A22" s="2"/>
      <c r="B22" s="3" t="s">
        <v>24</v>
      </c>
      <c r="C22" s="4" t="s">
        <v>25</v>
      </c>
      <c r="D22" s="4">
        <v>1</v>
      </c>
      <c r="E22" s="4">
        <v>2</v>
      </c>
      <c r="F22" s="4">
        <v>3</v>
      </c>
      <c r="G22" s="4">
        <v>4</v>
      </c>
      <c r="H22" s="4">
        <v>5</v>
      </c>
      <c r="I22" s="4">
        <v>6</v>
      </c>
      <c r="J22" s="4">
        <v>7</v>
      </c>
      <c r="K22" s="4">
        <v>8</v>
      </c>
      <c r="L22" s="4">
        <v>9</v>
      </c>
      <c r="M22" s="4">
        <v>10</v>
      </c>
      <c r="N22" s="4">
        <v>11</v>
      </c>
      <c r="O22" s="4">
        <v>12</v>
      </c>
      <c r="P22" s="4">
        <v>13</v>
      </c>
      <c r="Q22" s="4">
        <v>14</v>
      </c>
      <c r="R22" s="4">
        <v>15</v>
      </c>
      <c r="S22" s="4">
        <v>16</v>
      </c>
      <c r="T22" s="4">
        <v>17</v>
      </c>
      <c r="U22" s="4">
        <v>18</v>
      </c>
      <c r="V22" s="4">
        <v>19</v>
      </c>
      <c r="W22" s="4">
        <v>20</v>
      </c>
    </row>
    <row r="23" spans="1:37" ht="15.45" x14ac:dyDescent="0.4">
      <c r="A23" s="2"/>
      <c r="B23" s="3" t="s">
        <v>93</v>
      </c>
      <c r="C23" s="11" t="s">
        <v>23</v>
      </c>
      <c r="D23" s="11" t="s">
        <v>23</v>
      </c>
      <c r="E23" s="11" t="s">
        <v>23</v>
      </c>
      <c r="F23" s="11" t="s">
        <v>23</v>
      </c>
      <c r="G23" s="11" t="s">
        <v>23</v>
      </c>
      <c r="H23" s="11" t="s">
        <v>23</v>
      </c>
      <c r="I23" s="11" t="s">
        <v>23</v>
      </c>
      <c r="J23" s="11" t="s">
        <v>23</v>
      </c>
      <c r="K23" s="11" t="s">
        <v>23</v>
      </c>
      <c r="L23" s="11" t="s">
        <v>23</v>
      </c>
      <c r="M23" s="11" t="s">
        <v>23</v>
      </c>
      <c r="N23" s="11" t="s">
        <v>23</v>
      </c>
      <c r="O23" s="11" t="s">
        <v>23</v>
      </c>
      <c r="P23" s="11" t="s">
        <v>23</v>
      </c>
      <c r="Q23" s="11" t="s">
        <v>23</v>
      </c>
      <c r="R23" s="11" t="s">
        <v>23</v>
      </c>
      <c r="S23" s="11" t="s">
        <v>23</v>
      </c>
      <c r="T23" s="11" t="s">
        <v>23</v>
      </c>
      <c r="U23" s="11" t="s">
        <v>23</v>
      </c>
      <c r="V23" s="11" t="s">
        <v>23</v>
      </c>
      <c r="W23" s="11" t="s">
        <v>23</v>
      </c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</row>
    <row r="24" spans="1:37" ht="14.15" x14ac:dyDescent="0.35">
      <c r="A24" s="66" t="s">
        <v>26</v>
      </c>
      <c r="B24" s="3" t="s">
        <v>3</v>
      </c>
      <c r="C24" s="5">
        <v>82.019270000000006</v>
      </c>
      <c r="D24" s="5">
        <v>106.7944</v>
      </c>
      <c r="E24" s="5">
        <v>126.6799</v>
      </c>
      <c r="F24" s="5">
        <v>134.6396</v>
      </c>
      <c r="G24" s="5">
        <v>130.14179999999999</v>
      </c>
      <c r="H24" s="5">
        <v>128.78880000000001</v>
      </c>
      <c r="I24" s="5">
        <v>118.7761</v>
      </c>
      <c r="J24" s="5">
        <v>120.9456</v>
      </c>
      <c r="K24" s="5">
        <v>118.6361</v>
      </c>
      <c r="L24" s="5">
        <v>114.4323</v>
      </c>
      <c r="M24" s="5">
        <v>116.66719999999999</v>
      </c>
      <c r="N24" s="5">
        <v>116.11660000000001</v>
      </c>
      <c r="O24" s="5">
        <v>112.1694</v>
      </c>
      <c r="P24" s="5">
        <v>114.2223</v>
      </c>
      <c r="Q24" s="5">
        <v>117.465</v>
      </c>
      <c r="R24" s="5">
        <v>114.67489999999999</v>
      </c>
      <c r="S24" s="5">
        <v>117.3064</v>
      </c>
      <c r="T24" s="5">
        <v>120.3904</v>
      </c>
      <c r="U24" s="5">
        <v>120.3578</v>
      </c>
      <c r="V24" s="5">
        <v>118.4448</v>
      </c>
      <c r="W24" s="5">
        <v>112.4633</v>
      </c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</row>
    <row r="25" spans="1:37" ht="14.15" x14ac:dyDescent="0.35">
      <c r="A25" s="66"/>
      <c r="B25" s="3" t="s">
        <v>4</v>
      </c>
      <c r="C25" s="5">
        <v>82.111620000000002</v>
      </c>
      <c r="D25" s="5">
        <v>91.208699999999993</v>
      </c>
      <c r="E25" s="5">
        <v>95.649940000000001</v>
      </c>
      <c r="F25" s="5">
        <v>102.7037</v>
      </c>
      <c r="G25" s="5">
        <v>108.2739</v>
      </c>
      <c r="H25" s="5">
        <v>110.1773</v>
      </c>
      <c r="I25" s="5">
        <v>112.02930000000001</v>
      </c>
      <c r="J25" s="5">
        <v>113.5035</v>
      </c>
      <c r="K25" s="5">
        <v>112.7058</v>
      </c>
      <c r="L25" s="5">
        <v>109.2209</v>
      </c>
      <c r="M25" s="5">
        <v>104.03789999999999</v>
      </c>
      <c r="N25" s="5">
        <v>102.3584</v>
      </c>
      <c r="O25" s="5">
        <v>98.477029999999999</v>
      </c>
      <c r="P25" s="5">
        <v>97.096140000000005</v>
      </c>
      <c r="Q25" s="5">
        <v>97.987189999999998</v>
      </c>
      <c r="R25" s="5">
        <v>94.800880000000006</v>
      </c>
      <c r="S25" s="5">
        <v>93.494630000000001</v>
      </c>
      <c r="T25" s="5">
        <v>93.336010000000002</v>
      </c>
      <c r="U25" s="5">
        <v>91.343990000000005</v>
      </c>
      <c r="V25" s="5">
        <v>88.866780000000006</v>
      </c>
      <c r="W25" s="5">
        <v>85.325919999999996</v>
      </c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</row>
    <row r="26" spans="1:37" ht="14.15" x14ac:dyDescent="0.35">
      <c r="A26" s="66"/>
      <c r="B26" s="3" t="s">
        <v>5</v>
      </c>
      <c r="C26" s="5">
        <v>75.295810000000003</v>
      </c>
      <c r="D26" s="5">
        <v>85.773780000000002</v>
      </c>
      <c r="E26" s="5">
        <v>89.025400000000005</v>
      </c>
      <c r="F26" s="5">
        <v>87.994399999999999</v>
      </c>
      <c r="G26" s="5">
        <v>92.785520000000005</v>
      </c>
      <c r="H26" s="5">
        <v>93.046769999999995</v>
      </c>
      <c r="I26" s="5">
        <v>94.903509999999997</v>
      </c>
      <c r="J26" s="5">
        <v>99.610659999999996</v>
      </c>
      <c r="K26" s="5">
        <v>104.1172</v>
      </c>
      <c r="L26" s="5">
        <v>99.82526</v>
      </c>
      <c r="M26" s="5">
        <v>92.976799999999997</v>
      </c>
      <c r="N26" s="5">
        <v>90.952110000000005</v>
      </c>
      <c r="O26" s="5">
        <v>88.642849999999996</v>
      </c>
      <c r="P26" s="5">
        <v>87.593190000000007</v>
      </c>
      <c r="Q26" s="5">
        <v>86.216970000000003</v>
      </c>
      <c r="R26" s="5">
        <v>85.573170000000005</v>
      </c>
      <c r="S26" s="5">
        <v>86.091009999999997</v>
      </c>
      <c r="T26" s="5">
        <v>84.346230000000006</v>
      </c>
      <c r="U26" s="5">
        <v>85.573170000000005</v>
      </c>
      <c r="V26" s="5">
        <v>83.711770000000001</v>
      </c>
      <c r="W26" s="5">
        <v>84.733440000000002</v>
      </c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</row>
    <row r="27" spans="1:37" ht="14.15" x14ac:dyDescent="0.35">
      <c r="A27" s="66"/>
      <c r="B27" s="3" t="s">
        <v>6</v>
      </c>
      <c r="C27" s="5">
        <v>79.667199999999994</v>
      </c>
      <c r="D27" s="5">
        <v>83.228200000000001</v>
      </c>
      <c r="E27" s="5">
        <v>117.9616</v>
      </c>
      <c r="F27" s="5">
        <v>120.4333</v>
      </c>
      <c r="G27" s="5">
        <v>119.70310000000001</v>
      </c>
      <c r="H27" s="5">
        <v>118.0684</v>
      </c>
      <c r="I27" s="5">
        <v>117.2295</v>
      </c>
      <c r="J27" s="5">
        <v>115.181</v>
      </c>
      <c r="K27" s="5">
        <v>113.5159</v>
      </c>
      <c r="L27" s="5">
        <v>112.21599999999999</v>
      </c>
      <c r="M27" s="5">
        <v>109.47</v>
      </c>
      <c r="N27" s="5">
        <v>108.9589</v>
      </c>
      <c r="O27" s="5">
        <v>107.2047</v>
      </c>
      <c r="P27" s="5">
        <v>106.0697</v>
      </c>
      <c r="Q27" s="5">
        <v>105.78360000000001</v>
      </c>
      <c r="R27" s="5">
        <v>105.49590000000001</v>
      </c>
      <c r="S27" s="5">
        <v>102.7273</v>
      </c>
      <c r="T27" s="5">
        <v>101.14019999999999</v>
      </c>
      <c r="U27" s="5">
        <v>99.497200000000007</v>
      </c>
      <c r="V27" s="5">
        <v>101.1174</v>
      </c>
      <c r="W27" s="5">
        <v>100.8515</v>
      </c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</row>
    <row r="28" spans="1:37" ht="14.15" x14ac:dyDescent="0.35">
      <c r="A28" s="66"/>
      <c r="B28" s="3" t="s">
        <v>16</v>
      </c>
      <c r="C28" s="5">
        <v>89.197100000000006</v>
      </c>
      <c r="D28" s="5">
        <v>85.617999999999995</v>
      </c>
      <c r="E28" s="5">
        <v>112.477</v>
      </c>
      <c r="F28" s="5">
        <v>114.18600000000001</v>
      </c>
      <c r="G28" s="5">
        <v>113.8057</v>
      </c>
      <c r="H28" s="5">
        <v>114.02930000000001</v>
      </c>
      <c r="I28" s="5">
        <v>111.92619999999999</v>
      </c>
      <c r="J28" s="5">
        <v>109.8561</v>
      </c>
      <c r="K28" s="5">
        <v>108.2458</v>
      </c>
      <c r="L28" s="5">
        <v>106.7527</v>
      </c>
      <c r="M28" s="5">
        <v>106.15300000000001</v>
      </c>
      <c r="N28" s="5">
        <v>105.5052</v>
      </c>
      <c r="O28" s="5">
        <v>104.9735</v>
      </c>
      <c r="P28" s="5">
        <v>104.0915</v>
      </c>
      <c r="Q28" s="5">
        <v>103.9388</v>
      </c>
      <c r="R28" s="5">
        <v>103.74850000000001</v>
      </c>
      <c r="S28" s="5">
        <v>103.5544</v>
      </c>
      <c r="T28" s="5">
        <v>102.8813</v>
      </c>
      <c r="U28" s="5">
        <v>101.07129999999999</v>
      </c>
      <c r="V28" s="5">
        <v>101.6764</v>
      </c>
      <c r="W28" s="5">
        <v>101.69499999999999</v>
      </c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</row>
    <row r="29" spans="1:37" ht="14.15" x14ac:dyDescent="0.35">
      <c r="A29" s="66"/>
      <c r="B29" s="3" t="s">
        <v>17</v>
      </c>
      <c r="C29" s="5">
        <v>74.822199999999995</v>
      </c>
      <c r="D29" s="5">
        <v>77.124300000000005</v>
      </c>
      <c r="E29" s="5">
        <v>93.276700000000005</v>
      </c>
      <c r="F29" s="5">
        <v>113.5831</v>
      </c>
      <c r="G29" s="5">
        <v>111.38039999999999</v>
      </c>
      <c r="H29" s="5">
        <v>113.1712</v>
      </c>
      <c r="I29" s="5">
        <v>112.47620000000001</v>
      </c>
      <c r="J29" s="5">
        <v>109.9932</v>
      </c>
      <c r="K29" s="5">
        <v>107.29259999999999</v>
      </c>
      <c r="L29" s="5">
        <v>102.3069</v>
      </c>
      <c r="M29" s="5">
        <v>100.8518</v>
      </c>
      <c r="N29" s="5">
        <v>96.6922</v>
      </c>
      <c r="O29" s="5">
        <v>95.407799999999995</v>
      </c>
      <c r="P29" s="5">
        <v>94.852099999999993</v>
      </c>
      <c r="Q29" s="5">
        <v>94.080799999999996</v>
      </c>
      <c r="R29" s="5">
        <v>94.015699999999995</v>
      </c>
      <c r="S29" s="5">
        <v>93.133899999999997</v>
      </c>
      <c r="T29" s="5">
        <v>97.468100000000007</v>
      </c>
      <c r="U29" s="5">
        <v>104.66889999999999</v>
      </c>
      <c r="V29" s="5">
        <v>106.7865</v>
      </c>
      <c r="W29" s="5">
        <v>101.86960000000001</v>
      </c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</row>
    <row r="30" spans="1:37" ht="14.15" x14ac:dyDescent="0.35">
      <c r="A30" s="66"/>
      <c r="B30" s="7" t="s">
        <v>7</v>
      </c>
      <c r="C30" s="5">
        <f>AVERAGE(C24:C29)</f>
        <v>80.518866666666682</v>
      </c>
      <c r="D30" s="5">
        <f t="shared" ref="D30" si="4">AVERAGE(D24:D29)</f>
        <v>88.291229999999999</v>
      </c>
      <c r="E30" s="5">
        <f t="shared" ref="E30" si="5">AVERAGE(E24:E29)</f>
        <v>105.84508999999998</v>
      </c>
      <c r="F30" s="5">
        <f t="shared" ref="F30" si="6">AVERAGE(F24:F29)</f>
        <v>112.25668333333333</v>
      </c>
      <c r="G30" s="5">
        <f t="shared" ref="G30" si="7">AVERAGE(G24:G29)</f>
        <v>112.68173666666667</v>
      </c>
      <c r="H30" s="5">
        <f t="shared" ref="H30" si="8">AVERAGE(H24:H29)</f>
        <v>112.880295</v>
      </c>
      <c r="I30" s="5">
        <f t="shared" ref="I30" si="9">AVERAGE(I24:I29)</f>
        <v>111.22346833333332</v>
      </c>
      <c r="J30" s="5">
        <f t="shared" ref="J30" si="10">AVERAGE(J24:J29)</f>
        <v>111.51501</v>
      </c>
      <c r="K30" s="5">
        <f t="shared" ref="K30" si="11">AVERAGE(K24:K29)</f>
        <v>110.75223333333334</v>
      </c>
      <c r="L30" s="5">
        <f t="shared" ref="L30" si="12">AVERAGE(L24:L29)</f>
        <v>107.45900999999999</v>
      </c>
      <c r="M30" s="5">
        <f t="shared" ref="M30" si="13">AVERAGE(M24:M29)</f>
        <v>105.02611666666667</v>
      </c>
      <c r="N30" s="5">
        <f t="shared" ref="N30" si="14">AVERAGE(N24:N29)</f>
        <v>103.43056833333333</v>
      </c>
      <c r="O30" s="5">
        <f t="shared" ref="O30" si="15">AVERAGE(O24:O29)</f>
        <v>101.14587999999999</v>
      </c>
      <c r="P30" s="5">
        <f t="shared" ref="P30" si="16">AVERAGE(P24:P29)</f>
        <v>100.654155</v>
      </c>
      <c r="Q30" s="5">
        <f t="shared" ref="Q30" si="17">AVERAGE(Q24:Q29)</f>
        <v>100.91206</v>
      </c>
      <c r="R30" s="5">
        <f t="shared" ref="R30" si="18">AVERAGE(R24:R29)</f>
        <v>99.718175000000016</v>
      </c>
      <c r="S30" s="5">
        <f t="shared" ref="S30" si="19">AVERAGE(S24:S29)</f>
        <v>99.38460666666667</v>
      </c>
      <c r="T30" s="5">
        <f t="shared" ref="T30" si="20">AVERAGE(T24:T29)</f>
        <v>99.927039999999991</v>
      </c>
      <c r="U30" s="5">
        <f t="shared" ref="U30" si="21">AVERAGE(U24:U29)</f>
        <v>100.41872666666667</v>
      </c>
      <c r="V30" s="5">
        <f t="shared" ref="V30" si="22">AVERAGE(V24:V29)</f>
        <v>100.10060833333334</v>
      </c>
      <c r="W30" s="5">
        <f t="shared" ref="W30" si="23">AVERAGE(W24:W29)</f>
        <v>97.823126666666667</v>
      </c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</row>
    <row r="31" spans="1:37" ht="14.15" x14ac:dyDescent="0.3">
      <c r="A31" s="66"/>
      <c r="B31" s="7" t="s">
        <v>8</v>
      </c>
      <c r="C31" s="8">
        <f>STDEV(C24:C29)/SQRT(6)</f>
        <v>2.1645436416385286</v>
      </c>
      <c r="D31" s="8">
        <f t="shared" ref="D31:W31" si="24">STDEV(D24:D29)/SQRT(6)</f>
        <v>4.1420495844086096</v>
      </c>
      <c r="E31" s="8">
        <f t="shared" si="24"/>
        <v>6.2441675051603758</v>
      </c>
      <c r="F31" s="8">
        <f t="shared" si="24"/>
        <v>6.4633622460459135</v>
      </c>
      <c r="G31" s="8">
        <f t="shared" si="24"/>
        <v>5.0741126878970881</v>
      </c>
      <c r="H31" s="8">
        <f t="shared" si="24"/>
        <v>4.7682166440251388</v>
      </c>
      <c r="I31" s="8">
        <f t="shared" si="24"/>
        <v>3.4745178781814872</v>
      </c>
      <c r="J31" s="8">
        <f t="shared" si="24"/>
        <v>2.9046574089153219</v>
      </c>
      <c r="K31" s="8">
        <f t="shared" si="24"/>
        <v>2.1282588186381641</v>
      </c>
      <c r="L31" s="8">
        <f t="shared" si="24"/>
        <v>2.307070537767177</v>
      </c>
      <c r="M31" s="8">
        <f t="shared" si="24"/>
        <v>3.2666002216796861</v>
      </c>
      <c r="N31" s="8">
        <f t="shared" si="24"/>
        <v>3.6426593862363954</v>
      </c>
      <c r="O31" s="8">
        <f t="shared" si="24"/>
        <v>3.5083331723056181</v>
      </c>
      <c r="P31" s="8">
        <f t="shared" si="24"/>
        <v>3.8390543398583201</v>
      </c>
      <c r="Q31" s="8">
        <f t="shared" si="24"/>
        <v>4.3896071481603007</v>
      </c>
      <c r="R31" s="8">
        <f t="shared" si="24"/>
        <v>4.2036033201669172</v>
      </c>
      <c r="S31" s="8">
        <f t="shared" si="24"/>
        <v>4.4730091390797773</v>
      </c>
      <c r="T31" s="8">
        <f t="shared" si="24"/>
        <v>4.9030541993856653</v>
      </c>
      <c r="U31" s="8">
        <f t="shared" si="24"/>
        <v>4.8977786816090179</v>
      </c>
      <c r="V31" s="8">
        <f t="shared" si="24"/>
        <v>5.0974517192118771</v>
      </c>
      <c r="W31" s="8">
        <f t="shared" si="24"/>
        <v>4.4060229282340959</v>
      </c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</row>
    <row r="32" spans="1:37" ht="14.15" x14ac:dyDescent="0.35">
      <c r="A32" s="66" t="s">
        <v>27</v>
      </c>
      <c r="B32" s="3" t="s">
        <v>3</v>
      </c>
      <c r="C32" s="5">
        <v>91.605239999999995</v>
      </c>
      <c r="D32" s="5">
        <v>95.332700000000003</v>
      </c>
      <c r="E32" s="5">
        <v>96.895539999999997</v>
      </c>
      <c r="F32" s="5">
        <v>96.769580000000005</v>
      </c>
      <c r="G32" s="5">
        <v>96.662279999999996</v>
      </c>
      <c r="H32" s="5">
        <v>95.514650000000003</v>
      </c>
      <c r="I32" s="5">
        <v>93.793199999999999</v>
      </c>
      <c r="J32" s="5">
        <v>88.918099999999995</v>
      </c>
      <c r="K32" s="5">
        <v>87.868440000000007</v>
      </c>
      <c r="L32" s="5">
        <v>81.822379999999995</v>
      </c>
      <c r="M32" s="5">
        <v>87.966399999999993</v>
      </c>
      <c r="N32" s="5">
        <v>86.585520000000002</v>
      </c>
      <c r="O32" s="5">
        <v>81.663759999999996</v>
      </c>
      <c r="P32" s="5">
        <v>80.996639999999999</v>
      </c>
      <c r="Q32" s="5">
        <v>84.047659999999993</v>
      </c>
      <c r="R32" s="5">
        <v>85.778440000000003</v>
      </c>
      <c r="S32" s="5">
        <v>85.353909999999999</v>
      </c>
      <c r="T32" s="5">
        <v>82.932689999999994</v>
      </c>
      <c r="U32" s="5">
        <v>81.467830000000006</v>
      </c>
      <c r="V32" s="5">
        <v>81.374520000000004</v>
      </c>
      <c r="W32" s="5">
        <v>81.729079999999996</v>
      </c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</row>
    <row r="33" spans="1:37" ht="14.15" x14ac:dyDescent="0.35">
      <c r="A33" s="66"/>
      <c r="B33" s="3" t="s">
        <v>4</v>
      </c>
      <c r="C33" s="5">
        <v>65.400989999999993</v>
      </c>
      <c r="D33" s="5">
        <v>65.363669999999999</v>
      </c>
      <c r="E33" s="5">
        <v>65.601590000000002</v>
      </c>
      <c r="F33" s="5">
        <v>73.863600000000005</v>
      </c>
      <c r="G33" s="5">
        <v>75.766990000000007</v>
      </c>
      <c r="H33" s="5">
        <v>75.91628</v>
      </c>
      <c r="I33" s="5">
        <v>73.947580000000002</v>
      </c>
      <c r="J33" s="5">
        <v>71.740949999999998</v>
      </c>
      <c r="K33" s="5">
        <v>68.256069999999994</v>
      </c>
      <c r="L33" s="5">
        <v>68.410020000000003</v>
      </c>
      <c r="M33" s="5">
        <v>64.318669999999997</v>
      </c>
      <c r="N33" s="5">
        <v>66.879850000000005</v>
      </c>
      <c r="O33" s="5">
        <v>67.518969999999996</v>
      </c>
      <c r="P33" s="5">
        <v>67.369690000000006</v>
      </c>
      <c r="Q33" s="5">
        <v>67.173749999999998</v>
      </c>
      <c r="R33" s="5">
        <v>64.542599999999993</v>
      </c>
      <c r="S33" s="5">
        <v>68.526650000000004</v>
      </c>
      <c r="T33" s="5">
        <v>72.627330000000001</v>
      </c>
      <c r="U33" s="5">
        <v>72.734629999999996</v>
      </c>
      <c r="V33" s="5">
        <v>70.322739999999996</v>
      </c>
      <c r="W33" s="5">
        <v>72.46405</v>
      </c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</row>
    <row r="34" spans="1:37" ht="14.15" x14ac:dyDescent="0.35">
      <c r="A34" s="66"/>
      <c r="B34" s="3" t="s">
        <v>5</v>
      </c>
      <c r="C34" s="5">
        <v>73.822299999999998</v>
      </c>
      <c r="D34" s="5">
        <v>94.403300000000002</v>
      </c>
      <c r="E34" s="5">
        <v>103.5112</v>
      </c>
      <c r="F34" s="5">
        <v>106.8411</v>
      </c>
      <c r="G34" s="5">
        <v>107.2872</v>
      </c>
      <c r="H34" s="5">
        <v>107.3494</v>
      </c>
      <c r="I34" s="5">
        <v>107.04859999999999</v>
      </c>
      <c r="J34" s="5">
        <v>102.1627</v>
      </c>
      <c r="K34" s="5">
        <v>101.2809</v>
      </c>
      <c r="L34" s="5">
        <v>98.293400000000005</v>
      </c>
      <c r="M34" s="5">
        <v>94.714500000000001</v>
      </c>
      <c r="N34" s="5">
        <v>92.587900000000005</v>
      </c>
      <c r="O34" s="5">
        <v>88.9572</v>
      </c>
      <c r="P34" s="5">
        <v>88.791200000000003</v>
      </c>
      <c r="Q34" s="5">
        <v>88.542299999999997</v>
      </c>
      <c r="R34" s="5">
        <v>85.575400000000002</v>
      </c>
      <c r="S34" s="5">
        <v>87.805700000000002</v>
      </c>
      <c r="T34" s="5">
        <v>87.359700000000004</v>
      </c>
      <c r="U34" s="5">
        <v>87.183300000000003</v>
      </c>
      <c r="V34" s="5">
        <v>86.529799999999994</v>
      </c>
      <c r="W34" s="5">
        <v>85.3887</v>
      </c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</row>
    <row r="35" spans="1:37" ht="14.15" x14ac:dyDescent="0.35">
      <c r="A35" s="66"/>
      <c r="B35" s="3" t="s">
        <v>6</v>
      </c>
      <c r="C35" s="5">
        <v>73.76567</v>
      </c>
      <c r="D35" s="5">
        <v>77.754140000000007</v>
      </c>
      <c r="E35" s="5">
        <v>110.2497</v>
      </c>
      <c r="F35" s="5">
        <v>115.3857</v>
      </c>
      <c r="G35" s="5">
        <v>114.2568</v>
      </c>
      <c r="H35" s="5">
        <v>115.479</v>
      </c>
      <c r="I35" s="5">
        <v>112.3955</v>
      </c>
      <c r="J35" s="5">
        <v>108.3137</v>
      </c>
      <c r="K35" s="5">
        <v>105.2349</v>
      </c>
      <c r="L35" s="5">
        <v>97.897069999999999</v>
      </c>
      <c r="M35" s="5">
        <v>95.760559999999998</v>
      </c>
      <c r="N35" s="5">
        <v>86.328180000000003</v>
      </c>
      <c r="O35" s="5">
        <v>83.379980000000003</v>
      </c>
      <c r="P35" s="5">
        <v>91.016379999999998</v>
      </c>
      <c r="Q35" s="5">
        <v>89.323030000000003</v>
      </c>
      <c r="R35" s="5">
        <v>89.281049999999993</v>
      </c>
      <c r="S35" s="5">
        <v>88.543999999999997</v>
      </c>
      <c r="T35" s="5">
        <v>84.429580000000001</v>
      </c>
      <c r="U35" s="5">
        <v>86.883300000000006</v>
      </c>
      <c r="V35" s="5">
        <v>85.563140000000004</v>
      </c>
      <c r="W35" s="5">
        <v>85.637780000000006</v>
      </c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</row>
    <row r="36" spans="1:37" ht="14.15" x14ac:dyDescent="0.35">
      <c r="A36" s="66"/>
      <c r="B36" s="3" t="s">
        <v>16</v>
      </c>
      <c r="C36" s="5">
        <v>82.45684</v>
      </c>
      <c r="D36" s="5">
        <v>84.532839999999993</v>
      </c>
      <c r="E36" s="5">
        <v>93.410659999999993</v>
      </c>
      <c r="F36" s="5">
        <v>114.4179</v>
      </c>
      <c r="G36" s="5">
        <v>112.6125</v>
      </c>
      <c r="H36" s="5">
        <v>118.6725</v>
      </c>
      <c r="I36" s="5">
        <v>118.0008</v>
      </c>
      <c r="J36" s="5">
        <v>103.7813</v>
      </c>
      <c r="K36" s="5">
        <v>116.0087</v>
      </c>
      <c r="L36" s="5">
        <v>113.4336</v>
      </c>
      <c r="M36" s="5">
        <v>112.5145</v>
      </c>
      <c r="N36" s="5">
        <v>109.33750000000001</v>
      </c>
      <c r="O36" s="5">
        <v>105.946</v>
      </c>
      <c r="P36" s="5">
        <v>102.2092</v>
      </c>
      <c r="Q36" s="5">
        <v>100.2405</v>
      </c>
      <c r="R36" s="5">
        <v>100.553</v>
      </c>
      <c r="S36" s="5">
        <v>97.78192</v>
      </c>
      <c r="T36" s="5">
        <v>98.122479999999996</v>
      </c>
      <c r="U36" s="5">
        <v>99.769279999999995</v>
      </c>
      <c r="V36" s="5">
        <v>98.54701</v>
      </c>
      <c r="W36" s="5">
        <v>96.573639999999997</v>
      </c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</row>
    <row r="37" spans="1:37" ht="14.15" x14ac:dyDescent="0.35">
      <c r="A37" s="66"/>
      <c r="B37" s="3" t="s">
        <v>17</v>
      </c>
      <c r="C37" s="5">
        <v>96.415700000000001</v>
      </c>
      <c r="D37" s="5">
        <v>89.237300000000005</v>
      </c>
      <c r="E37" s="5">
        <v>91.332700000000003</v>
      </c>
      <c r="F37" s="5">
        <v>82.390799999999999</v>
      </c>
      <c r="G37" s="5">
        <v>86.343100000000007</v>
      </c>
      <c r="H37" s="5">
        <v>81.052599999999998</v>
      </c>
      <c r="I37" s="5">
        <v>85.824399999999997</v>
      </c>
      <c r="J37" s="5">
        <v>81.986199999999997</v>
      </c>
      <c r="K37" s="5">
        <v>84.143900000000002</v>
      </c>
      <c r="L37" s="5">
        <v>86.218599999999995</v>
      </c>
      <c r="M37" s="5">
        <v>88.604500000000002</v>
      </c>
      <c r="N37" s="5">
        <v>90.471699999999998</v>
      </c>
      <c r="O37" s="5">
        <v>85.741399999999999</v>
      </c>
      <c r="P37" s="5">
        <v>87.764200000000002</v>
      </c>
      <c r="Q37" s="5">
        <v>88.6875</v>
      </c>
      <c r="R37" s="5">
        <v>76.913600000000002</v>
      </c>
      <c r="S37" s="5">
        <v>85.336799999999997</v>
      </c>
      <c r="T37" s="5">
        <v>85.6584</v>
      </c>
      <c r="U37" s="5">
        <v>85.720699999999994</v>
      </c>
      <c r="V37" s="5">
        <v>84.164599999999993</v>
      </c>
      <c r="W37" s="5">
        <v>86.716499999999996</v>
      </c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</row>
    <row r="38" spans="1:37" ht="14.15" x14ac:dyDescent="0.35">
      <c r="A38" s="66"/>
      <c r="B38" s="7" t="s">
        <v>7</v>
      </c>
      <c r="C38" s="5">
        <f>AVERAGE(C32:C37)</f>
        <v>80.577790000000007</v>
      </c>
      <c r="D38" s="5">
        <f t="shared" ref="D38" si="25">AVERAGE(D32:D37)</f>
        <v>84.437325000000001</v>
      </c>
      <c r="E38" s="5">
        <f t="shared" ref="E38" si="26">AVERAGE(E32:E37)</f>
        <v>93.500231666666664</v>
      </c>
      <c r="F38" s="5">
        <f t="shared" ref="F38" si="27">AVERAGE(F32:F37)</f>
        <v>98.278113333333337</v>
      </c>
      <c r="G38" s="5">
        <f t="shared" ref="G38" si="28">AVERAGE(G32:G37)</f>
        <v>98.821478333333346</v>
      </c>
      <c r="H38" s="5">
        <f t="shared" ref="H38" si="29">AVERAGE(H32:H37)</f>
        <v>98.997405000000001</v>
      </c>
      <c r="I38" s="5">
        <f t="shared" ref="I38" si="30">AVERAGE(I32:I37)</f>
        <v>98.501680000000007</v>
      </c>
      <c r="J38" s="5">
        <f t="shared" ref="J38" si="31">AVERAGE(J32:J37)</f>
        <v>92.817158333333325</v>
      </c>
      <c r="K38" s="5">
        <f t="shared" ref="K38" si="32">AVERAGE(K32:K37)</f>
        <v>93.79881833333333</v>
      </c>
      <c r="L38" s="5">
        <f t="shared" ref="L38" si="33">AVERAGE(L32:L37)</f>
        <v>91.012511666666668</v>
      </c>
      <c r="M38" s="5">
        <f t="shared" ref="M38" si="34">AVERAGE(M32:M37)</f>
        <v>90.646521666666672</v>
      </c>
      <c r="N38" s="5">
        <f t="shared" ref="N38" si="35">AVERAGE(N32:N37)</f>
        <v>88.698441666666668</v>
      </c>
      <c r="O38" s="5">
        <f t="shared" ref="O38" si="36">AVERAGE(O32:O37)</f>
        <v>85.534551666666673</v>
      </c>
      <c r="P38" s="5">
        <f t="shared" ref="P38" si="37">AVERAGE(P32:P37)</f>
        <v>86.357884999999996</v>
      </c>
      <c r="Q38" s="5">
        <f t="shared" ref="Q38" si="38">AVERAGE(Q32:Q37)</f>
        <v>86.335790000000017</v>
      </c>
      <c r="R38" s="5">
        <f t="shared" ref="R38" si="39">AVERAGE(R32:R37)</f>
        <v>83.774015000000006</v>
      </c>
      <c r="S38" s="5">
        <f t="shared" ref="S38" si="40">AVERAGE(S32:S37)</f>
        <v>85.558163333333326</v>
      </c>
      <c r="T38" s="5">
        <f t="shared" ref="T38" si="41">AVERAGE(T32:T37)</f>
        <v>85.188363333333328</v>
      </c>
      <c r="U38" s="5">
        <f t="shared" ref="U38" si="42">AVERAGE(U32:U37)</f>
        <v>85.626506666666671</v>
      </c>
      <c r="V38" s="5">
        <f t="shared" ref="V38" si="43">AVERAGE(V32:V37)</f>
        <v>84.416968333333344</v>
      </c>
      <c r="W38" s="5">
        <f t="shared" ref="W38" si="44">AVERAGE(W32:W37)</f>
        <v>84.751625000000004</v>
      </c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</row>
    <row r="39" spans="1:37" ht="14.15" x14ac:dyDescent="0.3">
      <c r="A39" s="66"/>
      <c r="B39" s="7" t="s">
        <v>8</v>
      </c>
      <c r="C39" s="8">
        <f>STDEV(C32:C37)/SQRT(6)</f>
        <v>4.8247685880519873</v>
      </c>
      <c r="D39" s="8">
        <f t="shared" ref="D39:W39" si="45">STDEV(D32:D37)/SQRT(6)</f>
        <v>4.6531280303696301</v>
      </c>
      <c r="E39" s="8">
        <f t="shared" si="45"/>
        <v>6.2592137912927956</v>
      </c>
      <c r="F39" s="8">
        <f t="shared" si="45"/>
        <v>7.0172117799245024</v>
      </c>
      <c r="G39" s="8">
        <f t="shared" si="45"/>
        <v>6.3034154035350136</v>
      </c>
      <c r="H39" s="8">
        <f t="shared" si="45"/>
        <v>7.2924438007816184</v>
      </c>
      <c r="I39" s="8">
        <f t="shared" si="45"/>
        <v>6.9091504431249291</v>
      </c>
      <c r="J39" s="8">
        <f t="shared" si="45"/>
        <v>5.8435526499213806</v>
      </c>
      <c r="K39" s="8">
        <f t="shared" si="45"/>
        <v>6.9782117604738749</v>
      </c>
      <c r="L39" s="8">
        <f t="shared" si="45"/>
        <v>6.3807690734970235</v>
      </c>
      <c r="M39" s="8">
        <f t="shared" si="45"/>
        <v>6.3911892221497135</v>
      </c>
      <c r="N39" s="8">
        <f t="shared" si="45"/>
        <v>5.5688915138319661</v>
      </c>
      <c r="O39" s="8">
        <f t="shared" si="45"/>
        <v>5.0746787119740393</v>
      </c>
      <c r="P39" s="8">
        <f t="shared" si="45"/>
        <v>4.7263763567549519</v>
      </c>
      <c r="Q39" s="8">
        <f t="shared" si="45"/>
        <v>4.416194082255231</v>
      </c>
      <c r="R39" s="8">
        <f t="shared" si="45"/>
        <v>4.9532383228710444</v>
      </c>
      <c r="S39" s="8">
        <f t="shared" si="45"/>
        <v>3.8882302584720785</v>
      </c>
      <c r="T39" s="8">
        <f t="shared" si="45"/>
        <v>3.3449981767296144</v>
      </c>
      <c r="U39" s="8">
        <f t="shared" si="45"/>
        <v>3.5940929338473024</v>
      </c>
      <c r="V39" s="8">
        <f t="shared" si="45"/>
        <v>3.7121570485441642</v>
      </c>
      <c r="W39" s="8">
        <f t="shared" si="45"/>
        <v>3.188166585584626</v>
      </c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</row>
    <row r="40" spans="1:37" x14ac:dyDescent="0.3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</row>
    <row r="41" spans="1:37" ht="14.15" x14ac:dyDescent="0.3">
      <c r="A41" s="2"/>
      <c r="B41" s="1" t="s">
        <v>92</v>
      </c>
      <c r="C41" s="2"/>
      <c r="D41" s="2"/>
      <c r="E41" s="2"/>
      <c r="F41" s="2"/>
      <c r="G41" s="2"/>
      <c r="I41" s="2"/>
      <c r="J41" s="2"/>
      <c r="K41" s="2"/>
      <c r="L41" s="2"/>
      <c r="M41" s="2"/>
      <c r="N41" s="2"/>
      <c r="O41" s="2"/>
      <c r="P41" s="1"/>
      <c r="Q41" s="2"/>
      <c r="R41" s="2"/>
      <c r="S41" s="2"/>
      <c r="T41" s="2"/>
      <c r="U41" s="2"/>
      <c r="V41" s="2"/>
      <c r="W41" s="2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</row>
    <row r="42" spans="1:37" ht="14.15" x14ac:dyDescent="0.3">
      <c r="A42" s="2"/>
      <c r="B42" s="3" t="s">
        <v>24</v>
      </c>
      <c r="C42" s="4" t="s">
        <v>25</v>
      </c>
      <c r="D42" s="4">
        <v>1</v>
      </c>
      <c r="E42" s="4">
        <v>2</v>
      </c>
      <c r="F42" s="4">
        <v>3</v>
      </c>
      <c r="G42" s="4">
        <v>4</v>
      </c>
      <c r="H42" s="4">
        <v>5</v>
      </c>
      <c r="I42" s="4">
        <v>6</v>
      </c>
      <c r="J42" s="4">
        <v>7</v>
      </c>
      <c r="K42" s="4">
        <v>8</v>
      </c>
      <c r="L42" s="4">
        <v>9</v>
      </c>
      <c r="M42" s="4">
        <v>10</v>
      </c>
      <c r="N42" s="4">
        <v>11</v>
      </c>
      <c r="O42" s="4">
        <v>12</v>
      </c>
      <c r="P42" s="4">
        <v>13</v>
      </c>
      <c r="Q42" s="4">
        <v>14</v>
      </c>
      <c r="R42" s="4">
        <v>15</v>
      </c>
      <c r="S42" s="4">
        <v>16</v>
      </c>
      <c r="T42" s="4">
        <v>17</v>
      </c>
      <c r="U42" s="4">
        <v>18</v>
      </c>
      <c r="V42" s="4">
        <v>19</v>
      </c>
      <c r="W42" s="4">
        <v>20</v>
      </c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</row>
    <row r="43" spans="1:37" ht="15.45" x14ac:dyDescent="0.4">
      <c r="A43" s="2"/>
      <c r="B43" s="3" t="s">
        <v>39</v>
      </c>
      <c r="C43" s="11" t="s">
        <v>94</v>
      </c>
      <c r="D43" s="11" t="s">
        <v>94</v>
      </c>
      <c r="E43" s="11" t="s">
        <v>94</v>
      </c>
      <c r="F43" s="11" t="s">
        <v>94</v>
      </c>
      <c r="G43" s="11" t="s">
        <v>94</v>
      </c>
      <c r="H43" s="11" t="s">
        <v>94</v>
      </c>
      <c r="I43" s="11" t="s">
        <v>94</v>
      </c>
      <c r="J43" s="11" t="s">
        <v>94</v>
      </c>
      <c r="K43" s="11" t="s">
        <v>94</v>
      </c>
      <c r="L43" s="11" t="s">
        <v>94</v>
      </c>
      <c r="M43" s="11" t="s">
        <v>94</v>
      </c>
      <c r="N43" s="11" t="s">
        <v>94</v>
      </c>
      <c r="O43" s="11" t="s">
        <v>94</v>
      </c>
      <c r="P43" s="11" t="s">
        <v>94</v>
      </c>
      <c r="Q43" s="11" t="s">
        <v>94</v>
      </c>
      <c r="R43" s="11" t="s">
        <v>94</v>
      </c>
      <c r="S43" s="11" t="s">
        <v>94</v>
      </c>
      <c r="T43" s="11" t="s">
        <v>94</v>
      </c>
      <c r="U43" s="11" t="s">
        <v>94</v>
      </c>
      <c r="V43" s="11" t="s">
        <v>94</v>
      </c>
      <c r="W43" s="11" t="s">
        <v>94</v>
      </c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</row>
    <row r="44" spans="1:37" ht="14.15" x14ac:dyDescent="0.35">
      <c r="A44" s="66" t="s">
        <v>26</v>
      </c>
      <c r="B44" s="3" t="s">
        <v>3</v>
      </c>
      <c r="C44" s="5">
        <v>462.97489999999999</v>
      </c>
      <c r="D44" s="5">
        <v>445.1123</v>
      </c>
      <c r="E44" s="5">
        <v>436.82380000000001</v>
      </c>
      <c r="F44" s="5">
        <v>457.86219999999997</v>
      </c>
      <c r="G44" s="5">
        <v>480.94690000000003</v>
      </c>
      <c r="H44" s="5">
        <v>487.63900000000001</v>
      </c>
      <c r="I44" s="5">
        <v>495.43130000000002</v>
      </c>
      <c r="J44" s="5">
        <v>490.37029999999999</v>
      </c>
      <c r="K44" s="5">
        <v>496.96499999999997</v>
      </c>
      <c r="L44" s="5">
        <v>484.89260000000002</v>
      </c>
      <c r="M44" s="5">
        <v>477.78789999999998</v>
      </c>
      <c r="N44" s="5">
        <v>496.89670000000001</v>
      </c>
      <c r="O44" s="5">
        <v>480.33859999999999</v>
      </c>
      <c r="P44" s="5">
        <v>488.87310000000002</v>
      </c>
      <c r="Q44" s="5">
        <v>481.87360000000001</v>
      </c>
      <c r="R44" s="5">
        <v>480.01679999999999</v>
      </c>
      <c r="S44" s="5">
        <v>456.50729999999999</v>
      </c>
      <c r="T44" s="5">
        <v>448.9042</v>
      </c>
      <c r="U44" s="5">
        <v>436.00549999999998</v>
      </c>
      <c r="V44" s="5">
        <v>421.4468</v>
      </c>
      <c r="W44" s="5">
        <v>403.20870000000002</v>
      </c>
    </row>
    <row r="45" spans="1:37" ht="14.15" x14ac:dyDescent="0.35">
      <c r="A45" s="66"/>
      <c r="B45" s="3" t="s">
        <v>4</v>
      </c>
      <c r="C45" s="5">
        <v>412.89100000000002</v>
      </c>
      <c r="D45" s="5">
        <v>373.54050000000001</v>
      </c>
      <c r="E45" s="5">
        <v>355.22750000000002</v>
      </c>
      <c r="F45" s="5">
        <v>359.93439999999998</v>
      </c>
      <c r="G45" s="5">
        <v>381.40429999999998</v>
      </c>
      <c r="H45" s="5">
        <v>372.60980000000001</v>
      </c>
      <c r="I45" s="5">
        <v>381.96370000000002</v>
      </c>
      <c r="J45" s="5">
        <v>418.63600000000002</v>
      </c>
      <c r="K45" s="5">
        <v>454.22089999999997</v>
      </c>
      <c r="L45" s="5">
        <v>478.14330000000001</v>
      </c>
      <c r="M45" s="5">
        <v>474.66969999999998</v>
      </c>
      <c r="N45" s="5">
        <v>476.26159999999999</v>
      </c>
      <c r="O45" s="5">
        <v>469.3664</v>
      </c>
      <c r="P45" s="5">
        <v>481.71879999999999</v>
      </c>
      <c r="Q45" s="5">
        <v>461.2559</v>
      </c>
      <c r="R45" s="5">
        <v>449.08940000000001</v>
      </c>
      <c r="S45" s="5">
        <v>423.95499999999998</v>
      </c>
      <c r="T45" s="5">
        <v>426.72269999999997</v>
      </c>
      <c r="U45" s="5">
        <v>415.32080000000002</v>
      </c>
      <c r="V45" s="5">
        <v>405.64409999999998</v>
      </c>
      <c r="W45" s="5">
        <v>415.30790000000002</v>
      </c>
    </row>
    <row r="46" spans="1:37" ht="14.15" x14ac:dyDescent="0.35">
      <c r="A46" s="66"/>
      <c r="B46" s="3" t="s">
        <v>5</v>
      </c>
      <c r="C46" s="5">
        <v>455.60820000000001</v>
      </c>
      <c r="D46" s="5">
        <v>420.20850000000002</v>
      </c>
      <c r="E46" s="5">
        <v>541.86239999999998</v>
      </c>
      <c r="F46" s="5">
        <v>588.28200000000004</v>
      </c>
      <c r="G46" s="5">
        <v>569.34580000000005</v>
      </c>
      <c r="H46" s="5">
        <v>565.85670000000005</v>
      </c>
      <c r="I46" s="5">
        <v>571.94389999999999</v>
      </c>
      <c r="J46" s="5">
        <v>561.86210000000005</v>
      </c>
      <c r="K46" s="5">
        <v>545.44140000000004</v>
      </c>
      <c r="L46" s="5">
        <v>546.74019999999996</v>
      </c>
      <c r="M46" s="5">
        <v>543.61620000000005</v>
      </c>
      <c r="N46" s="5">
        <v>544.95920000000001</v>
      </c>
      <c r="O46" s="5">
        <v>527.11249999999995</v>
      </c>
      <c r="P46" s="5">
        <v>538.28499999999997</v>
      </c>
      <c r="Q46" s="5">
        <v>554.32190000000003</v>
      </c>
      <c r="R46" s="5">
        <v>551.57240000000002</v>
      </c>
      <c r="S46" s="5">
        <v>550.125</v>
      </c>
      <c r="T46" s="5">
        <v>554.16200000000003</v>
      </c>
      <c r="U46" s="5">
        <v>554.31410000000005</v>
      </c>
      <c r="V46" s="5">
        <v>546.05010000000004</v>
      </c>
      <c r="W46" s="5">
        <v>539.98559999999998</v>
      </c>
    </row>
    <row r="47" spans="1:37" ht="14.15" x14ac:dyDescent="0.35">
      <c r="A47" s="66"/>
      <c r="B47" s="3" t="s">
        <v>6</v>
      </c>
      <c r="C47" s="5">
        <v>373.4615</v>
      </c>
      <c r="D47" s="5">
        <v>393.33460000000002</v>
      </c>
      <c r="E47" s="5">
        <v>494.29700000000003</v>
      </c>
      <c r="F47" s="5">
        <v>583.26710000000003</v>
      </c>
      <c r="G47" s="5">
        <v>600.60979999999995</v>
      </c>
      <c r="H47" s="5">
        <v>612.37929999999994</v>
      </c>
      <c r="I47" s="5">
        <v>620.62630000000001</v>
      </c>
      <c r="J47" s="5">
        <v>620.68669999999997</v>
      </c>
      <c r="K47" s="5">
        <v>613.20759999999996</v>
      </c>
      <c r="L47" s="5">
        <v>611.11500000000001</v>
      </c>
      <c r="M47" s="5">
        <v>589.30840000000001</v>
      </c>
      <c r="N47" s="5">
        <v>592.24490000000003</v>
      </c>
      <c r="O47" s="5">
        <v>574.75710000000004</v>
      </c>
      <c r="P47" s="5">
        <v>567.88739999999996</v>
      </c>
      <c r="Q47" s="5">
        <v>557.89059999999995</v>
      </c>
      <c r="R47" s="5">
        <v>537.18460000000005</v>
      </c>
      <c r="S47" s="5">
        <v>535.721</v>
      </c>
      <c r="T47" s="5">
        <v>531.25930000000005</v>
      </c>
      <c r="U47" s="5">
        <v>538.34059999999999</v>
      </c>
      <c r="V47" s="5">
        <v>544.63589999999999</v>
      </c>
      <c r="W47" s="5">
        <v>552.13589999999999</v>
      </c>
    </row>
    <row r="48" spans="1:37" ht="14.15" x14ac:dyDescent="0.35">
      <c r="A48" s="66"/>
      <c r="B48" s="3" t="s">
        <v>16</v>
      </c>
      <c r="C48" s="5">
        <v>574.02269999999999</v>
      </c>
      <c r="D48" s="5">
        <v>582.80560000000003</v>
      </c>
      <c r="E48" s="5">
        <v>595.62</v>
      </c>
      <c r="F48" s="5">
        <v>586.8528</v>
      </c>
      <c r="G48" s="5">
        <v>588.97119999999995</v>
      </c>
      <c r="H48" s="5">
        <v>592.4683</v>
      </c>
      <c r="I48" s="5">
        <v>600.45830000000001</v>
      </c>
      <c r="J48" s="5">
        <v>598.58130000000006</v>
      </c>
      <c r="K48" s="5">
        <v>603.024</v>
      </c>
      <c r="L48" s="5">
        <v>602.37720000000002</v>
      </c>
      <c r="M48" s="5">
        <v>594.33399999999995</v>
      </c>
      <c r="N48" s="5">
        <v>586.83780000000002</v>
      </c>
      <c r="O48" s="5">
        <v>576.23590000000002</v>
      </c>
      <c r="P48" s="5">
        <v>568.51440000000002</v>
      </c>
      <c r="Q48" s="5">
        <v>561.20439999999996</v>
      </c>
      <c r="R48" s="5">
        <v>557.40740000000005</v>
      </c>
      <c r="S48" s="5">
        <v>558.65070000000003</v>
      </c>
      <c r="T48" s="5">
        <v>573.89739999999995</v>
      </c>
      <c r="U48" s="5">
        <v>587.96130000000005</v>
      </c>
      <c r="V48" s="5">
        <v>608.86739999999998</v>
      </c>
      <c r="W48" s="5">
        <v>628.78089999999997</v>
      </c>
    </row>
    <row r="49" spans="1:23" ht="14.15" x14ac:dyDescent="0.35">
      <c r="A49" s="66"/>
      <c r="B49" s="3" t="s">
        <v>17</v>
      </c>
      <c r="C49" s="5">
        <v>448.14109999999999</v>
      </c>
      <c r="D49" s="5">
        <v>462.6662</v>
      </c>
      <c r="E49" s="5">
        <v>427.48970000000003</v>
      </c>
      <c r="F49" s="5">
        <v>550.53420000000006</v>
      </c>
      <c r="G49" s="5">
        <v>579.69140000000004</v>
      </c>
      <c r="H49" s="5">
        <v>584.86249999999995</v>
      </c>
      <c r="I49" s="5">
        <v>574.30340000000001</v>
      </c>
      <c r="J49" s="5">
        <v>565.80949999999996</v>
      </c>
      <c r="K49" s="5">
        <v>554.55960000000005</v>
      </c>
      <c r="L49" s="5">
        <v>502.04500000000002</v>
      </c>
      <c r="M49" s="5">
        <v>465.83170000000001</v>
      </c>
      <c r="N49" s="5">
        <v>410.65460000000002</v>
      </c>
      <c r="O49" s="5">
        <v>411.73469999999998</v>
      </c>
      <c r="P49" s="5">
        <v>419.39449999999999</v>
      </c>
      <c r="Q49" s="5">
        <v>423.86660000000001</v>
      </c>
      <c r="R49" s="5">
        <v>416.76119999999997</v>
      </c>
      <c r="S49" s="5">
        <v>413.39240000000001</v>
      </c>
      <c r="T49" s="5">
        <v>469.60829999999999</v>
      </c>
      <c r="U49" s="5">
        <v>500.26080000000002</v>
      </c>
      <c r="V49" s="5">
        <v>537.57479999999998</v>
      </c>
      <c r="W49" s="5">
        <v>517.697</v>
      </c>
    </row>
    <row r="50" spans="1:23" ht="14.15" x14ac:dyDescent="0.35">
      <c r="A50" s="66"/>
      <c r="B50" s="7" t="s">
        <v>7</v>
      </c>
      <c r="C50" s="5">
        <f>AVERAGE(C44:C49)</f>
        <v>454.51656666666662</v>
      </c>
      <c r="D50" s="5">
        <f t="shared" ref="D50" si="46">AVERAGE(D44:D49)</f>
        <v>446.27795000000009</v>
      </c>
      <c r="E50" s="5">
        <f t="shared" ref="E50" si="47">AVERAGE(E44:E49)</f>
        <v>475.2200666666667</v>
      </c>
      <c r="F50" s="5">
        <f t="shared" ref="F50" si="48">AVERAGE(F44:F49)</f>
        <v>521.12211666666667</v>
      </c>
      <c r="G50" s="5">
        <f t="shared" ref="G50" si="49">AVERAGE(G44:G49)</f>
        <v>533.49490000000003</v>
      </c>
      <c r="H50" s="5">
        <f t="shared" ref="H50" si="50">AVERAGE(H44:H49)</f>
        <v>535.96926666666661</v>
      </c>
      <c r="I50" s="5">
        <f t="shared" ref="I50" si="51">AVERAGE(I44:I49)</f>
        <v>540.78781666666657</v>
      </c>
      <c r="J50" s="5">
        <f t="shared" ref="J50" si="52">AVERAGE(J44:J49)</f>
        <v>542.65764999999999</v>
      </c>
      <c r="K50" s="5">
        <f t="shared" ref="K50" si="53">AVERAGE(K44:K49)</f>
        <v>544.56975</v>
      </c>
      <c r="L50" s="5">
        <f t="shared" ref="L50" si="54">AVERAGE(L44:L49)</f>
        <v>537.5522166666666</v>
      </c>
      <c r="M50" s="5">
        <f t="shared" ref="M50" si="55">AVERAGE(M44:M49)</f>
        <v>524.2579833333333</v>
      </c>
      <c r="N50" s="5">
        <f t="shared" ref="N50" si="56">AVERAGE(N44:N49)</f>
        <v>517.97580000000005</v>
      </c>
      <c r="O50" s="5">
        <f t="shared" ref="O50" si="57">AVERAGE(O44:O49)</f>
        <v>506.59086666666667</v>
      </c>
      <c r="P50" s="5">
        <f t="shared" ref="P50" si="58">AVERAGE(P44:P49)</f>
        <v>510.7788666666666</v>
      </c>
      <c r="Q50" s="5">
        <f t="shared" ref="Q50" si="59">AVERAGE(Q44:Q49)</f>
        <v>506.73549999999994</v>
      </c>
      <c r="R50" s="5">
        <f t="shared" ref="R50" si="60">AVERAGE(R44:R49)</f>
        <v>498.67196666666661</v>
      </c>
      <c r="S50" s="5">
        <f t="shared" ref="S50" si="61">AVERAGE(S44:S49)</f>
        <v>489.72523333333334</v>
      </c>
      <c r="T50" s="5">
        <f t="shared" ref="T50" si="62">AVERAGE(T44:T49)</f>
        <v>500.75898333333333</v>
      </c>
      <c r="U50" s="5">
        <f t="shared" ref="U50" si="63">AVERAGE(U44:U49)</f>
        <v>505.36718333333334</v>
      </c>
      <c r="V50" s="5">
        <f t="shared" ref="V50" si="64">AVERAGE(V44:V49)</f>
        <v>510.7031833333333</v>
      </c>
      <c r="W50" s="5">
        <f t="shared" ref="W50" si="65">AVERAGE(W44:W49)</f>
        <v>509.51933333333335</v>
      </c>
    </row>
    <row r="51" spans="1:23" ht="14.15" x14ac:dyDescent="0.25">
      <c r="A51" s="66"/>
      <c r="B51" s="7" t="s">
        <v>8</v>
      </c>
      <c r="C51" s="8">
        <f>STDEV(C44:C49)/SQRT(6)</f>
        <v>27.506186684861504</v>
      </c>
      <c r="D51" s="8">
        <f t="shared" ref="D51:W51" si="66">STDEV(D44:D49)/SQRT(6)</f>
        <v>30.377120698279207</v>
      </c>
      <c r="E51" s="8">
        <f t="shared" si="66"/>
        <v>35.332681366082525</v>
      </c>
      <c r="F51" s="8">
        <f t="shared" si="66"/>
        <v>38.096954961960172</v>
      </c>
      <c r="G51" s="8">
        <f t="shared" si="66"/>
        <v>35.068635663566631</v>
      </c>
      <c r="H51" s="8">
        <f t="shared" si="66"/>
        <v>37.119882778341001</v>
      </c>
      <c r="I51" s="8">
        <f t="shared" si="66"/>
        <v>36.199014487565329</v>
      </c>
      <c r="J51" s="8">
        <f t="shared" si="66"/>
        <v>30.679060703893143</v>
      </c>
      <c r="K51" s="8">
        <f t="shared" si="66"/>
        <v>24.938415875455458</v>
      </c>
      <c r="L51" s="8">
        <f t="shared" si="66"/>
        <v>23.987078213104887</v>
      </c>
      <c r="M51" s="8">
        <f t="shared" si="66"/>
        <v>24.186113402796632</v>
      </c>
      <c r="N51" s="8">
        <f t="shared" si="66"/>
        <v>28.686943047467938</v>
      </c>
      <c r="O51" s="8">
        <f t="shared" si="66"/>
        <v>26.45167811184081</v>
      </c>
      <c r="P51" s="8">
        <f t="shared" si="66"/>
        <v>23.823529208686104</v>
      </c>
      <c r="Q51" s="8">
        <f t="shared" si="66"/>
        <v>24.084527165215395</v>
      </c>
      <c r="R51" s="8">
        <f t="shared" si="66"/>
        <v>23.977315500637779</v>
      </c>
      <c r="S51" s="8">
        <f t="shared" si="66"/>
        <v>26.93839790597146</v>
      </c>
      <c r="T51" s="8">
        <f t="shared" si="66"/>
        <v>24.679299270757443</v>
      </c>
      <c r="U51" s="8">
        <f t="shared" si="66"/>
        <v>27.839004042762411</v>
      </c>
      <c r="V51" s="8">
        <f t="shared" si="66"/>
        <v>32.538819867387375</v>
      </c>
      <c r="W51" s="8">
        <f t="shared" si="66"/>
        <v>35.219457503589027</v>
      </c>
    </row>
    <row r="52" spans="1:23" ht="14.15" x14ac:dyDescent="0.35">
      <c r="A52" s="66" t="s">
        <v>27</v>
      </c>
      <c r="B52" s="3" t="s">
        <v>3</v>
      </c>
      <c r="C52" s="5">
        <v>466.57159999999999</v>
      </c>
      <c r="D52" s="5">
        <v>427.49680000000001</v>
      </c>
      <c r="E52" s="5">
        <v>437.65260000000001</v>
      </c>
      <c r="F52" s="5">
        <v>457.09469999999999</v>
      </c>
      <c r="G52" s="5">
        <v>472.24459999999999</v>
      </c>
      <c r="H52" s="5">
        <v>493.24020000000002</v>
      </c>
      <c r="I52" s="5">
        <v>517.20429999999999</v>
      </c>
      <c r="J52" s="5">
        <v>506.2176</v>
      </c>
      <c r="K52" s="5">
        <v>481.14269999999999</v>
      </c>
      <c r="L52" s="5">
        <v>418.26459999999997</v>
      </c>
      <c r="M52" s="5">
        <v>419.49419999999998</v>
      </c>
      <c r="N52" s="5">
        <v>420.07049999999998</v>
      </c>
      <c r="O52" s="5">
        <v>415.99599999999998</v>
      </c>
      <c r="P52" s="5">
        <v>421.99279999999999</v>
      </c>
      <c r="Q52" s="5">
        <v>422.51420000000002</v>
      </c>
      <c r="R52" s="5">
        <v>429.30540000000002</v>
      </c>
      <c r="S52" s="5">
        <v>426.68529999999998</v>
      </c>
      <c r="T52" s="5">
        <v>423.67160000000001</v>
      </c>
      <c r="U52" s="5">
        <v>412.87110000000001</v>
      </c>
      <c r="V52" s="5">
        <v>410.46260000000001</v>
      </c>
      <c r="W52" s="5">
        <v>398.54500000000002</v>
      </c>
    </row>
    <row r="53" spans="1:23" ht="14.15" x14ac:dyDescent="0.35">
      <c r="A53" s="66"/>
      <c r="B53" s="3" t="s">
        <v>4</v>
      </c>
      <c r="C53" s="5">
        <v>485.46190000000001</v>
      </c>
      <c r="D53" s="5">
        <v>471.30099999999999</v>
      </c>
      <c r="E53" s="5">
        <v>446.3313</v>
      </c>
      <c r="F53" s="5">
        <v>455.14429999999999</v>
      </c>
      <c r="G53" s="5">
        <v>450.31299999999999</v>
      </c>
      <c r="H53" s="5">
        <v>444.22840000000002</v>
      </c>
      <c r="I53" s="5">
        <v>442.67939999999999</v>
      </c>
      <c r="J53" s="5">
        <v>442.20150000000001</v>
      </c>
      <c r="K53" s="5">
        <v>444.65069999999997</v>
      </c>
      <c r="L53" s="5">
        <v>459.15440000000001</v>
      </c>
      <c r="M53" s="5">
        <v>439.26119999999997</v>
      </c>
      <c r="N53" s="5">
        <v>486.34809999999999</v>
      </c>
      <c r="O53" s="5">
        <v>491.25959999999998</v>
      </c>
      <c r="P53" s="5">
        <v>495.35890000000001</v>
      </c>
      <c r="Q53" s="5">
        <v>492.14620000000002</v>
      </c>
      <c r="R53" s="5">
        <v>483.61840000000001</v>
      </c>
      <c r="S53" s="5">
        <v>481.38479999999998</v>
      </c>
      <c r="T53" s="5">
        <v>476.83670000000001</v>
      </c>
      <c r="U53" s="5">
        <v>468.48039999999997</v>
      </c>
      <c r="V53" s="5">
        <v>450.87419999999997</v>
      </c>
      <c r="W53" s="5">
        <v>451.73880000000003</v>
      </c>
    </row>
    <row r="54" spans="1:23" ht="14.15" x14ac:dyDescent="0.35">
      <c r="A54" s="66"/>
      <c r="B54" s="3" t="s">
        <v>5</v>
      </c>
      <c r="C54" s="5">
        <v>418.75220000000002</v>
      </c>
      <c r="D54" s="5">
        <v>455.39600000000002</v>
      </c>
      <c r="E54" s="5">
        <v>507.46940000000001</v>
      </c>
      <c r="F54" s="5">
        <v>529.6413</v>
      </c>
      <c r="G54" s="5">
        <v>532.67520000000002</v>
      </c>
      <c r="H54" s="5">
        <v>529.70429999999999</v>
      </c>
      <c r="I54" s="5">
        <v>535.16399999999999</v>
      </c>
      <c r="J54" s="5">
        <v>535.8809</v>
      </c>
      <c r="K54" s="5">
        <v>549.36360000000002</v>
      </c>
      <c r="L54" s="5">
        <v>558.14120000000003</v>
      </c>
      <c r="M54" s="5">
        <v>556.49639999999999</v>
      </c>
      <c r="N54" s="5">
        <v>552.1635</v>
      </c>
      <c r="O54" s="5">
        <v>547.09929999999997</v>
      </c>
      <c r="P54" s="5">
        <v>544.33019999999999</v>
      </c>
      <c r="Q54" s="5">
        <v>535.15660000000003</v>
      </c>
      <c r="R54" s="5">
        <v>530.66489999999999</v>
      </c>
      <c r="S54" s="5">
        <v>530.00229999999999</v>
      </c>
      <c r="T54" s="5">
        <v>515.17960000000005</v>
      </c>
      <c r="U54" s="5">
        <v>501.17630000000003</v>
      </c>
      <c r="V54" s="5">
        <v>501.45100000000002</v>
      </c>
      <c r="W54" s="5">
        <v>475.8426</v>
      </c>
    </row>
    <row r="55" spans="1:23" ht="14.15" x14ac:dyDescent="0.35">
      <c r="A55" s="66"/>
      <c r="B55" s="3" t="s">
        <v>6</v>
      </c>
      <c r="C55" s="5">
        <v>506.39909999999998</v>
      </c>
      <c r="D55" s="5">
        <v>508.53609999999998</v>
      </c>
      <c r="E55" s="5">
        <v>624.5471</v>
      </c>
      <c r="F55" s="5">
        <v>634.61580000000004</v>
      </c>
      <c r="G55" s="5">
        <v>623.73389999999995</v>
      </c>
      <c r="H55" s="5">
        <v>600.19839999999999</v>
      </c>
      <c r="I55" s="5">
        <v>499.66449999999998</v>
      </c>
      <c r="J55" s="5">
        <v>484.1909</v>
      </c>
      <c r="K55" s="5">
        <v>505.7638</v>
      </c>
      <c r="L55" s="5">
        <v>529.60720000000003</v>
      </c>
      <c r="M55" s="5">
        <v>567.06949999999995</v>
      </c>
      <c r="N55" s="5">
        <v>569.19169999999997</v>
      </c>
      <c r="O55" s="5">
        <v>543.30999999999995</v>
      </c>
      <c r="P55" s="5">
        <v>570.66079999999999</v>
      </c>
      <c r="Q55" s="5">
        <v>609.03449999999998</v>
      </c>
      <c r="R55" s="5">
        <v>617.47860000000003</v>
      </c>
      <c r="S55" s="5">
        <v>566.23940000000005</v>
      </c>
      <c r="T55" s="5">
        <v>602.82860000000005</v>
      </c>
      <c r="U55" s="5">
        <v>603.74109999999996</v>
      </c>
      <c r="V55" s="5">
        <v>607.97619999999995</v>
      </c>
      <c r="W55" s="5">
        <v>604.48019999999997</v>
      </c>
    </row>
    <row r="56" spans="1:23" ht="14.15" x14ac:dyDescent="0.35">
      <c r="A56" s="66"/>
      <c r="B56" s="3" t="s">
        <v>16</v>
      </c>
      <c r="C56" s="5">
        <v>436.19589999999999</v>
      </c>
      <c r="D56" s="5">
        <v>426.8519</v>
      </c>
      <c r="E56" s="5">
        <v>405.47969999999998</v>
      </c>
      <c r="F56" s="5">
        <v>371.70710000000003</v>
      </c>
      <c r="G56" s="5">
        <v>509.2045</v>
      </c>
      <c r="H56" s="5">
        <v>520.9384</v>
      </c>
      <c r="I56" s="5">
        <v>517.29539999999997</v>
      </c>
      <c r="J56" s="5">
        <v>511.41140000000001</v>
      </c>
      <c r="K56" s="5">
        <v>530.58630000000005</v>
      </c>
      <c r="L56" s="5">
        <v>532.31140000000005</v>
      </c>
      <c r="M56" s="5">
        <v>539.50300000000004</v>
      </c>
      <c r="N56" s="5">
        <v>552.0874</v>
      </c>
      <c r="O56" s="5">
        <v>564.38720000000001</v>
      </c>
      <c r="P56" s="5">
        <v>541.92880000000002</v>
      </c>
      <c r="Q56" s="5">
        <v>561.71820000000002</v>
      </c>
      <c r="R56" s="5">
        <v>563.19619999999998</v>
      </c>
      <c r="S56" s="5">
        <v>550.92550000000006</v>
      </c>
      <c r="T56" s="5">
        <v>546.64329999999995</v>
      </c>
      <c r="U56" s="5">
        <v>542.63819999999998</v>
      </c>
      <c r="V56" s="5">
        <v>534.96569999999997</v>
      </c>
      <c r="W56" s="5">
        <v>533.66049999999996</v>
      </c>
    </row>
    <row r="57" spans="1:23" ht="14.15" x14ac:dyDescent="0.35">
      <c r="A57" s="66"/>
      <c r="B57" s="3" t="s">
        <v>17</v>
      </c>
      <c r="C57" s="5">
        <v>481.48989999999998</v>
      </c>
      <c r="D57" s="5">
        <v>490.38200000000001</v>
      </c>
      <c r="E57" s="5">
        <v>479.7174</v>
      </c>
      <c r="F57" s="5">
        <v>468.45609999999999</v>
      </c>
      <c r="G57" s="5">
        <v>487.17450000000002</v>
      </c>
      <c r="H57" s="5">
        <v>488.53500000000003</v>
      </c>
      <c r="I57" s="5">
        <v>443.4751</v>
      </c>
      <c r="J57" s="5">
        <v>471.11579999999998</v>
      </c>
      <c r="K57" s="5">
        <v>473.01</v>
      </c>
      <c r="L57" s="5">
        <v>475.30399999999997</v>
      </c>
      <c r="M57" s="5">
        <v>474.83969999999999</v>
      </c>
      <c r="N57" s="5">
        <v>479.3766</v>
      </c>
      <c r="O57" s="5">
        <v>468.38529999999997</v>
      </c>
      <c r="P57" s="5">
        <v>466.54989999999998</v>
      </c>
      <c r="Q57" s="5">
        <v>452.70170000000002</v>
      </c>
      <c r="R57" s="5">
        <v>482.04899999999998</v>
      </c>
      <c r="S57" s="5">
        <v>482.04899999999998</v>
      </c>
      <c r="T57" s="5">
        <v>495.89429999999999</v>
      </c>
      <c r="U57" s="5">
        <v>500.63139999999999</v>
      </c>
      <c r="V57" s="5">
        <v>497.78739999999999</v>
      </c>
      <c r="W57" s="5">
        <v>506.1558</v>
      </c>
    </row>
    <row r="58" spans="1:23" ht="14.15" x14ac:dyDescent="0.35">
      <c r="A58" s="66"/>
      <c r="B58" s="7" t="s">
        <v>7</v>
      </c>
      <c r="C58" s="5">
        <f>AVERAGE(C52:C57)</f>
        <v>465.8117666666667</v>
      </c>
      <c r="D58" s="5">
        <f t="shared" ref="D58" si="67">AVERAGE(D52:D57)</f>
        <v>463.32729999999998</v>
      </c>
      <c r="E58" s="5">
        <f t="shared" ref="E58" si="68">AVERAGE(E52:E57)</f>
        <v>483.53291666666661</v>
      </c>
      <c r="F58" s="5">
        <f t="shared" ref="F58" si="69">AVERAGE(F52:F57)</f>
        <v>486.10988333333336</v>
      </c>
      <c r="G58" s="5">
        <f t="shared" ref="G58" si="70">AVERAGE(G52:G57)</f>
        <v>512.5576166666666</v>
      </c>
      <c r="H58" s="5">
        <f t="shared" ref="H58" si="71">AVERAGE(H52:H57)</f>
        <v>512.8074499999999</v>
      </c>
      <c r="I58" s="5">
        <f t="shared" ref="I58" si="72">AVERAGE(I52:I57)</f>
        <v>492.58044999999998</v>
      </c>
      <c r="J58" s="5">
        <f t="shared" ref="J58" si="73">AVERAGE(J52:J57)</f>
        <v>491.83635000000004</v>
      </c>
      <c r="K58" s="5">
        <f t="shared" ref="K58" si="74">AVERAGE(K52:K57)</f>
        <v>497.41951666666665</v>
      </c>
      <c r="L58" s="5">
        <f t="shared" ref="L58" si="75">AVERAGE(L52:L57)</f>
        <v>495.46379999999999</v>
      </c>
      <c r="M58" s="5">
        <f t="shared" ref="M58" si="76">AVERAGE(M52:M57)</f>
        <v>499.44400000000002</v>
      </c>
      <c r="N58" s="5">
        <f t="shared" ref="N58" si="77">AVERAGE(N52:N57)</f>
        <v>509.87296666666663</v>
      </c>
      <c r="O58" s="5">
        <f t="shared" ref="O58" si="78">AVERAGE(O52:O57)</f>
        <v>505.07289999999995</v>
      </c>
      <c r="P58" s="5">
        <f t="shared" ref="P58" si="79">AVERAGE(P52:P57)</f>
        <v>506.80356666666671</v>
      </c>
      <c r="Q58" s="5">
        <f t="shared" ref="Q58" si="80">AVERAGE(Q52:Q57)</f>
        <v>512.21190000000001</v>
      </c>
      <c r="R58" s="5">
        <f t="shared" ref="R58" si="81">AVERAGE(R52:R57)</f>
        <v>517.71875</v>
      </c>
      <c r="S58" s="5">
        <f t="shared" ref="S58" si="82">AVERAGE(S52:S57)</f>
        <v>506.21438333333327</v>
      </c>
      <c r="T58" s="5">
        <f t="shared" ref="T58" si="83">AVERAGE(T52:T57)</f>
        <v>510.17568333333332</v>
      </c>
      <c r="U58" s="5">
        <f t="shared" ref="U58" si="84">AVERAGE(U52:U57)</f>
        <v>504.9230833333333</v>
      </c>
      <c r="V58" s="5">
        <f t="shared" ref="V58" si="85">AVERAGE(V52:V57)</f>
        <v>500.58618333333334</v>
      </c>
      <c r="W58" s="5">
        <f t="shared" ref="W58" si="86">AVERAGE(W52:W57)</f>
        <v>495.07048333333336</v>
      </c>
    </row>
    <row r="59" spans="1:23" ht="14.15" x14ac:dyDescent="0.25">
      <c r="A59" s="66"/>
      <c r="B59" s="7" t="s">
        <v>8</v>
      </c>
      <c r="C59" s="8">
        <f>STDEV(C52:C57)/SQRT(6)</f>
        <v>13.381010116222331</v>
      </c>
      <c r="D59" s="8">
        <f t="shared" ref="D59:W59" si="87">STDEV(D52:D57)/SQRT(6)</f>
        <v>13.560429364293743</v>
      </c>
      <c r="E59" s="8">
        <f t="shared" si="87"/>
        <v>31.651109340763302</v>
      </c>
      <c r="F59" s="8">
        <f t="shared" si="87"/>
        <v>36.124503520208968</v>
      </c>
      <c r="G59" s="8">
        <f t="shared" si="87"/>
        <v>25.113051556795654</v>
      </c>
      <c r="H59" s="8">
        <f t="shared" si="87"/>
        <v>21.341594153354613</v>
      </c>
      <c r="I59" s="8">
        <f t="shared" si="87"/>
        <v>16.311708910120363</v>
      </c>
      <c r="J59" s="8">
        <f t="shared" si="87"/>
        <v>13.51707284793938</v>
      </c>
      <c r="K59" s="8">
        <f t="shared" si="87"/>
        <v>15.825251605654746</v>
      </c>
      <c r="L59" s="8">
        <f t="shared" si="87"/>
        <v>21.707510532163759</v>
      </c>
      <c r="M59" s="8">
        <f t="shared" si="87"/>
        <v>25.853574602222075</v>
      </c>
      <c r="N59" s="8">
        <f t="shared" si="87"/>
        <v>23.549373994873807</v>
      </c>
      <c r="O59" s="8">
        <f t="shared" si="87"/>
        <v>23.250778956212908</v>
      </c>
      <c r="P59" s="8">
        <f t="shared" si="87"/>
        <v>22.850222969629289</v>
      </c>
      <c r="Q59" s="8">
        <f t="shared" si="87"/>
        <v>28.484921434775462</v>
      </c>
      <c r="R59" s="8">
        <f t="shared" si="87"/>
        <v>27.349536451742086</v>
      </c>
      <c r="S59" s="8">
        <f t="shared" si="87"/>
        <v>21.364534954567699</v>
      </c>
      <c r="T59" s="8">
        <f t="shared" si="87"/>
        <v>24.991926274398175</v>
      </c>
      <c r="U59" s="8">
        <f t="shared" si="87"/>
        <v>26.471068596002951</v>
      </c>
      <c r="V59" s="8">
        <f t="shared" si="87"/>
        <v>27.878719184883867</v>
      </c>
      <c r="W59" s="8">
        <f t="shared" si="87"/>
        <v>28.952302696980933</v>
      </c>
    </row>
    <row r="62" spans="1:23" x14ac:dyDescent="0.3"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</row>
    <row r="63" spans="1:23" x14ac:dyDescent="0.3"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</row>
    <row r="64" spans="1:23" x14ac:dyDescent="0.3"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</row>
    <row r="65" spans="3:14" x14ac:dyDescent="0.3"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</row>
    <row r="66" spans="3:14" x14ac:dyDescent="0.3"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</row>
    <row r="67" spans="3:14" x14ac:dyDescent="0.3"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</row>
    <row r="68" spans="3:14" x14ac:dyDescent="0.3"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</row>
    <row r="69" spans="3:14" x14ac:dyDescent="0.3"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</row>
    <row r="70" spans="3:14" x14ac:dyDescent="0.3"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</row>
    <row r="71" spans="3:14" x14ac:dyDescent="0.3"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</row>
    <row r="72" spans="3:14" x14ac:dyDescent="0.3"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</row>
    <row r="73" spans="3:14" x14ac:dyDescent="0.3"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</row>
    <row r="74" spans="3:14" x14ac:dyDescent="0.3"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</row>
    <row r="75" spans="3:14" x14ac:dyDescent="0.3"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</row>
    <row r="76" spans="3:14" x14ac:dyDescent="0.3"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</row>
    <row r="77" spans="3:14" x14ac:dyDescent="0.3"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</row>
    <row r="78" spans="3:14" x14ac:dyDescent="0.3"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</row>
    <row r="79" spans="3:14" x14ac:dyDescent="0.3"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</row>
    <row r="80" spans="3:14" x14ac:dyDescent="0.3"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</row>
    <row r="81" spans="3:23" x14ac:dyDescent="0.3"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</row>
    <row r="82" spans="3:23" x14ac:dyDescent="0.3"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</row>
    <row r="84" spans="3:23" x14ac:dyDescent="0.3"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</row>
    <row r="85" spans="3:23" x14ac:dyDescent="0.3"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</row>
    <row r="86" spans="3:23" x14ac:dyDescent="0.3"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</row>
    <row r="87" spans="3:23" x14ac:dyDescent="0.3"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</row>
    <row r="88" spans="3:23" x14ac:dyDescent="0.3"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</row>
    <row r="89" spans="3:23" x14ac:dyDescent="0.3"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</row>
    <row r="90" spans="3:23" x14ac:dyDescent="0.3"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</row>
    <row r="91" spans="3:23" x14ac:dyDescent="0.3"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</row>
    <row r="92" spans="3:23" x14ac:dyDescent="0.3"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</row>
    <row r="93" spans="3:23" x14ac:dyDescent="0.3"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</row>
    <row r="94" spans="3:23" x14ac:dyDescent="0.3"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</row>
    <row r="95" spans="3:23" x14ac:dyDescent="0.3"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</row>
  </sheetData>
  <mergeCells count="6">
    <mergeCell ref="A52:A59"/>
    <mergeCell ref="A4:A11"/>
    <mergeCell ref="A12:A19"/>
    <mergeCell ref="A24:A31"/>
    <mergeCell ref="A32:A39"/>
    <mergeCell ref="A44:A51"/>
  </mergeCells>
  <phoneticPr fontId="2"/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14</vt:i4>
      </vt:variant>
    </vt:vector>
  </HeadingPairs>
  <TitlesOfParts>
    <vt:vector size="14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Supplementary figure 3</vt:lpstr>
      <vt:lpstr>Supplementary figure 5</vt:lpstr>
      <vt:lpstr>Supplementary figure 6</vt:lpstr>
      <vt:lpstr>Supplementary figure 7</vt:lpstr>
      <vt:lpstr>Supplementary figure 8</vt:lpstr>
      <vt:lpstr>Supplementary figure 9</vt:lpstr>
      <vt:lpstr>Supplementary figure 10</vt:lpstr>
    </vt:vector>
  </TitlesOfParts>
  <Company>Akita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seika1</dc:creator>
  <cp:lastModifiedBy>Keiji Kuba</cp:lastModifiedBy>
  <cp:lastPrinted>2019-12-12T05:55:02Z</cp:lastPrinted>
  <dcterms:created xsi:type="dcterms:W3CDTF">2019-08-19T07:23:12Z</dcterms:created>
  <dcterms:modified xsi:type="dcterms:W3CDTF">2020-01-19T07:39:08Z</dcterms:modified>
</cp:coreProperties>
</file>