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-110" yWindow="-110" windowWidth="19420" windowHeight="11020" tabRatio="607"/>
  </bookViews>
  <sheets>
    <sheet name="Supplementary Data 1" sheetId="1" r:id="rId1"/>
    <sheet name="Tabelle1" sheetId="2" r:id="rId2"/>
  </sheets>
  <definedNames>
    <definedName name="_xlnm._FilterDatabase" localSheetId="0" hidden="1">'Supplementary Data 1'!$A$3:$V$44</definedName>
    <definedName name="Z_852B390F_300A_4052_8E81_8DDFF183CBA5_.wvu.FilterData" localSheetId="0" hidden="1">'Supplementary Data 1'!$A$3:$V$44</definedName>
    <definedName name="Z_EFF6D188_176C_418F_A157_ADE65AFB0250_.wvu.FilterData" localSheetId="0" hidden="1">'Supplementary Data 1'!$A$3:$V$44</definedName>
  </definedNames>
  <calcPr calcId="191029"/>
  <customWorkbookViews>
    <customWorkbookView name="Ingrid Knarston - Personal View" guid="{852B390F-300A-4052-8E81-8DDFF183CBA5}" mergeInterval="0" personalView="1" maximized="1" windowWidth="1764" windowHeight="580" tabRatio="607" activeSheetId="1"/>
    <customWorkbookView name="Anja - Persönliche Ansicht" guid="{EFF6D188-176C-418F-A157-ADE65AFB0250}" mergeInterval="0" personalView="1" maximized="1" xWindow="-9" yWindow="-9" windowWidth="1938" windowHeight="1048" tabRatio="607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41" i="1" l="1"/>
  <c r="V46" i="1" l="1"/>
  <c r="V45" i="1"/>
  <c r="V44" i="1"/>
  <c r="V43" i="1"/>
  <c r="V42" i="1"/>
  <c r="V40" i="1"/>
  <c r="V38" i="1"/>
  <c r="V37" i="1"/>
  <c r="V36" i="1"/>
  <c r="V35" i="1"/>
</calcChain>
</file>

<file path=xl/sharedStrings.xml><?xml version="1.0" encoding="utf-8"?>
<sst xmlns="http://schemas.openxmlformats.org/spreadsheetml/2006/main" count="779" uniqueCount="377">
  <si>
    <t>Sample Name</t>
  </si>
  <si>
    <t>Seengen1</t>
  </si>
  <si>
    <t>Muttenz2</t>
  </si>
  <si>
    <t>Muttenz6</t>
  </si>
  <si>
    <t>Muttenz5</t>
  </si>
  <si>
    <t>Muttenz3</t>
  </si>
  <si>
    <t>Muttenz1</t>
  </si>
  <si>
    <t>Muttenz4</t>
  </si>
  <si>
    <t>Zuzach1</t>
  </si>
  <si>
    <t>Zuzach2</t>
  </si>
  <si>
    <t>Individuum 7/11</t>
  </si>
  <si>
    <t>Individuum 2</t>
  </si>
  <si>
    <t>Individuum 14/6</t>
  </si>
  <si>
    <t>Individuum 10/16</t>
  </si>
  <si>
    <t>Individuum 4/15</t>
  </si>
  <si>
    <t>Individuum 3</t>
  </si>
  <si>
    <t>Individuum 9</t>
  </si>
  <si>
    <t>Individuum 13/18</t>
  </si>
  <si>
    <t>Individuum 8</t>
  </si>
  <si>
    <t>Individuum 1</t>
  </si>
  <si>
    <t>Individuum 5/17</t>
  </si>
  <si>
    <t>Mean Coverage</t>
  </si>
  <si>
    <t>Coverage &gt;= 1X in %</t>
  </si>
  <si>
    <t>Coverage &gt;= 2X in %</t>
  </si>
  <si>
    <t>Coverage &gt;= 3X in %</t>
  </si>
  <si>
    <t>Mapped Reads after RMDup</t>
  </si>
  <si>
    <t>sex</t>
  </si>
  <si>
    <t>f</t>
  </si>
  <si>
    <t>m</t>
  </si>
  <si>
    <t>X contamination %</t>
  </si>
  <si>
    <t>na</t>
  </si>
  <si>
    <t>initial</t>
  </si>
  <si>
    <t>final</t>
  </si>
  <si>
    <t>ID</t>
  </si>
  <si>
    <t>RA54</t>
  </si>
  <si>
    <t>RA57</t>
  </si>
  <si>
    <t>RA58</t>
  </si>
  <si>
    <t>RA59</t>
  </si>
  <si>
    <t>RA60</t>
  </si>
  <si>
    <t>RA61</t>
  </si>
  <si>
    <t>RA62</t>
  </si>
  <si>
    <t>RA63</t>
  </si>
  <si>
    <t>RA64</t>
  </si>
  <si>
    <t>MX188</t>
  </si>
  <si>
    <t>MX189</t>
  </si>
  <si>
    <t>MX190</t>
  </si>
  <si>
    <t>MX191</t>
  </si>
  <si>
    <t>MX192</t>
  </si>
  <si>
    <t>MX193</t>
  </si>
  <si>
    <t>MX194</t>
  </si>
  <si>
    <t>MX195</t>
  </si>
  <si>
    <t>MX196</t>
  </si>
  <si>
    <t>MX197</t>
  </si>
  <si>
    <t>MX198</t>
  </si>
  <si>
    <t>MX199</t>
  </si>
  <si>
    <t>MX182</t>
  </si>
  <si>
    <t>MX183</t>
  </si>
  <si>
    <t>MX184</t>
  </si>
  <si>
    <t>MX187</t>
  </si>
  <si>
    <t>MX203</t>
  </si>
  <si>
    <t>MX204</t>
  </si>
  <si>
    <t>MX209</t>
  </si>
  <si>
    <t>MX210</t>
  </si>
  <si>
    <t>MX211</t>
  </si>
  <si>
    <t>MX212</t>
  </si>
  <si>
    <t>MX213</t>
  </si>
  <si>
    <t>MX150</t>
  </si>
  <si>
    <t>MX219</t>
  </si>
  <si>
    <t>MT contamination schmutzi %</t>
  </si>
  <si>
    <t>MT contamination ContaMix %</t>
  </si>
  <si>
    <t>RA42</t>
  </si>
  <si>
    <t>RA43</t>
  </si>
  <si>
    <t>RA44</t>
  </si>
  <si>
    <t>RA45</t>
  </si>
  <si>
    <t>SNPs 1240k</t>
  </si>
  <si>
    <t>SNPs 500k</t>
  </si>
  <si>
    <t>SNPs HO</t>
  </si>
  <si>
    <t>MT HG</t>
  </si>
  <si>
    <t>J2b1a2</t>
  </si>
  <si>
    <t>H7d</t>
  </si>
  <si>
    <t>H1+16311</t>
  </si>
  <si>
    <t>K1a4a1</t>
  </si>
  <si>
    <t>H5a</t>
  </si>
  <si>
    <t>K1a1</t>
  </si>
  <si>
    <t>H3ap</t>
  </si>
  <si>
    <t>K1a4a1a</t>
  </si>
  <si>
    <t>K1a+195</t>
  </si>
  <si>
    <t>H1</t>
  </si>
  <si>
    <t>U2e2a1d</t>
  </si>
  <si>
    <t>T2b</t>
  </si>
  <si>
    <t>H3+16189</t>
  </si>
  <si>
    <t>H11a+152</t>
  </si>
  <si>
    <t>J1c3</t>
  </si>
  <si>
    <t>J1c4</t>
  </si>
  <si>
    <t>J2b1a</t>
  </si>
  <si>
    <t>H4a1a</t>
  </si>
  <si>
    <t>K1a</t>
  </si>
  <si>
    <t>H4a1</t>
  </si>
  <si>
    <t>K1a2b</t>
  </si>
  <si>
    <t>K1b1a</t>
  </si>
  <si>
    <t>K</t>
  </si>
  <si>
    <t>no collagen</t>
  </si>
  <si>
    <t>3337-2908</t>
  </si>
  <si>
    <t>3344-3037</t>
  </si>
  <si>
    <t>3323-2581</t>
  </si>
  <si>
    <t>3363-2930</t>
  </si>
  <si>
    <t>3338-3031</t>
  </si>
  <si>
    <t>2900 - 2300</t>
  </si>
  <si>
    <t>2470 - 2050</t>
  </si>
  <si>
    <t>2570 - 2190</t>
  </si>
  <si>
    <t>2860 - 2460</t>
  </si>
  <si>
    <t>2580 - 2290</t>
  </si>
  <si>
    <t>Individuum 12 NN</t>
  </si>
  <si>
    <t>1955/13</t>
  </si>
  <si>
    <t>MX251</t>
  </si>
  <si>
    <t>1952/19</t>
  </si>
  <si>
    <t>MX252</t>
  </si>
  <si>
    <t>1953/22</t>
  </si>
  <si>
    <t>MX254</t>
  </si>
  <si>
    <t>1950/16</t>
  </si>
  <si>
    <t>MX256</t>
  </si>
  <si>
    <t>1959/1</t>
  </si>
  <si>
    <t>MX257</t>
  </si>
  <si>
    <t>1952/2A</t>
  </si>
  <si>
    <t>MX258</t>
  </si>
  <si>
    <t>1952/15</t>
  </si>
  <si>
    <t>MX265</t>
  </si>
  <si>
    <t>1952/22</t>
  </si>
  <si>
    <t>MX270</t>
  </si>
  <si>
    <t>1951/6</t>
  </si>
  <si>
    <t>MX275</t>
  </si>
  <si>
    <t>1953/18</t>
  </si>
  <si>
    <t>MX277</t>
  </si>
  <si>
    <t>1952/24</t>
  </si>
  <si>
    <t>MX279</t>
  </si>
  <si>
    <t>1953/4</t>
  </si>
  <si>
    <t>MX280</t>
  </si>
  <si>
    <t>1952/6</t>
  </si>
  <si>
    <t>MX283</t>
  </si>
  <si>
    <t>1952/14</t>
  </si>
  <si>
    <t>MX286</t>
  </si>
  <si>
    <t>1952/5</t>
  </si>
  <si>
    <t>MX288</t>
  </si>
  <si>
    <t>BF680</t>
  </si>
  <si>
    <t>MX259</t>
  </si>
  <si>
    <t>Wartau 33.006.101.9</t>
  </si>
  <si>
    <t>MX298</t>
  </si>
  <si>
    <t>Oberbipp 125121.1</t>
  </si>
  <si>
    <t>MX299</t>
  </si>
  <si>
    <t>Rapperswill Zürichstrasse 88</t>
  </si>
  <si>
    <t>TU874(SX8)</t>
  </si>
  <si>
    <t>Niederried Ursisbalm 1913</t>
  </si>
  <si>
    <t>TU875(SX9)</t>
  </si>
  <si>
    <t>TU876(SX10)</t>
  </si>
  <si>
    <t>TU877(SX11)</t>
  </si>
  <si>
    <t>78-6 (Komplex 1978)</t>
  </si>
  <si>
    <t>TU904 (SX17)</t>
  </si>
  <si>
    <t>76-8 (Komplex 1976)</t>
  </si>
  <si>
    <t>TU905 (SX18)</t>
  </si>
  <si>
    <t>76-7 (Komplex 1976)</t>
  </si>
  <si>
    <t>TU907 (SX20)</t>
  </si>
  <si>
    <t>76-1 (Komplex 1976)</t>
  </si>
  <si>
    <t>TU 908 (SX21)</t>
  </si>
  <si>
    <t>76-2 (Komplex 1976)</t>
  </si>
  <si>
    <t>TU 910 (SX22)</t>
  </si>
  <si>
    <t xml:space="preserve">85-1 (Komplex 1985) </t>
  </si>
  <si>
    <t>TU 911 (SX23)</t>
  </si>
  <si>
    <t>85-2 (Komplex 1985/86)</t>
  </si>
  <si>
    <t>TU914 (SX26)</t>
  </si>
  <si>
    <t>Tombe 18</t>
  </si>
  <si>
    <t>TU915 (SX29)</t>
  </si>
  <si>
    <t>Tombe 35</t>
  </si>
  <si>
    <t>TU916 (SX30)</t>
  </si>
  <si>
    <t>Tombe E Rubane</t>
  </si>
  <si>
    <t>TU918 (SX32)</t>
  </si>
  <si>
    <t>Lingolsheim Tombe 15</t>
  </si>
  <si>
    <t>TU919 (SX33)</t>
  </si>
  <si>
    <t>Auvernier A297</t>
  </si>
  <si>
    <t>MX304</t>
  </si>
  <si>
    <t>MX310</t>
  </si>
  <si>
    <t>failed</t>
  </si>
  <si>
    <t>2490 - 2294</t>
  </si>
  <si>
    <t>2105 - 2036</t>
  </si>
  <si>
    <t>2489 - 2344</t>
  </si>
  <si>
    <t>2905 - 2865</t>
  </si>
  <si>
    <t>2905 - 2886</t>
  </si>
  <si>
    <t>2921-2886</t>
  </si>
  <si>
    <t>2898-2861</t>
  </si>
  <si>
    <t>2937-2886</t>
  </si>
  <si>
    <t>2046-1946</t>
  </si>
  <si>
    <t>2206-2126</t>
  </si>
  <si>
    <t>2495-2399</t>
  </si>
  <si>
    <t>2571-2513</t>
  </si>
  <si>
    <t>2409-2197</t>
  </si>
  <si>
    <t>2213-2031</t>
  </si>
  <si>
    <t>3244-3102</t>
  </si>
  <si>
    <t>3330-3216</t>
  </si>
  <si>
    <t>3100-2928</t>
  </si>
  <si>
    <t>3340-3097</t>
  </si>
  <si>
    <t>2914-2871</t>
  </si>
  <si>
    <t>3096-2927</t>
  </si>
  <si>
    <t>2463-2274</t>
  </si>
  <si>
    <t>2462-2299</t>
  </si>
  <si>
    <t>3036-2923</t>
  </si>
  <si>
    <t>1693-1609</t>
  </si>
  <si>
    <t>178BC-2AD</t>
  </si>
  <si>
    <t>2470-2336</t>
  </si>
  <si>
    <t>1883-1749</t>
  </si>
  <si>
    <t>2461-2295</t>
  </si>
  <si>
    <t>2620-2448</t>
  </si>
  <si>
    <t>2695 - 2481</t>
  </si>
  <si>
    <t>Aes1</t>
  </si>
  <si>
    <t>Aes2</t>
  </si>
  <si>
    <t>Aes3</t>
  </si>
  <si>
    <t>Aes4</t>
  </si>
  <si>
    <t>Aes5</t>
  </si>
  <si>
    <t>Aes6</t>
  </si>
  <si>
    <t>Aes7</t>
  </si>
  <si>
    <t>Aes8</t>
  </si>
  <si>
    <t>Aes9</t>
  </si>
  <si>
    <t>Aes10</t>
  </si>
  <si>
    <t>Aes11</t>
  </si>
  <si>
    <t>Aes12</t>
  </si>
  <si>
    <t>Aes13</t>
  </si>
  <si>
    <t>Aes14</t>
  </si>
  <si>
    <t>Aes15</t>
  </si>
  <si>
    <t>Aes16</t>
  </si>
  <si>
    <t>Aes17</t>
  </si>
  <si>
    <t>Aes18</t>
  </si>
  <si>
    <t>Aes19</t>
  </si>
  <si>
    <t>Aes20</t>
  </si>
  <si>
    <t>Aes21</t>
  </si>
  <si>
    <t>Aes22</t>
  </si>
  <si>
    <t>Aes23</t>
  </si>
  <si>
    <t>Aes24</t>
  </si>
  <si>
    <t>Aes25</t>
  </si>
  <si>
    <t>4766-4601</t>
  </si>
  <si>
    <t>4786-4618</t>
  </si>
  <si>
    <t>2463-2208</t>
  </si>
  <si>
    <t>K1a1a</t>
  </si>
  <si>
    <t>T2b3d</t>
  </si>
  <si>
    <t>H83</t>
  </si>
  <si>
    <t>H+16129</t>
  </si>
  <si>
    <t>U4a1a</t>
  </si>
  <si>
    <t>U5b1+16189</t>
  </si>
  <si>
    <t>K1a3a</t>
  </si>
  <si>
    <t>H1c</t>
  </si>
  <si>
    <t>W3a1</t>
  </si>
  <si>
    <t>H5a1</t>
  </si>
  <si>
    <t>H76a</t>
  </si>
  <si>
    <t>U5a1</t>
  </si>
  <si>
    <t>N1b1b</t>
  </si>
  <si>
    <t>2910-2679</t>
  </si>
  <si>
    <t>U3a1</t>
  </si>
  <si>
    <t>H5</t>
  </si>
  <si>
    <t>J1c1b</t>
  </si>
  <si>
    <t>U4a2f</t>
  </si>
  <si>
    <t>B4c1b2c2</t>
  </si>
  <si>
    <t>H3</t>
  </si>
  <si>
    <t>X2b4</t>
  </si>
  <si>
    <t>K2b1</t>
  </si>
  <si>
    <t>U8b1b1</t>
  </si>
  <si>
    <t>N1n1n</t>
  </si>
  <si>
    <t>2199-2028</t>
  </si>
  <si>
    <t>2197-1981</t>
  </si>
  <si>
    <t>2035-1910</t>
  </si>
  <si>
    <t>1941-1774</t>
  </si>
  <si>
    <t>2029-1892</t>
  </si>
  <si>
    <t>2116-1926</t>
  </si>
  <si>
    <t>2132-1922</t>
  </si>
  <si>
    <t>2862-2581</t>
  </si>
  <si>
    <t>3090-2917</t>
  </si>
  <si>
    <t>3011-2893</t>
  </si>
  <si>
    <t>3078-2908</t>
  </si>
  <si>
    <t>3094-2926</t>
  </si>
  <si>
    <t>3017-2902</t>
  </si>
  <si>
    <t>2905-2759</t>
  </si>
  <si>
    <t>2919-2883</t>
  </si>
  <si>
    <t>2917-2882</t>
  </si>
  <si>
    <t>2914-2872</t>
  </si>
  <si>
    <t>3010-2884</t>
  </si>
  <si>
    <t>3016-2901</t>
  </si>
  <si>
    <t>3014-2898</t>
  </si>
  <si>
    <t>3013-2901</t>
  </si>
  <si>
    <t>3090-2918</t>
  </si>
  <si>
    <t>3011-2889</t>
  </si>
  <si>
    <t>2914-2876</t>
  </si>
  <si>
    <t>2913-2878</t>
  </si>
  <si>
    <t>2892-2694</t>
  </si>
  <si>
    <t>2881-2676</t>
  </si>
  <si>
    <t>2912-2877</t>
  </si>
  <si>
    <t>2864-2501</t>
  </si>
  <si>
    <t>2028-1903</t>
  </si>
  <si>
    <t>1926-1770</t>
  </si>
  <si>
    <t>763-431</t>
  </si>
  <si>
    <t>2135-1961</t>
  </si>
  <si>
    <t>1882-1745</t>
  </si>
  <si>
    <t>1879-1696</t>
  </si>
  <si>
    <t>2456-2203</t>
  </si>
  <si>
    <t>Cal 2 sigma BC</t>
  </si>
  <si>
    <t>Y GH</t>
  </si>
  <si>
    <t>Site</t>
  </si>
  <si>
    <t>Seengen (CH)</t>
  </si>
  <si>
    <t>Muttenz (CH)</t>
  </si>
  <si>
    <t>Zuzach (CH)</t>
  </si>
  <si>
    <t>Niederried Ursisbalm (CH)</t>
  </si>
  <si>
    <t>Wartau (CH)</t>
  </si>
  <si>
    <t>Aesch (CH)</t>
  </si>
  <si>
    <t>Spreitenbach CWC (CH)</t>
  </si>
  <si>
    <t>Oberbipp Horgen (CH)</t>
  </si>
  <si>
    <t>Singen (D)</t>
  </si>
  <si>
    <t>Anselfingen (D)</t>
  </si>
  <si>
    <t>Auvernier (CH)</t>
  </si>
  <si>
    <t>Burgäschisee (CH)</t>
  </si>
  <si>
    <t>Lingolsheim (F)</t>
  </si>
  <si>
    <t xml:space="preserve"> MX190</t>
  </si>
  <si>
    <t xml:space="preserve"> MX188</t>
  </si>
  <si>
    <t xml:space="preserve"> MX197, MX195</t>
  </si>
  <si>
    <t xml:space="preserve"> MX192, MX197</t>
  </si>
  <si>
    <t xml:space="preserve"> MX192, MX195</t>
  </si>
  <si>
    <t xml:space="preserve"> MX211</t>
  </si>
  <si>
    <t xml:space="preserve"> MX183</t>
  </si>
  <si>
    <t xml:space="preserve"> MX187</t>
  </si>
  <si>
    <t xml:space="preserve"> MX209</t>
  </si>
  <si>
    <t>1st degree relatives</t>
  </si>
  <si>
    <t>2nd degree relatives</t>
  </si>
  <si>
    <t>MX150, MX187</t>
  </si>
  <si>
    <t>MX283, MX254</t>
  </si>
  <si>
    <t>MX286, MX254</t>
  </si>
  <si>
    <t>MX286, MX283</t>
  </si>
  <si>
    <t>Aes3, Aes24, Aes19</t>
  </si>
  <si>
    <t>Aes3, Aes12</t>
  </si>
  <si>
    <t>Aes12, Aes19</t>
  </si>
  <si>
    <t>Mean Coverage 1240k SNPs</t>
  </si>
  <si>
    <t>same individuals as Muttenz1</t>
  </si>
  <si>
    <t xml:space="preserve">2866-2601 date from individual of the same burial </t>
  </si>
  <si>
    <t>4449 - 4341</t>
  </si>
  <si>
    <t>4458 - 4362</t>
  </si>
  <si>
    <t>new born or unborn baby of SX8</t>
  </si>
  <si>
    <t>SX8</t>
  </si>
  <si>
    <t>SX10</t>
  </si>
  <si>
    <t>Latitude</t>
  </si>
  <si>
    <t>Longitude</t>
  </si>
  <si>
    <t>H1+152</t>
  </si>
  <si>
    <t>X2b+226</t>
  </si>
  <si>
    <t>U5a1c1</t>
  </si>
  <si>
    <t>K1a2</t>
  </si>
  <si>
    <t>H10+(16093)</t>
  </si>
  <si>
    <t>U8b1b</t>
  </si>
  <si>
    <t>K2b1a</t>
  </si>
  <si>
    <t>U5b2b2</t>
  </si>
  <si>
    <t>U5b2b5</t>
  </si>
  <si>
    <t>G2a2a1a2a1</t>
  </si>
  <si>
    <t>G2a2a1a2a1a</t>
  </si>
  <si>
    <t>G2a2a</t>
  </si>
  <si>
    <t>G2a2a1a2a</t>
  </si>
  <si>
    <t>G2a2b2a</t>
  </si>
  <si>
    <t>R1b1a2a1a</t>
  </si>
  <si>
    <t>R1b1a2</t>
  </si>
  <si>
    <t>G2a2b2a1a1</t>
  </si>
  <si>
    <t>Burgäschisee A1F (excluded from popgen analysis due to low coverage)</t>
  </si>
  <si>
    <t>Rapperswil Zürichstrasse (CH)</t>
  </si>
  <si>
    <t>Supplementary Table 1. Summary of archaeological and genetic information for the 96 reported in this study</t>
  </si>
  <si>
    <t>R1b1a1b1a1a</t>
  </si>
  <si>
    <t>G2a2a1a2</t>
  </si>
  <si>
    <t>R1b1a1b1a1a2b1</t>
  </si>
  <si>
    <t>R1b1a1b1a1a2</t>
  </si>
  <si>
    <t>R1a</t>
  </si>
  <si>
    <t>I2a1a2</t>
  </si>
  <si>
    <t>R1b1a1b1a1</t>
  </si>
  <si>
    <t>I2a1a2a</t>
  </si>
  <si>
    <t>MX270, MX286</t>
  </si>
  <si>
    <t>MX283, MX254, MX275</t>
  </si>
  <si>
    <t xml:space="preserve"> MX150, MX212</t>
  </si>
  <si>
    <t>MX219, MX212</t>
  </si>
  <si>
    <t xml:space="preserve"> MX187, MX209</t>
  </si>
  <si>
    <t>MX150, MX219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</si>
</sst>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Calibri"/>
      <family val="2"/>
    </font>
    <font>
      <sz val="10"/>
      <color rgb="FF9C0006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>
      <alignment vertical="center"/>
    </xf>
    <xf numFmtId="0" fontId="22" fillId="2" borderId="0" applyNumberFormat="0" applyBorder="0" applyAlignment="0" applyProtection="0"/>
    <xf numFmtId="0" fontId="19" fillId="3" borderId="0" applyNumberFormat="0" applyBorder="0" applyAlignment="0" applyProtection="0"/>
    <xf numFmtId="0" fontId="23" fillId="4" borderId="0" applyNumberFormat="0" applyBorder="0" applyAlignment="0" applyProtection="0"/>
    <xf numFmtId="0" fontId="21" fillId="0" borderId="0">
      <alignment vertical="center"/>
    </xf>
    <xf numFmtId="0" fontId="22" fillId="2" borderId="0" applyNumberFormat="0" applyBorder="0" applyAlignment="0" applyProtection="0"/>
    <xf numFmtId="0" fontId="19" fillId="3" borderId="0" applyNumberFormat="0" applyBorder="0" applyAlignment="0" applyProtection="0"/>
  </cellStyleXfs>
  <cellXfs count="27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33" borderId="0" xfId="0" applyFill="1"/>
    <xf numFmtId="164" fontId="0" fillId="0" borderId="0" xfId="0" applyNumberFormat="1"/>
    <xf numFmtId="165" fontId="0" fillId="0" borderId="0" xfId="0" applyNumberFormat="1"/>
    <xf numFmtId="1" fontId="0" fillId="33" borderId="0" xfId="0" applyNumberFormat="1" applyFill="1"/>
    <xf numFmtId="1" fontId="0" fillId="0" borderId="0" xfId="0" applyNumberFormat="1"/>
    <xf numFmtId="0" fontId="0" fillId="34" borderId="0" xfId="0" applyFill="1"/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2" fontId="0" fillId="0" borderId="0" xfId="42" applyNumberFormat="1" applyFont="1"/>
    <xf numFmtId="0" fontId="16" fillId="33" borderId="0" xfId="0" applyFont="1" applyFill="1" applyAlignment="1">
      <alignment wrapText="1"/>
    </xf>
    <xf numFmtId="1" fontId="16" fillId="33" borderId="0" xfId="0" applyNumberFormat="1" applyFont="1" applyFill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3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center" wrapText="1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ad 2" xfId="45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ood 2" xfId="44"/>
    <cellStyle name="Gut 2" xfId="48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6"/>
    <cellStyle name="Normal" xfId="0" builtinId="0"/>
    <cellStyle name="Normal 2" xfId="43"/>
    <cellStyle name="Note" xfId="15" builtinId="10" customBuiltin="1"/>
    <cellStyle name="Output" xfId="10" builtinId="21" customBuiltin="1"/>
    <cellStyle name="Percent" xfId="42" builtinId="5"/>
    <cellStyle name="Schlecht 2" xfId="49"/>
    <cellStyle name="Standard 2" xfId="47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EEC14A-5B0D-408C-A6E7-688FCE871D2C}" diskRevisions="1" revisionId="67" version="2">
  <header guid="{C137B1D1-DA7B-4131-8ABD-A9D67774AD2B}" dateTime="2020-05-27T09:11:38" maxSheetId="3" userName="Anja" r:id="rId8" minRId="63" maxRId="66">
    <sheetIdMap count="2">
      <sheetId val="1"/>
      <sheetId val="2"/>
    </sheetIdMap>
  </header>
  <header guid="{31EEC14A-5B0D-408C-A6E7-688FCE871D2C}" dateTime="2020-08-28T12:13:06" maxSheetId="3" userName="Ingrid Knarston" r:id="rId9">
    <sheetIdMap count="2">
      <sheetId val="1"/>
      <sheetId val="2"/>
    </sheetIdMap>
  </header>
</header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oc r="H30" t="inlineStr">
      <is>
        <t>MX219, MX212, MX209</t>
      </is>
    </oc>
    <nc r="H30" t="inlineStr">
      <is>
        <t>MX219, MX212</t>
      </is>
    </nc>
  </rcc>
  <rcc rId="64" sId="1">
    <oc r="G30" t="inlineStr">
      <is>
        <t xml:space="preserve"> MX187</t>
      </is>
    </oc>
    <nc r="G30" t="inlineStr">
      <is>
        <t xml:space="preserve"> MX187, MX209</t>
      </is>
    </nc>
  </rcc>
  <rcc rId="65" sId="1">
    <oc r="H49" t="inlineStr">
      <is>
        <t>MX150, MX187</t>
      </is>
    </oc>
    <nc r="H49" t="inlineStr">
      <is>
        <t xml:space="preserve"> MX187</t>
      </is>
    </nc>
  </rcc>
  <rcc rId="66" sId="1">
    <oc r="G49" t="inlineStr">
      <is>
        <t>MX219</t>
      </is>
    </oc>
    <nc r="G49" t="inlineStr">
      <is>
        <t>MX150, MX219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52B390F_300A_4052_8E81_8DDFF183CBA5_.wvu.FilterData" hidden="1" oldHidden="1">
    <formula>'Supplementary Data 1'!$A$3:$V$44</formula>
  </rdn>
  <rcv guid="{852B390F-300A-4052-8E81-8DDFF183CBA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6"/>
  <sheetViews>
    <sheetView tabSelected="1" topLeftCell="P85" zoomScaleNormal="100" workbookViewId="0">
      <selection activeCell="G30" sqref="G30"/>
    </sheetView>
  </sheetViews>
  <sheetFormatPr defaultColWidth="11.54296875" defaultRowHeight="14.5" x14ac:dyDescent="0.35"/>
  <cols>
    <col min="1" max="1" width="24.1796875" customWidth="1"/>
    <col min="2" max="2" width="25.453125" customWidth="1"/>
    <col min="3" max="3" width="10" customWidth="1"/>
    <col min="4" max="4" width="9.453125" customWidth="1"/>
    <col min="5" max="5" width="26.1796875" customWidth="1"/>
    <col min="6" max="6" width="13.36328125" customWidth="1"/>
    <col min="7" max="7" width="21.90625" customWidth="1"/>
    <col min="8" max="8" width="18.90625" style="13" customWidth="1"/>
    <col min="9" max="9" width="11.08984375" customWidth="1"/>
    <col min="10" max="10" width="14.6328125" customWidth="1"/>
    <col min="11" max="11" width="14.81640625" customWidth="1"/>
    <col min="12" max="12" width="14.90625" customWidth="1"/>
    <col min="13" max="13" width="14.6328125" customWidth="1"/>
    <col min="14" max="14" width="7.453125" customWidth="1"/>
    <col min="15" max="15" width="15.36328125" customWidth="1"/>
    <col min="16" max="16" width="14.6328125" customWidth="1"/>
    <col min="17" max="17" width="14.54296875" customWidth="1"/>
    <col min="18" max="18" width="13.36328125" customWidth="1"/>
    <col min="19" max="19" width="17.08984375" style="21" customWidth="1"/>
    <col min="20" max="20" width="13.6328125" style="21" customWidth="1"/>
    <col min="21" max="21" width="14.6328125" style="21" customWidth="1"/>
    <col min="22" max="22" width="18.08984375" style="7" customWidth="1"/>
    <col min="23" max="23" width="11.54296875" customWidth="1"/>
    <col min="24" max="24" width="15.08984375" bestFit="1" customWidth="1"/>
  </cols>
  <sheetData>
    <row r="1" spans="1:24" ht="14.4" x14ac:dyDescent="0.3">
      <c r="A1" s="19" t="s">
        <v>362</v>
      </c>
    </row>
    <row r="2" spans="1:24" ht="14.4" x14ac:dyDescent="0.3">
      <c r="A2" s="19"/>
    </row>
    <row r="3" spans="1:24" s="18" customFormat="1" ht="43.25" x14ac:dyDescent="0.3">
      <c r="A3" s="16" t="s">
        <v>0</v>
      </c>
      <c r="B3" s="16" t="s">
        <v>301</v>
      </c>
      <c r="C3" s="16" t="s">
        <v>341</v>
      </c>
      <c r="D3" s="16" t="s">
        <v>342</v>
      </c>
      <c r="E3" s="16" t="s">
        <v>299</v>
      </c>
      <c r="F3" s="16" t="s">
        <v>33</v>
      </c>
      <c r="G3" s="16" t="s">
        <v>324</v>
      </c>
      <c r="H3" s="16" t="s">
        <v>325</v>
      </c>
      <c r="I3" s="16" t="s">
        <v>25</v>
      </c>
      <c r="J3" s="16" t="s">
        <v>21</v>
      </c>
      <c r="K3" s="16" t="s">
        <v>22</v>
      </c>
      <c r="L3" s="16" t="s">
        <v>23</v>
      </c>
      <c r="M3" s="16" t="s">
        <v>24</v>
      </c>
      <c r="N3" s="16" t="s">
        <v>26</v>
      </c>
      <c r="O3" s="16" t="s">
        <v>333</v>
      </c>
      <c r="P3" s="16" t="s">
        <v>74</v>
      </c>
      <c r="Q3" s="16" t="s">
        <v>75</v>
      </c>
      <c r="R3" s="16" t="s">
        <v>76</v>
      </c>
      <c r="S3" s="20" t="s">
        <v>29</v>
      </c>
      <c r="T3" s="26" t="s">
        <v>68</v>
      </c>
      <c r="U3" s="26"/>
      <c r="V3" s="17" t="s">
        <v>69</v>
      </c>
      <c r="W3" s="16" t="s">
        <v>77</v>
      </c>
      <c r="X3" s="16" t="s">
        <v>300</v>
      </c>
    </row>
    <row r="4" spans="1:24" ht="14.4" x14ac:dyDescent="0.3">
      <c r="A4" s="3"/>
      <c r="B4" s="3"/>
      <c r="C4" s="3"/>
      <c r="D4" s="3"/>
      <c r="E4" s="3"/>
      <c r="F4" s="3"/>
      <c r="G4" s="3"/>
      <c r="H4" s="12"/>
      <c r="I4" s="3"/>
      <c r="J4" s="3"/>
      <c r="K4" s="3"/>
      <c r="L4" s="3"/>
      <c r="M4" s="3"/>
      <c r="N4" s="3"/>
      <c r="O4" s="3"/>
      <c r="P4" s="3"/>
      <c r="Q4" s="3"/>
      <c r="R4" s="3"/>
      <c r="S4" s="22"/>
      <c r="T4" s="22" t="s">
        <v>31</v>
      </c>
      <c r="U4" s="22" t="s">
        <v>32</v>
      </c>
      <c r="V4" s="6"/>
      <c r="W4" s="6"/>
      <c r="X4" s="6"/>
    </row>
    <row r="5" spans="1:24" ht="14.4" x14ac:dyDescent="0.3">
      <c r="A5" t="s">
        <v>211</v>
      </c>
      <c r="B5" t="s">
        <v>307</v>
      </c>
      <c r="C5">
        <v>47.465412999999998</v>
      </c>
      <c r="D5">
        <v>7.6016909999999998</v>
      </c>
      <c r="E5" s="10" t="s">
        <v>271</v>
      </c>
      <c r="F5" t="s">
        <v>211</v>
      </c>
      <c r="I5">
        <v>1669199</v>
      </c>
      <c r="J5" s="4">
        <v>3.1399999999999997E-2</v>
      </c>
      <c r="K5" s="1">
        <v>1.47</v>
      </c>
      <c r="L5">
        <v>0.55000000000000004</v>
      </c>
      <c r="M5">
        <v>0.23</v>
      </c>
      <c r="N5" t="s">
        <v>28</v>
      </c>
      <c r="O5" s="5">
        <v>0.82499999999999996</v>
      </c>
      <c r="P5">
        <v>493708</v>
      </c>
      <c r="Q5">
        <v>68328</v>
      </c>
      <c r="R5">
        <v>199805</v>
      </c>
      <c r="S5" s="24">
        <v>1.5</v>
      </c>
      <c r="T5" s="21">
        <v>0</v>
      </c>
      <c r="U5" s="21">
        <v>2</v>
      </c>
      <c r="W5" t="s">
        <v>343</v>
      </c>
      <c r="X5" t="s">
        <v>352</v>
      </c>
    </row>
    <row r="6" spans="1:24" ht="14.4" x14ac:dyDescent="0.3">
      <c r="A6" t="s">
        <v>220</v>
      </c>
      <c r="B6" t="s">
        <v>307</v>
      </c>
      <c r="C6">
        <v>47.465412999999998</v>
      </c>
      <c r="D6">
        <v>7.6016909999999998</v>
      </c>
      <c r="E6" s="10" t="s">
        <v>279</v>
      </c>
      <c r="F6" t="s">
        <v>220</v>
      </c>
      <c r="I6">
        <v>1029597</v>
      </c>
      <c r="J6" s="4">
        <v>1.9599999999999999E-2</v>
      </c>
      <c r="K6" s="1">
        <v>2.86</v>
      </c>
      <c r="L6">
        <v>0.33</v>
      </c>
      <c r="M6">
        <v>0.1</v>
      </c>
      <c r="N6" t="s">
        <v>27</v>
      </c>
      <c r="O6" s="5">
        <v>0.50180000000000002</v>
      </c>
      <c r="P6">
        <v>385864</v>
      </c>
      <c r="Q6">
        <v>52236</v>
      </c>
      <c r="R6">
        <v>298615</v>
      </c>
      <c r="S6" s="21" t="s">
        <v>30</v>
      </c>
      <c r="T6" s="21">
        <v>0</v>
      </c>
      <c r="U6" s="21">
        <v>1</v>
      </c>
      <c r="W6" t="s">
        <v>86</v>
      </c>
      <c r="X6" t="s">
        <v>30</v>
      </c>
    </row>
    <row r="7" spans="1:24" ht="14.4" x14ac:dyDescent="0.3">
      <c r="A7" t="s">
        <v>221</v>
      </c>
      <c r="B7" t="s">
        <v>307</v>
      </c>
      <c r="C7">
        <v>47.465412999999998</v>
      </c>
      <c r="D7">
        <v>7.6016909999999998</v>
      </c>
      <c r="E7" s="10" t="s">
        <v>272</v>
      </c>
      <c r="F7" t="s">
        <v>221</v>
      </c>
      <c r="G7" t="s">
        <v>227</v>
      </c>
      <c r="I7">
        <v>2409687</v>
      </c>
      <c r="J7" s="4">
        <v>4.5999999999999999E-2</v>
      </c>
      <c r="K7" s="1">
        <v>2</v>
      </c>
      <c r="L7">
        <v>0.82</v>
      </c>
      <c r="M7">
        <v>0.38</v>
      </c>
      <c r="N7" t="s">
        <v>27</v>
      </c>
      <c r="O7" s="5">
        <v>1.1106</v>
      </c>
      <c r="P7">
        <v>566939</v>
      </c>
      <c r="Q7">
        <v>81710</v>
      </c>
      <c r="R7">
        <v>250153</v>
      </c>
      <c r="S7" s="21" t="s">
        <v>30</v>
      </c>
      <c r="T7" s="21">
        <v>0</v>
      </c>
      <c r="U7" s="21">
        <v>2</v>
      </c>
      <c r="W7" t="s">
        <v>245</v>
      </c>
      <c r="X7" t="s">
        <v>30</v>
      </c>
    </row>
    <row r="8" spans="1:24" ht="14.4" x14ac:dyDescent="0.3">
      <c r="A8" t="s">
        <v>222</v>
      </c>
      <c r="B8" t="s">
        <v>307</v>
      </c>
      <c r="C8">
        <v>47.465412999999998</v>
      </c>
      <c r="D8">
        <v>7.6016909999999998</v>
      </c>
      <c r="E8" s="10" t="s">
        <v>280</v>
      </c>
      <c r="F8" t="s">
        <v>222</v>
      </c>
      <c r="G8" t="s">
        <v>330</v>
      </c>
      <c r="I8">
        <v>1534529</v>
      </c>
      <c r="J8" s="4">
        <v>2.9000000000000001E-2</v>
      </c>
      <c r="K8" s="1">
        <v>2.76</v>
      </c>
      <c r="L8">
        <v>0.52</v>
      </c>
      <c r="M8">
        <v>0.2</v>
      </c>
      <c r="N8" t="s">
        <v>28</v>
      </c>
      <c r="O8" s="5">
        <v>0.75049999999999994</v>
      </c>
      <c r="P8">
        <v>483866</v>
      </c>
      <c r="Q8">
        <v>66212</v>
      </c>
      <c r="R8">
        <v>295686</v>
      </c>
      <c r="S8" s="21">
        <v>0.8</v>
      </c>
      <c r="T8" s="21">
        <v>5</v>
      </c>
      <c r="U8" s="21">
        <v>2</v>
      </c>
      <c r="W8" t="s">
        <v>87</v>
      </c>
      <c r="X8" t="s">
        <v>352</v>
      </c>
    </row>
    <row r="9" spans="1:24" ht="14.4" x14ac:dyDescent="0.3">
      <c r="A9" t="s">
        <v>223</v>
      </c>
      <c r="B9" t="s">
        <v>307</v>
      </c>
      <c r="C9">
        <v>47.465412999999998</v>
      </c>
      <c r="D9">
        <v>7.6016909999999998</v>
      </c>
      <c r="E9" s="10" t="s">
        <v>281</v>
      </c>
      <c r="F9" t="s">
        <v>223</v>
      </c>
      <c r="I9">
        <v>2235028</v>
      </c>
      <c r="J9" s="4">
        <v>4.2200000000000001E-2</v>
      </c>
      <c r="K9" s="1">
        <v>2.3199999999999998</v>
      </c>
      <c r="L9">
        <v>0.76</v>
      </c>
      <c r="M9">
        <v>0.33</v>
      </c>
      <c r="N9" t="s">
        <v>28</v>
      </c>
      <c r="O9" s="5">
        <v>1.0106999999999999</v>
      </c>
      <c r="P9">
        <v>565667</v>
      </c>
      <c r="Q9">
        <v>79613</v>
      </c>
      <c r="R9">
        <v>259722</v>
      </c>
      <c r="S9" s="21">
        <v>1.4</v>
      </c>
      <c r="T9" s="21">
        <v>0</v>
      </c>
      <c r="U9" s="21">
        <v>2</v>
      </c>
      <c r="W9" t="s">
        <v>344</v>
      </c>
      <c r="X9" t="s">
        <v>352</v>
      </c>
    </row>
    <row r="10" spans="1:24" ht="14.4" x14ac:dyDescent="0.3">
      <c r="A10" t="s">
        <v>224</v>
      </c>
      <c r="B10" t="s">
        <v>307</v>
      </c>
      <c r="C10">
        <v>47.465412999999998</v>
      </c>
      <c r="D10">
        <v>7.6016909999999998</v>
      </c>
      <c r="E10" s="10" t="s">
        <v>282</v>
      </c>
      <c r="F10" t="s">
        <v>224</v>
      </c>
      <c r="G10" t="s">
        <v>225</v>
      </c>
      <c r="I10">
        <v>1816220</v>
      </c>
      <c r="J10" s="4">
        <v>3.4500000000000003E-2</v>
      </c>
      <c r="K10" s="1">
        <v>1.3599999999999999</v>
      </c>
      <c r="L10">
        <v>0.57999999999999996</v>
      </c>
      <c r="M10">
        <v>0.25</v>
      </c>
      <c r="N10" t="s">
        <v>28</v>
      </c>
      <c r="O10" s="5">
        <v>0.84689999999999999</v>
      </c>
      <c r="P10">
        <v>497988</v>
      </c>
      <c r="Q10">
        <v>70007</v>
      </c>
      <c r="R10">
        <v>190232</v>
      </c>
      <c r="S10" s="21">
        <v>0.7</v>
      </c>
      <c r="T10" s="21">
        <v>0</v>
      </c>
      <c r="U10" s="21">
        <v>1</v>
      </c>
      <c r="W10" t="s">
        <v>345</v>
      </c>
      <c r="X10" t="s">
        <v>352</v>
      </c>
    </row>
    <row r="11" spans="1:24" ht="14.4" x14ac:dyDescent="0.3">
      <c r="A11" t="s">
        <v>225</v>
      </c>
      <c r="B11" t="s">
        <v>307</v>
      </c>
      <c r="C11">
        <v>47.465412999999998</v>
      </c>
      <c r="D11">
        <v>7.6016909999999998</v>
      </c>
      <c r="E11" s="10" t="s">
        <v>283</v>
      </c>
      <c r="F11" t="s">
        <v>225</v>
      </c>
      <c r="G11" t="s">
        <v>224</v>
      </c>
      <c r="I11">
        <v>977101</v>
      </c>
      <c r="J11" s="4">
        <v>1.7899999999999999E-2</v>
      </c>
      <c r="K11" s="1">
        <v>0.70000000000000007</v>
      </c>
      <c r="L11">
        <v>0.28999999999999998</v>
      </c>
      <c r="M11">
        <v>0.09</v>
      </c>
      <c r="N11" t="s">
        <v>27</v>
      </c>
      <c r="O11" s="5">
        <v>0.48060000000000003</v>
      </c>
      <c r="P11">
        <v>368666</v>
      </c>
      <c r="Q11">
        <v>50197</v>
      </c>
      <c r="R11">
        <v>96098</v>
      </c>
      <c r="S11" s="21" t="s">
        <v>30</v>
      </c>
      <c r="T11" s="21">
        <v>0</v>
      </c>
      <c r="U11" s="21">
        <v>1</v>
      </c>
      <c r="W11" t="s">
        <v>345</v>
      </c>
      <c r="X11" t="s">
        <v>30</v>
      </c>
    </row>
    <row r="12" spans="1:24" ht="14.4" x14ac:dyDescent="0.3">
      <c r="A12" t="s">
        <v>226</v>
      </c>
      <c r="B12" t="s">
        <v>307</v>
      </c>
      <c r="C12">
        <v>47.465412999999998</v>
      </c>
      <c r="D12">
        <v>7.6016909999999998</v>
      </c>
      <c r="E12" s="10" t="s">
        <v>284</v>
      </c>
      <c r="F12" t="s">
        <v>226</v>
      </c>
      <c r="I12">
        <v>468747</v>
      </c>
      <c r="J12" s="4">
        <v>8.0000000000000002E-3</v>
      </c>
      <c r="K12" s="1">
        <v>2.68</v>
      </c>
      <c r="L12">
        <v>0.08</v>
      </c>
      <c r="M12">
        <v>0.01</v>
      </c>
      <c r="N12" t="s">
        <v>27</v>
      </c>
      <c r="O12" s="5">
        <v>0.18729999999999999</v>
      </c>
      <c r="P12">
        <v>185889</v>
      </c>
      <c r="Q12">
        <v>25224</v>
      </c>
      <c r="R12">
        <v>302753</v>
      </c>
      <c r="S12" s="21" t="s">
        <v>30</v>
      </c>
      <c r="T12" s="21">
        <v>0</v>
      </c>
      <c r="U12" s="21">
        <v>1</v>
      </c>
      <c r="W12" t="s">
        <v>346</v>
      </c>
      <c r="X12" t="s">
        <v>30</v>
      </c>
    </row>
    <row r="13" spans="1:24" ht="14.4" x14ac:dyDescent="0.3">
      <c r="A13" t="s">
        <v>227</v>
      </c>
      <c r="B13" t="s">
        <v>307</v>
      </c>
      <c r="C13">
        <v>47.465412999999998</v>
      </c>
      <c r="D13">
        <v>7.6016909999999998</v>
      </c>
      <c r="E13" s="10" t="s">
        <v>285</v>
      </c>
      <c r="F13" t="s">
        <v>227</v>
      </c>
      <c r="G13" t="s">
        <v>221</v>
      </c>
      <c r="I13">
        <v>2101724</v>
      </c>
      <c r="J13" s="4">
        <v>4.0500000000000001E-2</v>
      </c>
      <c r="K13" s="1">
        <v>3.2300000000000004</v>
      </c>
      <c r="L13">
        <v>0.74</v>
      </c>
      <c r="M13">
        <v>0.32</v>
      </c>
      <c r="N13" t="s">
        <v>28</v>
      </c>
      <c r="O13" s="5">
        <v>0.99629999999999996</v>
      </c>
      <c r="P13">
        <v>586638</v>
      </c>
      <c r="Q13">
        <v>83476</v>
      </c>
      <c r="R13">
        <v>338402</v>
      </c>
      <c r="S13" s="21">
        <v>0.9</v>
      </c>
      <c r="T13" s="21">
        <v>0</v>
      </c>
      <c r="U13" s="21">
        <v>1</v>
      </c>
      <c r="W13" t="s">
        <v>347</v>
      </c>
      <c r="X13" t="s">
        <v>352</v>
      </c>
    </row>
    <row r="14" spans="1:24" ht="14.4" x14ac:dyDescent="0.3">
      <c r="A14" t="s">
        <v>228</v>
      </c>
      <c r="B14" t="s">
        <v>307</v>
      </c>
      <c r="C14">
        <v>47.465412999999998</v>
      </c>
      <c r="D14">
        <v>7.6016909999999998</v>
      </c>
      <c r="E14" s="10" t="s">
        <v>286</v>
      </c>
      <c r="F14" t="s">
        <v>228</v>
      </c>
      <c r="I14">
        <v>2706764</v>
      </c>
      <c r="J14" s="4">
        <v>5.2200000000000003E-2</v>
      </c>
      <c r="K14" s="1">
        <v>2.83</v>
      </c>
      <c r="L14">
        <v>1.01</v>
      </c>
      <c r="M14">
        <v>0.46</v>
      </c>
      <c r="N14" t="s">
        <v>27</v>
      </c>
      <c r="O14" s="5">
        <v>1.2287999999999999</v>
      </c>
      <c r="P14">
        <v>647508</v>
      </c>
      <c r="Q14">
        <v>94169</v>
      </c>
      <c r="R14">
        <v>301972</v>
      </c>
      <c r="S14" s="21" t="s">
        <v>30</v>
      </c>
      <c r="T14" s="21">
        <v>2</v>
      </c>
      <c r="U14" s="21">
        <v>2</v>
      </c>
      <c r="W14" t="s">
        <v>258</v>
      </c>
      <c r="X14" t="s">
        <v>30</v>
      </c>
    </row>
    <row r="15" spans="1:24" ht="14.4" x14ac:dyDescent="0.3">
      <c r="A15" t="s">
        <v>229</v>
      </c>
      <c r="B15" t="s">
        <v>307</v>
      </c>
      <c r="C15">
        <v>47.465412999999998</v>
      </c>
      <c r="D15">
        <v>7.6016909999999998</v>
      </c>
      <c r="E15" s="10" t="s">
        <v>101</v>
      </c>
      <c r="F15" t="s">
        <v>229</v>
      </c>
      <c r="G15" t="s">
        <v>331</v>
      </c>
      <c r="I15">
        <v>2344170</v>
      </c>
      <c r="J15" s="4">
        <v>4.5199999999999997E-2</v>
      </c>
      <c r="K15" s="1">
        <v>2.1</v>
      </c>
      <c r="L15">
        <v>0.79</v>
      </c>
      <c r="M15">
        <v>0.37</v>
      </c>
      <c r="N15" t="s">
        <v>28</v>
      </c>
      <c r="O15" s="5">
        <v>1.123</v>
      </c>
      <c r="P15">
        <v>581511</v>
      </c>
      <c r="Q15">
        <v>82960</v>
      </c>
      <c r="R15">
        <v>257644</v>
      </c>
      <c r="S15" s="21">
        <v>0.8</v>
      </c>
      <c r="T15" s="21">
        <v>0</v>
      </c>
      <c r="U15" s="21">
        <v>1</v>
      </c>
      <c r="W15" t="s">
        <v>87</v>
      </c>
      <c r="X15" t="s">
        <v>352</v>
      </c>
    </row>
    <row r="16" spans="1:24" ht="14.4" x14ac:dyDescent="0.3">
      <c r="A16" t="s">
        <v>212</v>
      </c>
      <c r="B16" t="s">
        <v>307</v>
      </c>
      <c r="C16">
        <v>47.465412999999998</v>
      </c>
      <c r="D16">
        <v>7.6016909999999998</v>
      </c>
      <c r="E16" s="10" t="s">
        <v>272</v>
      </c>
      <c r="F16" t="s">
        <v>212</v>
      </c>
      <c r="I16">
        <v>939020</v>
      </c>
      <c r="J16" s="4">
        <v>1.7500000000000002E-2</v>
      </c>
      <c r="K16" s="1">
        <v>2.88</v>
      </c>
      <c r="L16">
        <v>0.28999999999999998</v>
      </c>
      <c r="M16">
        <v>0.1</v>
      </c>
      <c r="N16" t="s">
        <v>27</v>
      </c>
      <c r="O16" s="5">
        <v>0.48149999999999998</v>
      </c>
      <c r="P16">
        <v>357384</v>
      </c>
      <c r="Q16">
        <v>47980</v>
      </c>
      <c r="R16">
        <v>291769</v>
      </c>
      <c r="S16" s="21" t="s">
        <v>30</v>
      </c>
      <c r="T16" s="21">
        <v>0</v>
      </c>
      <c r="U16" s="21">
        <v>1</v>
      </c>
      <c r="W16" t="s">
        <v>87</v>
      </c>
      <c r="X16" t="s">
        <v>30</v>
      </c>
    </row>
    <row r="17" spans="1:24" ht="14.4" x14ac:dyDescent="0.3">
      <c r="A17" t="s">
        <v>230</v>
      </c>
      <c r="B17" t="s">
        <v>307</v>
      </c>
      <c r="C17">
        <v>47.465412999999998</v>
      </c>
      <c r="D17">
        <v>7.6016909999999998</v>
      </c>
      <c r="E17" s="10" t="s">
        <v>287</v>
      </c>
      <c r="F17" t="s">
        <v>230</v>
      </c>
      <c r="I17">
        <v>2351868</v>
      </c>
      <c r="J17" s="4">
        <v>4.48E-2</v>
      </c>
      <c r="K17" s="1">
        <v>2.59</v>
      </c>
      <c r="L17">
        <v>0.78</v>
      </c>
      <c r="M17">
        <v>0.35</v>
      </c>
      <c r="N17" t="s">
        <v>28</v>
      </c>
      <c r="O17" s="5">
        <v>1.0422</v>
      </c>
      <c r="P17">
        <v>564016</v>
      </c>
      <c r="Q17">
        <v>80779</v>
      </c>
      <c r="R17">
        <v>294969</v>
      </c>
      <c r="S17" s="21">
        <v>1.5</v>
      </c>
      <c r="T17" s="21">
        <v>0</v>
      </c>
      <c r="U17" s="21">
        <v>1</v>
      </c>
      <c r="W17" t="s">
        <v>349</v>
      </c>
      <c r="X17" t="s">
        <v>355</v>
      </c>
    </row>
    <row r="18" spans="1:24" ht="14.4" x14ac:dyDescent="0.3">
      <c r="A18" t="s">
        <v>231</v>
      </c>
      <c r="B18" t="s">
        <v>307</v>
      </c>
      <c r="C18">
        <v>47.465412999999998</v>
      </c>
      <c r="D18">
        <v>7.6016909999999998</v>
      </c>
      <c r="E18" s="10" t="s">
        <v>101</v>
      </c>
      <c r="F18" t="s">
        <v>231</v>
      </c>
      <c r="I18">
        <v>2220748</v>
      </c>
      <c r="J18" s="4">
        <v>4.2799999999999998E-2</v>
      </c>
      <c r="K18" s="1">
        <v>1.92</v>
      </c>
      <c r="L18">
        <v>0.78</v>
      </c>
      <c r="M18">
        <v>0.37</v>
      </c>
      <c r="N18" t="s">
        <v>28</v>
      </c>
      <c r="O18" s="5">
        <v>1.1067</v>
      </c>
      <c r="P18">
        <v>566182</v>
      </c>
      <c r="Q18">
        <v>79933</v>
      </c>
      <c r="R18">
        <v>254473</v>
      </c>
      <c r="S18" s="21">
        <v>0.5</v>
      </c>
      <c r="T18" s="21">
        <v>5</v>
      </c>
      <c r="U18" s="21">
        <v>1</v>
      </c>
      <c r="W18" t="s">
        <v>348</v>
      </c>
      <c r="X18" t="s">
        <v>352</v>
      </c>
    </row>
    <row r="19" spans="1:24" ht="14.4" x14ac:dyDescent="0.3">
      <c r="A19" t="s">
        <v>232</v>
      </c>
      <c r="B19" t="s">
        <v>307</v>
      </c>
      <c r="C19">
        <v>47.465412999999998</v>
      </c>
      <c r="D19">
        <v>7.6016909999999998</v>
      </c>
      <c r="E19" s="10" t="s">
        <v>288</v>
      </c>
      <c r="F19" t="s">
        <v>232</v>
      </c>
      <c r="I19">
        <v>1645274</v>
      </c>
      <c r="J19" s="4">
        <v>3.0700000000000002E-2</v>
      </c>
      <c r="K19" s="1">
        <v>3.05</v>
      </c>
      <c r="L19">
        <v>0.56000000000000005</v>
      </c>
      <c r="M19">
        <v>0.26</v>
      </c>
      <c r="N19" t="s">
        <v>28</v>
      </c>
      <c r="O19" s="5">
        <v>0.87160000000000004</v>
      </c>
      <c r="P19">
        <v>486584</v>
      </c>
      <c r="Q19">
        <v>67074</v>
      </c>
      <c r="R19">
        <v>323041</v>
      </c>
      <c r="S19" s="21">
        <v>1.4</v>
      </c>
      <c r="T19" s="21">
        <v>0</v>
      </c>
      <c r="U19" s="21">
        <v>2</v>
      </c>
      <c r="W19" t="s">
        <v>78</v>
      </c>
      <c r="X19" t="s">
        <v>352</v>
      </c>
    </row>
    <row r="20" spans="1:24" ht="14.4" x14ac:dyDescent="0.3">
      <c r="A20" t="s">
        <v>233</v>
      </c>
      <c r="B20" t="s">
        <v>307</v>
      </c>
      <c r="C20">
        <v>47.465412999999998</v>
      </c>
      <c r="D20">
        <v>7.6016909999999998</v>
      </c>
      <c r="E20" s="10" t="s">
        <v>289</v>
      </c>
      <c r="F20" t="s">
        <v>233</v>
      </c>
      <c r="I20">
        <v>2688706</v>
      </c>
      <c r="J20" s="4">
        <v>5.1400000000000001E-2</v>
      </c>
      <c r="K20" s="1">
        <v>3.01</v>
      </c>
      <c r="L20">
        <v>0.93</v>
      </c>
      <c r="M20">
        <v>0.45</v>
      </c>
      <c r="N20" t="s">
        <v>28</v>
      </c>
      <c r="O20" s="5">
        <v>1.3022</v>
      </c>
      <c r="P20">
        <v>621618</v>
      </c>
      <c r="Q20">
        <v>87992</v>
      </c>
      <c r="R20">
        <v>306090</v>
      </c>
      <c r="S20" s="21">
        <v>1.2</v>
      </c>
      <c r="T20" s="21">
        <v>0</v>
      </c>
      <c r="U20" s="21">
        <v>2</v>
      </c>
      <c r="W20" t="s">
        <v>94</v>
      </c>
      <c r="X20" t="s">
        <v>352</v>
      </c>
    </row>
    <row r="21" spans="1:24" ht="14.4" x14ac:dyDescent="0.3">
      <c r="A21" t="s">
        <v>234</v>
      </c>
      <c r="B21" t="s">
        <v>307</v>
      </c>
      <c r="C21">
        <v>47.465412999999998</v>
      </c>
      <c r="D21">
        <v>7.6016909999999998</v>
      </c>
      <c r="E21" s="10" t="s">
        <v>290</v>
      </c>
      <c r="F21" t="s">
        <v>234</v>
      </c>
      <c r="G21" t="s">
        <v>222</v>
      </c>
      <c r="H21" s="13" t="s">
        <v>213</v>
      </c>
      <c r="I21">
        <v>2430710</v>
      </c>
      <c r="J21" s="4">
        <v>4.7399999999999998E-2</v>
      </c>
      <c r="K21" s="1">
        <v>4.1500000000000004</v>
      </c>
      <c r="L21">
        <v>0.83</v>
      </c>
      <c r="M21">
        <v>0.38</v>
      </c>
      <c r="N21" t="s">
        <v>28</v>
      </c>
      <c r="O21" s="5">
        <v>1.1184000000000001</v>
      </c>
      <c r="P21">
        <v>590111</v>
      </c>
      <c r="Q21">
        <v>85304</v>
      </c>
      <c r="R21">
        <v>354076</v>
      </c>
      <c r="S21" s="21">
        <v>1</v>
      </c>
      <c r="T21" s="21">
        <v>0</v>
      </c>
      <c r="U21" s="21">
        <v>1</v>
      </c>
      <c r="W21" t="s">
        <v>349</v>
      </c>
      <c r="X21" t="s">
        <v>355</v>
      </c>
    </row>
    <row r="22" spans="1:24" ht="14.4" x14ac:dyDescent="0.3">
      <c r="A22" t="s">
        <v>235</v>
      </c>
      <c r="B22" t="s">
        <v>307</v>
      </c>
      <c r="C22">
        <v>47.465412999999998</v>
      </c>
      <c r="D22">
        <v>7.6016909999999998</v>
      </c>
      <c r="E22" s="10" t="s">
        <v>291</v>
      </c>
      <c r="F22" t="s">
        <v>235</v>
      </c>
      <c r="I22">
        <v>3723167</v>
      </c>
      <c r="J22" s="4">
        <v>7.22E-2</v>
      </c>
      <c r="K22" s="1">
        <v>1.29</v>
      </c>
      <c r="L22">
        <v>1.2</v>
      </c>
      <c r="M22">
        <v>0.62</v>
      </c>
      <c r="N22" t="s">
        <v>28</v>
      </c>
      <c r="O22" s="5">
        <v>1.6506000000000001</v>
      </c>
      <c r="P22">
        <v>679286</v>
      </c>
      <c r="Q22">
        <v>101298</v>
      </c>
      <c r="R22">
        <v>185119</v>
      </c>
      <c r="S22" s="21">
        <v>0.3</v>
      </c>
      <c r="T22" s="21">
        <v>0</v>
      </c>
      <c r="U22" s="21">
        <v>2</v>
      </c>
      <c r="W22" t="s">
        <v>344</v>
      </c>
      <c r="X22" t="s">
        <v>363</v>
      </c>
    </row>
    <row r="23" spans="1:24" ht="14.4" x14ac:dyDescent="0.3">
      <c r="A23" t="s">
        <v>213</v>
      </c>
      <c r="B23" t="s">
        <v>307</v>
      </c>
      <c r="C23">
        <v>47.465412999999998</v>
      </c>
      <c r="D23">
        <v>7.6016909999999998</v>
      </c>
      <c r="E23" s="10" t="s">
        <v>273</v>
      </c>
      <c r="F23" t="s">
        <v>213</v>
      </c>
      <c r="G23" t="s">
        <v>332</v>
      </c>
      <c r="H23" s="13" t="s">
        <v>234</v>
      </c>
      <c r="I23">
        <v>2547099</v>
      </c>
      <c r="J23" s="4">
        <v>4.8599999999999997E-2</v>
      </c>
      <c r="K23" s="1">
        <v>2.93</v>
      </c>
      <c r="L23">
        <v>0.86</v>
      </c>
      <c r="M23">
        <v>0.41</v>
      </c>
      <c r="N23" t="s">
        <v>27</v>
      </c>
      <c r="O23" s="5">
        <v>1.2282</v>
      </c>
      <c r="P23">
        <v>592131</v>
      </c>
      <c r="Q23">
        <v>84352</v>
      </c>
      <c r="R23">
        <v>310053</v>
      </c>
      <c r="S23" s="21" t="s">
        <v>30</v>
      </c>
      <c r="T23" s="21">
        <v>4</v>
      </c>
      <c r="U23" s="21">
        <v>10</v>
      </c>
      <c r="W23" t="s">
        <v>87</v>
      </c>
      <c r="X23" t="s">
        <v>30</v>
      </c>
    </row>
    <row r="24" spans="1:24" ht="14.4" x14ac:dyDescent="0.3">
      <c r="A24" t="s">
        <v>214</v>
      </c>
      <c r="B24" t="s">
        <v>307</v>
      </c>
      <c r="C24">
        <v>47.465412999999998</v>
      </c>
      <c r="D24">
        <v>7.6016909999999998</v>
      </c>
      <c r="E24" s="10" t="s">
        <v>274</v>
      </c>
      <c r="F24" t="s">
        <v>214</v>
      </c>
      <c r="I24">
        <v>2259087</v>
      </c>
      <c r="J24" s="4">
        <v>4.2500000000000003E-2</v>
      </c>
      <c r="K24" s="1">
        <v>2.6599999999999997</v>
      </c>
      <c r="L24">
        <v>0.72</v>
      </c>
      <c r="M24">
        <v>0.33</v>
      </c>
      <c r="N24" t="s">
        <v>28</v>
      </c>
      <c r="O24" s="5">
        <v>1.0576000000000001</v>
      </c>
      <c r="P24">
        <v>544477</v>
      </c>
      <c r="Q24">
        <v>76680</v>
      </c>
      <c r="R24">
        <v>283754</v>
      </c>
      <c r="S24" s="21">
        <v>0.2</v>
      </c>
      <c r="T24" s="21">
        <v>0</v>
      </c>
      <c r="U24" s="21">
        <v>2</v>
      </c>
      <c r="W24" t="s">
        <v>258</v>
      </c>
      <c r="X24" t="s">
        <v>352</v>
      </c>
    </row>
    <row r="25" spans="1:24" ht="14.4" x14ac:dyDescent="0.3">
      <c r="A25" t="s">
        <v>215</v>
      </c>
      <c r="B25" t="s">
        <v>307</v>
      </c>
      <c r="C25">
        <v>47.465412999999998</v>
      </c>
      <c r="D25">
        <v>7.6016909999999998</v>
      </c>
      <c r="E25" s="10" t="s">
        <v>275</v>
      </c>
      <c r="F25" t="s">
        <v>215</v>
      </c>
      <c r="I25">
        <v>1740234</v>
      </c>
      <c r="J25" s="4">
        <v>3.3300000000000003E-2</v>
      </c>
      <c r="K25" s="1">
        <v>2.2599999999999998</v>
      </c>
      <c r="L25">
        <v>0.56999999999999995</v>
      </c>
      <c r="M25">
        <v>0.24</v>
      </c>
      <c r="N25" t="s">
        <v>27</v>
      </c>
      <c r="O25" s="5">
        <v>0.81730000000000003</v>
      </c>
      <c r="P25">
        <v>495697</v>
      </c>
      <c r="Q25">
        <v>71102</v>
      </c>
      <c r="R25">
        <v>258711</v>
      </c>
      <c r="S25" s="21" t="s">
        <v>30</v>
      </c>
      <c r="T25" s="21">
        <v>0</v>
      </c>
      <c r="U25" s="21">
        <v>1</v>
      </c>
      <c r="W25" t="s">
        <v>92</v>
      </c>
      <c r="X25" t="s">
        <v>30</v>
      </c>
    </row>
    <row r="26" spans="1:24" ht="14.4" x14ac:dyDescent="0.3">
      <c r="A26" t="s">
        <v>216</v>
      </c>
      <c r="B26" t="s">
        <v>307</v>
      </c>
      <c r="C26">
        <v>47.465412999999998</v>
      </c>
      <c r="D26">
        <v>7.6016909999999998</v>
      </c>
      <c r="E26" s="10" t="s">
        <v>276</v>
      </c>
      <c r="F26" t="s">
        <v>216</v>
      </c>
      <c r="I26">
        <v>396751</v>
      </c>
      <c r="J26" s="4">
        <v>7.1000000000000004E-3</v>
      </c>
      <c r="K26" s="1">
        <v>0.6</v>
      </c>
      <c r="L26">
        <v>0.09</v>
      </c>
      <c r="M26">
        <v>0.02</v>
      </c>
      <c r="N26" t="s">
        <v>28</v>
      </c>
      <c r="O26" s="5">
        <v>0.20660000000000001</v>
      </c>
      <c r="P26">
        <v>197540</v>
      </c>
      <c r="Q26">
        <v>26018</v>
      </c>
      <c r="R26">
        <v>101251</v>
      </c>
      <c r="S26" s="21">
        <v>2.2999999999999998</v>
      </c>
      <c r="T26" s="21">
        <v>0</v>
      </c>
      <c r="U26" s="21">
        <v>1</v>
      </c>
      <c r="W26" t="s">
        <v>254</v>
      </c>
      <c r="X26" t="s">
        <v>354</v>
      </c>
    </row>
    <row r="27" spans="1:24" ht="14.4" x14ac:dyDescent="0.3">
      <c r="A27" t="s">
        <v>217</v>
      </c>
      <c r="B27" t="s">
        <v>307</v>
      </c>
      <c r="C27">
        <v>47.465412999999998</v>
      </c>
      <c r="D27">
        <v>7.6016909999999998</v>
      </c>
      <c r="E27" s="10" t="s">
        <v>101</v>
      </c>
      <c r="F27" t="s">
        <v>217</v>
      </c>
      <c r="I27">
        <v>1099962</v>
      </c>
      <c r="J27" s="4">
        <v>2.1299999999999999E-2</v>
      </c>
      <c r="K27" s="1">
        <v>1.6</v>
      </c>
      <c r="L27">
        <v>0.36</v>
      </c>
      <c r="M27">
        <v>0.11</v>
      </c>
      <c r="N27" t="s">
        <v>28</v>
      </c>
      <c r="O27" s="5">
        <v>0.54190000000000005</v>
      </c>
      <c r="P27">
        <v>411378</v>
      </c>
      <c r="Q27">
        <v>56838</v>
      </c>
      <c r="R27">
        <v>211501</v>
      </c>
      <c r="S27" s="21">
        <v>3.5</v>
      </c>
      <c r="T27" s="21">
        <v>0</v>
      </c>
      <c r="U27" s="21">
        <v>1</v>
      </c>
      <c r="W27" t="s">
        <v>350</v>
      </c>
      <c r="X27" t="s">
        <v>355</v>
      </c>
    </row>
    <row r="28" spans="1:24" ht="14.4" x14ac:dyDescent="0.3">
      <c r="A28" t="s">
        <v>218</v>
      </c>
      <c r="B28" t="s">
        <v>307</v>
      </c>
      <c r="C28">
        <v>47.465412999999998</v>
      </c>
      <c r="D28">
        <v>7.6016909999999998</v>
      </c>
      <c r="E28" s="10" t="s">
        <v>277</v>
      </c>
      <c r="F28" t="s">
        <v>218</v>
      </c>
      <c r="I28">
        <v>1721241</v>
      </c>
      <c r="J28" s="4">
        <v>3.2599999999999997E-2</v>
      </c>
      <c r="K28" s="1">
        <v>2.15</v>
      </c>
      <c r="L28">
        <v>0.61</v>
      </c>
      <c r="M28">
        <v>0.25</v>
      </c>
      <c r="N28" t="s">
        <v>27</v>
      </c>
      <c r="O28" s="5">
        <v>0.84160000000000001</v>
      </c>
      <c r="P28">
        <v>508832</v>
      </c>
      <c r="Q28">
        <v>70184</v>
      </c>
      <c r="R28">
        <v>265967</v>
      </c>
      <c r="S28" s="21" t="s">
        <v>30</v>
      </c>
      <c r="T28" s="21">
        <v>0</v>
      </c>
      <c r="U28" s="21">
        <v>1</v>
      </c>
      <c r="W28" t="s">
        <v>92</v>
      </c>
      <c r="X28" t="s">
        <v>30</v>
      </c>
    </row>
    <row r="29" spans="1:24" ht="14.4" x14ac:dyDescent="0.3">
      <c r="A29" t="s">
        <v>219</v>
      </c>
      <c r="B29" t="s">
        <v>307</v>
      </c>
      <c r="C29">
        <v>47.465412999999998</v>
      </c>
      <c r="D29">
        <v>7.6016909999999998</v>
      </c>
      <c r="E29" s="10" t="s">
        <v>278</v>
      </c>
      <c r="F29" t="s">
        <v>219</v>
      </c>
      <c r="I29">
        <v>1168539</v>
      </c>
      <c r="J29" s="4">
        <v>2.24E-2</v>
      </c>
      <c r="K29" s="1">
        <v>1.6199999999999999</v>
      </c>
      <c r="L29">
        <v>0.36</v>
      </c>
      <c r="M29">
        <v>0.13</v>
      </c>
      <c r="N29" t="s">
        <v>27</v>
      </c>
      <c r="O29" s="5">
        <v>0.5696</v>
      </c>
      <c r="P29">
        <v>393128</v>
      </c>
      <c r="Q29">
        <v>54435</v>
      </c>
      <c r="R29">
        <v>204395</v>
      </c>
      <c r="S29" s="21" t="s">
        <v>30</v>
      </c>
      <c r="T29" s="21">
        <v>0</v>
      </c>
      <c r="U29" s="21">
        <v>1</v>
      </c>
      <c r="W29" t="s">
        <v>351</v>
      </c>
      <c r="X29" t="s">
        <v>30</v>
      </c>
    </row>
    <row r="30" spans="1:24" ht="14.4" x14ac:dyDescent="0.3">
      <c r="A30" s="2">
        <v>125405</v>
      </c>
      <c r="B30" t="s">
        <v>309</v>
      </c>
      <c r="C30">
        <v>47.262067000000002</v>
      </c>
      <c r="D30">
        <v>7.6598350000000002</v>
      </c>
      <c r="E30" s="2" t="s">
        <v>195</v>
      </c>
      <c r="F30" t="s">
        <v>66</v>
      </c>
      <c r="G30" s="2" t="s">
        <v>375</v>
      </c>
      <c r="H30" s="14" t="s">
        <v>374</v>
      </c>
      <c r="I30">
        <v>535070</v>
      </c>
      <c r="J30" s="4">
        <v>4.1000000000000003E-3</v>
      </c>
      <c r="K30">
        <v>0.39</v>
      </c>
      <c r="L30">
        <v>0.02</v>
      </c>
      <c r="M30">
        <v>0</v>
      </c>
      <c r="N30" t="s">
        <v>28</v>
      </c>
      <c r="O30" s="5">
        <v>0.21929999999999999</v>
      </c>
      <c r="P30">
        <v>202424</v>
      </c>
      <c r="Q30">
        <v>28504</v>
      </c>
      <c r="R30">
        <v>108023</v>
      </c>
      <c r="S30" s="21">
        <v>0.2</v>
      </c>
      <c r="T30" s="21">
        <v>2</v>
      </c>
      <c r="U30" s="21">
        <v>1</v>
      </c>
      <c r="V30" s="7">
        <v>1.73</v>
      </c>
      <c r="W30" s="9" t="s">
        <v>95</v>
      </c>
      <c r="X30" t="s">
        <v>364</v>
      </c>
    </row>
    <row r="31" spans="1:24" ht="14.4" x14ac:dyDescent="0.3">
      <c r="A31" s="2">
        <v>126744</v>
      </c>
      <c r="B31" t="s">
        <v>309</v>
      </c>
      <c r="C31">
        <v>47.262067000000002</v>
      </c>
      <c r="D31">
        <v>7.6598350000000002</v>
      </c>
      <c r="E31" t="s">
        <v>106</v>
      </c>
      <c r="F31" t="s">
        <v>55</v>
      </c>
      <c r="H31"/>
      <c r="I31">
        <v>994705</v>
      </c>
      <c r="J31" s="4">
        <v>1.66E-2</v>
      </c>
      <c r="K31">
        <v>1.21</v>
      </c>
      <c r="L31">
        <v>0.27</v>
      </c>
      <c r="M31">
        <v>0.1</v>
      </c>
      <c r="N31" t="s">
        <v>28</v>
      </c>
      <c r="O31" s="5">
        <v>0.51049999999999995</v>
      </c>
      <c r="P31">
        <v>365404</v>
      </c>
      <c r="Q31">
        <v>51178</v>
      </c>
      <c r="R31">
        <v>196272</v>
      </c>
      <c r="S31" s="21">
        <v>1.31</v>
      </c>
      <c r="T31" s="21">
        <v>0</v>
      </c>
      <c r="U31" s="21">
        <v>1</v>
      </c>
      <c r="V31" s="7">
        <v>5.27</v>
      </c>
      <c r="W31" s="9" t="s">
        <v>96</v>
      </c>
      <c r="X31" t="s">
        <v>352</v>
      </c>
    </row>
    <row r="32" spans="1:24" ht="14.4" x14ac:dyDescent="0.3">
      <c r="A32" s="2">
        <v>125564</v>
      </c>
      <c r="B32" t="s">
        <v>309</v>
      </c>
      <c r="C32">
        <v>47.262067000000002</v>
      </c>
      <c r="D32">
        <v>7.6598350000000002</v>
      </c>
      <c r="E32" t="s">
        <v>103</v>
      </c>
      <c r="F32" t="s">
        <v>56</v>
      </c>
      <c r="G32" s="2" t="s">
        <v>320</v>
      </c>
      <c r="H32"/>
      <c r="I32">
        <v>1606665</v>
      </c>
      <c r="J32" s="4">
        <v>2.8500000000000001E-2</v>
      </c>
      <c r="K32">
        <v>1.89</v>
      </c>
      <c r="L32">
        <v>0.49</v>
      </c>
      <c r="M32">
        <v>0.21</v>
      </c>
      <c r="N32" t="s">
        <v>28</v>
      </c>
      <c r="O32" s="5">
        <v>0.84009999999999996</v>
      </c>
      <c r="P32">
        <v>487744</v>
      </c>
      <c r="Q32">
        <v>70136</v>
      </c>
      <c r="R32">
        <v>262421</v>
      </c>
      <c r="S32" s="21">
        <v>0.71</v>
      </c>
      <c r="T32" s="21">
        <v>8</v>
      </c>
      <c r="U32" s="21">
        <v>1</v>
      </c>
      <c r="V32" s="7">
        <v>4.59</v>
      </c>
      <c r="W32" s="9" t="s">
        <v>86</v>
      </c>
      <c r="X32" t="s">
        <v>355</v>
      </c>
    </row>
    <row r="33" spans="1:24" ht="14.4" x14ac:dyDescent="0.3">
      <c r="A33" s="2">
        <v>125404</v>
      </c>
      <c r="B33" t="s">
        <v>309</v>
      </c>
      <c r="C33">
        <v>47.262067000000002</v>
      </c>
      <c r="D33">
        <v>7.6598350000000002</v>
      </c>
      <c r="E33" t="s">
        <v>101</v>
      </c>
      <c r="F33" t="s">
        <v>57</v>
      </c>
      <c r="I33">
        <v>1244019</v>
      </c>
      <c r="J33" s="4">
        <v>2.2800000000000001E-2</v>
      </c>
      <c r="K33">
        <v>1.63</v>
      </c>
      <c r="L33">
        <v>0.36</v>
      </c>
      <c r="M33">
        <v>0.14000000000000001</v>
      </c>
      <c r="N33" t="s">
        <v>27</v>
      </c>
      <c r="O33" s="5">
        <v>0.63529999999999998</v>
      </c>
      <c r="P33">
        <v>411766</v>
      </c>
      <c r="Q33">
        <v>59246</v>
      </c>
      <c r="R33">
        <v>223685</v>
      </c>
      <c r="S33" s="21" t="s">
        <v>30</v>
      </c>
      <c r="T33" s="21">
        <v>0</v>
      </c>
      <c r="U33" s="21">
        <v>1</v>
      </c>
      <c r="V33" s="7">
        <v>0.8</v>
      </c>
      <c r="W33" s="9" t="s">
        <v>92</v>
      </c>
      <c r="X33" t="s">
        <v>30</v>
      </c>
    </row>
    <row r="34" spans="1:24" ht="14.4" x14ac:dyDescent="0.3">
      <c r="A34" s="2">
        <v>125474</v>
      </c>
      <c r="B34" t="s">
        <v>309</v>
      </c>
      <c r="C34">
        <v>47.262067000000002</v>
      </c>
      <c r="D34">
        <v>7.6598350000000002</v>
      </c>
      <c r="E34" t="s">
        <v>102</v>
      </c>
      <c r="F34" t="s">
        <v>58</v>
      </c>
      <c r="G34" s="2" t="s">
        <v>373</v>
      </c>
      <c r="H34" s="14" t="s">
        <v>61</v>
      </c>
      <c r="I34">
        <v>1442035</v>
      </c>
      <c r="J34" s="4">
        <v>2.5100000000000001E-2</v>
      </c>
      <c r="K34">
        <v>1.79</v>
      </c>
      <c r="L34">
        <v>0.43</v>
      </c>
      <c r="M34">
        <v>0.16</v>
      </c>
      <c r="N34" t="s">
        <v>28</v>
      </c>
      <c r="O34" s="5">
        <v>0.72430000000000005</v>
      </c>
      <c r="P34">
        <v>474343</v>
      </c>
      <c r="Q34">
        <v>67173</v>
      </c>
      <c r="R34">
        <v>255095</v>
      </c>
      <c r="S34" s="21">
        <v>1.28</v>
      </c>
      <c r="T34" s="21">
        <v>0</v>
      </c>
      <c r="U34" s="21">
        <v>1</v>
      </c>
      <c r="V34" s="7">
        <v>5.98</v>
      </c>
      <c r="W34" s="9" t="s">
        <v>86</v>
      </c>
      <c r="X34" t="s">
        <v>352</v>
      </c>
    </row>
    <row r="35" spans="1:24" ht="14.4" x14ac:dyDescent="0.3">
      <c r="A35" s="2" t="s">
        <v>10</v>
      </c>
      <c r="B35" t="s">
        <v>308</v>
      </c>
      <c r="C35">
        <v>47.255000000000003</v>
      </c>
      <c r="D35">
        <v>8.2157999999999998</v>
      </c>
      <c r="E35" s="2" t="s">
        <v>191</v>
      </c>
      <c r="F35" s="2" t="s">
        <v>43</v>
      </c>
      <c r="G35" s="2" t="s">
        <v>315</v>
      </c>
      <c r="H35" s="14"/>
      <c r="I35">
        <v>3755170</v>
      </c>
      <c r="J35" s="4">
        <v>6.6400000000000001E-2</v>
      </c>
      <c r="K35">
        <v>4.1399999999999997</v>
      </c>
      <c r="L35">
        <v>1.01</v>
      </c>
      <c r="M35">
        <v>0.51</v>
      </c>
      <c r="N35" t="s">
        <v>28</v>
      </c>
      <c r="O35" s="5">
        <v>1.5936999999999999</v>
      </c>
      <c r="P35">
        <v>663660</v>
      </c>
      <c r="Q35">
        <v>101975</v>
      </c>
      <c r="R35">
        <v>356093</v>
      </c>
      <c r="S35" s="25">
        <v>0.47</v>
      </c>
      <c r="T35" s="21">
        <v>8</v>
      </c>
      <c r="U35" s="21">
        <v>1</v>
      </c>
      <c r="V35" s="7">
        <f>100-96.73</f>
        <v>3.269999999999996</v>
      </c>
      <c r="W35" s="7" t="s">
        <v>88</v>
      </c>
      <c r="X35" t="s">
        <v>368</v>
      </c>
    </row>
    <row r="36" spans="1:24" ht="14.4" x14ac:dyDescent="0.3">
      <c r="A36" s="2" t="s">
        <v>11</v>
      </c>
      <c r="B36" t="s">
        <v>308</v>
      </c>
      <c r="C36">
        <v>47.255000000000003</v>
      </c>
      <c r="D36">
        <v>8.2157999999999998</v>
      </c>
      <c r="E36" s="2" t="s">
        <v>182</v>
      </c>
      <c r="F36" s="2" t="s">
        <v>44</v>
      </c>
      <c r="I36">
        <v>2103887</v>
      </c>
      <c r="J36" s="4">
        <v>3.5299999999999998E-2</v>
      </c>
      <c r="K36">
        <v>2.31</v>
      </c>
      <c r="L36">
        <v>0.59</v>
      </c>
      <c r="M36">
        <v>0.27</v>
      </c>
      <c r="N36" t="s">
        <v>27</v>
      </c>
      <c r="O36" s="5">
        <v>0.98450000000000004</v>
      </c>
      <c r="P36">
        <v>524550</v>
      </c>
      <c r="Q36">
        <v>76532</v>
      </c>
      <c r="R36">
        <v>283711</v>
      </c>
      <c r="S36" s="25" t="s">
        <v>30</v>
      </c>
      <c r="T36" s="21">
        <v>0</v>
      </c>
      <c r="U36" s="21">
        <v>1</v>
      </c>
      <c r="V36" s="7">
        <f>100-98.71</f>
        <v>1.2900000000000063</v>
      </c>
      <c r="W36" s="7" t="s">
        <v>89</v>
      </c>
      <c r="X36" t="s">
        <v>30</v>
      </c>
    </row>
    <row r="37" spans="1:24" ht="14.4" x14ac:dyDescent="0.3">
      <c r="A37" s="2" t="s">
        <v>12</v>
      </c>
      <c r="B37" t="s">
        <v>308</v>
      </c>
      <c r="C37">
        <v>47.255000000000003</v>
      </c>
      <c r="D37">
        <v>8.2157999999999998</v>
      </c>
      <c r="E37" s="2" t="s">
        <v>110</v>
      </c>
      <c r="F37" s="2" t="s">
        <v>45</v>
      </c>
      <c r="G37" s="2" t="s">
        <v>316</v>
      </c>
      <c r="H37" s="14"/>
      <c r="I37">
        <v>2351714</v>
      </c>
      <c r="J37" s="4">
        <v>3.4599999999999999E-2</v>
      </c>
      <c r="K37">
        <v>2.29</v>
      </c>
      <c r="L37">
        <v>0.56000000000000005</v>
      </c>
      <c r="M37">
        <v>0.26</v>
      </c>
      <c r="N37" t="s">
        <v>28</v>
      </c>
      <c r="O37" s="5">
        <v>1.1041000000000001</v>
      </c>
      <c r="P37">
        <v>557430</v>
      </c>
      <c r="Q37">
        <v>81452</v>
      </c>
      <c r="R37">
        <v>299924</v>
      </c>
      <c r="S37" s="25">
        <v>0.92</v>
      </c>
      <c r="T37" s="21">
        <v>4.5</v>
      </c>
      <c r="U37" s="21">
        <v>1</v>
      </c>
      <c r="V37" s="7">
        <f>100-94.11</f>
        <v>5.8900000000000006</v>
      </c>
      <c r="W37" s="7" t="s">
        <v>88</v>
      </c>
      <c r="X37" t="s">
        <v>368</v>
      </c>
    </row>
    <row r="38" spans="1:24" ht="14.4" x14ac:dyDescent="0.3">
      <c r="A38" s="2" t="s">
        <v>13</v>
      </c>
      <c r="B38" t="s">
        <v>308</v>
      </c>
      <c r="C38">
        <v>47.255000000000003</v>
      </c>
      <c r="D38">
        <v>8.2157999999999998</v>
      </c>
      <c r="E38" s="2" t="s">
        <v>109</v>
      </c>
      <c r="F38" s="2" t="s">
        <v>46</v>
      </c>
      <c r="I38">
        <v>3131057</v>
      </c>
      <c r="J38" s="4">
        <v>5.4800000000000001E-2</v>
      </c>
      <c r="K38">
        <v>3.37</v>
      </c>
      <c r="L38">
        <v>0.86</v>
      </c>
      <c r="M38">
        <v>0.44</v>
      </c>
      <c r="N38" t="s">
        <v>28</v>
      </c>
      <c r="O38" s="5">
        <v>1.4277</v>
      </c>
      <c r="P38">
        <v>624580</v>
      </c>
      <c r="Q38">
        <v>93749</v>
      </c>
      <c r="R38">
        <v>335640</v>
      </c>
      <c r="S38" s="25">
        <v>0.79</v>
      </c>
      <c r="T38" s="21">
        <v>8</v>
      </c>
      <c r="U38" s="21">
        <v>1</v>
      </c>
      <c r="V38" s="7">
        <f>100-96.85</f>
        <v>3.1500000000000057</v>
      </c>
      <c r="W38" s="7" t="s">
        <v>90</v>
      </c>
      <c r="X38" t="s">
        <v>368</v>
      </c>
    </row>
    <row r="39" spans="1:24" ht="14.4" x14ac:dyDescent="0.3">
      <c r="A39" s="2" t="s">
        <v>14</v>
      </c>
      <c r="B39" t="s">
        <v>308</v>
      </c>
      <c r="C39">
        <v>47.255000000000003</v>
      </c>
      <c r="D39">
        <v>8.2157999999999998</v>
      </c>
      <c r="E39" s="2" t="s">
        <v>192</v>
      </c>
      <c r="F39" s="2" t="s">
        <v>47</v>
      </c>
      <c r="G39" s="2" t="s">
        <v>317</v>
      </c>
      <c r="H39" s="14"/>
      <c r="I39">
        <v>1834423</v>
      </c>
      <c r="J39" s="4">
        <v>3.2000000000000001E-2</v>
      </c>
      <c r="K39">
        <v>2.23</v>
      </c>
      <c r="L39">
        <v>0.48</v>
      </c>
      <c r="M39">
        <v>0.21</v>
      </c>
      <c r="N39" t="s">
        <v>28</v>
      </c>
      <c r="O39" s="5">
        <v>0.83640000000000003</v>
      </c>
      <c r="P39">
        <v>484216</v>
      </c>
      <c r="Q39">
        <v>70906</v>
      </c>
      <c r="R39">
        <v>260726</v>
      </c>
      <c r="S39" s="25">
        <v>0.81</v>
      </c>
      <c r="T39" s="21">
        <v>10</v>
      </c>
      <c r="U39" s="21">
        <v>1</v>
      </c>
      <c r="V39" s="7">
        <v>0.91</v>
      </c>
      <c r="W39" s="7" t="s">
        <v>91</v>
      </c>
      <c r="X39" t="s">
        <v>368</v>
      </c>
    </row>
    <row r="40" spans="1:24" ht="14.4" x14ac:dyDescent="0.3">
      <c r="A40" s="2" t="s">
        <v>15</v>
      </c>
      <c r="B40" t="s">
        <v>308</v>
      </c>
      <c r="C40">
        <v>47.255000000000003</v>
      </c>
      <c r="D40">
        <v>8.2157999999999998</v>
      </c>
      <c r="E40" s="2" t="s">
        <v>194</v>
      </c>
      <c r="F40" s="2" t="s">
        <v>48</v>
      </c>
      <c r="I40">
        <v>2129749</v>
      </c>
      <c r="J40" s="4">
        <v>3.6200000000000003E-2</v>
      </c>
      <c r="K40">
        <v>2.1800000000000002</v>
      </c>
      <c r="L40">
        <v>0.67</v>
      </c>
      <c r="M40">
        <v>0.33</v>
      </c>
      <c r="N40" t="s">
        <v>27</v>
      </c>
      <c r="O40" s="5">
        <v>1.0998000000000001</v>
      </c>
      <c r="P40">
        <v>559346</v>
      </c>
      <c r="Q40">
        <v>80428</v>
      </c>
      <c r="R40">
        <v>302179</v>
      </c>
      <c r="S40" s="25" t="s">
        <v>30</v>
      </c>
      <c r="T40" s="21">
        <v>0</v>
      </c>
      <c r="U40" s="21">
        <v>1</v>
      </c>
      <c r="V40" s="7">
        <f>100-94.6</f>
        <v>5.4000000000000057</v>
      </c>
      <c r="W40" s="7" t="s">
        <v>86</v>
      </c>
      <c r="X40" t="s">
        <v>30</v>
      </c>
    </row>
    <row r="41" spans="1:24" ht="14.4" x14ac:dyDescent="0.3">
      <c r="A41" s="2" t="s">
        <v>112</v>
      </c>
      <c r="B41" t="s">
        <v>308</v>
      </c>
      <c r="C41">
        <v>47.255000000000003</v>
      </c>
      <c r="D41">
        <v>8.2157999999999998</v>
      </c>
      <c r="E41" s="2" t="s">
        <v>183</v>
      </c>
      <c r="F41" s="2" t="s">
        <v>49</v>
      </c>
      <c r="I41">
        <v>486746</v>
      </c>
      <c r="J41" s="4">
        <v>8.6E-3</v>
      </c>
      <c r="K41">
        <v>0.73</v>
      </c>
      <c r="L41">
        <v>0.09</v>
      </c>
      <c r="M41">
        <v>0.02</v>
      </c>
      <c r="N41" t="s">
        <v>27</v>
      </c>
      <c r="O41" s="5">
        <v>0.2311</v>
      </c>
      <c r="P41">
        <v>476111</v>
      </c>
      <c r="Q41">
        <v>67969</v>
      </c>
      <c r="R41">
        <v>257239</v>
      </c>
      <c r="S41" s="25" t="s">
        <v>30</v>
      </c>
      <c r="T41" s="21">
        <v>0</v>
      </c>
      <c r="U41" s="21">
        <v>1</v>
      </c>
      <c r="V41" s="7">
        <f>100-92.96</f>
        <v>7.0400000000000063</v>
      </c>
      <c r="W41" s="7" t="s">
        <v>88</v>
      </c>
      <c r="X41" t="s">
        <v>30</v>
      </c>
    </row>
    <row r="42" spans="1:24" ht="14.4" x14ac:dyDescent="0.3">
      <c r="A42" s="2" t="s">
        <v>16</v>
      </c>
      <c r="B42" t="s">
        <v>308</v>
      </c>
      <c r="C42">
        <v>47.255000000000003</v>
      </c>
      <c r="D42">
        <v>8.2157999999999998</v>
      </c>
      <c r="E42" s="2" t="s">
        <v>108</v>
      </c>
      <c r="F42" s="2" t="s">
        <v>50</v>
      </c>
      <c r="G42" s="2" t="s">
        <v>318</v>
      </c>
      <c r="H42" s="14"/>
      <c r="I42">
        <v>2052422</v>
      </c>
      <c r="J42" s="4">
        <v>3.5999999999999997E-2</v>
      </c>
      <c r="K42">
        <v>2.58</v>
      </c>
      <c r="L42">
        <v>0.51</v>
      </c>
      <c r="M42">
        <v>0.22</v>
      </c>
      <c r="N42" t="s">
        <v>28</v>
      </c>
      <c r="O42" s="5">
        <v>0.86919999999999997</v>
      </c>
      <c r="P42">
        <v>498097</v>
      </c>
      <c r="Q42">
        <v>74602</v>
      </c>
      <c r="R42">
        <v>268669</v>
      </c>
      <c r="S42" s="25">
        <v>0.9</v>
      </c>
      <c r="T42" s="21">
        <v>1.5</v>
      </c>
      <c r="U42" s="21">
        <v>1</v>
      </c>
      <c r="V42" s="7">
        <f>100-98.38</f>
        <v>1.6200000000000045</v>
      </c>
      <c r="W42" s="7" t="s">
        <v>91</v>
      </c>
      <c r="X42" t="s">
        <v>368</v>
      </c>
    </row>
    <row r="43" spans="1:24" ht="14.4" x14ac:dyDescent="0.3">
      <c r="A43" s="2" t="s">
        <v>17</v>
      </c>
      <c r="B43" t="s">
        <v>308</v>
      </c>
      <c r="C43">
        <v>47.255000000000003</v>
      </c>
      <c r="D43">
        <v>8.2157999999999998</v>
      </c>
      <c r="E43" s="2" t="s">
        <v>111</v>
      </c>
      <c r="F43" s="2" t="s">
        <v>51</v>
      </c>
      <c r="I43">
        <v>2690853</v>
      </c>
      <c r="J43" s="4">
        <v>4.7399999999999998E-2</v>
      </c>
      <c r="K43">
        <v>2.98</v>
      </c>
      <c r="L43">
        <v>0.75</v>
      </c>
      <c r="M43">
        <v>0.38</v>
      </c>
      <c r="N43" t="s">
        <v>27</v>
      </c>
      <c r="O43" s="5">
        <v>1.2454000000000001</v>
      </c>
      <c r="P43">
        <v>582728</v>
      </c>
      <c r="Q43">
        <v>87341</v>
      </c>
      <c r="R43">
        <v>314869</v>
      </c>
      <c r="S43" s="25" t="s">
        <v>30</v>
      </c>
      <c r="T43" s="21">
        <v>0</v>
      </c>
      <c r="U43" s="21">
        <v>1</v>
      </c>
      <c r="V43" s="7">
        <f>100-99.49</f>
        <v>0.51000000000000512</v>
      </c>
      <c r="W43" s="7" t="s">
        <v>92</v>
      </c>
      <c r="X43" t="s">
        <v>30</v>
      </c>
    </row>
    <row r="44" spans="1:24" x14ac:dyDescent="0.35">
      <c r="A44" s="2" t="s">
        <v>18</v>
      </c>
      <c r="B44" t="s">
        <v>308</v>
      </c>
      <c r="C44">
        <v>47.255000000000003</v>
      </c>
      <c r="D44">
        <v>8.2157999999999998</v>
      </c>
      <c r="E44" s="2" t="s">
        <v>181</v>
      </c>
      <c r="F44" s="2" t="s">
        <v>52</v>
      </c>
      <c r="G44" t="s">
        <v>319</v>
      </c>
      <c r="I44">
        <v>2546603</v>
      </c>
      <c r="J44" s="4">
        <v>4.3299999999999998E-2</v>
      </c>
      <c r="K44">
        <v>2.88</v>
      </c>
      <c r="L44">
        <v>0.66</v>
      </c>
      <c r="M44">
        <v>0.31</v>
      </c>
      <c r="N44" t="s">
        <v>27</v>
      </c>
      <c r="O44" s="5">
        <v>1.0966</v>
      </c>
      <c r="P44">
        <v>555899</v>
      </c>
      <c r="Q44">
        <v>83454</v>
      </c>
      <c r="R44">
        <v>300445</v>
      </c>
      <c r="S44" s="25" t="s">
        <v>30</v>
      </c>
      <c r="T44" s="21">
        <v>0</v>
      </c>
      <c r="U44" s="21">
        <v>1</v>
      </c>
      <c r="V44" s="7">
        <f>100-99.84</f>
        <v>0.15999999999999659</v>
      </c>
      <c r="W44" s="7" t="s">
        <v>91</v>
      </c>
      <c r="X44" t="s">
        <v>30</v>
      </c>
    </row>
    <row r="45" spans="1:24" x14ac:dyDescent="0.35">
      <c r="A45" s="2" t="s">
        <v>19</v>
      </c>
      <c r="B45" t="s">
        <v>308</v>
      </c>
      <c r="C45">
        <v>47.255000000000003</v>
      </c>
      <c r="D45">
        <v>8.2157999999999998</v>
      </c>
      <c r="E45" s="2" t="s">
        <v>107</v>
      </c>
      <c r="F45" s="2" t="s">
        <v>53</v>
      </c>
      <c r="I45">
        <v>2587149</v>
      </c>
      <c r="J45" s="4">
        <v>4.3700000000000003E-2</v>
      </c>
      <c r="K45">
        <v>2.95</v>
      </c>
      <c r="L45">
        <v>0.64</v>
      </c>
      <c r="M45">
        <v>0.31</v>
      </c>
      <c r="N45" t="s">
        <v>27</v>
      </c>
      <c r="O45" s="5">
        <v>1.0639000000000001</v>
      </c>
      <c r="P45">
        <v>540217</v>
      </c>
      <c r="Q45">
        <v>81937</v>
      </c>
      <c r="R45">
        <v>291891</v>
      </c>
      <c r="S45" s="25" t="s">
        <v>30</v>
      </c>
      <c r="T45" s="21">
        <v>0</v>
      </c>
      <c r="U45" s="21">
        <v>1</v>
      </c>
      <c r="V45" s="7">
        <f>100-97.92</f>
        <v>2.0799999999999983</v>
      </c>
      <c r="W45" s="7" t="s">
        <v>93</v>
      </c>
      <c r="X45" t="s">
        <v>30</v>
      </c>
    </row>
    <row r="46" spans="1:24" x14ac:dyDescent="0.35">
      <c r="A46" s="2" t="s">
        <v>20</v>
      </c>
      <c r="B46" t="s">
        <v>308</v>
      </c>
      <c r="C46">
        <v>47.255000000000003</v>
      </c>
      <c r="D46">
        <v>8.2157999999999998</v>
      </c>
      <c r="E46" s="2" t="s">
        <v>193</v>
      </c>
      <c r="F46" s="2" t="s">
        <v>54</v>
      </c>
      <c r="I46">
        <v>3075158</v>
      </c>
      <c r="J46" s="4">
        <v>5.2499999999999998E-2</v>
      </c>
      <c r="K46">
        <v>3.18</v>
      </c>
      <c r="L46">
        <v>0.84</v>
      </c>
      <c r="M46">
        <v>0.44</v>
      </c>
      <c r="N46" t="s">
        <v>27</v>
      </c>
      <c r="O46" s="5">
        <v>1.4081999999999999</v>
      </c>
      <c r="P46">
        <v>616488</v>
      </c>
      <c r="Q46">
        <v>92193</v>
      </c>
      <c r="R46">
        <v>332643</v>
      </c>
      <c r="S46" s="25" t="s">
        <v>30</v>
      </c>
      <c r="T46" s="21">
        <v>0</v>
      </c>
      <c r="U46" s="21">
        <v>1</v>
      </c>
      <c r="V46" s="7">
        <f>100-99.95</f>
        <v>4.9999999999997158E-2</v>
      </c>
      <c r="W46" s="7" t="s">
        <v>94</v>
      </c>
      <c r="X46" t="s">
        <v>30</v>
      </c>
    </row>
    <row r="47" spans="1:24" x14ac:dyDescent="0.35">
      <c r="A47" s="2">
        <v>125489</v>
      </c>
      <c r="B47" t="s">
        <v>309</v>
      </c>
      <c r="C47">
        <v>47.262067000000002</v>
      </c>
      <c r="D47">
        <v>7.6598350000000002</v>
      </c>
      <c r="E47" s="2" t="s">
        <v>101</v>
      </c>
      <c r="F47" t="s">
        <v>59</v>
      </c>
      <c r="I47">
        <v>321907</v>
      </c>
      <c r="J47" s="4">
        <v>4.8999999999999998E-3</v>
      </c>
      <c r="K47">
        <v>0.44</v>
      </c>
      <c r="L47">
        <v>0.05</v>
      </c>
      <c r="M47">
        <v>0.01</v>
      </c>
      <c r="N47" t="s">
        <v>27</v>
      </c>
      <c r="O47" s="5">
        <v>0.15490000000000001</v>
      </c>
      <c r="P47">
        <v>155305</v>
      </c>
      <c r="Q47">
        <v>22624</v>
      </c>
      <c r="R47">
        <v>83484</v>
      </c>
      <c r="S47" s="21" t="s">
        <v>30</v>
      </c>
      <c r="T47" s="21">
        <v>0</v>
      </c>
      <c r="U47" s="21">
        <v>1</v>
      </c>
      <c r="W47" s="9" t="s">
        <v>97</v>
      </c>
      <c r="X47" t="s">
        <v>30</v>
      </c>
    </row>
    <row r="48" spans="1:24" x14ac:dyDescent="0.35">
      <c r="A48" s="2">
        <v>126088</v>
      </c>
      <c r="B48" t="s">
        <v>309</v>
      </c>
      <c r="C48">
        <v>47.262067000000002</v>
      </c>
      <c r="D48">
        <v>7.6598350000000002</v>
      </c>
      <c r="E48" t="s">
        <v>101</v>
      </c>
      <c r="F48" t="s">
        <v>60</v>
      </c>
      <c r="I48">
        <v>823313</v>
      </c>
      <c r="J48" s="4">
        <v>1.47E-2</v>
      </c>
      <c r="K48">
        <v>1.1200000000000001</v>
      </c>
      <c r="L48">
        <v>0.24</v>
      </c>
      <c r="M48">
        <v>7.0000000000000007E-2</v>
      </c>
      <c r="N48" t="s">
        <v>28</v>
      </c>
      <c r="O48" s="5">
        <v>0.4632</v>
      </c>
      <c r="P48">
        <v>358402</v>
      </c>
      <c r="Q48">
        <v>50416</v>
      </c>
      <c r="R48">
        <v>192924</v>
      </c>
      <c r="S48" s="21">
        <v>1.17</v>
      </c>
      <c r="T48" s="21">
        <v>0</v>
      </c>
      <c r="U48" s="21">
        <v>2</v>
      </c>
      <c r="V48" s="7">
        <v>5.0999999999999996</v>
      </c>
      <c r="W48" s="9" t="s">
        <v>98</v>
      </c>
      <c r="X48" t="s">
        <v>355</v>
      </c>
    </row>
    <row r="49" spans="1:24" x14ac:dyDescent="0.35">
      <c r="A49" s="2">
        <v>127145</v>
      </c>
      <c r="B49" t="s">
        <v>309</v>
      </c>
      <c r="C49">
        <v>47.262067000000002</v>
      </c>
      <c r="D49">
        <v>7.6598350000000002</v>
      </c>
      <c r="E49" s="2" t="s">
        <v>101</v>
      </c>
      <c r="F49" t="s">
        <v>61</v>
      </c>
      <c r="G49" s="2" t="s">
        <v>376</v>
      </c>
      <c r="H49" s="14" t="s">
        <v>322</v>
      </c>
      <c r="I49">
        <v>876635</v>
      </c>
      <c r="J49" s="4">
        <v>1.5299999999999999E-2</v>
      </c>
      <c r="K49">
        <v>1.1599999999999999</v>
      </c>
      <c r="L49">
        <v>0.25</v>
      </c>
      <c r="M49">
        <v>0.08</v>
      </c>
      <c r="N49" t="s">
        <v>28</v>
      </c>
      <c r="O49" s="5">
        <v>0.47020000000000001</v>
      </c>
      <c r="P49">
        <v>357762</v>
      </c>
      <c r="Q49">
        <v>50231</v>
      </c>
      <c r="R49">
        <v>192280</v>
      </c>
      <c r="S49" s="21">
        <v>0.67</v>
      </c>
      <c r="T49" s="21">
        <v>24.5</v>
      </c>
      <c r="U49" s="21">
        <v>2</v>
      </c>
      <c r="W49" s="9" t="s">
        <v>86</v>
      </c>
      <c r="X49" t="s">
        <v>352</v>
      </c>
    </row>
    <row r="50" spans="1:24" x14ac:dyDescent="0.35">
      <c r="A50" s="2">
        <v>124823</v>
      </c>
      <c r="B50" t="s">
        <v>309</v>
      </c>
      <c r="C50">
        <v>47.262067000000002</v>
      </c>
      <c r="D50">
        <v>7.6598350000000002</v>
      </c>
      <c r="E50" s="2" t="s">
        <v>101</v>
      </c>
      <c r="F50" t="s">
        <v>62</v>
      </c>
      <c r="I50">
        <v>3111315</v>
      </c>
      <c r="J50" s="4">
        <v>5.57E-2</v>
      </c>
      <c r="K50">
        <v>3.39</v>
      </c>
      <c r="L50">
        <v>0.91</v>
      </c>
      <c r="M50">
        <v>0.46</v>
      </c>
      <c r="N50" t="s">
        <v>28</v>
      </c>
      <c r="O50" s="5">
        <v>1.4599</v>
      </c>
      <c r="P50">
        <v>643863</v>
      </c>
      <c r="Q50">
        <v>96780</v>
      </c>
      <c r="R50">
        <v>345492</v>
      </c>
      <c r="S50" s="21">
        <v>0.39</v>
      </c>
      <c r="T50" s="21">
        <v>0</v>
      </c>
      <c r="U50" s="21">
        <v>3</v>
      </c>
      <c r="V50" s="7">
        <v>3.4</v>
      </c>
      <c r="W50" s="9" t="s">
        <v>98</v>
      </c>
      <c r="X50" t="s">
        <v>352</v>
      </c>
    </row>
    <row r="51" spans="1:24" x14ac:dyDescent="0.35">
      <c r="A51" s="2">
        <v>125110</v>
      </c>
      <c r="B51" t="s">
        <v>309</v>
      </c>
      <c r="C51">
        <v>47.262067000000002</v>
      </c>
      <c r="D51">
        <v>7.6598350000000002</v>
      </c>
      <c r="E51" t="s">
        <v>197</v>
      </c>
      <c r="F51" t="s">
        <v>63</v>
      </c>
      <c r="G51" s="2" t="s">
        <v>321</v>
      </c>
      <c r="H51" s="14"/>
      <c r="I51">
        <v>1721425</v>
      </c>
      <c r="J51" s="4">
        <v>3.0599999999999999E-2</v>
      </c>
      <c r="K51" s="1">
        <v>2</v>
      </c>
      <c r="L51">
        <v>0.53</v>
      </c>
      <c r="M51">
        <v>0.24</v>
      </c>
      <c r="N51" t="s">
        <v>28</v>
      </c>
      <c r="O51" s="5">
        <v>0.90080000000000005</v>
      </c>
      <c r="P51">
        <v>511523</v>
      </c>
      <c r="Q51">
        <v>74324</v>
      </c>
      <c r="R51">
        <v>274384</v>
      </c>
      <c r="S51" s="21">
        <v>0.62</v>
      </c>
      <c r="T51" s="21">
        <v>0</v>
      </c>
      <c r="U51" s="21">
        <v>2</v>
      </c>
      <c r="V51" s="7">
        <v>3.5</v>
      </c>
      <c r="W51" s="9" t="s">
        <v>86</v>
      </c>
      <c r="X51" t="s">
        <v>352</v>
      </c>
    </row>
    <row r="52" spans="1:24" x14ac:dyDescent="0.35">
      <c r="A52" s="2">
        <v>125594</v>
      </c>
      <c r="B52" t="s">
        <v>309</v>
      </c>
      <c r="C52">
        <v>47.262067000000002</v>
      </c>
      <c r="D52">
        <v>7.6598350000000002</v>
      </c>
      <c r="E52" t="s">
        <v>104</v>
      </c>
      <c r="F52" t="s">
        <v>64</v>
      </c>
      <c r="G52" s="2" t="s">
        <v>322</v>
      </c>
      <c r="H52" s="14" t="s">
        <v>66</v>
      </c>
      <c r="I52">
        <v>832352</v>
      </c>
      <c r="J52" s="4">
        <v>1.4200000000000001E-2</v>
      </c>
      <c r="K52">
        <v>1.1200000000000001</v>
      </c>
      <c r="L52">
        <v>0.19</v>
      </c>
      <c r="M52">
        <v>0.06</v>
      </c>
      <c r="N52" t="s">
        <v>28</v>
      </c>
      <c r="O52" s="5">
        <v>0.39429999999999998</v>
      </c>
      <c r="P52">
        <v>306695</v>
      </c>
      <c r="Q52">
        <v>43413</v>
      </c>
      <c r="R52">
        <v>165208</v>
      </c>
      <c r="S52" s="21">
        <v>0.12</v>
      </c>
      <c r="T52" s="21">
        <v>0</v>
      </c>
      <c r="U52" s="21">
        <v>2</v>
      </c>
      <c r="W52" s="9" t="s">
        <v>87</v>
      </c>
      <c r="X52" t="s">
        <v>352</v>
      </c>
    </row>
    <row r="53" spans="1:24" x14ac:dyDescent="0.35">
      <c r="A53" s="2">
        <v>126743</v>
      </c>
      <c r="B53" t="s">
        <v>309</v>
      </c>
      <c r="C53">
        <v>47.262067000000002</v>
      </c>
      <c r="D53">
        <v>7.6598350000000002</v>
      </c>
      <c r="E53" t="s">
        <v>105</v>
      </c>
      <c r="F53" t="s">
        <v>65</v>
      </c>
      <c r="I53">
        <v>1185915</v>
      </c>
      <c r="J53" s="4">
        <v>1.9599999999999999E-2</v>
      </c>
      <c r="K53">
        <v>1.39</v>
      </c>
      <c r="L53">
        <v>0.36</v>
      </c>
      <c r="M53">
        <v>0.13</v>
      </c>
      <c r="N53" t="s">
        <v>28</v>
      </c>
      <c r="O53" s="5">
        <v>0.622</v>
      </c>
      <c r="P53">
        <v>436979</v>
      </c>
      <c r="Q53">
        <v>61502</v>
      </c>
      <c r="R53">
        <v>233393</v>
      </c>
      <c r="S53" s="21">
        <v>0.33</v>
      </c>
      <c r="T53" s="21">
        <v>0</v>
      </c>
      <c r="U53" s="21">
        <v>1</v>
      </c>
      <c r="W53" s="9" t="s">
        <v>99</v>
      </c>
      <c r="X53" t="s">
        <v>352</v>
      </c>
    </row>
    <row r="54" spans="1:24" x14ac:dyDescent="0.35">
      <c r="A54" s="2">
        <v>125003</v>
      </c>
      <c r="B54" t="s">
        <v>309</v>
      </c>
      <c r="C54">
        <v>47.262067000000002</v>
      </c>
      <c r="D54">
        <v>7.6598350000000002</v>
      </c>
      <c r="E54" t="s">
        <v>196</v>
      </c>
      <c r="F54" t="s">
        <v>67</v>
      </c>
      <c r="G54" s="2" t="s">
        <v>323</v>
      </c>
      <c r="H54" s="14" t="s">
        <v>326</v>
      </c>
      <c r="I54">
        <v>130731</v>
      </c>
      <c r="J54" s="4">
        <v>1.9E-3</v>
      </c>
      <c r="K54">
        <v>0.18</v>
      </c>
      <c r="L54">
        <v>0.01</v>
      </c>
      <c r="M54">
        <v>0</v>
      </c>
      <c r="N54" t="s">
        <v>28</v>
      </c>
      <c r="O54" s="5">
        <v>5.2999999999999999E-2</v>
      </c>
      <c r="P54">
        <v>57788</v>
      </c>
      <c r="Q54">
        <v>7966</v>
      </c>
      <c r="R54">
        <v>31238</v>
      </c>
      <c r="S54" s="21" t="s">
        <v>30</v>
      </c>
      <c r="T54" s="21">
        <v>0</v>
      </c>
      <c r="U54" s="21">
        <v>1</v>
      </c>
      <c r="W54" s="9" t="s">
        <v>100</v>
      </c>
      <c r="X54" t="s">
        <v>354</v>
      </c>
    </row>
    <row r="55" spans="1:24" x14ac:dyDescent="0.35">
      <c r="A55" t="s">
        <v>113</v>
      </c>
      <c r="B55" t="s">
        <v>310</v>
      </c>
      <c r="C55">
        <v>47.767097</v>
      </c>
      <c r="D55">
        <v>8.8722390000000004</v>
      </c>
      <c r="E55" s="11" t="s">
        <v>264</v>
      </c>
      <c r="F55" t="s">
        <v>114</v>
      </c>
      <c r="I55">
        <v>229701</v>
      </c>
      <c r="J55" s="4">
        <v>4.3E-3</v>
      </c>
      <c r="K55" s="15">
        <v>0.38</v>
      </c>
      <c r="L55">
        <v>0.04</v>
      </c>
      <c r="M55">
        <v>0.01</v>
      </c>
      <c r="N55" t="s">
        <v>27</v>
      </c>
      <c r="O55" s="5">
        <v>0.1129</v>
      </c>
      <c r="P55">
        <v>115884</v>
      </c>
      <c r="Q55">
        <v>14573</v>
      </c>
      <c r="R55">
        <v>59335</v>
      </c>
      <c r="S55" s="24" t="s">
        <v>30</v>
      </c>
      <c r="T55" s="21">
        <v>0</v>
      </c>
      <c r="U55" s="21">
        <v>1</v>
      </c>
      <c r="W55" t="s">
        <v>240</v>
      </c>
      <c r="X55" t="s">
        <v>30</v>
      </c>
    </row>
    <row r="56" spans="1:24" x14ac:dyDescent="0.35">
      <c r="A56" t="s">
        <v>115</v>
      </c>
      <c r="B56" t="s">
        <v>310</v>
      </c>
      <c r="C56">
        <v>47.767097</v>
      </c>
      <c r="D56">
        <v>8.8722390000000004</v>
      </c>
      <c r="E56" s="2" t="s">
        <v>266</v>
      </c>
      <c r="F56" t="s">
        <v>116</v>
      </c>
      <c r="I56">
        <v>1441601</v>
      </c>
      <c r="J56" s="4">
        <v>2.6700000000000002E-2</v>
      </c>
      <c r="K56" s="15">
        <v>1.69</v>
      </c>
      <c r="L56">
        <v>0.5</v>
      </c>
      <c r="M56">
        <v>0.22</v>
      </c>
      <c r="N56" t="s">
        <v>28</v>
      </c>
      <c r="O56" s="5">
        <v>0.74609999999999999</v>
      </c>
      <c r="P56">
        <v>444416</v>
      </c>
      <c r="Q56">
        <v>59903</v>
      </c>
      <c r="R56">
        <v>231483</v>
      </c>
      <c r="S56" s="24">
        <v>1.9</v>
      </c>
      <c r="T56" s="21">
        <v>0</v>
      </c>
      <c r="U56" s="21">
        <v>2</v>
      </c>
      <c r="W56" t="s">
        <v>241</v>
      </c>
      <c r="X56" t="s">
        <v>365</v>
      </c>
    </row>
    <row r="57" spans="1:24" x14ac:dyDescent="0.35">
      <c r="A57" t="s">
        <v>117</v>
      </c>
      <c r="B57" t="s">
        <v>310</v>
      </c>
      <c r="C57">
        <v>47.767097</v>
      </c>
      <c r="D57">
        <v>8.8722390000000004</v>
      </c>
      <c r="E57" s="2" t="s">
        <v>101</v>
      </c>
      <c r="F57" t="s">
        <v>118</v>
      </c>
      <c r="G57" t="s">
        <v>329</v>
      </c>
      <c r="H57" s="13" t="s">
        <v>130</v>
      </c>
      <c r="I57">
        <v>3573703</v>
      </c>
      <c r="J57" s="4">
        <v>6.5000000000000002E-2</v>
      </c>
      <c r="K57" s="15">
        <v>3.61</v>
      </c>
      <c r="L57">
        <v>1.08</v>
      </c>
      <c r="M57">
        <v>0.59</v>
      </c>
      <c r="N57" t="s">
        <v>28</v>
      </c>
      <c r="O57" s="5">
        <v>1.6256999999999999</v>
      </c>
      <c r="P57">
        <v>658568</v>
      </c>
      <c r="Q57">
        <v>95591</v>
      </c>
      <c r="R57">
        <v>344698</v>
      </c>
      <c r="S57" s="24">
        <v>0.44</v>
      </c>
      <c r="T57" s="21">
        <v>1</v>
      </c>
      <c r="U57" s="21">
        <v>1</v>
      </c>
      <c r="W57" t="s">
        <v>242</v>
      </c>
      <c r="X57" t="s">
        <v>365</v>
      </c>
    </row>
    <row r="58" spans="1:24" x14ac:dyDescent="0.35">
      <c r="A58" t="s">
        <v>119</v>
      </c>
      <c r="B58" t="s">
        <v>310</v>
      </c>
      <c r="C58">
        <v>47.767097</v>
      </c>
      <c r="D58">
        <v>8.8722390000000004</v>
      </c>
      <c r="E58" s="2" t="s">
        <v>269</v>
      </c>
      <c r="F58" t="s">
        <v>120</v>
      </c>
      <c r="I58">
        <v>108323</v>
      </c>
      <c r="J58" s="4">
        <v>1.8E-3</v>
      </c>
      <c r="K58" s="15">
        <v>0.16999999999999998</v>
      </c>
      <c r="L58">
        <v>0.01</v>
      </c>
      <c r="M58">
        <v>0</v>
      </c>
      <c r="N58" t="s">
        <v>27</v>
      </c>
      <c r="O58" s="5">
        <v>5.3600000000000002E-2</v>
      </c>
      <c r="P58">
        <v>59200</v>
      </c>
      <c r="Q58">
        <v>6957</v>
      </c>
      <c r="R58">
        <v>29898</v>
      </c>
      <c r="S58" s="24" t="s">
        <v>30</v>
      </c>
      <c r="T58" s="21">
        <v>12</v>
      </c>
      <c r="U58" s="21">
        <v>2</v>
      </c>
      <c r="W58" t="s">
        <v>242</v>
      </c>
      <c r="X58" t="s">
        <v>30</v>
      </c>
    </row>
    <row r="59" spans="1:24" x14ac:dyDescent="0.35">
      <c r="A59" t="s">
        <v>121</v>
      </c>
      <c r="B59" t="s">
        <v>310</v>
      </c>
      <c r="C59">
        <v>47.767097</v>
      </c>
      <c r="D59">
        <v>8.8722390000000004</v>
      </c>
      <c r="E59" s="2" t="s">
        <v>297</v>
      </c>
      <c r="F59" t="s">
        <v>122</v>
      </c>
      <c r="I59">
        <v>1412800</v>
      </c>
      <c r="J59" s="4">
        <v>2.53E-2</v>
      </c>
      <c r="K59" s="15">
        <v>1.63</v>
      </c>
      <c r="L59">
        <v>0.46</v>
      </c>
      <c r="M59">
        <v>0.2</v>
      </c>
      <c r="N59" t="s">
        <v>28</v>
      </c>
      <c r="O59" s="5">
        <v>0.7208</v>
      </c>
      <c r="P59">
        <v>432527</v>
      </c>
      <c r="Q59">
        <v>56860</v>
      </c>
      <c r="R59">
        <v>224535</v>
      </c>
      <c r="S59" s="24">
        <v>1.76</v>
      </c>
      <c r="T59" s="21">
        <v>0</v>
      </c>
      <c r="U59" s="21">
        <v>2</v>
      </c>
      <c r="W59" t="s">
        <v>243</v>
      </c>
      <c r="X59" t="s">
        <v>365</v>
      </c>
    </row>
    <row r="60" spans="1:24" x14ac:dyDescent="0.35">
      <c r="A60" t="s">
        <v>123</v>
      </c>
      <c r="B60" t="s">
        <v>310</v>
      </c>
      <c r="C60">
        <v>47.767097</v>
      </c>
      <c r="D60">
        <v>8.8722390000000004</v>
      </c>
      <c r="E60" s="2" t="s">
        <v>292</v>
      </c>
      <c r="F60" t="s">
        <v>124</v>
      </c>
      <c r="I60">
        <v>424035</v>
      </c>
      <c r="J60" s="4">
        <v>7.3000000000000001E-3</v>
      </c>
      <c r="K60" s="15">
        <v>0.57999999999999996</v>
      </c>
      <c r="L60">
        <v>0.1</v>
      </c>
      <c r="M60">
        <v>0.03</v>
      </c>
      <c r="N60" t="s">
        <v>28</v>
      </c>
      <c r="O60" s="5">
        <v>0.23219999999999999</v>
      </c>
      <c r="P60">
        <v>204577</v>
      </c>
      <c r="Q60">
        <v>24844</v>
      </c>
      <c r="R60">
        <v>104654</v>
      </c>
      <c r="S60" s="24">
        <v>1.77</v>
      </c>
      <c r="T60" s="21">
        <v>0</v>
      </c>
      <c r="U60" s="21">
        <v>2</v>
      </c>
      <c r="W60" t="s">
        <v>244</v>
      </c>
      <c r="X60" t="s">
        <v>366</v>
      </c>
    </row>
    <row r="61" spans="1:24" x14ac:dyDescent="0.35">
      <c r="A61" t="s">
        <v>143</v>
      </c>
      <c r="B61" t="s">
        <v>311</v>
      </c>
      <c r="C61">
        <v>47.854143999999998</v>
      </c>
      <c r="D61">
        <v>8.7737403999999994</v>
      </c>
      <c r="E61" s="2" t="s">
        <v>298</v>
      </c>
      <c r="F61" t="s">
        <v>144</v>
      </c>
      <c r="I61">
        <v>827158</v>
      </c>
      <c r="J61" s="4">
        <v>1.5299999999999999E-2</v>
      </c>
      <c r="K61" s="15">
        <v>1.0999999999999999</v>
      </c>
      <c r="L61">
        <v>0.26</v>
      </c>
      <c r="M61">
        <v>0.09</v>
      </c>
      <c r="N61" t="s">
        <v>28</v>
      </c>
      <c r="O61" s="5">
        <v>0.4209</v>
      </c>
      <c r="P61">
        <v>308480</v>
      </c>
      <c r="Q61">
        <v>40426</v>
      </c>
      <c r="R61">
        <v>160095</v>
      </c>
      <c r="S61" s="24">
        <v>0.44</v>
      </c>
      <c r="T61" s="21">
        <v>0</v>
      </c>
      <c r="U61" s="21">
        <v>2</v>
      </c>
      <c r="W61" t="s">
        <v>245</v>
      </c>
      <c r="X61" t="s">
        <v>366</v>
      </c>
    </row>
    <row r="62" spans="1:24" x14ac:dyDescent="0.35">
      <c r="A62" t="s">
        <v>125</v>
      </c>
      <c r="B62" t="s">
        <v>310</v>
      </c>
      <c r="C62">
        <v>47.767097</v>
      </c>
      <c r="D62">
        <v>8.8722390000000004</v>
      </c>
      <c r="E62" s="2" t="s">
        <v>294</v>
      </c>
      <c r="F62" t="s">
        <v>126</v>
      </c>
      <c r="I62">
        <v>2064763</v>
      </c>
      <c r="J62" s="4">
        <v>3.6700000000000003E-2</v>
      </c>
      <c r="K62" s="15">
        <v>1.79</v>
      </c>
      <c r="L62">
        <v>0.72</v>
      </c>
      <c r="M62">
        <v>0.38</v>
      </c>
      <c r="N62" t="s">
        <v>28</v>
      </c>
      <c r="O62" s="5">
        <v>1.1171</v>
      </c>
      <c r="P62">
        <v>476023</v>
      </c>
      <c r="Q62">
        <v>63132</v>
      </c>
      <c r="R62">
        <v>248786</v>
      </c>
      <c r="S62" s="24">
        <v>1.44</v>
      </c>
      <c r="T62" s="21">
        <v>0</v>
      </c>
      <c r="U62" s="21">
        <v>2</v>
      </c>
      <c r="W62" t="s">
        <v>246</v>
      </c>
      <c r="X62" t="s">
        <v>367</v>
      </c>
    </row>
    <row r="63" spans="1:24" x14ac:dyDescent="0.35">
      <c r="A63" t="s">
        <v>127</v>
      </c>
      <c r="B63" t="s">
        <v>310</v>
      </c>
      <c r="C63">
        <v>47.767097</v>
      </c>
      <c r="D63">
        <v>8.8722390000000004</v>
      </c>
      <c r="E63" s="2" t="s">
        <v>101</v>
      </c>
      <c r="F63" t="s">
        <v>128</v>
      </c>
      <c r="G63" t="s">
        <v>130</v>
      </c>
      <c r="H63" s="13" t="s">
        <v>140</v>
      </c>
      <c r="I63">
        <v>836262</v>
      </c>
      <c r="J63" s="4">
        <v>1.5299999999999999E-2</v>
      </c>
      <c r="K63" s="15">
        <v>1.08</v>
      </c>
      <c r="L63">
        <v>0.26</v>
      </c>
      <c r="M63">
        <v>0.1</v>
      </c>
      <c r="N63" t="s">
        <v>28</v>
      </c>
      <c r="O63" s="5">
        <v>0.45250000000000001</v>
      </c>
      <c r="P63">
        <v>319675</v>
      </c>
      <c r="Q63">
        <v>40676</v>
      </c>
      <c r="R63">
        <v>165332</v>
      </c>
      <c r="S63" s="24">
        <v>1.22</v>
      </c>
      <c r="T63" s="21">
        <v>0</v>
      </c>
      <c r="U63" s="21">
        <v>2</v>
      </c>
      <c r="W63" t="s">
        <v>247</v>
      </c>
      <c r="X63" t="s">
        <v>365</v>
      </c>
    </row>
    <row r="64" spans="1:24" x14ac:dyDescent="0.35">
      <c r="A64" t="s">
        <v>129</v>
      </c>
      <c r="B64" t="s">
        <v>310</v>
      </c>
      <c r="C64">
        <v>47.767097</v>
      </c>
      <c r="D64">
        <v>8.8722390000000004</v>
      </c>
      <c r="E64" s="2" t="s">
        <v>295</v>
      </c>
      <c r="F64" t="s">
        <v>130</v>
      </c>
      <c r="G64" t="s">
        <v>371</v>
      </c>
      <c r="H64" s="13" t="s">
        <v>327</v>
      </c>
      <c r="I64">
        <v>2970014</v>
      </c>
      <c r="J64" s="4">
        <v>5.4300000000000001E-2</v>
      </c>
      <c r="K64" s="15">
        <v>2.19</v>
      </c>
      <c r="L64">
        <v>0.69</v>
      </c>
      <c r="M64">
        <v>0.3</v>
      </c>
      <c r="N64" t="s">
        <v>28</v>
      </c>
      <c r="O64" s="5">
        <v>0.87</v>
      </c>
      <c r="P64">
        <v>442102</v>
      </c>
      <c r="Q64">
        <v>60493</v>
      </c>
      <c r="R64">
        <v>231013</v>
      </c>
      <c r="S64" s="24">
        <v>0.91</v>
      </c>
      <c r="T64" s="21">
        <v>0</v>
      </c>
      <c r="U64" s="21">
        <v>1</v>
      </c>
      <c r="W64" t="s">
        <v>247</v>
      </c>
      <c r="X64" t="s">
        <v>365</v>
      </c>
    </row>
    <row r="65" spans="1:69" x14ac:dyDescent="0.35">
      <c r="A65" t="s">
        <v>131</v>
      </c>
      <c r="B65" t="s">
        <v>310</v>
      </c>
      <c r="C65">
        <v>47.767097</v>
      </c>
      <c r="D65">
        <v>8.8722390000000004</v>
      </c>
      <c r="E65" s="2" t="s">
        <v>293</v>
      </c>
      <c r="F65" t="s">
        <v>132</v>
      </c>
      <c r="I65">
        <v>1313551</v>
      </c>
      <c r="J65" s="4">
        <v>2.3400000000000001E-2</v>
      </c>
      <c r="K65" s="15">
        <v>1.51</v>
      </c>
      <c r="L65">
        <v>0.43</v>
      </c>
      <c r="M65">
        <v>0.19</v>
      </c>
      <c r="N65" t="s">
        <v>27</v>
      </c>
      <c r="O65" s="5">
        <v>0.69789999999999996</v>
      </c>
      <c r="P65">
        <v>419432</v>
      </c>
      <c r="Q65">
        <v>55624</v>
      </c>
      <c r="R65">
        <v>219471</v>
      </c>
      <c r="S65" s="24" t="s">
        <v>30</v>
      </c>
      <c r="T65" s="21">
        <v>0</v>
      </c>
      <c r="U65" s="21">
        <v>2</v>
      </c>
      <c r="W65" t="s">
        <v>248</v>
      </c>
      <c r="X65" t="s">
        <v>30</v>
      </c>
    </row>
    <row r="66" spans="1:69" x14ac:dyDescent="0.35">
      <c r="A66" t="s">
        <v>133</v>
      </c>
      <c r="B66" t="s">
        <v>310</v>
      </c>
      <c r="C66">
        <v>47.767097</v>
      </c>
      <c r="D66">
        <v>8.8722390000000004</v>
      </c>
      <c r="E66" s="2" t="s">
        <v>296</v>
      </c>
      <c r="F66" t="s">
        <v>134</v>
      </c>
      <c r="I66">
        <v>944113</v>
      </c>
      <c r="J66" s="4">
        <v>1.7399999999999999E-2</v>
      </c>
      <c r="K66" s="15">
        <v>1.2</v>
      </c>
      <c r="L66">
        <v>0.32</v>
      </c>
      <c r="M66">
        <v>0.12</v>
      </c>
      <c r="N66" t="s">
        <v>28</v>
      </c>
      <c r="O66" s="5">
        <v>0.51649999999999996</v>
      </c>
      <c r="P66">
        <v>361028</v>
      </c>
      <c r="Q66">
        <v>46424</v>
      </c>
      <c r="R66">
        <v>187234</v>
      </c>
      <c r="S66" s="24">
        <v>1.41</v>
      </c>
      <c r="T66" s="21">
        <v>0</v>
      </c>
      <c r="U66" s="21">
        <v>2</v>
      </c>
      <c r="W66" t="s">
        <v>249</v>
      </c>
      <c r="X66" t="s">
        <v>365</v>
      </c>
    </row>
    <row r="67" spans="1:69" x14ac:dyDescent="0.35">
      <c r="A67" t="s">
        <v>135</v>
      </c>
      <c r="B67" t="s">
        <v>310</v>
      </c>
      <c r="C67">
        <v>47.767097</v>
      </c>
      <c r="D67">
        <v>8.8722390000000004</v>
      </c>
      <c r="E67" s="2" t="s">
        <v>265</v>
      </c>
      <c r="F67" t="s">
        <v>136</v>
      </c>
      <c r="I67">
        <v>2904297</v>
      </c>
      <c r="J67" s="4">
        <v>5.3400000000000003E-2</v>
      </c>
      <c r="K67" s="15">
        <v>2.76</v>
      </c>
      <c r="L67">
        <v>1</v>
      </c>
      <c r="M67">
        <v>0.55000000000000004</v>
      </c>
      <c r="N67" t="s">
        <v>27</v>
      </c>
      <c r="O67" s="5">
        <v>1.5007999999999999</v>
      </c>
      <c r="P67">
        <v>618697</v>
      </c>
      <c r="Q67">
        <v>86535</v>
      </c>
      <c r="R67">
        <v>327015</v>
      </c>
      <c r="S67" s="24" t="s">
        <v>30</v>
      </c>
      <c r="T67" s="21">
        <v>0</v>
      </c>
      <c r="U67" s="21">
        <v>2</v>
      </c>
      <c r="W67" t="s">
        <v>250</v>
      </c>
      <c r="X67" t="s">
        <v>30</v>
      </c>
    </row>
    <row r="68" spans="1:69" x14ac:dyDescent="0.35">
      <c r="A68" t="s">
        <v>137</v>
      </c>
      <c r="B68" t="s">
        <v>310</v>
      </c>
      <c r="C68">
        <v>47.767097</v>
      </c>
      <c r="D68">
        <v>8.8722390000000004</v>
      </c>
      <c r="E68" s="2" t="s">
        <v>268</v>
      </c>
      <c r="F68" t="s">
        <v>138</v>
      </c>
      <c r="G68" t="s">
        <v>328</v>
      </c>
      <c r="H68" s="13" t="s">
        <v>130</v>
      </c>
      <c r="I68">
        <v>3851195</v>
      </c>
      <c r="J68" s="4">
        <v>7.1599999999999997E-2</v>
      </c>
      <c r="K68" s="15">
        <v>3.56</v>
      </c>
      <c r="L68">
        <v>1.27</v>
      </c>
      <c r="M68">
        <v>0.73</v>
      </c>
      <c r="N68" t="s">
        <v>28</v>
      </c>
      <c r="O68" s="5">
        <v>1.8617999999999999</v>
      </c>
      <c r="P68">
        <v>684106</v>
      </c>
      <c r="Q68">
        <v>98071</v>
      </c>
      <c r="R68">
        <v>359118</v>
      </c>
      <c r="S68" s="24">
        <v>2.4300000000000002</v>
      </c>
      <c r="T68" s="21">
        <v>0</v>
      </c>
      <c r="U68" s="21">
        <v>2</v>
      </c>
      <c r="W68" t="s">
        <v>242</v>
      </c>
      <c r="X68" t="s">
        <v>365</v>
      </c>
    </row>
    <row r="69" spans="1:69" s="8" customFormat="1" x14ac:dyDescent="0.35">
      <c r="A69" t="s">
        <v>139</v>
      </c>
      <c r="B69" t="s">
        <v>310</v>
      </c>
      <c r="C69">
        <v>47.767097</v>
      </c>
      <c r="D69">
        <v>8.8722390000000004</v>
      </c>
      <c r="E69" s="2" t="s">
        <v>267</v>
      </c>
      <c r="F69" t="s">
        <v>140</v>
      </c>
      <c r="G69" t="s">
        <v>372</v>
      </c>
      <c r="H69" s="13" t="s">
        <v>128</v>
      </c>
      <c r="I69">
        <v>1884825</v>
      </c>
      <c r="J69" s="4">
        <v>3.4700000000000002E-2</v>
      </c>
      <c r="K69" s="15">
        <v>2.1800000000000002</v>
      </c>
      <c r="L69">
        <v>0.69</v>
      </c>
      <c r="M69">
        <v>0.3</v>
      </c>
      <c r="N69" t="s">
        <v>28</v>
      </c>
      <c r="O69" s="5">
        <v>0.9415</v>
      </c>
      <c r="P69">
        <v>549023</v>
      </c>
      <c r="Q69">
        <v>74723</v>
      </c>
      <c r="R69">
        <v>287380</v>
      </c>
      <c r="S69" s="24">
        <v>3.33</v>
      </c>
      <c r="T69" s="21">
        <v>0</v>
      </c>
      <c r="U69" s="21">
        <v>2</v>
      </c>
      <c r="V69" s="7"/>
      <c r="W69" t="s">
        <v>251</v>
      </c>
      <c r="X69" t="s">
        <v>365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:69" x14ac:dyDescent="0.35">
      <c r="A70" t="s">
        <v>141</v>
      </c>
      <c r="B70" t="s">
        <v>310</v>
      </c>
      <c r="C70">
        <v>47.767097</v>
      </c>
      <c r="D70">
        <v>8.8722390000000004</v>
      </c>
      <c r="E70" s="2" t="s">
        <v>263</v>
      </c>
      <c r="F70" t="s">
        <v>142</v>
      </c>
      <c r="I70">
        <v>3920500</v>
      </c>
      <c r="J70" s="4">
        <v>7.2499999999999995E-2</v>
      </c>
      <c r="K70" s="15">
        <v>3.9699999999999998</v>
      </c>
      <c r="L70">
        <v>1.17</v>
      </c>
      <c r="M70">
        <v>0.64</v>
      </c>
      <c r="N70" t="s">
        <v>28</v>
      </c>
      <c r="O70" s="5">
        <v>1.7076</v>
      </c>
      <c r="P70">
        <v>649942</v>
      </c>
      <c r="Q70">
        <v>94888</v>
      </c>
      <c r="R70">
        <v>341367</v>
      </c>
      <c r="S70" s="24">
        <v>0.7</v>
      </c>
      <c r="T70" s="21">
        <v>0</v>
      </c>
      <c r="U70" s="21">
        <v>2</v>
      </c>
      <c r="W70" t="s">
        <v>239</v>
      </c>
      <c r="X70" t="s">
        <v>365</v>
      </c>
    </row>
    <row r="71" spans="1:69" x14ac:dyDescent="0.35">
      <c r="A71" t="s">
        <v>145</v>
      </c>
      <c r="B71" t="s">
        <v>306</v>
      </c>
      <c r="C71">
        <v>47.45</v>
      </c>
      <c r="D71">
        <v>9.2919999999999998</v>
      </c>
      <c r="E71" s="2" t="s">
        <v>209</v>
      </c>
      <c r="F71" t="s">
        <v>146</v>
      </c>
      <c r="I71">
        <v>747096</v>
      </c>
      <c r="J71" s="4">
        <v>1.37E-2</v>
      </c>
      <c r="K71" s="15">
        <v>0.1</v>
      </c>
      <c r="L71" s="15">
        <v>0.02</v>
      </c>
      <c r="M71">
        <v>0</v>
      </c>
      <c r="N71" s="7" t="s">
        <v>28</v>
      </c>
      <c r="O71" s="5">
        <v>1.9400000000000001E-2</v>
      </c>
      <c r="P71">
        <v>20369</v>
      </c>
      <c r="Q71">
        <v>2727</v>
      </c>
      <c r="R71">
        <v>10439</v>
      </c>
      <c r="S71" s="24" t="s">
        <v>180</v>
      </c>
      <c r="T71" s="21">
        <v>0</v>
      </c>
      <c r="U71" s="21">
        <v>1</v>
      </c>
      <c r="V71"/>
      <c r="W71" t="s">
        <v>259</v>
      </c>
      <c r="X71" t="s">
        <v>356</v>
      </c>
    </row>
    <row r="72" spans="1:69" x14ac:dyDescent="0.35">
      <c r="A72" t="s">
        <v>147</v>
      </c>
      <c r="B72" t="s">
        <v>309</v>
      </c>
      <c r="C72">
        <v>47.262067000000002</v>
      </c>
      <c r="D72">
        <v>7.6598350000000002</v>
      </c>
      <c r="E72" s="2" t="s">
        <v>252</v>
      </c>
      <c r="F72" t="s">
        <v>148</v>
      </c>
      <c r="I72">
        <v>539643</v>
      </c>
      <c r="J72" s="4">
        <v>9.7000000000000003E-3</v>
      </c>
      <c r="K72" s="15">
        <v>0.28999999999999998</v>
      </c>
      <c r="L72" s="15">
        <v>0.15</v>
      </c>
      <c r="M72">
        <v>0.1</v>
      </c>
      <c r="N72" s="7" t="s">
        <v>28</v>
      </c>
      <c r="O72" s="5">
        <v>7.4399999999999994E-2</v>
      </c>
      <c r="P72">
        <v>76532</v>
      </c>
      <c r="Q72">
        <v>10376</v>
      </c>
      <c r="R72">
        <v>39964</v>
      </c>
      <c r="S72" s="24">
        <v>7.18</v>
      </c>
      <c r="T72" s="21" t="s">
        <v>30</v>
      </c>
      <c r="U72" s="21" t="s">
        <v>30</v>
      </c>
      <c r="V72">
        <v>2.9</v>
      </c>
      <c r="W72" t="s">
        <v>30</v>
      </c>
      <c r="X72" t="s">
        <v>354</v>
      </c>
    </row>
    <row r="73" spans="1:69" ht="30" customHeight="1" x14ac:dyDescent="0.35">
      <c r="A73" t="s">
        <v>177</v>
      </c>
      <c r="B73" t="s">
        <v>312</v>
      </c>
      <c r="C73">
        <v>46.583500000000001</v>
      </c>
      <c r="D73">
        <v>6.5244999999999997</v>
      </c>
      <c r="E73" s="13" t="s">
        <v>335</v>
      </c>
      <c r="F73" t="s">
        <v>178</v>
      </c>
      <c r="I73">
        <v>181601</v>
      </c>
      <c r="J73" s="4">
        <v>3.3E-3</v>
      </c>
      <c r="K73" s="15">
        <v>0.25</v>
      </c>
      <c r="L73">
        <v>0.05</v>
      </c>
      <c r="M73">
        <v>0.01</v>
      </c>
      <c r="N73" s="7" t="s">
        <v>28</v>
      </c>
      <c r="O73" s="5">
        <v>6.3200000000000006E-2</v>
      </c>
      <c r="P73">
        <v>56808</v>
      </c>
      <c r="Q73">
        <v>7854</v>
      </c>
      <c r="R73">
        <v>29807</v>
      </c>
      <c r="S73" s="24">
        <v>4.18</v>
      </c>
      <c r="T73" s="21" t="s">
        <v>30</v>
      </c>
      <c r="U73" s="21" t="s">
        <v>30</v>
      </c>
      <c r="V73">
        <v>0.8</v>
      </c>
      <c r="W73" t="s">
        <v>30</v>
      </c>
      <c r="X73" t="s">
        <v>357</v>
      </c>
    </row>
    <row r="74" spans="1:69" ht="43.5" x14ac:dyDescent="0.35">
      <c r="A74" s="13" t="s">
        <v>360</v>
      </c>
      <c r="B74" t="s">
        <v>313</v>
      </c>
      <c r="C74">
        <v>47.100999999999999</v>
      </c>
      <c r="D74">
        <v>7.4059999999999997</v>
      </c>
      <c r="E74" s="2" t="s">
        <v>270</v>
      </c>
      <c r="F74" t="s">
        <v>179</v>
      </c>
      <c r="I74">
        <v>844534</v>
      </c>
      <c r="J74" s="4">
        <v>1.5299999999999999E-2</v>
      </c>
      <c r="K74" s="15">
        <v>0.22999999999999998</v>
      </c>
      <c r="L74">
        <v>0.23</v>
      </c>
      <c r="M74">
        <v>0.15</v>
      </c>
      <c r="N74" s="7" t="s">
        <v>28</v>
      </c>
      <c r="O74" s="5">
        <v>0.37409999999999999</v>
      </c>
      <c r="P74">
        <v>55397</v>
      </c>
      <c r="Q74">
        <v>7658</v>
      </c>
      <c r="R74">
        <v>28859</v>
      </c>
      <c r="S74" s="24">
        <v>3.18</v>
      </c>
      <c r="T74" s="21">
        <v>0</v>
      </c>
      <c r="U74" s="21">
        <v>1</v>
      </c>
      <c r="V74"/>
      <c r="W74" t="s">
        <v>30</v>
      </c>
      <c r="X74" t="s">
        <v>358</v>
      </c>
    </row>
    <row r="75" spans="1:69" x14ac:dyDescent="0.35">
      <c r="A75" s="2">
        <v>126110</v>
      </c>
      <c r="B75" t="s">
        <v>309</v>
      </c>
      <c r="C75">
        <v>47.262067000000002</v>
      </c>
      <c r="D75">
        <v>7.6598350000000002</v>
      </c>
      <c r="E75" t="s">
        <v>198</v>
      </c>
      <c r="F75" t="s">
        <v>70</v>
      </c>
      <c r="I75">
        <v>332547</v>
      </c>
      <c r="J75" s="4">
        <v>1.2500000000000001E-2</v>
      </c>
      <c r="K75">
        <v>0.96</v>
      </c>
      <c r="L75" s="1">
        <v>0.2</v>
      </c>
      <c r="M75">
        <v>0.06</v>
      </c>
      <c r="N75" t="s">
        <v>27</v>
      </c>
      <c r="O75" s="5">
        <v>0.17069999999999999</v>
      </c>
      <c r="P75">
        <v>165542</v>
      </c>
      <c r="Q75">
        <v>22686</v>
      </c>
      <c r="R75">
        <v>88598</v>
      </c>
      <c r="S75" s="21" t="s">
        <v>30</v>
      </c>
      <c r="T75" s="21">
        <v>6</v>
      </c>
      <c r="U75" s="21">
        <v>1</v>
      </c>
      <c r="V75" s="7">
        <v>1.3</v>
      </c>
      <c r="W75" t="s">
        <v>84</v>
      </c>
      <c r="X75" t="s">
        <v>30</v>
      </c>
    </row>
    <row r="76" spans="1:69" x14ac:dyDescent="0.35">
      <c r="A76" s="2">
        <v>125579</v>
      </c>
      <c r="B76" t="s">
        <v>309</v>
      </c>
      <c r="C76">
        <v>47.262067000000002</v>
      </c>
      <c r="D76">
        <v>7.6598350000000002</v>
      </c>
      <c r="E76" t="s">
        <v>196</v>
      </c>
      <c r="F76" t="s">
        <v>71</v>
      </c>
      <c r="I76">
        <v>62586</v>
      </c>
      <c r="J76" s="4">
        <v>2.2000000000000001E-3</v>
      </c>
      <c r="K76">
        <v>0.21</v>
      </c>
      <c r="L76">
        <v>0.01</v>
      </c>
      <c r="M76">
        <v>0</v>
      </c>
      <c r="N76" t="s">
        <v>27</v>
      </c>
      <c r="O76" s="5">
        <v>3.27E-2</v>
      </c>
      <c r="P76">
        <v>37502</v>
      </c>
      <c r="Q76">
        <v>5385</v>
      </c>
      <c r="R76">
        <v>20501</v>
      </c>
      <c r="S76" s="21" t="s">
        <v>30</v>
      </c>
      <c r="T76" s="21">
        <v>0</v>
      </c>
      <c r="U76" s="21">
        <v>4</v>
      </c>
      <c r="V76" s="7">
        <v>5.3</v>
      </c>
      <c r="W76" t="s">
        <v>85</v>
      </c>
      <c r="X76" t="s">
        <v>30</v>
      </c>
    </row>
    <row r="77" spans="1:69" x14ac:dyDescent="0.35">
      <c r="A77" s="2">
        <v>125128</v>
      </c>
      <c r="B77" t="s">
        <v>309</v>
      </c>
      <c r="C77">
        <v>47.262067000000002</v>
      </c>
      <c r="D77">
        <v>7.6598350000000002</v>
      </c>
      <c r="E77" t="s">
        <v>199</v>
      </c>
      <c r="F77" t="s">
        <v>72</v>
      </c>
      <c r="I77">
        <v>430529</v>
      </c>
      <c r="J77" s="4">
        <v>1.38E-2</v>
      </c>
      <c r="K77">
        <v>1.07</v>
      </c>
      <c r="L77">
        <v>0.22</v>
      </c>
      <c r="M77">
        <v>0.06</v>
      </c>
      <c r="N77" t="s">
        <v>27</v>
      </c>
      <c r="O77" s="5">
        <v>0.21729999999999999</v>
      </c>
      <c r="P77">
        <v>209140</v>
      </c>
      <c r="Q77">
        <v>29439</v>
      </c>
      <c r="R77">
        <v>111895</v>
      </c>
      <c r="S77" s="21" t="s">
        <v>30</v>
      </c>
      <c r="T77" s="21">
        <v>3</v>
      </c>
      <c r="U77" s="21">
        <v>1</v>
      </c>
      <c r="W77" t="s">
        <v>86</v>
      </c>
      <c r="X77" t="s">
        <v>30</v>
      </c>
    </row>
    <row r="78" spans="1:69" x14ac:dyDescent="0.35">
      <c r="A78" s="2">
        <v>126703</v>
      </c>
      <c r="B78" t="s">
        <v>309</v>
      </c>
      <c r="C78">
        <v>47.262067000000002</v>
      </c>
      <c r="D78">
        <v>7.6598350000000002</v>
      </c>
      <c r="E78" t="s">
        <v>200</v>
      </c>
      <c r="F78" t="s">
        <v>73</v>
      </c>
      <c r="I78">
        <v>444513</v>
      </c>
      <c r="J78" s="4">
        <v>1.54E-2</v>
      </c>
      <c r="K78" s="1">
        <v>1.2</v>
      </c>
      <c r="L78">
        <v>0.24</v>
      </c>
      <c r="M78">
        <v>7.0000000000000007E-2</v>
      </c>
      <c r="N78" t="s">
        <v>27</v>
      </c>
      <c r="O78" s="5">
        <v>0.22170000000000001</v>
      </c>
      <c r="P78">
        <v>209394</v>
      </c>
      <c r="Q78">
        <v>29574</v>
      </c>
      <c r="R78">
        <v>112746</v>
      </c>
      <c r="S78" s="21" t="s">
        <v>30</v>
      </c>
      <c r="T78" s="21">
        <v>2.5</v>
      </c>
      <c r="U78" s="21">
        <v>1</v>
      </c>
      <c r="W78" t="s">
        <v>87</v>
      </c>
      <c r="X78" t="s">
        <v>30</v>
      </c>
    </row>
    <row r="79" spans="1:69" x14ac:dyDescent="0.35">
      <c r="A79" t="s">
        <v>1</v>
      </c>
      <c r="B79" t="s">
        <v>302</v>
      </c>
      <c r="C79">
        <v>47.193600000000004</v>
      </c>
      <c r="D79">
        <v>8.1219999999999999</v>
      </c>
      <c r="E79" t="s">
        <v>201</v>
      </c>
      <c r="F79" t="s">
        <v>34</v>
      </c>
      <c r="I79">
        <v>238870</v>
      </c>
      <c r="J79" s="4">
        <v>4.1000000000000003E-3</v>
      </c>
      <c r="K79" s="1">
        <v>0.37</v>
      </c>
      <c r="L79">
        <v>0.04</v>
      </c>
      <c r="M79">
        <v>0</v>
      </c>
      <c r="N79" t="s">
        <v>27</v>
      </c>
      <c r="O79" s="5">
        <v>0.1318</v>
      </c>
      <c r="P79">
        <v>134886</v>
      </c>
      <c r="Q79">
        <v>18675</v>
      </c>
      <c r="R79">
        <v>72737</v>
      </c>
      <c r="S79" s="21" t="s">
        <v>30</v>
      </c>
      <c r="T79" s="21">
        <v>32.5</v>
      </c>
      <c r="U79" s="21">
        <v>1</v>
      </c>
      <c r="V79" s="7">
        <v>4</v>
      </c>
      <c r="W79" t="s">
        <v>78</v>
      </c>
      <c r="X79" t="s">
        <v>30</v>
      </c>
    </row>
    <row r="80" spans="1:69" x14ac:dyDescent="0.35">
      <c r="A80" t="s">
        <v>2</v>
      </c>
      <c r="B80" t="s">
        <v>303</v>
      </c>
      <c r="C80">
        <v>47.312199999999997</v>
      </c>
      <c r="D80">
        <v>7.3842999999999996</v>
      </c>
      <c r="E80" t="s">
        <v>185</v>
      </c>
      <c r="F80" t="s">
        <v>35</v>
      </c>
      <c r="I80">
        <v>1314854</v>
      </c>
      <c r="J80" s="4">
        <v>2.1999999999999999E-2</v>
      </c>
      <c r="K80" s="1">
        <v>1.6</v>
      </c>
      <c r="L80">
        <v>0.36</v>
      </c>
      <c r="M80">
        <v>0.15</v>
      </c>
      <c r="N80" t="s">
        <v>27</v>
      </c>
      <c r="O80" s="5">
        <v>0.6492</v>
      </c>
      <c r="P80">
        <v>415958</v>
      </c>
      <c r="Q80">
        <v>60100</v>
      </c>
      <c r="R80">
        <v>225083</v>
      </c>
      <c r="S80" s="21" t="s">
        <v>30</v>
      </c>
      <c r="T80" s="21">
        <v>0</v>
      </c>
      <c r="U80" s="21">
        <v>1</v>
      </c>
      <c r="W80" t="s">
        <v>78</v>
      </c>
      <c r="X80" t="s">
        <v>30</v>
      </c>
    </row>
    <row r="81" spans="1:24" x14ac:dyDescent="0.35">
      <c r="A81" t="s">
        <v>3</v>
      </c>
      <c r="B81" t="s">
        <v>303</v>
      </c>
      <c r="C81">
        <v>47.312199999999997</v>
      </c>
      <c r="D81">
        <v>7.3842999999999996</v>
      </c>
      <c r="E81" t="s">
        <v>188</v>
      </c>
      <c r="F81" t="s">
        <v>36</v>
      </c>
      <c r="I81">
        <v>1047619</v>
      </c>
      <c r="J81" s="4">
        <v>1.7899999999999999E-2</v>
      </c>
      <c r="K81" s="1">
        <v>1.37</v>
      </c>
      <c r="L81">
        <v>0.26</v>
      </c>
      <c r="M81">
        <v>0.09</v>
      </c>
      <c r="N81" t="s">
        <v>28</v>
      </c>
      <c r="O81" s="5">
        <v>0.4919</v>
      </c>
      <c r="P81">
        <v>355635</v>
      </c>
      <c r="Q81">
        <v>50988</v>
      </c>
      <c r="R81">
        <v>191862</v>
      </c>
      <c r="S81" s="21">
        <v>1.1000000000000001</v>
      </c>
      <c r="T81" s="21">
        <v>0</v>
      </c>
      <c r="U81" s="21">
        <v>1</v>
      </c>
      <c r="W81" t="s">
        <v>79</v>
      </c>
      <c r="X81" t="s">
        <v>355</v>
      </c>
    </row>
    <row r="82" spans="1:24" x14ac:dyDescent="0.35">
      <c r="A82" t="s">
        <v>4</v>
      </c>
      <c r="B82" t="s">
        <v>303</v>
      </c>
      <c r="C82">
        <v>47.312199999999997</v>
      </c>
      <c r="D82">
        <v>7.3842999999999996</v>
      </c>
      <c r="E82" t="s">
        <v>187</v>
      </c>
      <c r="F82" t="s">
        <v>37</v>
      </c>
      <c r="I82">
        <v>705870</v>
      </c>
      <c r="J82" s="4">
        <v>1.2E-2</v>
      </c>
      <c r="K82" s="1">
        <v>0.99</v>
      </c>
      <c r="L82">
        <v>0.18</v>
      </c>
      <c r="M82">
        <v>0.06</v>
      </c>
      <c r="N82" t="s">
        <v>27</v>
      </c>
      <c r="O82" s="5">
        <v>0.37880000000000003</v>
      </c>
      <c r="P82">
        <v>294769</v>
      </c>
      <c r="Q82">
        <v>42368</v>
      </c>
      <c r="R82">
        <v>159145</v>
      </c>
      <c r="S82" s="21" t="s">
        <v>30</v>
      </c>
      <c r="T82" s="21">
        <v>2.5</v>
      </c>
      <c r="U82" s="21">
        <v>1</v>
      </c>
      <c r="W82" t="s">
        <v>80</v>
      </c>
      <c r="X82" t="s">
        <v>30</v>
      </c>
    </row>
    <row r="83" spans="1:24" x14ac:dyDescent="0.35">
      <c r="A83" t="s">
        <v>5</v>
      </c>
      <c r="B83" t="s">
        <v>303</v>
      </c>
      <c r="C83">
        <v>47.312199999999997</v>
      </c>
      <c r="D83">
        <v>7.3842999999999996</v>
      </c>
      <c r="E83" s="13" t="s">
        <v>334</v>
      </c>
      <c r="F83" t="s">
        <v>38</v>
      </c>
      <c r="I83">
        <v>1424093</v>
      </c>
      <c r="J83" s="4">
        <v>2.3E-2</v>
      </c>
      <c r="K83" s="1">
        <v>1.69</v>
      </c>
      <c r="L83">
        <v>0.39</v>
      </c>
      <c r="M83">
        <v>0.16</v>
      </c>
      <c r="N83" t="s">
        <v>28</v>
      </c>
      <c r="O83" s="5">
        <v>1.0544</v>
      </c>
      <c r="P83">
        <v>427217</v>
      </c>
      <c r="Q83">
        <v>61711</v>
      </c>
      <c r="R83">
        <v>234396</v>
      </c>
      <c r="S83" s="21">
        <v>1.19</v>
      </c>
      <c r="T83" s="21">
        <v>3</v>
      </c>
      <c r="U83" s="21">
        <v>1</v>
      </c>
      <c r="W83" t="s">
        <v>81</v>
      </c>
      <c r="X83" t="s">
        <v>352</v>
      </c>
    </row>
    <row r="84" spans="1:24" x14ac:dyDescent="0.35">
      <c r="A84" t="s">
        <v>6</v>
      </c>
      <c r="B84" t="s">
        <v>303</v>
      </c>
      <c r="C84">
        <v>47.312199999999997</v>
      </c>
      <c r="D84">
        <v>7.3842999999999996</v>
      </c>
      <c r="E84" t="s">
        <v>184</v>
      </c>
      <c r="F84" t="s">
        <v>39</v>
      </c>
      <c r="I84">
        <v>2109655</v>
      </c>
      <c r="J84" s="4">
        <v>3.5999999999999997E-2</v>
      </c>
      <c r="K84" s="1">
        <v>2.2999999999999998</v>
      </c>
      <c r="L84">
        <v>0.63</v>
      </c>
      <c r="M84">
        <v>0.3</v>
      </c>
      <c r="N84" t="s">
        <v>28</v>
      </c>
      <c r="O84" s="5">
        <v>1.0798000000000001</v>
      </c>
      <c r="P84">
        <v>553052</v>
      </c>
      <c r="Q84">
        <v>80472</v>
      </c>
      <c r="R84">
        <v>297446</v>
      </c>
      <c r="S84" s="21">
        <v>0.35</v>
      </c>
      <c r="T84" s="21">
        <v>0</v>
      </c>
      <c r="U84" s="21">
        <v>1</v>
      </c>
      <c r="W84" t="s">
        <v>81</v>
      </c>
      <c r="X84" t="s">
        <v>352</v>
      </c>
    </row>
    <row r="85" spans="1:24" x14ac:dyDescent="0.35">
      <c r="A85" t="s">
        <v>7</v>
      </c>
      <c r="B85" t="s">
        <v>303</v>
      </c>
      <c r="C85">
        <v>47.312199999999997</v>
      </c>
      <c r="D85">
        <v>7.3842999999999996</v>
      </c>
      <c r="E85" t="s">
        <v>186</v>
      </c>
      <c r="F85" t="s">
        <v>40</v>
      </c>
      <c r="I85">
        <v>2128084</v>
      </c>
      <c r="J85" s="4">
        <v>3.6999999999999998E-2</v>
      </c>
      <c r="K85" s="1">
        <v>2.35</v>
      </c>
      <c r="L85">
        <v>0.66</v>
      </c>
      <c r="M85">
        <v>0.31</v>
      </c>
      <c r="N85" t="s">
        <v>28</v>
      </c>
      <c r="O85" s="5">
        <v>0.75900000000000001</v>
      </c>
      <c r="P85">
        <v>573273</v>
      </c>
      <c r="Q85">
        <v>83285</v>
      </c>
      <c r="R85">
        <v>307603</v>
      </c>
      <c r="S85" s="21">
        <v>0.69</v>
      </c>
      <c r="T85" s="21">
        <v>6.5</v>
      </c>
      <c r="U85" s="21">
        <v>1</v>
      </c>
      <c r="W85" t="s">
        <v>80</v>
      </c>
      <c r="X85" t="s">
        <v>352</v>
      </c>
    </row>
    <row r="86" spans="1:24" x14ac:dyDescent="0.35">
      <c r="A86" t="s">
        <v>8</v>
      </c>
      <c r="B86" t="s">
        <v>304</v>
      </c>
      <c r="C86">
        <v>47.587789000000001</v>
      </c>
      <c r="D86">
        <v>8.2933249999999994</v>
      </c>
      <c r="E86" t="s">
        <v>189</v>
      </c>
      <c r="F86" t="s">
        <v>41</v>
      </c>
      <c r="I86">
        <v>1559040</v>
      </c>
      <c r="J86" s="4">
        <v>2.5999999999999999E-2</v>
      </c>
      <c r="K86" s="1">
        <v>1.88</v>
      </c>
      <c r="L86">
        <v>0.44</v>
      </c>
      <c r="M86">
        <v>0.18</v>
      </c>
      <c r="N86" t="s">
        <v>28</v>
      </c>
      <c r="O86" s="5">
        <v>0.90649999999999997</v>
      </c>
      <c r="P86">
        <v>464903</v>
      </c>
      <c r="Q86">
        <v>67168</v>
      </c>
      <c r="R86">
        <v>250022</v>
      </c>
      <c r="S86" s="21">
        <v>0.19</v>
      </c>
      <c r="T86" s="21">
        <v>0</v>
      </c>
      <c r="U86" s="21">
        <v>1</v>
      </c>
      <c r="W86" t="s">
        <v>82</v>
      </c>
      <c r="X86" t="s">
        <v>365</v>
      </c>
    </row>
    <row r="87" spans="1:24" x14ac:dyDescent="0.35">
      <c r="A87" t="s">
        <v>9</v>
      </c>
      <c r="B87" t="s">
        <v>304</v>
      </c>
      <c r="C87">
        <v>47.587789000000001</v>
      </c>
      <c r="D87">
        <v>8.2933249999999994</v>
      </c>
      <c r="E87" t="s">
        <v>190</v>
      </c>
      <c r="F87" t="s">
        <v>42</v>
      </c>
      <c r="I87">
        <v>1898715</v>
      </c>
      <c r="J87" s="4">
        <v>3.32E-2</v>
      </c>
      <c r="K87" s="1">
        <v>2.25</v>
      </c>
      <c r="L87">
        <v>0.54</v>
      </c>
      <c r="M87">
        <v>0.24</v>
      </c>
      <c r="N87" t="s">
        <v>28</v>
      </c>
      <c r="O87" s="5">
        <v>0.90649999999999997</v>
      </c>
      <c r="P87">
        <v>209140</v>
      </c>
      <c r="Q87">
        <v>29439</v>
      </c>
      <c r="R87">
        <v>111895</v>
      </c>
      <c r="S87" s="21">
        <v>0.53</v>
      </c>
      <c r="T87" s="21">
        <v>0</v>
      </c>
      <c r="U87" s="21">
        <v>1</v>
      </c>
      <c r="W87" t="s">
        <v>83</v>
      </c>
      <c r="X87" t="s">
        <v>365</v>
      </c>
    </row>
    <row r="88" spans="1:24" x14ac:dyDescent="0.35">
      <c r="A88" t="s">
        <v>161</v>
      </c>
      <c r="B88" t="s">
        <v>306</v>
      </c>
      <c r="C88">
        <v>47.45</v>
      </c>
      <c r="D88">
        <v>9.2919999999999998</v>
      </c>
      <c r="E88" t="s">
        <v>202</v>
      </c>
      <c r="F88" t="s">
        <v>162</v>
      </c>
      <c r="I88">
        <v>3884752</v>
      </c>
      <c r="J88" s="4">
        <v>7.2300000000000003E-2</v>
      </c>
      <c r="K88" s="15">
        <v>3.9</v>
      </c>
      <c r="L88">
        <v>3.9</v>
      </c>
      <c r="M88">
        <v>0.54990000000000006</v>
      </c>
      <c r="N88" t="s">
        <v>27</v>
      </c>
      <c r="O88" s="5">
        <v>1.6065</v>
      </c>
      <c r="P88">
        <v>614047</v>
      </c>
      <c r="Q88">
        <v>91357</v>
      </c>
      <c r="R88">
        <v>324420</v>
      </c>
      <c r="S88" s="24" t="s">
        <v>30</v>
      </c>
      <c r="T88" s="21">
        <v>4</v>
      </c>
      <c r="U88" s="21">
        <v>2</v>
      </c>
      <c r="W88" t="s">
        <v>258</v>
      </c>
      <c r="X88" t="s">
        <v>30</v>
      </c>
    </row>
    <row r="89" spans="1:24" x14ac:dyDescent="0.35">
      <c r="A89" t="s">
        <v>163</v>
      </c>
      <c r="B89" t="s">
        <v>306</v>
      </c>
      <c r="C89">
        <v>47.45</v>
      </c>
      <c r="D89">
        <v>9.2919999999999998</v>
      </c>
      <c r="E89" t="s">
        <v>203</v>
      </c>
      <c r="F89" t="s">
        <v>164</v>
      </c>
      <c r="I89">
        <v>539643</v>
      </c>
      <c r="J89" s="4">
        <v>9.7000000000000003E-3</v>
      </c>
      <c r="K89" s="15">
        <v>0.28999999999999998</v>
      </c>
      <c r="L89">
        <v>0.15</v>
      </c>
      <c r="M89">
        <v>0.1</v>
      </c>
      <c r="N89" t="s">
        <v>27</v>
      </c>
      <c r="O89" s="5">
        <v>1.5841000000000001</v>
      </c>
      <c r="P89">
        <v>575898</v>
      </c>
      <c r="Q89">
        <v>82438</v>
      </c>
      <c r="R89">
        <v>305327</v>
      </c>
      <c r="S89" s="24" t="s">
        <v>30</v>
      </c>
      <c r="T89" s="21">
        <v>3</v>
      </c>
      <c r="U89" s="21">
        <v>2</v>
      </c>
      <c r="W89" t="s">
        <v>81</v>
      </c>
      <c r="X89" t="s">
        <v>30</v>
      </c>
    </row>
    <row r="90" spans="1:24" x14ac:dyDescent="0.35">
      <c r="A90" t="s">
        <v>165</v>
      </c>
      <c r="B90" t="s">
        <v>306</v>
      </c>
      <c r="C90">
        <v>47.45</v>
      </c>
      <c r="D90">
        <v>9.2919999999999998</v>
      </c>
      <c r="E90" t="s">
        <v>207</v>
      </c>
      <c r="F90" t="s">
        <v>166</v>
      </c>
      <c r="I90">
        <v>2602391</v>
      </c>
      <c r="J90">
        <v>8.1199999999999994E-2</v>
      </c>
      <c r="K90" s="15">
        <v>2.88</v>
      </c>
      <c r="L90">
        <v>1.29</v>
      </c>
      <c r="M90">
        <v>0.69</v>
      </c>
      <c r="N90" t="s">
        <v>27</v>
      </c>
      <c r="O90" s="5">
        <v>1.2161999999999999</v>
      </c>
      <c r="P90">
        <v>566827</v>
      </c>
      <c r="Q90">
        <v>80815</v>
      </c>
      <c r="R90">
        <v>299933</v>
      </c>
      <c r="S90" s="24" t="s">
        <v>30</v>
      </c>
      <c r="T90" s="21">
        <v>5</v>
      </c>
      <c r="U90" s="21">
        <v>2</v>
      </c>
      <c r="W90" t="s">
        <v>259</v>
      </c>
      <c r="X90" t="s">
        <v>30</v>
      </c>
    </row>
    <row r="91" spans="1:24" x14ac:dyDescent="0.35">
      <c r="A91" t="s">
        <v>149</v>
      </c>
      <c r="B91" t="s">
        <v>361</v>
      </c>
      <c r="C91">
        <v>47.2266239</v>
      </c>
      <c r="D91">
        <v>8.8184374000000005</v>
      </c>
      <c r="E91" t="s">
        <v>210</v>
      </c>
      <c r="F91" t="s">
        <v>150</v>
      </c>
      <c r="G91" t="s">
        <v>340</v>
      </c>
      <c r="I91">
        <v>547001</v>
      </c>
      <c r="J91">
        <v>9.2999999999999992E-3</v>
      </c>
      <c r="K91" s="15">
        <v>0.73</v>
      </c>
      <c r="L91">
        <v>0.14000000000000001</v>
      </c>
      <c r="M91">
        <v>0.04</v>
      </c>
      <c r="N91" t="s">
        <v>27</v>
      </c>
      <c r="O91" s="5">
        <v>0.27539999999999998</v>
      </c>
      <c r="P91">
        <v>234957</v>
      </c>
      <c r="Q91">
        <v>29099</v>
      </c>
      <c r="R91">
        <v>121549</v>
      </c>
      <c r="S91" s="24" t="s">
        <v>30</v>
      </c>
      <c r="T91" s="21">
        <v>3</v>
      </c>
      <c r="U91" s="21">
        <v>1</v>
      </c>
      <c r="W91" t="s">
        <v>253</v>
      </c>
      <c r="X91" t="s">
        <v>30</v>
      </c>
    </row>
    <row r="92" spans="1:24" x14ac:dyDescent="0.35">
      <c r="A92" t="s">
        <v>151</v>
      </c>
      <c r="B92" t="s">
        <v>305</v>
      </c>
      <c r="C92">
        <v>47.011707399999999</v>
      </c>
      <c r="D92">
        <v>7.2505417000000003</v>
      </c>
      <c r="E92" t="s">
        <v>336</v>
      </c>
      <c r="F92" t="s">
        <v>152</v>
      </c>
      <c r="I92">
        <v>2507095</v>
      </c>
      <c r="J92">
        <v>4.7399999999999998E-2</v>
      </c>
      <c r="K92" s="15">
        <v>3.02</v>
      </c>
      <c r="L92">
        <v>0.77</v>
      </c>
      <c r="M92">
        <v>0.37</v>
      </c>
      <c r="N92" t="s">
        <v>27</v>
      </c>
      <c r="O92" s="5">
        <v>1.0646</v>
      </c>
      <c r="P92">
        <v>537263</v>
      </c>
      <c r="Q92">
        <v>77356</v>
      </c>
      <c r="R92">
        <v>283590</v>
      </c>
      <c r="S92" s="24" t="s">
        <v>30</v>
      </c>
      <c r="T92" s="21">
        <v>6</v>
      </c>
      <c r="U92" s="21">
        <v>2</v>
      </c>
      <c r="W92" t="s">
        <v>254</v>
      </c>
      <c r="X92" t="s">
        <v>30</v>
      </c>
    </row>
    <row r="93" spans="1:24" ht="29" x14ac:dyDescent="0.35">
      <c r="A93" t="s">
        <v>149</v>
      </c>
      <c r="B93" t="s">
        <v>361</v>
      </c>
      <c r="C93">
        <v>47.2266239</v>
      </c>
      <c r="D93">
        <v>8.8184374000000005</v>
      </c>
      <c r="E93" s="13" t="s">
        <v>338</v>
      </c>
      <c r="F93" t="s">
        <v>153</v>
      </c>
      <c r="G93" t="s">
        <v>339</v>
      </c>
      <c r="I93">
        <v>1402963</v>
      </c>
      <c r="J93">
        <v>2.5499999999999998E-2</v>
      </c>
      <c r="K93" s="15">
        <v>1.7500000000000002</v>
      </c>
      <c r="L93">
        <v>0.44</v>
      </c>
      <c r="M93">
        <v>0.18</v>
      </c>
      <c r="N93" t="s">
        <v>28</v>
      </c>
      <c r="O93" s="5">
        <v>0.66610000000000003</v>
      </c>
      <c r="P93">
        <v>427155</v>
      </c>
      <c r="Q93">
        <v>57113</v>
      </c>
      <c r="R93">
        <v>223505</v>
      </c>
      <c r="S93" s="24">
        <v>4.38</v>
      </c>
      <c r="T93" s="21">
        <v>4</v>
      </c>
      <c r="U93" s="21">
        <v>4</v>
      </c>
      <c r="W93" t="s">
        <v>253</v>
      </c>
      <c r="X93" t="s">
        <v>353</v>
      </c>
    </row>
    <row r="94" spans="1:24" x14ac:dyDescent="0.35">
      <c r="A94" t="s">
        <v>151</v>
      </c>
      <c r="B94" t="s">
        <v>305</v>
      </c>
      <c r="C94">
        <v>47.011707399999999</v>
      </c>
      <c r="D94">
        <v>7.2505417000000003</v>
      </c>
      <c r="E94" t="s">
        <v>337</v>
      </c>
      <c r="F94" t="s">
        <v>154</v>
      </c>
      <c r="I94">
        <v>6717463</v>
      </c>
      <c r="J94">
        <v>0.1244</v>
      </c>
      <c r="K94" s="15">
        <v>7.35</v>
      </c>
      <c r="L94">
        <v>1.91</v>
      </c>
      <c r="M94">
        <v>0.99</v>
      </c>
      <c r="N94" t="s">
        <v>28</v>
      </c>
      <c r="O94" s="5">
        <v>2.1612</v>
      </c>
      <c r="P94">
        <v>763044</v>
      </c>
      <c r="Q94">
        <v>124151</v>
      </c>
      <c r="R94">
        <v>400661</v>
      </c>
      <c r="S94" s="24">
        <v>0.46</v>
      </c>
      <c r="T94" s="21">
        <v>8</v>
      </c>
      <c r="U94" s="21">
        <v>9</v>
      </c>
      <c r="W94" t="s">
        <v>255</v>
      </c>
      <c r="X94" t="s">
        <v>359</v>
      </c>
    </row>
    <row r="95" spans="1:24" x14ac:dyDescent="0.35">
      <c r="A95" t="s">
        <v>155</v>
      </c>
      <c r="B95" t="s">
        <v>306</v>
      </c>
      <c r="C95">
        <v>47.45</v>
      </c>
      <c r="D95">
        <v>9.2919999999999998</v>
      </c>
      <c r="E95" t="s">
        <v>206</v>
      </c>
      <c r="F95" t="s">
        <v>156</v>
      </c>
      <c r="I95">
        <v>2513354</v>
      </c>
      <c r="J95">
        <v>4.7800000000000002E-2</v>
      </c>
      <c r="K95" s="15">
        <v>1.34</v>
      </c>
      <c r="L95">
        <v>1.34</v>
      </c>
      <c r="M95">
        <v>0.26</v>
      </c>
      <c r="N95" t="s">
        <v>27</v>
      </c>
      <c r="O95" s="5">
        <v>0.23769999999999999</v>
      </c>
      <c r="P95">
        <v>206988</v>
      </c>
      <c r="Q95">
        <v>28745</v>
      </c>
      <c r="R95">
        <v>108426</v>
      </c>
      <c r="S95" s="24" t="s">
        <v>30</v>
      </c>
      <c r="T95" s="21">
        <v>7</v>
      </c>
      <c r="U95" s="21">
        <v>2</v>
      </c>
      <c r="W95" t="s">
        <v>256</v>
      </c>
      <c r="X95" t="s">
        <v>30</v>
      </c>
    </row>
    <row r="96" spans="1:24" x14ac:dyDescent="0.35">
      <c r="A96" t="s">
        <v>157</v>
      </c>
      <c r="B96" t="s">
        <v>306</v>
      </c>
      <c r="C96">
        <v>47.45</v>
      </c>
      <c r="D96">
        <v>9.2919999999999998</v>
      </c>
      <c r="E96" t="s">
        <v>205</v>
      </c>
      <c r="F96" t="s">
        <v>158</v>
      </c>
      <c r="I96">
        <v>3651183</v>
      </c>
      <c r="J96">
        <v>6.8900000000000003E-2</v>
      </c>
      <c r="K96" s="15">
        <v>3.5000000000000004</v>
      </c>
      <c r="L96">
        <v>1.2</v>
      </c>
      <c r="M96">
        <v>0.67</v>
      </c>
      <c r="N96" t="s">
        <v>27</v>
      </c>
      <c r="O96" s="5">
        <v>1.6682999999999999</v>
      </c>
      <c r="P96">
        <v>640300</v>
      </c>
      <c r="Q96">
        <v>94073</v>
      </c>
      <c r="R96">
        <v>338950</v>
      </c>
      <c r="S96" s="24" t="s">
        <v>30</v>
      </c>
      <c r="T96" s="21">
        <v>2</v>
      </c>
      <c r="U96" s="21">
        <v>2</v>
      </c>
      <c r="W96" t="s">
        <v>257</v>
      </c>
      <c r="X96" t="s">
        <v>30</v>
      </c>
    </row>
    <row r="97" spans="1:24" x14ac:dyDescent="0.35">
      <c r="A97" t="s">
        <v>159</v>
      </c>
      <c r="B97" t="s">
        <v>306</v>
      </c>
      <c r="C97">
        <v>47.45</v>
      </c>
      <c r="D97">
        <v>9.2919999999999998</v>
      </c>
      <c r="E97" t="s">
        <v>204</v>
      </c>
      <c r="F97" t="s">
        <v>160</v>
      </c>
      <c r="I97">
        <v>5123552</v>
      </c>
      <c r="J97">
        <v>9.4799999999999995E-2</v>
      </c>
      <c r="K97" s="15">
        <v>3.81</v>
      </c>
      <c r="L97">
        <v>1.79</v>
      </c>
      <c r="M97">
        <v>1.03</v>
      </c>
      <c r="N97" t="s">
        <v>28</v>
      </c>
      <c r="O97" s="5">
        <v>2.1865999999999999</v>
      </c>
      <c r="P97">
        <v>669986</v>
      </c>
      <c r="Q97">
        <v>97911</v>
      </c>
      <c r="R97">
        <v>353078</v>
      </c>
      <c r="S97" s="24">
        <v>0.46</v>
      </c>
      <c r="T97" s="21">
        <v>9</v>
      </c>
      <c r="U97" s="21">
        <v>2</v>
      </c>
      <c r="W97" t="s">
        <v>81</v>
      </c>
      <c r="X97" t="s">
        <v>366</v>
      </c>
    </row>
    <row r="98" spans="1:24" x14ac:dyDescent="0.35">
      <c r="A98" t="s">
        <v>167</v>
      </c>
      <c r="B98" t="s">
        <v>306</v>
      </c>
      <c r="C98">
        <v>47.45</v>
      </c>
      <c r="D98">
        <v>9.2919999999999998</v>
      </c>
      <c r="E98" t="s">
        <v>208</v>
      </c>
      <c r="F98" t="s">
        <v>168</v>
      </c>
      <c r="I98">
        <v>2201710</v>
      </c>
      <c r="J98">
        <v>5.2999999999999999E-2</v>
      </c>
      <c r="K98" s="15">
        <v>2.5</v>
      </c>
      <c r="L98">
        <v>0.9</v>
      </c>
      <c r="M98">
        <v>0.44</v>
      </c>
      <c r="N98" t="s">
        <v>27</v>
      </c>
      <c r="O98" s="5">
        <v>0.97960000000000003</v>
      </c>
      <c r="P98">
        <v>508170</v>
      </c>
      <c r="Q98">
        <v>72113</v>
      </c>
      <c r="R98">
        <v>268978</v>
      </c>
      <c r="S98" s="24" t="s">
        <v>30</v>
      </c>
      <c r="T98" s="21">
        <v>8</v>
      </c>
      <c r="U98" s="21">
        <v>2</v>
      </c>
      <c r="W98" t="s">
        <v>260</v>
      </c>
      <c r="X98" t="s">
        <v>30</v>
      </c>
    </row>
    <row r="99" spans="1:24" x14ac:dyDescent="0.35">
      <c r="A99" t="s">
        <v>169</v>
      </c>
      <c r="B99" t="s">
        <v>314</v>
      </c>
      <c r="C99">
        <v>48.554456999999999</v>
      </c>
      <c r="D99">
        <v>7.6817489999999999</v>
      </c>
      <c r="E99" t="s">
        <v>101</v>
      </c>
      <c r="F99" t="s">
        <v>170</v>
      </c>
      <c r="I99">
        <v>950722</v>
      </c>
      <c r="J99">
        <v>1.8499999999999999E-2</v>
      </c>
      <c r="K99" s="15">
        <v>1.37</v>
      </c>
      <c r="L99">
        <v>0.3</v>
      </c>
      <c r="M99">
        <v>0.1</v>
      </c>
      <c r="N99" t="s">
        <v>28</v>
      </c>
      <c r="O99" s="5">
        <v>0.48509999999999998</v>
      </c>
      <c r="P99">
        <v>365364</v>
      </c>
      <c r="Q99">
        <v>49257</v>
      </c>
      <c r="R99">
        <v>190505</v>
      </c>
      <c r="S99" s="24">
        <v>1.1000000000000001</v>
      </c>
      <c r="T99" s="21">
        <v>0</v>
      </c>
      <c r="U99" s="21">
        <v>1</v>
      </c>
      <c r="W99" t="s">
        <v>89</v>
      </c>
      <c r="X99" t="s">
        <v>368</v>
      </c>
    </row>
    <row r="100" spans="1:24" x14ac:dyDescent="0.35">
      <c r="A100" t="s">
        <v>171</v>
      </c>
      <c r="B100" t="s">
        <v>314</v>
      </c>
      <c r="C100">
        <v>48.554456999999999</v>
      </c>
      <c r="D100">
        <v>7.6817489999999999</v>
      </c>
      <c r="E100" s="10" t="s">
        <v>237</v>
      </c>
      <c r="F100" t="s">
        <v>172</v>
      </c>
      <c r="I100">
        <v>1525555</v>
      </c>
      <c r="J100">
        <v>2.9100000000000001E-2</v>
      </c>
      <c r="K100" s="15">
        <v>1.79</v>
      </c>
      <c r="L100">
        <v>0.55000000000000004</v>
      </c>
      <c r="M100">
        <v>0.25</v>
      </c>
      <c r="N100" t="s">
        <v>27</v>
      </c>
      <c r="O100" s="5">
        <v>0.82579999999999998</v>
      </c>
      <c r="P100">
        <v>470227</v>
      </c>
      <c r="Q100">
        <v>63688</v>
      </c>
      <c r="R100">
        <v>246747</v>
      </c>
      <c r="S100" s="24" t="s">
        <v>30</v>
      </c>
      <c r="T100" s="21">
        <v>0</v>
      </c>
      <c r="U100" s="21">
        <v>2</v>
      </c>
      <c r="W100" t="s">
        <v>261</v>
      </c>
      <c r="X100" t="s">
        <v>30</v>
      </c>
    </row>
    <row r="101" spans="1:24" x14ac:dyDescent="0.35">
      <c r="A101" t="s">
        <v>173</v>
      </c>
      <c r="B101" t="s">
        <v>314</v>
      </c>
      <c r="C101">
        <v>48.554456999999999</v>
      </c>
      <c r="D101">
        <v>7.6817489999999999</v>
      </c>
      <c r="E101" t="s">
        <v>238</v>
      </c>
      <c r="F101" t="s">
        <v>174</v>
      </c>
      <c r="I101">
        <v>1220350</v>
      </c>
      <c r="J101">
        <v>2.3400000000000001E-2</v>
      </c>
      <c r="K101" s="15">
        <v>1.5699999999999998</v>
      </c>
      <c r="L101">
        <v>0.42</v>
      </c>
      <c r="M101">
        <v>0.17</v>
      </c>
      <c r="N101" t="s">
        <v>28</v>
      </c>
      <c r="O101" s="5">
        <v>0.61639999999999995</v>
      </c>
      <c r="P101">
        <v>397069</v>
      </c>
      <c r="Q101">
        <v>53261</v>
      </c>
      <c r="R101">
        <v>207170</v>
      </c>
      <c r="S101" s="24">
        <v>0.54</v>
      </c>
      <c r="T101" s="21">
        <v>2</v>
      </c>
      <c r="U101" s="21">
        <v>2</v>
      </c>
      <c r="W101" t="s">
        <v>262</v>
      </c>
      <c r="X101" t="s">
        <v>369</v>
      </c>
    </row>
    <row r="102" spans="1:24" x14ac:dyDescent="0.35">
      <c r="A102" t="s">
        <v>175</v>
      </c>
      <c r="B102" t="s">
        <v>314</v>
      </c>
      <c r="C102">
        <v>48.554456999999999</v>
      </c>
      <c r="D102">
        <v>7.6817489999999999</v>
      </c>
      <c r="E102" s="10" t="s">
        <v>236</v>
      </c>
      <c r="F102" t="s">
        <v>176</v>
      </c>
      <c r="I102">
        <v>2540176</v>
      </c>
      <c r="J102">
        <v>4.9200000000000001E-2</v>
      </c>
      <c r="K102" s="15">
        <v>2.68</v>
      </c>
      <c r="L102">
        <v>0.93</v>
      </c>
      <c r="M102">
        <v>0.49</v>
      </c>
      <c r="N102" t="s">
        <v>28</v>
      </c>
      <c r="O102" s="5">
        <v>1.3226</v>
      </c>
      <c r="P102">
        <v>598602</v>
      </c>
      <c r="Q102">
        <v>83652</v>
      </c>
      <c r="R102">
        <v>313591</v>
      </c>
      <c r="S102" s="24">
        <v>1.29</v>
      </c>
      <c r="T102" s="21">
        <v>1</v>
      </c>
      <c r="U102" s="21">
        <v>2</v>
      </c>
      <c r="W102" t="s">
        <v>87</v>
      </c>
      <c r="X102" t="s">
        <v>370</v>
      </c>
    </row>
    <row r="105" spans="1:24" x14ac:dyDescent="0.35">
      <c r="A105" s="2"/>
      <c r="F105" s="2"/>
      <c r="J105" s="4"/>
      <c r="K105" s="1"/>
      <c r="O105" s="5"/>
      <c r="S105" s="25"/>
      <c r="T105" s="23"/>
      <c r="U105" s="23"/>
      <c r="W105" s="7"/>
    </row>
    <row r="106" spans="1:24" x14ac:dyDescent="0.35">
      <c r="A106" s="2"/>
      <c r="J106" s="4"/>
      <c r="O106" s="5"/>
      <c r="T106" s="23"/>
      <c r="U106" s="23"/>
      <c r="W106" s="9"/>
    </row>
  </sheetData>
  <sortState ref="A5:X92">
    <sortCondition ref="F5:F92"/>
  </sortState>
  <customSheetViews>
    <customSheetView guid="{852B390F-300A-4052-8E81-8DDFF183CBA5}" topLeftCell="P85">
      <selection activeCell="G30" sqref="G30"/>
      <pageMargins left="0.7" right="0.7" top="0.78740157499999996" bottom="0.78740157499999996" header="0.3" footer="0.3"/>
      <pageSetup paperSize="9" orientation="landscape" horizontalDpi="4294967293" verticalDpi="4294967293" r:id="rId1"/>
    </customSheetView>
    <customSheetView guid="{EFF6D188-176C-418F-A157-ADE65AFB0250}" topLeftCell="A85">
      <selection activeCell="G30" sqref="G30"/>
      <pageMargins left="0.7" right="0.7" top="0.78740157499999996" bottom="0.78740157499999996" header="0.3" footer="0.3"/>
      <pageSetup paperSize="9" orientation="landscape" horizontalDpi="4294967293" verticalDpi="4294967293" r:id="rId2"/>
    </customSheetView>
  </customSheetViews>
  <mergeCells count="1">
    <mergeCell ref="T3:U3"/>
  </mergeCells>
  <conditionalFormatting sqref="T1:U2 T103:U1048576">
    <cfRule type="cellIs" dxfId="1" priority="2" operator="greaterThan">
      <formula>5.1</formula>
    </cfRule>
  </conditionalFormatting>
  <conditionalFormatting sqref="U5:U71 U74:U102">
    <cfRule type="cellIs" dxfId="0" priority="1" operator="greaterThan">
      <formula>5.5</formula>
    </cfRule>
  </conditionalFormatting>
  <pageMargins left="0.7" right="0.7" top="0.78740157499999996" bottom="0.78740157499999996" header="0.3" footer="0.3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customSheetViews>
    <customSheetView guid="{852B390F-300A-4052-8E81-8DDFF183CBA5}">
      <pageMargins left="0.7" right="0.7" top="0.78740157499999996" bottom="0.78740157499999996" header="0.3" footer="0.3"/>
    </customSheetView>
    <customSheetView guid="{EFF6D188-176C-418F-A157-ADE65AFB0250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Ingrid Knarston</cp:lastModifiedBy>
  <cp:lastPrinted>2018-06-06T13:24:56Z</cp:lastPrinted>
  <dcterms:created xsi:type="dcterms:W3CDTF">2017-05-23T16:43:52Z</dcterms:created>
  <dcterms:modified xsi:type="dcterms:W3CDTF">2020-08-28T11:13:06Z</dcterms:modified>
</cp:coreProperties>
</file>