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205DA1CB-BE57-4A8E-87D5-9E4BC27B431C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5 - Isotopes" sheetId="15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5" l="1"/>
  <c r="Q5" i="15" l="1"/>
  <c r="Q4" i="15"/>
  <c r="Q15" i="15"/>
  <c r="Q33" i="15"/>
  <c r="Q13" i="15"/>
  <c r="Q20" i="15"/>
  <c r="Q22" i="15"/>
  <c r="Q29" i="15"/>
  <c r="Q31" i="15"/>
  <c r="Q37" i="15"/>
  <c r="Q11" i="15"/>
  <c r="Q17" i="15"/>
  <c r="Q18" i="15"/>
  <c r="Q21" i="15"/>
  <c r="Q36" i="15"/>
  <c r="Q23" i="15"/>
  <c r="Q24" i="15"/>
  <c r="Q32" i="15"/>
  <c r="Q38" i="15"/>
  <c r="Q27" i="15"/>
  <c r="Q12" i="15"/>
  <c r="Q3" i="15"/>
  <c r="Q9" i="15"/>
  <c r="Q16" i="15"/>
  <c r="Q34" i="15"/>
  <c r="Q30" i="15"/>
  <c r="Q25" i="15"/>
  <c r="Q10" i="15"/>
  <c r="Q39" i="15" l="1"/>
  <c r="Q26" i="15"/>
  <c r="Q19" i="15"/>
  <c r="Q28" i="15"/>
  <c r="Q2" i="15"/>
  <c r="Q6" i="15"/>
  <c r="Q8" i="15"/>
  <c r="Q40" i="15"/>
  <c r="Q14" i="15"/>
  <c r="Q7" i="15"/>
  <c r="Q41" i="15"/>
  <c r="Q35" i="15"/>
</calcChain>
</file>

<file path=xl/sharedStrings.xml><?xml version="1.0" encoding="utf-8"?>
<sst xmlns="http://schemas.openxmlformats.org/spreadsheetml/2006/main" count="309" uniqueCount="125">
  <si>
    <t>Label identifier</t>
  </si>
  <si>
    <t>Exp</t>
  </si>
  <si>
    <t>Site</t>
  </si>
  <si>
    <t>Hole</t>
  </si>
  <si>
    <t>Core</t>
  </si>
  <si>
    <t>Type</t>
  </si>
  <si>
    <t>Sect</t>
  </si>
  <si>
    <t>A/W</t>
  </si>
  <si>
    <t>Top offset (cm)</t>
  </si>
  <si>
    <t>Bottom offset (cm)</t>
  </si>
  <si>
    <t>Top depth CSF-A (m)</t>
  </si>
  <si>
    <t>Bottom depth CSF-A (m)</t>
  </si>
  <si>
    <t>Top depth CCSF-341-U1421-ABCDEF-20150810 (m)</t>
  </si>
  <si>
    <t>Bottom depth CCSF-341-U1421-ABCDEF-20150810 (m)</t>
  </si>
  <si>
    <t>U1421</t>
  </si>
  <si>
    <t>C</t>
  </si>
  <si>
    <t>H</t>
  </si>
  <si>
    <t>W</t>
  </si>
  <si>
    <t>A</t>
  </si>
  <si>
    <t>341-U1421A-1H-1-W 7/9-ZELLERS</t>
  </si>
  <si>
    <t>341-U1421A-1H-1-W 30/34-ZELLERS</t>
  </si>
  <si>
    <t>341-U1421C-1H-3-W 3/7-ZELLERS</t>
  </si>
  <si>
    <t>341-U1421C-1H-4-W 51/53-ZELLERS</t>
  </si>
  <si>
    <t>341-U1421C-1H-4-W 102/104-COWAN</t>
  </si>
  <si>
    <t>341-U1421C-1H-5-W 52/54-ZELLERS</t>
  </si>
  <si>
    <t>CC</t>
  </si>
  <si>
    <t>PAL</t>
  </si>
  <si>
    <t>341-U1421A-1H-CC-PAL</t>
  </si>
  <si>
    <t>341-U1421C-1H-5-W 100/102-COWAN</t>
  </si>
  <si>
    <t>341-U1421A-2H-CC-PAL</t>
  </si>
  <si>
    <t>341-U1421C-3H-2-W 51/53-ZELLERS</t>
  </si>
  <si>
    <t>341-U1421C-3H-2-W 100/102-COWAN</t>
  </si>
  <si>
    <t>341-U1421C-3H-3-W 51/53-ZELLERS</t>
  </si>
  <si>
    <t>341-U1421A-3H-5-W 2/4-ZELLERS</t>
  </si>
  <si>
    <t>341-U1421C-3H-4-W 0/2-COWAN</t>
  </si>
  <si>
    <t>341-U1421C-3H-4-W 100/102-COWAN</t>
  </si>
  <si>
    <t>341-U1421C-3H-5-W 51/53-ZELLERS</t>
  </si>
  <si>
    <t>341-U1421C-4H-CC-W 0/2-COWAN</t>
  </si>
  <si>
    <t>341-U1421A-4H-CC-PAL</t>
  </si>
  <si>
    <t>341-U1421A-5H-CC-PAL</t>
  </si>
  <si>
    <t>341-U1421C-6H-4-W 100/102-Cowan</t>
  </si>
  <si>
    <t>341-U1421A-7H-2-W 145/150-ZELLERS</t>
  </si>
  <si>
    <t>341-U1421A-7H-3-W 4/6-ZELLERS</t>
  </si>
  <si>
    <t>341-U1421A-7H-4-W 51/53-ZELLERS</t>
  </si>
  <si>
    <t>341-U1421A-7H-CC-PAL</t>
  </si>
  <si>
    <t>341-U1421A-9H-CC-PAL</t>
  </si>
  <si>
    <t>341-U1421A-10H-CC-PAL</t>
  </si>
  <si>
    <t>341-U1421A-12H-3-W 100/102-COWAN</t>
  </si>
  <si>
    <t>341-U1421A-12H-CC-PAL</t>
  </si>
  <si>
    <t>341-U1421A-14H-CC-PAL</t>
  </si>
  <si>
    <t>341-U1421A-15H-CC-W 0/4-COWAN</t>
  </si>
  <si>
    <t>341-U1421A-16H-1-W 0/4-COWAN</t>
  </si>
  <si>
    <t>341-U1421A-15H-CC-PAL</t>
  </si>
  <si>
    <t>341-U1421A-16H-1-W 51/55-ZELLERS</t>
  </si>
  <si>
    <t>341-U1421A-16H-CC-PAL</t>
  </si>
  <si>
    <t>341-U1421A-22X-1-W 86/88-COWAN</t>
  </si>
  <si>
    <t>341-U1421A-22X-2-W 0/2-ZELLERS</t>
  </si>
  <si>
    <t>341-U1421A-22X-2-W 5/9-ZELLERS</t>
  </si>
  <si>
    <t>341-U1421A-22X-2-W 9/11-COWAN</t>
  </si>
  <si>
    <t>341-U1421A-22X-2-W 52/54-ZELLERS</t>
  </si>
  <si>
    <t>X</t>
  </si>
  <si>
    <t>Age (kyr)</t>
  </si>
  <si>
    <t>midpt  CCSF-341-U1421-ABCDEF-20150810 (m)</t>
  </si>
  <si>
    <t>U1421A 3H-5_3</t>
  </si>
  <si>
    <t>U1421A 5H-CC_8</t>
  </si>
  <si>
    <t>U1421A 7H-4_52</t>
  </si>
  <si>
    <t>U1421A 9H-CC_26</t>
  </si>
  <si>
    <t>U1421A 16H-1_52</t>
  </si>
  <si>
    <t>U1421A 22X-1_87</t>
  </si>
  <si>
    <t>U1421A 22X-2_7</t>
  </si>
  <si>
    <t>U1421A 22X-2_10</t>
  </si>
  <si>
    <t>U1421C 1H-4_103</t>
  </si>
  <si>
    <t>U1421C 1H-5_101</t>
  </si>
  <si>
    <t>U1421C 3H-2_101</t>
  </si>
  <si>
    <t>U1421C 3H-4_1</t>
  </si>
  <si>
    <t>U1421C 3H-4_101</t>
  </si>
  <si>
    <t>U1421C 4H-CC_1</t>
  </si>
  <si>
    <t>U1421A 1H-1_8</t>
  </si>
  <si>
    <t>U1421A 1H-1_32</t>
  </si>
  <si>
    <t>U1421C 1H-3_5</t>
  </si>
  <si>
    <t>U1421C 1H-4_52</t>
  </si>
  <si>
    <t>U1421C 3H-5_52</t>
  </si>
  <si>
    <t>U1421A 7H-2_148</t>
  </si>
  <si>
    <t>U1421A 7HCC 25/30</t>
  </si>
  <si>
    <t>U1421A 22X-2_1</t>
  </si>
  <si>
    <t>U1421A 22X-2_53</t>
  </si>
  <si>
    <t>U1421A 1HCC 12/17</t>
  </si>
  <si>
    <t>U1421C 3H-2_52</t>
  </si>
  <si>
    <t>U1421A  10HCC 8/13</t>
  </si>
  <si>
    <t>U1421A  12HCC 15/20</t>
  </si>
  <si>
    <t>U1421A  14HCC 18/23</t>
  </si>
  <si>
    <t>U1421A 6H-4_101</t>
  </si>
  <si>
    <t>U1421A 12H-3_101</t>
  </si>
  <si>
    <t>U1421A 15H-1_2</t>
  </si>
  <si>
    <t>U1421A 16H-1_2</t>
  </si>
  <si>
    <t>U1421C 1H-5_52</t>
  </si>
  <si>
    <t>U1421C 3H-3_52</t>
  </si>
  <si>
    <t>U1421A 7H-3_5</t>
  </si>
  <si>
    <t>U1421A 2HCC 12/17</t>
  </si>
  <si>
    <t>U1421A 4HCC 0/5</t>
  </si>
  <si>
    <t>U1421A  15HCC 25/30</t>
  </si>
  <si>
    <t>U1421A  16HCC 23/28</t>
  </si>
  <si>
    <t>5</t>
  </si>
  <si>
    <t>2</t>
  </si>
  <si>
    <t>3</t>
  </si>
  <si>
    <t>52</t>
  </si>
  <si>
    <t>51</t>
  </si>
  <si>
    <t>145</t>
  </si>
  <si>
    <t>4</t>
  </si>
  <si>
    <t>0</t>
  </si>
  <si>
    <t>54</t>
  </si>
  <si>
    <t>53</t>
  </si>
  <si>
    <t>150</t>
  </si>
  <si>
    <t>6</t>
  </si>
  <si>
    <t>Mass 44 (MV)</t>
  </si>
  <si>
    <t>Npachy d13C permil,V PDB</t>
  </si>
  <si>
    <t>Npachy d18O, permil,V PDB</t>
  </si>
  <si>
    <t>Uper d13C permil,V PDB</t>
  </si>
  <si>
    <t>U per d18O permil,V PDB</t>
  </si>
  <si>
    <t>Epac d13C permil,V PDB</t>
  </si>
  <si>
    <t>Epac d18O permil,V PDB</t>
  </si>
  <si>
    <t>Sample Name (lab)</t>
  </si>
  <si>
    <t>The 50% sedimentation rate (Data 4 - sedrates) was used to generate column P (age.50%)  generated by the Bchron age model.</t>
  </si>
  <si>
    <t>total samples analyzed</t>
  </si>
  <si>
    <t>Age (yr)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</si>
</sst>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2"/>
      <color rgb="FF000000"/>
      <name val="Calibri"/>
    </font>
    <font>
      <b/>
      <sz val="12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1"/>
  </cellStyleXfs>
  <cellXfs count="40">
    <xf numFmtId="0" fontId="0" fillId="0" borderId="0" xfId="0" applyFont="1" applyAlignment="1"/>
    <xf numFmtId="0" fontId="1" fillId="0" borderId="0" xfId="0" applyFont="1" applyAlignment="1">
      <alignment textRotation="90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left"/>
    </xf>
    <xf numFmtId="164" fontId="1" fillId="0" borderId="0" xfId="0" applyNumberFormat="1" applyFont="1" applyAlignment="1">
      <alignment textRotation="90"/>
    </xf>
    <xf numFmtId="0" fontId="1" fillId="0" borderId="0" xfId="0" applyFont="1" applyFill="1" applyAlignment="1">
      <alignment textRotation="90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quotePrefix="1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textRotation="90" wrapText="1"/>
    </xf>
    <xf numFmtId="1" fontId="4" fillId="0" borderId="0" xfId="0" applyNumberFormat="1" applyFont="1" applyFill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ont="1" applyBorder="1" applyAlignment="1"/>
    <xf numFmtId="2" fontId="4" fillId="0" borderId="1" xfId="0" applyNumberFormat="1" applyFont="1" applyFill="1" applyBorder="1" applyAlignment="1">
      <alignment horizontal="right" vertical="top"/>
    </xf>
    <xf numFmtId="2" fontId="4" fillId="0" borderId="1" xfId="0" applyNumberFormat="1" applyFont="1" applyBorder="1" applyAlignment="1">
      <alignment horizontal="right"/>
    </xf>
    <xf numFmtId="2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" fontId="4" fillId="0" borderId="1" xfId="0" quotePrefix="1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/>
    </xf>
    <xf numFmtId="1" fontId="4" fillId="0" borderId="0" xfId="0" applyNumberFormat="1" applyFont="1" applyFill="1" applyAlignment="1">
      <alignment horizontal="right" vertical="top"/>
    </xf>
    <xf numFmtId="1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 textRotation="90"/>
    </xf>
    <xf numFmtId="0" fontId="8" fillId="0" borderId="0" xfId="0" applyFont="1" applyAlignment="1">
      <alignment horizontal="left" textRotation="90" wrapText="1"/>
    </xf>
    <xf numFmtId="0" fontId="7" fillId="0" borderId="0" xfId="0" applyFont="1" applyAlignment="1">
      <alignment horizontal="left" textRotation="90" wrapText="1"/>
    </xf>
    <xf numFmtId="0" fontId="8" fillId="0" borderId="1" xfId="0" applyFont="1" applyBorder="1" applyAlignment="1">
      <alignment horizontal="left" textRotation="90" wrapText="1"/>
    </xf>
    <xf numFmtId="0" fontId="8" fillId="0" borderId="0" xfId="0" applyFont="1" applyFill="1" applyAlignment="1">
      <alignment horizontal="left" textRotation="90"/>
    </xf>
    <xf numFmtId="0" fontId="1" fillId="0" borderId="0" xfId="0" applyFont="1"/>
    <xf numFmtId="0" fontId="8" fillId="0" borderId="1" xfId="0" applyFont="1" applyFill="1" applyBorder="1" applyAlignment="1">
      <alignment horizontal="right"/>
    </xf>
    <xf numFmtId="0" fontId="1" fillId="0" borderId="0" xfId="0" applyFont="1" applyFill="1" applyAlignment="1"/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5"/>
  <sheetViews>
    <sheetView tabSelected="1" workbookViewId="0">
      <selection activeCell="Q1" sqref="Q1"/>
    </sheetView>
  </sheetViews>
  <sheetFormatPr defaultColWidth="10.625" defaultRowHeight="15.75" x14ac:dyDescent="0.25"/>
  <cols>
    <col min="1" max="1" width="8.375" style="6" customWidth="1"/>
    <col min="2" max="2" width="6.125" style="6" bestFit="1" customWidth="1"/>
    <col min="3" max="3" width="3.375" style="6" bestFit="1" customWidth="1"/>
    <col min="4" max="5" width="3.375" bestFit="1" customWidth="1"/>
    <col min="6" max="7" width="3.375" style="11" bestFit="1" customWidth="1"/>
    <col min="8" max="9" width="3.875" style="11" bestFit="1" customWidth="1"/>
    <col min="10" max="11" width="6.875" style="11" bestFit="1" customWidth="1"/>
    <col min="12" max="13" width="7.875" style="11" bestFit="1" customWidth="1"/>
    <col min="14" max="14" width="6.375" style="11" bestFit="1" customWidth="1"/>
    <col min="15" max="15" width="34" style="11" bestFit="1" customWidth="1"/>
    <col min="16" max="16" width="5.875" style="7" bestFit="1" customWidth="1"/>
    <col min="17" max="17" width="6.875" style="7" bestFit="1" customWidth="1"/>
    <col min="18" max="18" width="19.25" style="11" bestFit="1" customWidth="1"/>
    <col min="19" max="19" width="4.875" style="6" bestFit="1" customWidth="1"/>
    <col min="20" max="20" width="5" style="6" bestFit="1" customWidth="1"/>
    <col min="21" max="21" width="4.375" style="6" bestFit="1" customWidth="1"/>
    <col min="22" max="22" width="4.875" style="6" bestFit="1" customWidth="1"/>
    <col min="23" max="23" width="5" style="6" bestFit="1" customWidth="1"/>
    <col min="24" max="24" width="4.375" style="6" bestFit="1" customWidth="1"/>
    <col min="25" max="25" width="4.875" style="6" bestFit="1" customWidth="1"/>
    <col min="26" max="26" width="5" style="6" bestFit="1" customWidth="1"/>
    <col min="27" max="27" width="4.375" style="6" bestFit="1" customWidth="1"/>
    <col min="30" max="16384" width="10.625" style="6"/>
  </cols>
  <sheetData>
    <row r="1" spans="1:27" ht="285.7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1" t="s">
        <v>62</v>
      </c>
      <c r="O1" s="5" t="s">
        <v>0</v>
      </c>
      <c r="P1" s="16" t="s">
        <v>124</v>
      </c>
      <c r="Q1" s="16" t="s">
        <v>61</v>
      </c>
      <c r="R1" s="36" t="s">
        <v>121</v>
      </c>
      <c r="S1" s="32" t="s">
        <v>114</v>
      </c>
      <c r="T1" s="33" t="s">
        <v>115</v>
      </c>
      <c r="U1" s="33" t="s">
        <v>116</v>
      </c>
      <c r="V1" s="32" t="s">
        <v>114</v>
      </c>
      <c r="W1" s="34" t="s">
        <v>117</v>
      </c>
      <c r="X1" s="34" t="s">
        <v>118</v>
      </c>
      <c r="Y1" s="33" t="s">
        <v>114</v>
      </c>
      <c r="Z1" s="35" t="s">
        <v>119</v>
      </c>
      <c r="AA1" s="35" t="s">
        <v>120</v>
      </c>
    </row>
    <row r="2" spans="1:27" x14ac:dyDescent="0.25">
      <c r="A2" s="17">
        <v>341</v>
      </c>
      <c r="B2" s="9" t="s">
        <v>14</v>
      </c>
      <c r="C2" s="9" t="s">
        <v>18</v>
      </c>
      <c r="D2" s="6">
        <v>1</v>
      </c>
      <c r="E2" s="6" t="s">
        <v>16</v>
      </c>
      <c r="F2" s="3">
        <v>1</v>
      </c>
      <c r="G2" s="3" t="s">
        <v>17</v>
      </c>
      <c r="H2" s="3">
        <v>7</v>
      </c>
      <c r="I2" s="3">
        <v>9</v>
      </c>
      <c r="J2" s="3">
        <v>7.0000000000000007E-2</v>
      </c>
      <c r="K2" s="3">
        <v>0.09</v>
      </c>
      <c r="L2" s="3">
        <v>0.111</v>
      </c>
      <c r="M2" s="3">
        <v>0.13100000000000001</v>
      </c>
      <c r="N2" s="9">
        <v>0.121</v>
      </c>
      <c r="O2" s="3" t="s">
        <v>19</v>
      </c>
      <c r="P2" s="7">
        <v>215</v>
      </c>
      <c r="Q2" s="7">
        <f>P2/1000</f>
        <v>0.215</v>
      </c>
      <c r="R2" s="3" t="s">
        <v>77</v>
      </c>
      <c r="S2" s="8"/>
      <c r="T2" s="8"/>
      <c r="U2" s="8"/>
      <c r="V2" s="17">
        <v>4813.333333333333</v>
      </c>
      <c r="W2" s="9">
        <v>-0.80498051643371582</v>
      </c>
      <c r="X2" s="9">
        <v>3.2639915943145752</v>
      </c>
      <c r="Y2" s="8"/>
      <c r="Z2" s="8"/>
      <c r="AA2" s="8"/>
    </row>
    <row r="3" spans="1:27" x14ac:dyDescent="0.25">
      <c r="A3" s="17">
        <v>341</v>
      </c>
      <c r="B3" s="9" t="s">
        <v>14</v>
      </c>
      <c r="C3" s="9" t="s">
        <v>18</v>
      </c>
      <c r="D3" s="6">
        <v>1</v>
      </c>
      <c r="E3" s="6" t="s">
        <v>16</v>
      </c>
      <c r="F3" s="3">
        <v>1</v>
      </c>
      <c r="G3" s="3" t="s">
        <v>17</v>
      </c>
      <c r="H3" s="3">
        <v>30</v>
      </c>
      <c r="I3" s="3">
        <v>34</v>
      </c>
      <c r="J3" s="3">
        <v>0.3</v>
      </c>
      <c r="K3" s="3">
        <v>0.34</v>
      </c>
      <c r="L3" s="3">
        <v>0.34100000000000003</v>
      </c>
      <c r="M3" s="3">
        <v>0.38100000000000001</v>
      </c>
      <c r="N3" s="9">
        <v>0.36099999999999999</v>
      </c>
      <c r="O3" s="3" t="s">
        <v>20</v>
      </c>
      <c r="P3" s="7">
        <v>645</v>
      </c>
      <c r="Q3" s="7">
        <f t="shared" ref="Q3:Q41" si="0">P3/1000</f>
        <v>0.64500000000000002</v>
      </c>
      <c r="R3" s="3" t="s">
        <v>78</v>
      </c>
      <c r="S3" s="8"/>
      <c r="T3" s="8"/>
      <c r="U3" s="8"/>
      <c r="V3" s="17">
        <v>5514</v>
      </c>
      <c r="W3" s="9">
        <v>-1.03</v>
      </c>
      <c r="X3" s="9">
        <v>3.22</v>
      </c>
      <c r="Y3" s="8"/>
      <c r="Z3" s="8"/>
      <c r="AA3" s="8"/>
    </row>
    <row r="4" spans="1:27" x14ac:dyDescent="0.25">
      <c r="A4" s="17">
        <v>341</v>
      </c>
      <c r="B4" s="9" t="s">
        <v>14</v>
      </c>
      <c r="C4" s="9" t="s">
        <v>15</v>
      </c>
      <c r="D4" s="6">
        <v>1</v>
      </c>
      <c r="E4" s="6" t="s">
        <v>16</v>
      </c>
      <c r="F4" s="13">
        <v>3</v>
      </c>
      <c r="G4" s="13" t="s">
        <v>17</v>
      </c>
      <c r="H4" s="13">
        <v>3</v>
      </c>
      <c r="I4" s="13">
        <v>7</v>
      </c>
      <c r="J4" s="3">
        <v>3.03</v>
      </c>
      <c r="K4" s="3">
        <v>3.07</v>
      </c>
      <c r="L4" s="3">
        <v>3.03</v>
      </c>
      <c r="M4" s="3">
        <v>3.07</v>
      </c>
      <c r="N4" s="9">
        <v>3.05</v>
      </c>
      <c r="O4" s="3" t="s">
        <v>21</v>
      </c>
      <c r="P4" s="7">
        <v>5457</v>
      </c>
      <c r="Q4" s="7">
        <f t="shared" si="0"/>
        <v>5.4569999999999999</v>
      </c>
      <c r="R4" s="13" t="s">
        <v>79</v>
      </c>
      <c r="S4" s="8"/>
      <c r="T4" s="8"/>
      <c r="U4" s="8"/>
      <c r="V4" s="17">
        <v>3133.3333333333335</v>
      </c>
      <c r="W4" s="9">
        <v>-1.0274277925491333</v>
      </c>
      <c r="X4" s="9">
        <v>3.0352921485900879</v>
      </c>
      <c r="Y4" s="8"/>
      <c r="Z4" s="8"/>
      <c r="AA4" s="8"/>
    </row>
    <row r="5" spans="1:27" x14ac:dyDescent="0.25">
      <c r="A5" s="17">
        <v>341</v>
      </c>
      <c r="B5" s="9" t="s">
        <v>14</v>
      </c>
      <c r="C5" s="9" t="s">
        <v>15</v>
      </c>
      <c r="D5" s="6">
        <v>1</v>
      </c>
      <c r="E5" s="6" t="s">
        <v>16</v>
      </c>
      <c r="F5" s="13">
        <v>4</v>
      </c>
      <c r="G5" s="13" t="s">
        <v>17</v>
      </c>
      <c r="H5" s="13">
        <v>51</v>
      </c>
      <c r="I5" s="13">
        <v>53</v>
      </c>
      <c r="J5" s="3">
        <v>5.01</v>
      </c>
      <c r="K5" s="3">
        <v>5.03</v>
      </c>
      <c r="L5" s="3">
        <v>5.01</v>
      </c>
      <c r="M5" s="3">
        <v>5.03</v>
      </c>
      <c r="N5" s="9">
        <v>5.0199999999999996</v>
      </c>
      <c r="O5" s="3" t="s">
        <v>22</v>
      </c>
      <c r="P5" s="7">
        <v>10126</v>
      </c>
      <c r="Q5" s="7">
        <f t="shared" si="0"/>
        <v>10.125999999999999</v>
      </c>
      <c r="R5" s="13" t="s">
        <v>80</v>
      </c>
      <c r="S5" s="8"/>
      <c r="T5" s="8"/>
      <c r="U5" s="8"/>
      <c r="V5" s="17">
        <v>3625.8333333333335</v>
      </c>
      <c r="W5" s="9">
        <v>-0.87376832962036133</v>
      </c>
      <c r="X5" s="9">
        <v>3.284212589263916</v>
      </c>
      <c r="Y5" s="8"/>
      <c r="Z5" s="8"/>
      <c r="AA5" s="8"/>
    </row>
    <row r="6" spans="1:27" x14ac:dyDescent="0.25">
      <c r="A6" s="17">
        <v>341</v>
      </c>
      <c r="B6" s="9" t="s">
        <v>14</v>
      </c>
      <c r="C6" s="9" t="s">
        <v>15</v>
      </c>
      <c r="D6" s="6">
        <v>1</v>
      </c>
      <c r="E6" s="6" t="s">
        <v>16</v>
      </c>
      <c r="F6" s="14">
        <v>4</v>
      </c>
      <c r="G6" s="14" t="s">
        <v>17</v>
      </c>
      <c r="H6" s="14">
        <v>102</v>
      </c>
      <c r="I6" s="14">
        <v>104</v>
      </c>
      <c r="J6" s="3">
        <v>5.52</v>
      </c>
      <c r="K6" s="3">
        <v>5.54</v>
      </c>
      <c r="L6" s="3">
        <v>5.52</v>
      </c>
      <c r="M6" s="3">
        <v>5.54</v>
      </c>
      <c r="N6" s="9">
        <v>5.5299999999999994</v>
      </c>
      <c r="O6" s="3" t="s">
        <v>23</v>
      </c>
      <c r="P6" s="7">
        <v>11310</v>
      </c>
      <c r="Q6" s="7">
        <f t="shared" si="0"/>
        <v>11.31</v>
      </c>
      <c r="R6" s="14" t="s">
        <v>71</v>
      </c>
      <c r="S6" s="27">
        <v>5622.166666666667</v>
      </c>
      <c r="T6" s="19">
        <v>0.24943353235721588</v>
      </c>
      <c r="U6" s="19">
        <v>2.2439448833465576</v>
      </c>
      <c r="V6" s="17"/>
      <c r="W6" s="9"/>
      <c r="X6" s="9"/>
      <c r="Y6" s="9"/>
      <c r="Z6" s="9"/>
      <c r="AA6" s="9"/>
    </row>
    <row r="7" spans="1:27" x14ac:dyDescent="0.25">
      <c r="A7" s="17">
        <v>341</v>
      </c>
      <c r="B7" s="9" t="s">
        <v>14</v>
      </c>
      <c r="C7" s="9" t="s">
        <v>15</v>
      </c>
      <c r="D7" s="6">
        <v>1</v>
      </c>
      <c r="E7" s="6" t="s">
        <v>16</v>
      </c>
      <c r="F7" s="15" t="s">
        <v>102</v>
      </c>
      <c r="G7" s="15" t="s">
        <v>17</v>
      </c>
      <c r="H7" s="15" t="s">
        <v>105</v>
      </c>
      <c r="I7" s="15" t="s">
        <v>110</v>
      </c>
      <c r="J7" s="3">
        <v>6.52</v>
      </c>
      <c r="K7" s="3">
        <v>6.54</v>
      </c>
      <c r="L7" s="3">
        <v>6.52</v>
      </c>
      <c r="M7" s="3">
        <v>6.54</v>
      </c>
      <c r="N7" s="9">
        <v>6.5299999999999994</v>
      </c>
      <c r="O7" s="3" t="s">
        <v>24</v>
      </c>
      <c r="P7" s="7">
        <v>14101</v>
      </c>
      <c r="Q7" s="7">
        <f t="shared" si="0"/>
        <v>14.101000000000001</v>
      </c>
      <c r="R7" s="15" t="s">
        <v>95</v>
      </c>
      <c r="S7" s="28">
        <v>5508.333333333333</v>
      </c>
      <c r="T7" s="22">
        <v>0.21465785801410675</v>
      </c>
      <c r="U7" s="22">
        <v>2.9654593467712402</v>
      </c>
      <c r="V7" s="17"/>
      <c r="W7" s="9"/>
      <c r="X7" s="9"/>
      <c r="Y7" s="9"/>
      <c r="Z7" s="9"/>
      <c r="AA7" s="9"/>
    </row>
    <row r="8" spans="1:27" x14ac:dyDescent="0.25">
      <c r="A8" s="17">
        <v>341</v>
      </c>
      <c r="B8" s="9" t="s">
        <v>14</v>
      </c>
      <c r="C8" s="9" t="s">
        <v>15</v>
      </c>
      <c r="D8" s="6">
        <v>1</v>
      </c>
      <c r="E8" s="6" t="s">
        <v>16</v>
      </c>
      <c r="F8" s="15" t="s">
        <v>102</v>
      </c>
      <c r="G8" s="15" t="s">
        <v>17</v>
      </c>
      <c r="H8" s="15" t="s">
        <v>105</v>
      </c>
      <c r="I8" s="15" t="s">
        <v>110</v>
      </c>
      <c r="J8" s="3">
        <v>6.52</v>
      </c>
      <c r="K8" s="3">
        <v>6.54</v>
      </c>
      <c r="L8" s="3">
        <v>6.52</v>
      </c>
      <c r="M8" s="3">
        <v>6.54</v>
      </c>
      <c r="N8" s="9">
        <v>6.5299999999999994</v>
      </c>
      <c r="O8" s="3" t="s">
        <v>24</v>
      </c>
      <c r="P8" s="7">
        <v>14101</v>
      </c>
      <c r="Q8" s="7">
        <f t="shared" si="0"/>
        <v>14.101000000000001</v>
      </c>
      <c r="R8" s="15" t="s">
        <v>95</v>
      </c>
      <c r="S8" s="28">
        <v>3509.3333333333335</v>
      </c>
      <c r="T8" s="22">
        <v>0.38763135671615601</v>
      </c>
      <c r="U8" s="22">
        <v>1.8485187292098999</v>
      </c>
      <c r="V8" s="17"/>
      <c r="W8" s="9"/>
      <c r="X8" s="9"/>
      <c r="Y8" s="9"/>
      <c r="Z8" s="9"/>
      <c r="AA8" s="9"/>
    </row>
    <row r="9" spans="1:27" x14ac:dyDescent="0.25">
      <c r="A9" s="17">
        <v>341</v>
      </c>
      <c r="B9" s="9" t="s">
        <v>14</v>
      </c>
      <c r="C9" s="9" t="s">
        <v>18</v>
      </c>
      <c r="D9" s="6">
        <v>1</v>
      </c>
      <c r="E9" s="6" t="s">
        <v>16</v>
      </c>
      <c r="F9" s="13" t="s">
        <v>25</v>
      </c>
      <c r="G9" s="13"/>
      <c r="H9" s="13" t="s">
        <v>26</v>
      </c>
      <c r="I9" s="13"/>
      <c r="J9" s="3">
        <v>6.77</v>
      </c>
      <c r="K9" s="3">
        <v>6.82</v>
      </c>
      <c r="L9" s="3">
        <v>6.8109999999999999</v>
      </c>
      <c r="M9" s="3">
        <v>6.8609999999999998</v>
      </c>
      <c r="N9" s="9">
        <v>6.8360000000000003</v>
      </c>
      <c r="O9" s="3" t="s">
        <v>27</v>
      </c>
      <c r="P9" s="7">
        <v>15503</v>
      </c>
      <c r="Q9" s="7">
        <f t="shared" si="0"/>
        <v>15.503</v>
      </c>
      <c r="R9" s="13" t="s">
        <v>86</v>
      </c>
      <c r="S9" s="18">
        <v>4603</v>
      </c>
      <c r="T9" s="19">
        <v>0.02</v>
      </c>
      <c r="U9" s="19">
        <v>3.13</v>
      </c>
      <c r="V9" s="17"/>
      <c r="W9" s="9"/>
      <c r="X9" s="9"/>
      <c r="Y9" s="18">
        <v>1753</v>
      </c>
      <c r="Z9" s="19">
        <v>-1.1100000000000001</v>
      </c>
      <c r="AA9" s="19">
        <v>4.26</v>
      </c>
    </row>
    <row r="10" spans="1:27" x14ac:dyDescent="0.25">
      <c r="A10" s="17">
        <v>341</v>
      </c>
      <c r="B10" s="9" t="s">
        <v>14</v>
      </c>
      <c r="C10" s="9" t="s">
        <v>15</v>
      </c>
      <c r="D10" s="6">
        <v>1</v>
      </c>
      <c r="E10" s="6" t="s">
        <v>16</v>
      </c>
      <c r="F10" s="14">
        <v>5</v>
      </c>
      <c r="G10" s="14" t="s">
        <v>17</v>
      </c>
      <c r="H10" s="14">
        <v>100</v>
      </c>
      <c r="I10" s="14">
        <v>102</v>
      </c>
      <c r="J10" s="3">
        <v>7</v>
      </c>
      <c r="K10" s="3">
        <v>7.02</v>
      </c>
      <c r="L10" s="3">
        <v>7</v>
      </c>
      <c r="M10" s="3">
        <v>7.02</v>
      </c>
      <c r="N10" s="9">
        <v>7.01</v>
      </c>
      <c r="O10" s="3" t="s">
        <v>28</v>
      </c>
      <c r="P10" s="7">
        <v>15772</v>
      </c>
      <c r="Q10" s="7">
        <f t="shared" si="0"/>
        <v>15.772</v>
      </c>
      <c r="R10" s="14" t="s">
        <v>72</v>
      </c>
      <c r="S10" s="27">
        <v>5539.833333333333</v>
      </c>
      <c r="T10" s="19">
        <v>0.11767257004976273</v>
      </c>
      <c r="U10" s="19">
        <v>3.5053372383117676</v>
      </c>
      <c r="V10" s="17"/>
      <c r="W10" s="9"/>
      <c r="X10" s="9"/>
      <c r="Y10" s="29"/>
      <c r="Z10" s="23"/>
      <c r="AA10" s="23"/>
    </row>
    <row r="11" spans="1:27" x14ac:dyDescent="0.25">
      <c r="A11" s="17">
        <v>341</v>
      </c>
      <c r="B11" s="9" t="s">
        <v>14</v>
      </c>
      <c r="C11" s="9" t="s">
        <v>18</v>
      </c>
      <c r="D11" s="6">
        <v>2</v>
      </c>
      <c r="E11" s="6" t="s">
        <v>16</v>
      </c>
      <c r="F11" s="13" t="s">
        <v>25</v>
      </c>
      <c r="G11" s="13"/>
      <c r="H11" s="13" t="s">
        <v>26</v>
      </c>
      <c r="I11" s="13"/>
      <c r="J11" s="3">
        <v>16.5</v>
      </c>
      <c r="K11" s="3">
        <v>16.55</v>
      </c>
      <c r="L11" s="3">
        <v>16.077000000000002</v>
      </c>
      <c r="M11" s="3">
        <v>16.126999999999999</v>
      </c>
      <c r="N11" s="9">
        <v>16.102000000000004</v>
      </c>
      <c r="O11" s="3" t="s">
        <v>29</v>
      </c>
      <c r="P11" s="7">
        <v>16964</v>
      </c>
      <c r="Q11" s="7">
        <f t="shared" si="0"/>
        <v>16.963999999999999</v>
      </c>
      <c r="R11" s="13" t="s">
        <v>98</v>
      </c>
      <c r="S11" s="18">
        <v>4159</v>
      </c>
      <c r="T11" s="19">
        <v>0.08</v>
      </c>
      <c r="U11" s="19">
        <v>3.2</v>
      </c>
      <c r="V11" s="17"/>
      <c r="W11" s="9"/>
      <c r="X11" s="9"/>
      <c r="Y11" s="29"/>
      <c r="Z11" s="23"/>
      <c r="AA11" s="23"/>
    </row>
    <row r="12" spans="1:27" x14ac:dyDescent="0.25">
      <c r="A12" s="17">
        <v>341</v>
      </c>
      <c r="B12" s="9" t="s">
        <v>14</v>
      </c>
      <c r="C12" s="9" t="s">
        <v>15</v>
      </c>
      <c r="D12" s="6">
        <v>3</v>
      </c>
      <c r="E12" s="6" t="s">
        <v>16</v>
      </c>
      <c r="F12" s="15" t="s">
        <v>103</v>
      </c>
      <c r="G12" s="15" t="s">
        <v>17</v>
      </c>
      <c r="H12" s="15" t="s">
        <v>106</v>
      </c>
      <c r="I12" s="15" t="s">
        <v>111</v>
      </c>
      <c r="J12" s="3">
        <v>20.010000000000002</v>
      </c>
      <c r="K12" s="3">
        <v>20.03</v>
      </c>
      <c r="L12" s="3">
        <v>19.861999999999998</v>
      </c>
      <c r="M12" s="3">
        <v>19.882000000000001</v>
      </c>
      <c r="N12" s="9">
        <v>19.872</v>
      </c>
      <c r="O12" s="3" t="s">
        <v>30</v>
      </c>
      <c r="P12" s="7">
        <v>17266</v>
      </c>
      <c r="Q12" s="7">
        <f t="shared" si="0"/>
        <v>17.265999999999998</v>
      </c>
      <c r="R12" s="15" t="s">
        <v>87</v>
      </c>
      <c r="S12" s="28">
        <v>5476.5</v>
      </c>
      <c r="T12" s="22">
        <v>6.602901266887784E-4</v>
      </c>
      <c r="U12" s="22">
        <v>3.4804537296295166</v>
      </c>
      <c r="V12" s="17"/>
      <c r="W12" s="9"/>
      <c r="X12" s="9"/>
      <c r="Y12" s="30">
        <v>5562.166666666667</v>
      </c>
      <c r="Z12" s="24">
        <v>-0.64356350898742676</v>
      </c>
      <c r="AA12" s="24">
        <v>4.4378108978271484</v>
      </c>
    </row>
    <row r="13" spans="1:27" x14ac:dyDescent="0.25">
      <c r="A13" s="17">
        <v>341</v>
      </c>
      <c r="B13" s="9" t="s">
        <v>14</v>
      </c>
      <c r="C13" s="9" t="s">
        <v>15</v>
      </c>
      <c r="D13" s="6">
        <v>3</v>
      </c>
      <c r="E13" s="6" t="s">
        <v>16</v>
      </c>
      <c r="F13" s="14">
        <v>2</v>
      </c>
      <c r="G13" s="14" t="s">
        <v>17</v>
      </c>
      <c r="H13" s="14">
        <v>100</v>
      </c>
      <c r="I13" s="14">
        <v>102</v>
      </c>
      <c r="J13" s="3">
        <v>20.5</v>
      </c>
      <c r="K13" s="3">
        <v>20.52</v>
      </c>
      <c r="L13" s="3">
        <v>20.352</v>
      </c>
      <c r="M13" s="3">
        <v>20.372</v>
      </c>
      <c r="N13" s="9">
        <v>20.362000000000002</v>
      </c>
      <c r="O13" s="3" t="s">
        <v>31</v>
      </c>
      <c r="P13" s="7">
        <v>17304</v>
      </c>
      <c r="Q13" s="7">
        <f t="shared" si="0"/>
        <v>17.303999999999998</v>
      </c>
      <c r="R13" s="14" t="s">
        <v>73</v>
      </c>
      <c r="S13" s="27">
        <v>5907.166666666667</v>
      </c>
      <c r="T13" s="19">
        <v>0.16123920679092407</v>
      </c>
      <c r="U13" s="19">
        <v>3.4784564971923828</v>
      </c>
      <c r="V13" s="17"/>
      <c r="W13" s="9"/>
      <c r="X13" s="9"/>
      <c r="Y13" s="29"/>
      <c r="Z13" s="23"/>
      <c r="AA13" s="23"/>
    </row>
    <row r="14" spans="1:27" x14ac:dyDescent="0.25">
      <c r="A14" s="17">
        <v>341</v>
      </c>
      <c r="B14" s="9" t="s">
        <v>14</v>
      </c>
      <c r="C14" s="9" t="s">
        <v>15</v>
      </c>
      <c r="D14" s="6">
        <v>3</v>
      </c>
      <c r="E14" s="6" t="s">
        <v>16</v>
      </c>
      <c r="F14" s="15" t="s">
        <v>104</v>
      </c>
      <c r="G14" s="15" t="s">
        <v>17</v>
      </c>
      <c r="H14" s="15" t="s">
        <v>106</v>
      </c>
      <c r="I14" s="15" t="s">
        <v>111</v>
      </c>
      <c r="J14" s="3">
        <v>21.51</v>
      </c>
      <c r="K14" s="3">
        <v>21.53</v>
      </c>
      <c r="L14" s="3">
        <v>21.361999999999998</v>
      </c>
      <c r="M14" s="3">
        <v>21.382000000000001</v>
      </c>
      <c r="N14" s="9">
        <v>21.372</v>
      </c>
      <c r="O14" s="3" t="s">
        <v>32</v>
      </c>
      <c r="P14" s="7">
        <v>17384</v>
      </c>
      <c r="Q14" s="7">
        <f t="shared" si="0"/>
        <v>17.384</v>
      </c>
      <c r="R14" s="15" t="s">
        <v>96</v>
      </c>
      <c r="S14" s="28">
        <v>5875.333333333333</v>
      </c>
      <c r="T14" s="22">
        <v>0.19711093604564667</v>
      </c>
      <c r="U14" s="22">
        <v>3.4772269725799561</v>
      </c>
      <c r="V14" s="17"/>
      <c r="W14" s="9"/>
      <c r="X14" s="9"/>
      <c r="Y14" s="29"/>
      <c r="Z14" s="23"/>
      <c r="AA14" s="23"/>
    </row>
    <row r="15" spans="1:27" x14ac:dyDescent="0.25">
      <c r="A15" s="17">
        <v>341</v>
      </c>
      <c r="B15" s="9" t="s">
        <v>14</v>
      </c>
      <c r="C15" s="9" t="s">
        <v>18</v>
      </c>
      <c r="D15" s="6">
        <v>3</v>
      </c>
      <c r="E15" s="6" t="s">
        <v>16</v>
      </c>
      <c r="F15" s="14">
        <v>5</v>
      </c>
      <c r="G15" s="14" t="s">
        <v>17</v>
      </c>
      <c r="H15" s="14">
        <v>2</v>
      </c>
      <c r="I15" s="14">
        <v>4</v>
      </c>
      <c r="J15" s="3">
        <v>22.25</v>
      </c>
      <c r="K15" s="3">
        <v>22.27</v>
      </c>
      <c r="L15" s="3">
        <v>22.102</v>
      </c>
      <c r="M15" s="3">
        <v>22.122</v>
      </c>
      <c r="N15" s="9">
        <v>22.182000000000002</v>
      </c>
      <c r="O15" s="3" t="s">
        <v>33</v>
      </c>
      <c r="P15" s="7">
        <v>17448</v>
      </c>
      <c r="Q15" s="7">
        <f t="shared" si="0"/>
        <v>17.448</v>
      </c>
      <c r="R15" s="14" t="s">
        <v>63</v>
      </c>
      <c r="S15" s="27">
        <v>5611</v>
      </c>
      <c r="T15" s="19">
        <v>0.15184476971626282</v>
      </c>
      <c r="U15" s="19">
        <v>3.4236783981323242</v>
      </c>
      <c r="V15" s="17"/>
      <c r="W15" s="9"/>
      <c r="X15" s="9"/>
      <c r="Y15" s="27">
        <v>5543.166666666667</v>
      </c>
      <c r="Z15" s="19">
        <v>-0.62790995836257935</v>
      </c>
      <c r="AA15" s="19">
        <v>4.601435661315918</v>
      </c>
    </row>
    <row r="16" spans="1:27" x14ac:dyDescent="0.25">
      <c r="A16" s="17">
        <v>341</v>
      </c>
      <c r="B16" s="9" t="s">
        <v>14</v>
      </c>
      <c r="C16" s="9" t="s">
        <v>15</v>
      </c>
      <c r="D16" s="6">
        <v>3</v>
      </c>
      <c r="E16" s="6" t="s">
        <v>16</v>
      </c>
      <c r="F16" s="14">
        <v>4</v>
      </c>
      <c r="G16" s="14" t="s">
        <v>17</v>
      </c>
      <c r="H16" s="14">
        <v>0</v>
      </c>
      <c r="I16" s="14">
        <v>2</v>
      </c>
      <c r="J16" s="3">
        <v>22.5</v>
      </c>
      <c r="K16" s="3">
        <v>22.52</v>
      </c>
      <c r="L16" s="3">
        <v>22.352</v>
      </c>
      <c r="M16" s="3">
        <v>22.372</v>
      </c>
      <c r="N16" s="9">
        <v>22.362000000000002</v>
      </c>
      <c r="O16" s="3" t="s">
        <v>34</v>
      </c>
      <c r="P16" s="7">
        <v>17459</v>
      </c>
      <c r="Q16" s="7">
        <f t="shared" si="0"/>
        <v>17.459</v>
      </c>
      <c r="R16" s="14" t="s">
        <v>74</v>
      </c>
      <c r="S16" s="27">
        <v>5528.5</v>
      </c>
      <c r="T16" s="19">
        <v>0.22625264525413513</v>
      </c>
      <c r="U16" s="19">
        <v>3.2927579879760742</v>
      </c>
      <c r="V16" s="17"/>
      <c r="W16" s="9"/>
      <c r="X16" s="9"/>
      <c r="Y16" s="29"/>
      <c r="Z16" s="23"/>
      <c r="AA16" s="23"/>
    </row>
    <row r="17" spans="1:27" x14ac:dyDescent="0.25">
      <c r="A17" s="17">
        <v>341</v>
      </c>
      <c r="B17" s="9" t="s">
        <v>14</v>
      </c>
      <c r="C17" s="9" t="s">
        <v>15</v>
      </c>
      <c r="D17" s="6">
        <v>3</v>
      </c>
      <c r="E17" s="6" t="s">
        <v>16</v>
      </c>
      <c r="F17" s="14">
        <v>4</v>
      </c>
      <c r="G17" s="14" t="s">
        <v>17</v>
      </c>
      <c r="H17" s="14">
        <v>100</v>
      </c>
      <c r="I17" s="14">
        <v>102</v>
      </c>
      <c r="J17" s="3">
        <v>23.5</v>
      </c>
      <c r="K17" s="3">
        <v>23.52</v>
      </c>
      <c r="L17" s="3">
        <v>23.352</v>
      </c>
      <c r="M17" s="3">
        <v>23.372</v>
      </c>
      <c r="N17" s="9">
        <v>23.362000000000002</v>
      </c>
      <c r="O17" s="3" t="s">
        <v>35</v>
      </c>
      <c r="P17" s="7">
        <v>17494</v>
      </c>
      <c r="Q17" s="7">
        <f t="shared" si="0"/>
        <v>17.494</v>
      </c>
      <c r="R17" s="14" t="s">
        <v>75</v>
      </c>
      <c r="S17" s="27">
        <v>5497.166666666667</v>
      </c>
      <c r="T17" s="19">
        <v>4.5692853629589081E-2</v>
      </c>
      <c r="U17" s="19">
        <v>3.3308169841766357</v>
      </c>
      <c r="V17" s="17"/>
      <c r="W17" s="9"/>
      <c r="X17" s="9"/>
      <c r="Y17" s="29"/>
      <c r="Z17" s="23"/>
      <c r="AA17" s="23"/>
    </row>
    <row r="18" spans="1:27" x14ac:dyDescent="0.25">
      <c r="A18" s="17">
        <v>341</v>
      </c>
      <c r="B18" s="9" t="s">
        <v>14</v>
      </c>
      <c r="C18" s="9" t="s">
        <v>15</v>
      </c>
      <c r="D18" s="6">
        <v>3</v>
      </c>
      <c r="E18" s="6" t="s">
        <v>16</v>
      </c>
      <c r="F18" s="15" t="s">
        <v>102</v>
      </c>
      <c r="G18" s="15" t="s">
        <v>17</v>
      </c>
      <c r="H18" s="15" t="s">
        <v>106</v>
      </c>
      <c r="I18" s="15" t="s">
        <v>111</v>
      </c>
      <c r="J18" s="3">
        <v>24.51</v>
      </c>
      <c r="K18" s="3">
        <v>24.53</v>
      </c>
      <c r="L18" s="3">
        <v>24.361999999999998</v>
      </c>
      <c r="M18" s="3">
        <v>24.382000000000001</v>
      </c>
      <c r="N18" s="9">
        <v>24.372</v>
      </c>
      <c r="O18" s="3" t="s">
        <v>36</v>
      </c>
      <c r="P18" s="7">
        <v>17527</v>
      </c>
      <c r="Q18" s="7">
        <f t="shared" si="0"/>
        <v>17.527000000000001</v>
      </c>
      <c r="R18" s="15" t="s">
        <v>81</v>
      </c>
      <c r="S18" s="28">
        <v>4122</v>
      </c>
      <c r="T18" s="22">
        <v>-1.2061594054102898E-2</v>
      </c>
      <c r="U18" s="22">
        <v>3.2884881496429443</v>
      </c>
      <c r="V18" s="17">
        <v>5518.166666666667</v>
      </c>
      <c r="W18" s="9">
        <v>-1.2224442958831787</v>
      </c>
      <c r="X18" s="9">
        <v>4.562042236328125</v>
      </c>
      <c r="Y18" s="28">
        <v>5021.5</v>
      </c>
      <c r="Z18" s="22">
        <v>-0.91687870025634766</v>
      </c>
      <c r="AA18" s="22">
        <v>4.4808721542358398</v>
      </c>
    </row>
    <row r="19" spans="1:27" x14ac:dyDescent="0.25">
      <c r="A19" s="17">
        <v>341</v>
      </c>
      <c r="B19" s="9" t="s">
        <v>14</v>
      </c>
      <c r="C19" s="9" t="s">
        <v>18</v>
      </c>
      <c r="D19" s="6">
        <v>4</v>
      </c>
      <c r="E19" s="6" t="s">
        <v>16</v>
      </c>
      <c r="F19" s="13" t="s">
        <v>25</v>
      </c>
      <c r="G19" s="13"/>
      <c r="H19" s="13" t="s">
        <v>26</v>
      </c>
      <c r="I19" s="13"/>
      <c r="J19" s="3">
        <v>27.25</v>
      </c>
      <c r="K19" s="3">
        <v>27.3</v>
      </c>
      <c r="L19" s="3">
        <v>29.018000000000001</v>
      </c>
      <c r="M19" s="3">
        <v>29.068000000000001</v>
      </c>
      <c r="N19" s="9">
        <v>29.042999999999999</v>
      </c>
      <c r="O19" s="3" t="s">
        <v>38</v>
      </c>
      <c r="P19" s="7">
        <v>17679</v>
      </c>
      <c r="Q19" s="7">
        <f t="shared" si="0"/>
        <v>17.678999999999998</v>
      </c>
      <c r="R19" s="13" t="s">
        <v>99</v>
      </c>
      <c r="S19" s="18">
        <v>3947</v>
      </c>
      <c r="T19" s="19">
        <v>-0.05</v>
      </c>
      <c r="U19" s="19">
        <v>3.09</v>
      </c>
      <c r="V19" s="17"/>
      <c r="W19" s="9"/>
      <c r="X19" s="9"/>
      <c r="Y19" s="17"/>
      <c r="Z19" s="9"/>
      <c r="AA19" s="9"/>
    </row>
    <row r="20" spans="1:27" x14ac:dyDescent="0.25">
      <c r="A20" s="17">
        <v>341</v>
      </c>
      <c r="B20" s="9" t="s">
        <v>14</v>
      </c>
      <c r="C20" s="9" t="s">
        <v>15</v>
      </c>
      <c r="D20" s="6">
        <v>4</v>
      </c>
      <c r="E20" s="6" t="s">
        <v>16</v>
      </c>
      <c r="F20" s="14" t="s">
        <v>25</v>
      </c>
      <c r="G20" s="14" t="s">
        <v>17</v>
      </c>
      <c r="H20" s="14">
        <v>0</v>
      </c>
      <c r="I20" s="14">
        <v>2</v>
      </c>
      <c r="J20" s="3">
        <v>28.6</v>
      </c>
      <c r="K20" s="3">
        <v>28.62</v>
      </c>
      <c r="L20" s="3">
        <v>28.518999999999998</v>
      </c>
      <c r="M20" s="3">
        <v>28.539000000000001</v>
      </c>
      <c r="N20" s="9">
        <v>28.529000000000003</v>
      </c>
      <c r="O20" s="3" t="s">
        <v>37</v>
      </c>
      <c r="P20" s="7">
        <v>17662</v>
      </c>
      <c r="Q20" s="7">
        <f t="shared" si="0"/>
        <v>17.661999999999999</v>
      </c>
      <c r="R20" s="14" t="s">
        <v>76</v>
      </c>
      <c r="S20" s="27">
        <v>4317.666666666667</v>
      </c>
      <c r="T20" s="19">
        <v>0.26446670293807983</v>
      </c>
      <c r="U20" s="19">
        <v>2.6292917728424072</v>
      </c>
      <c r="V20" s="17"/>
      <c r="W20" s="9"/>
      <c r="X20" s="9"/>
      <c r="Y20" s="17"/>
      <c r="Z20" s="9"/>
      <c r="AA20" s="9"/>
    </row>
    <row r="21" spans="1:27" x14ac:dyDescent="0.25">
      <c r="A21" s="17">
        <v>341</v>
      </c>
      <c r="B21" s="9" t="s">
        <v>14</v>
      </c>
      <c r="C21" s="9" t="s">
        <v>18</v>
      </c>
      <c r="D21" s="6">
        <v>5</v>
      </c>
      <c r="E21" s="6" t="s">
        <v>16</v>
      </c>
      <c r="F21" s="14" t="s">
        <v>25</v>
      </c>
      <c r="G21" s="6"/>
      <c r="H21" s="14" t="s">
        <v>26</v>
      </c>
      <c r="I21" s="14"/>
      <c r="J21" s="3">
        <v>35.35</v>
      </c>
      <c r="K21" s="3">
        <v>35.4</v>
      </c>
      <c r="L21" s="3">
        <v>37.118000000000002</v>
      </c>
      <c r="M21" s="3">
        <v>37.167999999999999</v>
      </c>
      <c r="N21" s="19">
        <v>37.143000000000001</v>
      </c>
      <c r="O21" s="3" t="s">
        <v>39</v>
      </c>
      <c r="P21" s="7">
        <v>17944</v>
      </c>
      <c r="Q21" s="7">
        <f t="shared" si="0"/>
        <v>17.943999999999999</v>
      </c>
      <c r="R21" s="14" t="s">
        <v>64</v>
      </c>
      <c r="S21" s="27">
        <v>4532.833333333333</v>
      </c>
      <c r="T21" s="19">
        <v>3.1320340931415558E-2</v>
      </c>
      <c r="U21" s="19">
        <v>3.1352424621582031</v>
      </c>
      <c r="V21" s="17"/>
      <c r="W21" s="9"/>
      <c r="X21" s="9"/>
      <c r="Y21" s="17"/>
      <c r="Z21" s="9"/>
      <c r="AA21" s="9"/>
    </row>
    <row r="22" spans="1:27" x14ac:dyDescent="0.25">
      <c r="A22" s="17">
        <v>341</v>
      </c>
      <c r="B22" s="9" t="s">
        <v>14</v>
      </c>
      <c r="C22" s="9" t="s">
        <v>15</v>
      </c>
      <c r="D22" s="6">
        <v>6</v>
      </c>
      <c r="E22" s="6" t="s">
        <v>16</v>
      </c>
      <c r="F22" s="14">
        <v>4</v>
      </c>
      <c r="G22" s="14" t="s">
        <v>17</v>
      </c>
      <c r="H22" s="14">
        <v>100</v>
      </c>
      <c r="I22" s="14">
        <v>102</v>
      </c>
      <c r="J22" s="3">
        <v>37.75</v>
      </c>
      <c r="K22" s="3">
        <v>37.770000000000003</v>
      </c>
      <c r="L22" s="3">
        <v>37.515999999999998</v>
      </c>
      <c r="M22" s="3">
        <v>37.536000000000001</v>
      </c>
      <c r="N22" s="19">
        <v>37.525999999999996</v>
      </c>
      <c r="O22" s="3" t="s">
        <v>40</v>
      </c>
      <c r="P22" s="7">
        <v>17956</v>
      </c>
      <c r="Q22" s="7">
        <f t="shared" si="0"/>
        <v>17.956</v>
      </c>
      <c r="R22" s="14" t="s">
        <v>91</v>
      </c>
      <c r="S22" s="27">
        <v>4359.833333333333</v>
      </c>
      <c r="T22" s="19">
        <v>-0.15560245513916016</v>
      </c>
      <c r="U22" s="19">
        <v>3.4144418239593506</v>
      </c>
      <c r="V22" s="17"/>
      <c r="W22" s="9"/>
      <c r="X22" s="9"/>
      <c r="Y22" s="17"/>
      <c r="Z22" s="9"/>
      <c r="AA22" s="9"/>
    </row>
    <row r="23" spans="1:27" x14ac:dyDescent="0.25">
      <c r="A23" s="17">
        <v>341</v>
      </c>
      <c r="B23" s="9" t="s">
        <v>14</v>
      </c>
      <c r="C23" s="9" t="s">
        <v>18</v>
      </c>
      <c r="D23" s="6">
        <v>7</v>
      </c>
      <c r="E23" s="6" t="s">
        <v>16</v>
      </c>
      <c r="F23" s="15" t="s">
        <v>103</v>
      </c>
      <c r="G23" s="15" t="s">
        <v>17</v>
      </c>
      <c r="H23" s="15" t="s">
        <v>107</v>
      </c>
      <c r="I23" s="15" t="s">
        <v>112</v>
      </c>
      <c r="J23" s="3">
        <v>53.75</v>
      </c>
      <c r="K23" s="3">
        <v>53.8</v>
      </c>
      <c r="L23" s="3">
        <v>55.518000000000001</v>
      </c>
      <c r="M23" s="3">
        <v>55.567999999999998</v>
      </c>
      <c r="N23" s="9">
        <v>55.542999999999999</v>
      </c>
      <c r="O23" s="3" t="s">
        <v>41</v>
      </c>
      <c r="P23" s="7">
        <v>20491</v>
      </c>
      <c r="Q23" s="7">
        <f t="shared" si="0"/>
        <v>20.491</v>
      </c>
      <c r="R23" s="15" t="s">
        <v>82</v>
      </c>
      <c r="S23" s="28">
        <v>5424.166666666667</v>
      </c>
      <c r="T23" s="22">
        <v>0.1079363077878952</v>
      </c>
      <c r="U23" s="22">
        <v>3.2959942817687988</v>
      </c>
      <c r="V23" s="17">
        <v>5864.333333333333</v>
      </c>
      <c r="W23" s="9">
        <v>-0.80644184350967407</v>
      </c>
      <c r="X23" s="9">
        <v>4.6749215126037598</v>
      </c>
      <c r="Y23" s="28">
        <v>5846.833333333333</v>
      </c>
      <c r="Z23" s="22">
        <v>-0.65859079360961914</v>
      </c>
      <c r="AA23" s="22">
        <v>4.5538740158081055</v>
      </c>
    </row>
    <row r="24" spans="1:27" x14ac:dyDescent="0.25">
      <c r="A24" s="17">
        <v>341</v>
      </c>
      <c r="B24" s="9" t="s">
        <v>14</v>
      </c>
      <c r="C24" s="9" t="s">
        <v>18</v>
      </c>
      <c r="D24" s="6">
        <v>7</v>
      </c>
      <c r="E24" s="6" t="s">
        <v>16</v>
      </c>
      <c r="F24" s="15" t="s">
        <v>104</v>
      </c>
      <c r="G24" s="15" t="s">
        <v>17</v>
      </c>
      <c r="H24" s="15" t="s">
        <v>108</v>
      </c>
      <c r="I24" s="15" t="s">
        <v>113</v>
      </c>
      <c r="J24" s="3">
        <v>53.84</v>
      </c>
      <c r="K24" s="3">
        <v>53.86</v>
      </c>
      <c r="L24" s="3">
        <v>55.607999999999997</v>
      </c>
      <c r="M24" s="3">
        <v>55.628</v>
      </c>
      <c r="N24" s="9">
        <v>55.617999999999995</v>
      </c>
      <c r="O24" s="3" t="s">
        <v>42</v>
      </c>
      <c r="P24" s="7">
        <v>20531</v>
      </c>
      <c r="Q24" s="7">
        <f t="shared" si="0"/>
        <v>20.530999999999999</v>
      </c>
      <c r="R24" s="15" t="s">
        <v>97</v>
      </c>
      <c r="S24" s="28">
        <v>5835</v>
      </c>
      <c r="T24" s="22">
        <v>0.1354379802942276</v>
      </c>
      <c r="U24" s="22">
        <v>3.442011833190918</v>
      </c>
      <c r="V24" s="17">
        <v>5463.333333333333</v>
      </c>
      <c r="W24" s="9">
        <v>-0.76979953050613403</v>
      </c>
      <c r="X24" s="9">
        <v>4.536963939666748</v>
      </c>
      <c r="Y24" s="29"/>
      <c r="Z24" s="23"/>
      <c r="AA24" s="23"/>
    </row>
    <row r="25" spans="1:27" x14ac:dyDescent="0.25">
      <c r="A25" s="17">
        <v>341</v>
      </c>
      <c r="B25" s="9" t="s">
        <v>14</v>
      </c>
      <c r="C25" s="9" t="s">
        <v>18</v>
      </c>
      <c r="D25" s="6">
        <v>7</v>
      </c>
      <c r="E25" s="6" t="s">
        <v>16</v>
      </c>
      <c r="F25" s="14">
        <v>4</v>
      </c>
      <c r="G25" s="14" t="s">
        <v>17</v>
      </c>
      <c r="H25" s="14">
        <v>51</v>
      </c>
      <c r="I25" s="14">
        <v>53</v>
      </c>
      <c r="J25" s="3">
        <v>55.81</v>
      </c>
      <c r="K25" s="3">
        <v>55.83</v>
      </c>
      <c r="L25" s="3">
        <v>57.578000000000003</v>
      </c>
      <c r="M25" s="3">
        <v>57.597999999999999</v>
      </c>
      <c r="N25" s="9">
        <v>57.588000000000001</v>
      </c>
      <c r="O25" s="3" t="s">
        <v>43</v>
      </c>
      <c r="P25" s="7">
        <v>22379</v>
      </c>
      <c r="Q25" s="7">
        <f t="shared" si="0"/>
        <v>22.379000000000001</v>
      </c>
      <c r="R25" s="14" t="s">
        <v>65</v>
      </c>
      <c r="S25" s="27">
        <v>5756.166666666667</v>
      </c>
      <c r="T25" s="19">
        <v>0.22925260663032532</v>
      </c>
      <c r="U25" s="19">
        <v>3.4144673347473145</v>
      </c>
      <c r="V25" s="17">
        <v>5636.333333333333</v>
      </c>
      <c r="W25" s="9">
        <v>-0.84539830684661865</v>
      </c>
      <c r="X25" s="9">
        <v>4.6597504615783691</v>
      </c>
      <c r="Y25" s="18">
        <v>5916.666666666667</v>
      </c>
      <c r="Z25" s="19">
        <v>-0.82729917764663696</v>
      </c>
      <c r="AA25" s="19">
        <v>4.5730295181274414</v>
      </c>
    </row>
    <row r="26" spans="1:27" x14ac:dyDescent="0.25">
      <c r="A26" s="17">
        <v>341</v>
      </c>
      <c r="B26" s="9" t="s">
        <v>14</v>
      </c>
      <c r="C26" s="9" t="s">
        <v>18</v>
      </c>
      <c r="D26" s="6">
        <v>7</v>
      </c>
      <c r="E26" s="6" t="s">
        <v>16</v>
      </c>
      <c r="F26" s="13" t="s">
        <v>25</v>
      </c>
      <c r="G26" s="6"/>
      <c r="H26" s="13" t="s">
        <v>26</v>
      </c>
      <c r="I26" s="13"/>
      <c r="J26" s="3">
        <v>60.46</v>
      </c>
      <c r="K26" s="3">
        <v>60.51</v>
      </c>
      <c r="L26" s="3">
        <v>62.228000000000002</v>
      </c>
      <c r="M26" s="3">
        <v>62.277999999999999</v>
      </c>
      <c r="N26" s="9">
        <v>62.253</v>
      </c>
      <c r="O26" s="3" t="s">
        <v>44</v>
      </c>
      <c r="P26" s="7">
        <v>23802</v>
      </c>
      <c r="Q26" s="7">
        <f t="shared" si="0"/>
        <v>23.802</v>
      </c>
      <c r="R26" s="13" t="s">
        <v>83</v>
      </c>
      <c r="S26" s="18">
        <v>5709</v>
      </c>
      <c r="T26" s="19">
        <v>-0.15</v>
      </c>
      <c r="U26" s="19">
        <v>3.19</v>
      </c>
      <c r="V26" s="17">
        <v>5376</v>
      </c>
      <c r="W26" s="9">
        <v>-0.7</v>
      </c>
      <c r="X26" s="9">
        <v>4.53</v>
      </c>
      <c r="Y26" s="18">
        <v>5467</v>
      </c>
      <c r="Z26" s="19">
        <v>-0.66</v>
      </c>
      <c r="AA26" s="19">
        <v>4.28</v>
      </c>
    </row>
    <row r="27" spans="1:27" x14ac:dyDescent="0.25">
      <c r="A27" s="17">
        <v>341</v>
      </c>
      <c r="B27" s="9" t="s">
        <v>14</v>
      </c>
      <c r="C27" s="9" t="s">
        <v>18</v>
      </c>
      <c r="D27" s="6">
        <v>9</v>
      </c>
      <c r="E27" s="6" t="s">
        <v>16</v>
      </c>
      <c r="F27" s="14" t="s">
        <v>25</v>
      </c>
      <c r="G27" s="6"/>
      <c r="H27" s="14" t="s">
        <v>26</v>
      </c>
      <c r="I27" s="14"/>
      <c r="J27" s="3">
        <v>70.25</v>
      </c>
      <c r="K27" s="3">
        <v>70.3</v>
      </c>
      <c r="L27" s="3">
        <v>72.018000000000001</v>
      </c>
      <c r="M27" s="3">
        <v>72.067999999999998</v>
      </c>
      <c r="N27" s="9">
        <v>72.043000000000006</v>
      </c>
      <c r="O27" s="3" t="s">
        <v>45</v>
      </c>
      <c r="P27" s="7">
        <v>24675</v>
      </c>
      <c r="Q27" s="7">
        <f t="shared" si="0"/>
        <v>24.675000000000001</v>
      </c>
      <c r="R27" s="14" t="s">
        <v>66</v>
      </c>
      <c r="S27" s="27">
        <v>5170</v>
      </c>
      <c r="T27" s="19">
        <v>3.4839452710002661E-3</v>
      </c>
      <c r="U27" s="19">
        <v>3.0697970390319824</v>
      </c>
      <c r="V27" s="17"/>
      <c r="W27" s="9"/>
      <c r="X27" s="9"/>
      <c r="Y27" s="29"/>
      <c r="Z27" s="23"/>
      <c r="AA27" s="23"/>
    </row>
    <row r="28" spans="1:27" x14ac:dyDescent="0.25">
      <c r="A28" s="17">
        <v>341</v>
      </c>
      <c r="B28" s="9" t="s">
        <v>14</v>
      </c>
      <c r="C28" s="9" t="s">
        <v>18</v>
      </c>
      <c r="D28" s="6">
        <v>10</v>
      </c>
      <c r="E28" s="6" t="s">
        <v>16</v>
      </c>
      <c r="F28" s="13" t="s">
        <v>25</v>
      </c>
      <c r="G28" s="6"/>
      <c r="H28" s="13" t="s">
        <v>26</v>
      </c>
      <c r="I28" s="13"/>
      <c r="J28" s="3">
        <v>70.819999999999993</v>
      </c>
      <c r="K28" s="3">
        <v>70.87</v>
      </c>
      <c r="L28" s="3">
        <v>72.587999999999994</v>
      </c>
      <c r="M28" s="3">
        <v>72.638000000000005</v>
      </c>
      <c r="N28" s="9">
        <v>72.613</v>
      </c>
      <c r="O28" s="3" t="s">
        <v>46</v>
      </c>
      <c r="P28" s="7">
        <v>24728</v>
      </c>
      <c r="Q28" s="7">
        <f t="shared" si="0"/>
        <v>24.728000000000002</v>
      </c>
      <c r="R28" s="13" t="s">
        <v>88</v>
      </c>
      <c r="S28" s="18">
        <v>5430</v>
      </c>
      <c r="T28" s="19">
        <v>-0.25</v>
      </c>
      <c r="U28" s="19">
        <v>3.11</v>
      </c>
      <c r="V28" s="17"/>
      <c r="W28" s="9"/>
      <c r="X28" s="9"/>
      <c r="Y28" s="18">
        <v>5652</v>
      </c>
      <c r="Z28" s="19">
        <v>-0.54</v>
      </c>
      <c r="AA28" s="19">
        <v>4.2</v>
      </c>
    </row>
    <row r="29" spans="1:27" x14ac:dyDescent="0.25">
      <c r="A29" s="17">
        <v>341</v>
      </c>
      <c r="B29" s="9" t="s">
        <v>14</v>
      </c>
      <c r="C29" s="9" t="s">
        <v>18</v>
      </c>
      <c r="D29" s="6">
        <v>12</v>
      </c>
      <c r="E29" s="6" t="s">
        <v>16</v>
      </c>
      <c r="F29" s="14">
        <v>3</v>
      </c>
      <c r="G29" s="14" t="s">
        <v>17</v>
      </c>
      <c r="H29" s="14">
        <v>100</v>
      </c>
      <c r="I29" s="14">
        <v>102</v>
      </c>
      <c r="J29" s="3">
        <v>79.5</v>
      </c>
      <c r="K29" s="3">
        <v>79.52</v>
      </c>
      <c r="L29" s="3">
        <v>81.268000000000001</v>
      </c>
      <c r="M29" s="3">
        <v>81.287999999999997</v>
      </c>
      <c r="N29" s="9">
        <v>81.277999999999992</v>
      </c>
      <c r="O29" s="3" t="s">
        <v>47</v>
      </c>
      <c r="P29" s="7">
        <v>25535</v>
      </c>
      <c r="Q29" s="7">
        <f t="shared" si="0"/>
        <v>25.535</v>
      </c>
      <c r="R29" s="14" t="s">
        <v>92</v>
      </c>
      <c r="S29" s="27">
        <v>5650.166666666667</v>
      </c>
      <c r="T29" s="19">
        <v>0.1744515597820282</v>
      </c>
      <c r="U29" s="19">
        <v>3.4756336212158203</v>
      </c>
      <c r="V29" s="17"/>
      <c r="W29" s="9"/>
      <c r="X29" s="9"/>
      <c r="Y29" s="29"/>
      <c r="Z29" s="23"/>
      <c r="AA29" s="23"/>
    </row>
    <row r="30" spans="1:27" x14ac:dyDescent="0.25">
      <c r="A30" s="17">
        <v>341</v>
      </c>
      <c r="B30" s="9" t="s">
        <v>14</v>
      </c>
      <c r="C30" s="9" t="s">
        <v>18</v>
      </c>
      <c r="D30" s="6">
        <v>12</v>
      </c>
      <c r="E30" s="6" t="s">
        <v>16</v>
      </c>
      <c r="F30" s="13" t="s">
        <v>25</v>
      </c>
      <c r="G30" s="13"/>
      <c r="H30" s="13" t="s">
        <v>26</v>
      </c>
      <c r="I30" s="13"/>
      <c r="J30" s="3">
        <v>80.38</v>
      </c>
      <c r="K30" s="3">
        <v>80.430000000000007</v>
      </c>
      <c r="L30" s="3">
        <v>82.147999999999996</v>
      </c>
      <c r="M30" s="3">
        <v>82.197999999999993</v>
      </c>
      <c r="N30" s="9">
        <v>82.173000000000002</v>
      </c>
      <c r="O30" s="3" t="s">
        <v>48</v>
      </c>
      <c r="P30" s="7">
        <v>25582</v>
      </c>
      <c r="Q30" s="7">
        <f t="shared" si="0"/>
        <v>25.582000000000001</v>
      </c>
      <c r="R30" s="13" t="s">
        <v>89</v>
      </c>
      <c r="S30" s="18">
        <v>3967</v>
      </c>
      <c r="T30" s="19">
        <v>0.04</v>
      </c>
      <c r="U30" s="19">
        <v>3.39</v>
      </c>
      <c r="V30" s="17">
        <v>5455.166666666667</v>
      </c>
      <c r="W30" s="9">
        <v>-0.67878586053848267</v>
      </c>
      <c r="X30" s="9">
        <v>4.5427732467651367</v>
      </c>
      <c r="Y30" s="18">
        <v>5563</v>
      </c>
      <c r="Z30" s="19">
        <v>-0.37</v>
      </c>
      <c r="AA30" s="19">
        <v>4.4800000000000004</v>
      </c>
    </row>
    <row r="31" spans="1:27" x14ac:dyDescent="0.25">
      <c r="A31" s="17">
        <v>341</v>
      </c>
      <c r="B31" s="9" t="s">
        <v>14</v>
      </c>
      <c r="C31" s="9" t="s">
        <v>18</v>
      </c>
      <c r="D31" s="6">
        <v>14</v>
      </c>
      <c r="E31" s="6" t="s">
        <v>16</v>
      </c>
      <c r="F31" s="13" t="s">
        <v>25</v>
      </c>
      <c r="G31" s="13"/>
      <c r="H31" s="13" t="s">
        <v>26</v>
      </c>
      <c r="I31" s="13"/>
      <c r="J31" s="3">
        <v>86.73</v>
      </c>
      <c r="K31" s="3">
        <v>86.78</v>
      </c>
      <c r="L31" s="3">
        <v>88.498000000000005</v>
      </c>
      <c r="M31" s="3">
        <v>88.548000000000002</v>
      </c>
      <c r="N31" s="9">
        <v>88.522999999999996</v>
      </c>
      <c r="O31" s="3" t="s">
        <v>49</v>
      </c>
      <c r="P31" s="7">
        <v>25781</v>
      </c>
      <c r="Q31" s="7">
        <f t="shared" si="0"/>
        <v>25.780999999999999</v>
      </c>
      <c r="R31" s="13" t="s">
        <v>90</v>
      </c>
      <c r="S31" s="18">
        <v>5127</v>
      </c>
      <c r="T31" s="19">
        <v>-0.43</v>
      </c>
      <c r="U31" s="19">
        <v>3.38</v>
      </c>
      <c r="V31" s="17"/>
      <c r="W31" s="9"/>
      <c r="X31" s="9"/>
      <c r="Y31" s="18">
        <v>5420</v>
      </c>
      <c r="Z31" s="19">
        <v>-0.5</v>
      </c>
      <c r="AA31" s="19">
        <v>4.2699999999999996</v>
      </c>
    </row>
    <row r="32" spans="1:27" x14ac:dyDescent="0.25">
      <c r="A32" s="17">
        <v>341</v>
      </c>
      <c r="B32" s="9" t="s">
        <v>14</v>
      </c>
      <c r="C32" s="9" t="s">
        <v>18</v>
      </c>
      <c r="D32" s="6">
        <v>15</v>
      </c>
      <c r="E32" s="6" t="s">
        <v>16</v>
      </c>
      <c r="F32" s="14" t="s">
        <v>25</v>
      </c>
      <c r="G32" s="14" t="s">
        <v>17</v>
      </c>
      <c r="H32" s="14">
        <v>0</v>
      </c>
      <c r="I32" s="14">
        <v>4</v>
      </c>
      <c r="J32" s="3">
        <v>87.07</v>
      </c>
      <c r="K32" s="3">
        <v>87.11</v>
      </c>
      <c r="L32" s="3">
        <v>88.837999999999994</v>
      </c>
      <c r="M32" s="3">
        <v>88.878</v>
      </c>
      <c r="N32" s="9">
        <v>88.858000000000004</v>
      </c>
      <c r="O32" s="3" t="s">
        <v>50</v>
      </c>
      <c r="P32" s="7">
        <v>25791</v>
      </c>
      <c r="Q32" s="7">
        <f t="shared" si="0"/>
        <v>25.791</v>
      </c>
      <c r="R32" s="14" t="s">
        <v>93</v>
      </c>
      <c r="S32" s="27">
        <v>4898.166666666667</v>
      </c>
      <c r="T32" s="19">
        <v>-9.8117507994174957E-2</v>
      </c>
      <c r="U32" s="19">
        <v>3.3814263343811035</v>
      </c>
      <c r="V32" s="17"/>
      <c r="W32" s="9"/>
      <c r="X32" s="9"/>
      <c r="Y32" s="29"/>
      <c r="Z32" s="23"/>
      <c r="AA32" s="23"/>
    </row>
    <row r="33" spans="1:27" x14ac:dyDescent="0.25">
      <c r="A33" s="17">
        <v>341</v>
      </c>
      <c r="B33" s="9" t="s">
        <v>14</v>
      </c>
      <c r="C33" s="9" t="s">
        <v>18</v>
      </c>
      <c r="D33" s="6">
        <v>16</v>
      </c>
      <c r="E33" s="6" t="s">
        <v>16</v>
      </c>
      <c r="F33" s="14">
        <v>1</v>
      </c>
      <c r="G33" s="14" t="s">
        <v>17</v>
      </c>
      <c r="H33" s="14">
        <v>0</v>
      </c>
      <c r="I33" s="14">
        <v>4</v>
      </c>
      <c r="J33" s="3">
        <v>87.3</v>
      </c>
      <c r="K33" s="3">
        <v>87.34</v>
      </c>
      <c r="L33" s="3">
        <v>89.067999999999998</v>
      </c>
      <c r="M33" s="3">
        <v>89.108000000000004</v>
      </c>
      <c r="N33" s="9">
        <v>89.087999999999994</v>
      </c>
      <c r="O33" s="3" t="s">
        <v>51</v>
      </c>
      <c r="P33" s="7">
        <v>25797</v>
      </c>
      <c r="Q33" s="7">
        <f t="shared" si="0"/>
        <v>25.797000000000001</v>
      </c>
      <c r="R33" s="14" t="s">
        <v>94</v>
      </c>
      <c r="S33" s="27">
        <v>5823.833333333333</v>
      </c>
      <c r="T33" s="19">
        <v>-9.1497898101806641E-2</v>
      </c>
      <c r="U33" s="19">
        <v>3.3172516822814941</v>
      </c>
      <c r="V33" s="17"/>
      <c r="W33" s="9"/>
      <c r="X33" s="9"/>
      <c r="Y33" s="29"/>
      <c r="Z33" s="23"/>
      <c r="AA33" s="23"/>
    </row>
    <row r="34" spans="1:27" x14ac:dyDescent="0.25">
      <c r="A34" s="17">
        <v>341</v>
      </c>
      <c r="B34" s="9" t="s">
        <v>14</v>
      </c>
      <c r="C34" s="9" t="s">
        <v>18</v>
      </c>
      <c r="D34" s="6">
        <v>15</v>
      </c>
      <c r="E34" s="6" t="s">
        <v>16</v>
      </c>
      <c r="F34" s="13" t="s">
        <v>25</v>
      </c>
      <c r="G34" s="13"/>
      <c r="H34" s="13" t="s">
        <v>26</v>
      </c>
      <c r="I34" s="13"/>
      <c r="J34" s="3">
        <v>87.32</v>
      </c>
      <c r="K34" s="3">
        <v>87.37</v>
      </c>
      <c r="L34" s="3">
        <v>89.087999999999994</v>
      </c>
      <c r="M34" s="3">
        <v>89.138000000000005</v>
      </c>
      <c r="N34" s="9">
        <v>89.113</v>
      </c>
      <c r="O34" s="3" t="s">
        <v>52</v>
      </c>
      <c r="P34" s="7">
        <v>25798</v>
      </c>
      <c r="Q34" s="7">
        <f t="shared" si="0"/>
        <v>25.797999999999998</v>
      </c>
      <c r="R34" s="13" t="s">
        <v>100</v>
      </c>
      <c r="S34" s="18">
        <v>5484</v>
      </c>
      <c r="T34" s="19">
        <v>-0.11</v>
      </c>
      <c r="U34" s="19">
        <v>3.44</v>
      </c>
      <c r="V34" s="17"/>
      <c r="W34" s="9"/>
      <c r="X34" s="9"/>
      <c r="Y34" s="18">
        <v>3818</v>
      </c>
      <c r="Z34" s="19">
        <v>-0.97</v>
      </c>
      <c r="AA34" s="19">
        <v>4.05</v>
      </c>
    </row>
    <row r="35" spans="1:27" x14ac:dyDescent="0.25">
      <c r="A35" s="17">
        <v>341</v>
      </c>
      <c r="B35" s="9" t="s">
        <v>14</v>
      </c>
      <c r="C35" s="9" t="s">
        <v>18</v>
      </c>
      <c r="D35" s="6">
        <v>16</v>
      </c>
      <c r="E35" s="6" t="s">
        <v>16</v>
      </c>
      <c r="F35" s="14">
        <v>1</v>
      </c>
      <c r="G35" s="14" t="s">
        <v>17</v>
      </c>
      <c r="H35" s="14">
        <v>51</v>
      </c>
      <c r="I35" s="14">
        <v>55</v>
      </c>
      <c r="J35" s="3">
        <v>87.81</v>
      </c>
      <c r="K35" s="3">
        <v>87.85</v>
      </c>
      <c r="L35" s="3">
        <v>89.578000000000003</v>
      </c>
      <c r="M35" s="3">
        <v>89.617999999999995</v>
      </c>
      <c r="N35" s="9">
        <v>89.597999999999999</v>
      </c>
      <c r="O35" s="3" t="s">
        <v>53</v>
      </c>
      <c r="P35" s="7">
        <v>25812</v>
      </c>
      <c r="Q35" s="7">
        <f t="shared" si="0"/>
        <v>25.812000000000001</v>
      </c>
      <c r="R35" s="14" t="s">
        <v>67</v>
      </c>
      <c r="S35" s="27">
        <v>5515.166666666667</v>
      </c>
      <c r="T35" s="19">
        <v>9.6901394426822662E-2</v>
      </c>
      <c r="U35" s="19">
        <v>3.3418967723846436</v>
      </c>
      <c r="V35" s="17">
        <v>4782.666666666667</v>
      </c>
      <c r="W35" s="9">
        <v>-1.1588795185089111</v>
      </c>
      <c r="X35" s="9">
        <v>4.2980251312255859</v>
      </c>
      <c r="Y35" s="18">
        <v>5876.166666666667</v>
      </c>
      <c r="Z35" s="19">
        <v>-0.7322385311126709</v>
      </c>
      <c r="AA35" s="19">
        <v>4.4007701873779297</v>
      </c>
    </row>
    <row r="36" spans="1:27" x14ac:dyDescent="0.25">
      <c r="A36" s="17">
        <v>341</v>
      </c>
      <c r="B36" s="9" t="s">
        <v>14</v>
      </c>
      <c r="C36" s="9" t="s">
        <v>18</v>
      </c>
      <c r="D36" s="6">
        <v>16</v>
      </c>
      <c r="E36" s="6" t="s">
        <v>16</v>
      </c>
      <c r="F36" s="13" t="s">
        <v>25</v>
      </c>
      <c r="G36" s="13"/>
      <c r="H36" s="13" t="s">
        <v>26</v>
      </c>
      <c r="I36" s="13"/>
      <c r="J36" s="3">
        <v>88.36</v>
      </c>
      <c r="K36" s="3">
        <v>88.41</v>
      </c>
      <c r="L36" s="3">
        <v>90.128</v>
      </c>
      <c r="M36" s="3">
        <v>90.177999999999997</v>
      </c>
      <c r="N36" s="9">
        <v>90.152999999999992</v>
      </c>
      <c r="O36" s="3" t="s">
        <v>54</v>
      </c>
      <c r="P36" s="7">
        <v>25829</v>
      </c>
      <c r="Q36" s="7">
        <f t="shared" si="0"/>
        <v>25.829000000000001</v>
      </c>
      <c r="R36" s="13" t="s">
        <v>101</v>
      </c>
      <c r="S36" s="18">
        <v>4558</v>
      </c>
      <c r="T36" s="19">
        <v>-0.1</v>
      </c>
      <c r="U36" s="19">
        <v>3.36</v>
      </c>
      <c r="V36" s="17"/>
      <c r="W36" s="9"/>
      <c r="X36" s="9"/>
      <c r="Y36" s="29"/>
      <c r="Z36" s="23"/>
      <c r="AA36" s="23"/>
    </row>
    <row r="37" spans="1:27" x14ac:dyDescent="0.25">
      <c r="A37" s="17">
        <v>341</v>
      </c>
      <c r="B37" s="9" t="s">
        <v>14</v>
      </c>
      <c r="C37" s="9" t="s">
        <v>18</v>
      </c>
      <c r="D37" s="6">
        <v>22</v>
      </c>
      <c r="E37" s="6" t="s">
        <v>60</v>
      </c>
      <c r="F37" s="14">
        <v>1</v>
      </c>
      <c r="G37" s="14" t="s">
        <v>17</v>
      </c>
      <c r="H37" s="14">
        <v>86</v>
      </c>
      <c r="I37" s="14">
        <v>88</v>
      </c>
      <c r="J37" s="3">
        <v>113.46</v>
      </c>
      <c r="K37" s="3">
        <v>113.48</v>
      </c>
      <c r="L37" s="3">
        <v>115.22799999999999</v>
      </c>
      <c r="M37" s="3">
        <v>115.248</v>
      </c>
      <c r="N37" s="9">
        <v>115.238</v>
      </c>
      <c r="O37" s="3" t="s">
        <v>55</v>
      </c>
      <c r="P37" s="7">
        <v>26618</v>
      </c>
      <c r="Q37" s="7">
        <f t="shared" si="0"/>
        <v>26.617999999999999</v>
      </c>
      <c r="R37" s="14" t="s">
        <v>68</v>
      </c>
      <c r="S37" s="27">
        <v>5808.333333333333</v>
      </c>
      <c r="T37" s="19">
        <v>0.23577800393104553</v>
      </c>
      <c r="U37" s="19">
        <v>3.2294299602508545</v>
      </c>
      <c r="V37" s="17">
        <v>5230.666666666667</v>
      </c>
      <c r="W37" s="9">
        <v>-0.97711580991744995</v>
      </c>
      <c r="X37" s="9">
        <v>4.4817113876342773</v>
      </c>
      <c r="Y37" s="18">
        <v>4071.3333333333335</v>
      </c>
      <c r="Z37" s="19">
        <v>-0.70541536808013916</v>
      </c>
      <c r="AA37" s="19">
        <v>4.3181490898132324</v>
      </c>
    </row>
    <row r="38" spans="1:27" x14ac:dyDescent="0.25">
      <c r="A38" s="17">
        <v>341</v>
      </c>
      <c r="B38" s="9" t="s">
        <v>14</v>
      </c>
      <c r="C38" s="9" t="s">
        <v>18</v>
      </c>
      <c r="D38" s="6">
        <v>22</v>
      </c>
      <c r="E38" s="6" t="s">
        <v>60</v>
      </c>
      <c r="F38" s="15" t="s">
        <v>103</v>
      </c>
      <c r="G38" s="15" t="s">
        <v>17</v>
      </c>
      <c r="H38" s="15" t="s">
        <v>109</v>
      </c>
      <c r="I38" s="15" t="s">
        <v>103</v>
      </c>
      <c r="J38" s="3">
        <v>113.6</v>
      </c>
      <c r="K38" s="3">
        <v>113.62</v>
      </c>
      <c r="L38" s="3">
        <v>115.36799999999999</v>
      </c>
      <c r="M38" s="3">
        <v>115.38800000000001</v>
      </c>
      <c r="N38" s="9">
        <v>115.378</v>
      </c>
      <c r="O38" s="3" t="s">
        <v>56</v>
      </c>
      <c r="P38" s="7">
        <v>26628</v>
      </c>
      <c r="Q38" s="7">
        <f t="shared" si="0"/>
        <v>26.628</v>
      </c>
      <c r="R38" s="15" t="s">
        <v>84</v>
      </c>
      <c r="S38" s="28">
        <v>5529.833333333333</v>
      </c>
      <c r="T38" s="22">
        <v>0.22934147715568542</v>
      </c>
      <c r="U38" s="22">
        <v>3.4414651393890381</v>
      </c>
      <c r="V38" s="17">
        <v>5444.333333333333</v>
      </c>
      <c r="W38" s="9">
        <v>-0.64252620935440063</v>
      </c>
      <c r="X38" s="9">
        <v>4.5001940727233887</v>
      </c>
      <c r="Y38" s="28">
        <v>4962.333333333333</v>
      </c>
      <c r="Z38" s="22">
        <v>-0.92305761575698853</v>
      </c>
      <c r="AA38" s="22">
        <v>3.5973210334777832</v>
      </c>
    </row>
    <row r="39" spans="1:27" x14ac:dyDescent="0.25">
      <c r="A39" s="17">
        <v>341</v>
      </c>
      <c r="B39" s="9" t="s">
        <v>14</v>
      </c>
      <c r="C39" s="9" t="s">
        <v>18</v>
      </c>
      <c r="D39" s="6">
        <v>22</v>
      </c>
      <c r="E39" s="6" t="s">
        <v>60</v>
      </c>
      <c r="F39" s="13">
        <v>2</v>
      </c>
      <c r="G39" s="13" t="s">
        <v>17</v>
      </c>
      <c r="H39" s="13">
        <v>5</v>
      </c>
      <c r="I39" s="13">
        <v>9</v>
      </c>
      <c r="J39" s="3">
        <v>113.65</v>
      </c>
      <c r="K39" s="3">
        <v>113.69</v>
      </c>
      <c r="L39" s="3">
        <v>115.41800000000001</v>
      </c>
      <c r="M39" s="3">
        <v>115.458</v>
      </c>
      <c r="N39" s="19">
        <v>115.438</v>
      </c>
      <c r="O39" s="3" t="s">
        <v>57</v>
      </c>
      <c r="P39" s="7">
        <v>26911</v>
      </c>
      <c r="Q39" s="7">
        <f t="shared" si="0"/>
        <v>26.911000000000001</v>
      </c>
      <c r="R39" s="13" t="s">
        <v>69</v>
      </c>
      <c r="S39" s="18">
        <v>5598</v>
      </c>
      <c r="T39" s="19">
        <v>-7.0000000000000007E-2</v>
      </c>
      <c r="U39" s="19">
        <v>3.38</v>
      </c>
      <c r="V39" s="17">
        <v>5646</v>
      </c>
      <c r="W39" s="9">
        <v>-0.68</v>
      </c>
      <c r="X39" s="9">
        <v>4.5199999999999996</v>
      </c>
      <c r="Y39" s="18">
        <v>5648</v>
      </c>
      <c r="Z39" s="19">
        <v>-0.56000000000000005</v>
      </c>
      <c r="AA39" s="19">
        <v>4.38</v>
      </c>
    </row>
    <row r="40" spans="1:27" x14ac:dyDescent="0.25">
      <c r="A40" s="17">
        <v>341</v>
      </c>
      <c r="B40" s="9" t="s">
        <v>14</v>
      </c>
      <c r="C40" s="9" t="s">
        <v>18</v>
      </c>
      <c r="D40" s="6">
        <v>22</v>
      </c>
      <c r="E40" s="6" t="s">
        <v>60</v>
      </c>
      <c r="F40" s="14">
        <v>2</v>
      </c>
      <c r="G40" s="14" t="s">
        <v>17</v>
      </c>
      <c r="H40" s="14">
        <v>9</v>
      </c>
      <c r="I40" s="14">
        <v>11</v>
      </c>
      <c r="J40" s="3">
        <v>113.69</v>
      </c>
      <c r="K40" s="3">
        <v>113.71</v>
      </c>
      <c r="L40" s="3">
        <v>115.458</v>
      </c>
      <c r="M40" s="3">
        <v>115.47799999999999</v>
      </c>
      <c r="N40" s="19">
        <v>115.46799999999999</v>
      </c>
      <c r="O40" s="3" t="s">
        <v>58</v>
      </c>
      <c r="P40" s="7">
        <v>26991</v>
      </c>
      <c r="Q40" s="7">
        <f t="shared" si="0"/>
        <v>26.991</v>
      </c>
      <c r="R40" s="14" t="s">
        <v>70</v>
      </c>
      <c r="S40" s="27">
        <v>4859.5</v>
      </c>
      <c r="T40" s="19">
        <v>2.255237428471446E-3</v>
      </c>
      <c r="U40" s="19">
        <v>3.1947755813598633</v>
      </c>
      <c r="V40" s="17">
        <v>3325.3333333333335</v>
      </c>
      <c r="W40" s="9">
        <v>-0.9581189751625061</v>
      </c>
      <c r="X40" s="9">
        <v>3.8462340831756592</v>
      </c>
      <c r="Y40" s="18">
        <v>3404</v>
      </c>
      <c r="Z40" s="19">
        <v>-0.84720897674560547</v>
      </c>
      <c r="AA40" s="19">
        <v>4.2202620506286621</v>
      </c>
    </row>
    <row r="41" spans="1:27" s="10" customFormat="1" x14ac:dyDescent="0.25">
      <c r="A41" s="18">
        <v>341</v>
      </c>
      <c r="B41" s="9" t="s">
        <v>14</v>
      </c>
      <c r="C41" s="9" t="s">
        <v>18</v>
      </c>
      <c r="D41" s="20">
        <v>22</v>
      </c>
      <c r="E41" s="6" t="s">
        <v>60</v>
      </c>
      <c r="F41" s="15" t="s">
        <v>103</v>
      </c>
      <c r="G41" s="15" t="s">
        <v>17</v>
      </c>
      <c r="H41" s="15" t="s">
        <v>105</v>
      </c>
      <c r="I41" s="15" t="s">
        <v>110</v>
      </c>
      <c r="J41" s="3">
        <v>114.12</v>
      </c>
      <c r="K41" s="3">
        <v>114.14</v>
      </c>
      <c r="L41" s="3">
        <v>115.88800000000001</v>
      </c>
      <c r="M41" s="3">
        <v>115.908</v>
      </c>
      <c r="N41" s="19">
        <v>115.898</v>
      </c>
      <c r="O41" s="13" t="s">
        <v>59</v>
      </c>
      <c r="P41" s="7">
        <v>27359</v>
      </c>
      <c r="Q41" s="7">
        <f t="shared" si="0"/>
        <v>27.359000000000002</v>
      </c>
      <c r="R41" s="15" t="s">
        <v>85</v>
      </c>
      <c r="S41" s="28">
        <v>5376</v>
      </c>
      <c r="T41" s="22">
        <v>-0.25109922885894775</v>
      </c>
      <c r="U41" s="22">
        <v>3.2175896167755127</v>
      </c>
      <c r="V41" s="17">
        <v>3255.3333333333335</v>
      </c>
      <c r="W41" s="9">
        <v>-0.93767499923706055</v>
      </c>
      <c r="X41" s="9">
        <v>4.4772968292236328</v>
      </c>
      <c r="Y41" s="28">
        <v>5618.833333333333</v>
      </c>
      <c r="Z41" s="22">
        <v>-0.61790519952774048</v>
      </c>
      <c r="AA41" s="22">
        <v>4.3151016235351563</v>
      </c>
    </row>
    <row r="42" spans="1:27" x14ac:dyDescent="0.25">
      <c r="A42" s="2"/>
      <c r="B42" s="2"/>
      <c r="C42" s="2"/>
      <c r="D42" s="2"/>
      <c r="E42" s="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6"/>
      <c r="Q42" s="6"/>
      <c r="R42" s="12"/>
      <c r="S42" s="2"/>
      <c r="T42" s="23"/>
      <c r="U42" s="23"/>
      <c r="V42" s="26"/>
      <c r="W42" s="25"/>
      <c r="X42" s="25"/>
      <c r="Y42" s="31"/>
      <c r="Z42" s="25"/>
      <c r="AA42" s="25"/>
    </row>
    <row r="43" spans="1:27" x14ac:dyDescent="0.25">
      <c r="A43" s="39" t="s">
        <v>123</v>
      </c>
      <c r="B43" s="39"/>
      <c r="C43" s="39"/>
      <c r="D43" s="39"/>
      <c r="E43" s="39"/>
      <c r="F43" s="12"/>
      <c r="G43" s="38">
        <f>COUNTA(C1:C40)</f>
        <v>40</v>
      </c>
      <c r="H43" s="12"/>
      <c r="I43" s="12"/>
      <c r="J43" s="12"/>
      <c r="K43" s="12"/>
      <c r="L43" s="12"/>
      <c r="M43" s="12"/>
      <c r="N43" s="12"/>
      <c r="O43" s="13"/>
      <c r="P43" s="6"/>
      <c r="Q43" s="6"/>
      <c r="R43" s="12"/>
      <c r="S43" s="2"/>
      <c r="T43" s="23"/>
      <c r="U43" s="23"/>
      <c r="V43" s="26"/>
      <c r="W43" s="25"/>
      <c r="X43" s="25"/>
      <c r="Y43" s="31"/>
      <c r="Z43" s="25"/>
      <c r="AA43" s="25"/>
    </row>
    <row r="44" spans="1:27" x14ac:dyDescent="0.25">
      <c r="A44" s="2"/>
      <c r="B44" s="2"/>
      <c r="C44" s="2"/>
      <c r="D44" s="21"/>
      <c r="E44" s="21"/>
      <c r="F44" s="12"/>
      <c r="G44" s="12"/>
      <c r="H44" s="12"/>
      <c r="I44" s="12"/>
      <c r="J44" s="12"/>
      <c r="K44" s="12"/>
      <c r="L44" s="12"/>
      <c r="M44" s="12"/>
      <c r="N44" s="12"/>
      <c r="O44" s="12"/>
      <c r="R44" s="12"/>
      <c r="S44" s="2"/>
      <c r="T44" s="23"/>
      <c r="U44" s="23"/>
      <c r="V44" s="26"/>
      <c r="W44" s="25"/>
      <c r="X44" s="25"/>
      <c r="Y44" s="31"/>
      <c r="Z44" s="25"/>
      <c r="AA44" s="25"/>
    </row>
    <row r="45" spans="1:27" x14ac:dyDescent="0.25">
      <c r="A45" s="37" t="s">
        <v>122</v>
      </c>
    </row>
  </sheetData>
  <sortState ref="A2:AS41">
    <sortCondition ref="C2:C41"/>
  </sortState>
  <mergeCells count="1">
    <mergeCell ref="A43:E43"/>
  </mergeCells>
  <conditionalFormatting sqref="Y30 S20 S7:S8 S22 S41">
    <cfRule type="cellIs" dxfId="1" priority="2" stopIfTrue="1" operator="lessThan">
      <formula>1000</formula>
    </cfRule>
  </conditionalFormatting>
  <conditionalFormatting sqref="T39:T40 T6:T10 T20 T29 T34 T32">
    <cfRule type="cellIs" dxfId="0" priority="1" stopIfTrue="1" operator="lessThan">
      <formula>-0.4</formula>
    </cfRule>
  </conditionalFormatting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5 - Isotopes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2020-03-09T20:18:31Z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