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tmp" ContentType="image/png"/>
  <Default Extension="emf" ContentType="image/x-em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laurajacques/Desktop/2020 Nature comms /"/>
    </mc:Choice>
  </mc:AlternateContent>
  <bookViews>
    <workbookView xWindow="0" yWindow="460" windowWidth="25600" windowHeight="14580" tabRatio="500"/>
  </bookViews>
  <sheets>
    <sheet name="Figure 1 " sheetId="1" r:id="rId1"/>
    <sheet name="Figure 3 " sheetId="2" r:id="rId2"/>
    <sheet name="Figure 4 " sheetId="20" r:id="rId3"/>
    <sheet name="Figure 5 " sheetId="4" r:id="rId4"/>
    <sheet name="Figure 6 " sheetId="5" r:id="rId5"/>
    <sheet name="Figure 7 " sheetId="6" r:id="rId6"/>
    <sheet name="Figure 8" sheetId="7" r:id="rId7"/>
    <sheet name="Figure 9 " sheetId="8" r:id="rId8"/>
    <sheet name="Supplementary figure 1 " sheetId="10" r:id="rId9"/>
    <sheet name="Supplementary figure 2 " sheetId="9" r:id="rId10"/>
    <sheet name="Supplementary figure 3 " sheetId="23" r:id="rId11"/>
    <sheet name="Supplementary figure 4 " sheetId="22" r:id="rId12"/>
    <sheet name="Supplementary Figure 5" sheetId="11" r:id="rId13"/>
    <sheet name="Sheet2" sheetId="24" r:id="rId14"/>
    <sheet name="Sheet12" sheetId="12" r:id="rId15"/>
    <sheet name="Sheet13" sheetId="13" r:id="rId16"/>
    <sheet name="Sheet14" sheetId="14" r:id="rId17"/>
    <sheet name="Sheet15" sheetId="15" r:id="rId18"/>
  </sheets>
  <calcPr calcId="19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100" i="20" l="1"/>
  <c r="T101" i="20"/>
  <c r="R100" i="20"/>
  <c r="R101" i="20"/>
  <c r="P100" i="20"/>
  <c r="P101" i="20"/>
  <c r="U99" i="20"/>
  <c r="S99" i="20"/>
  <c r="Q99" i="20"/>
  <c r="U98" i="20"/>
  <c r="S98" i="20"/>
  <c r="Q98" i="20"/>
  <c r="U97" i="20"/>
  <c r="S97" i="20"/>
  <c r="Q97" i="20"/>
  <c r="T93" i="20"/>
  <c r="T94" i="20"/>
  <c r="R93" i="20"/>
  <c r="R94" i="20"/>
  <c r="P93" i="20"/>
  <c r="P94" i="20"/>
  <c r="U92" i="20"/>
  <c r="S92" i="20"/>
  <c r="Q92" i="20"/>
  <c r="U91" i="20"/>
  <c r="S91" i="20"/>
  <c r="Q91" i="20"/>
  <c r="U90" i="20"/>
  <c r="S90" i="20"/>
  <c r="Q90" i="20"/>
  <c r="T87" i="20"/>
  <c r="T88" i="20"/>
  <c r="R87" i="20"/>
  <c r="R88" i="20"/>
  <c r="P87" i="20"/>
  <c r="P88" i="20"/>
  <c r="U86" i="20"/>
  <c r="S86" i="20"/>
  <c r="Q86" i="20"/>
  <c r="U85" i="20"/>
  <c r="S85" i="20"/>
  <c r="Q85" i="20"/>
  <c r="U84" i="20"/>
  <c r="S84" i="20"/>
  <c r="Q84" i="20"/>
  <c r="U83" i="20"/>
  <c r="T81" i="20"/>
  <c r="R81" i="20"/>
  <c r="P81" i="20"/>
  <c r="U79" i="20"/>
  <c r="S79" i="20"/>
  <c r="Q79" i="20"/>
  <c r="U78" i="20"/>
  <c r="S78" i="20"/>
  <c r="Q78" i="20"/>
  <c r="U77" i="20"/>
  <c r="S77" i="20"/>
  <c r="Q77" i="20"/>
  <c r="T73" i="20"/>
  <c r="T74" i="20"/>
  <c r="R73" i="20"/>
  <c r="R74" i="20"/>
  <c r="P73" i="20"/>
  <c r="P74" i="20"/>
  <c r="U72" i="20"/>
  <c r="S72" i="20"/>
  <c r="U71" i="20"/>
  <c r="S71" i="20"/>
  <c r="U70" i="20"/>
  <c r="S70" i="20"/>
  <c r="T66" i="20"/>
  <c r="T67" i="20"/>
  <c r="R66" i="20"/>
  <c r="R67" i="20"/>
  <c r="P66" i="20"/>
  <c r="P67" i="20"/>
  <c r="U65" i="20"/>
  <c r="S65" i="20"/>
  <c r="Q65" i="20"/>
  <c r="U64" i="20"/>
  <c r="S64" i="20"/>
  <c r="Q64" i="20"/>
  <c r="U63" i="20"/>
  <c r="S63" i="20"/>
  <c r="Q63" i="20"/>
  <c r="T59" i="20"/>
  <c r="T60" i="20"/>
  <c r="R59" i="20"/>
  <c r="R60" i="20"/>
  <c r="P59" i="20"/>
  <c r="P60" i="20"/>
  <c r="U58" i="20"/>
  <c r="S58" i="20"/>
  <c r="Q58" i="20"/>
  <c r="E57" i="20"/>
  <c r="E58" i="20"/>
  <c r="C57" i="20"/>
  <c r="C58" i="20"/>
  <c r="B57" i="20"/>
  <c r="B58" i="20"/>
  <c r="U57" i="20"/>
  <c r="S57" i="20"/>
  <c r="Q57" i="20"/>
  <c r="U56" i="20"/>
  <c r="S56" i="20"/>
  <c r="Q56" i="20"/>
  <c r="T53" i="20"/>
  <c r="T54" i="20"/>
  <c r="R53" i="20"/>
  <c r="R54" i="20"/>
  <c r="P53" i="20"/>
  <c r="P54" i="20"/>
  <c r="U52" i="20"/>
  <c r="S52" i="20"/>
  <c r="Q52" i="20"/>
  <c r="U51" i="20"/>
  <c r="S51" i="20"/>
  <c r="Q51" i="20"/>
  <c r="E50" i="20"/>
  <c r="E51" i="20"/>
  <c r="C50" i="20"/>
  <c r="C51" i="20"/>
  <c r="B50" i="20"/>
  <c r="B51" i="20"/>
  <c r="U50" i="20"/>
  <c r="S50" i="20"/>
  <c r="Q50" i="20"/>
  <c r="T46" i="20"/>
  <c r="T47" i="20"/>
  <c r="R46" i="20"/>
  <c r="R47" i="20"/>
  <c r="P46" i="20"/>
  <c r="P47" i="20"/>
  <c r="U45" i="20"/>
  <c r="S45" i="20"/>
  <c r="Q45" i="20"/>
  <c r="U44" i="20"/>
  <c r="S44" i="20"/>
  <c r="Q44" i="20"/>
  <c r="E43" i="20"/>
  <c r="E44" i="20"/>
  <c r="C43" i="20"/>
  <c r="C44" i="20"/>
  <c r="B43" i="20"/>
  <c r="B44" i="20"/>
  <c r="U43" i="20"/>
  <c r="S43" i="20"/>
  <c r="Q43" i="20"/>
  <c r="T39" i="20"/>
  <c r="T40" i="20"/>
  <c r="R39" i="20"/>
  <c r="R40" i="20"/>
  <c r="P39" i="20"/>
  <c r="P40" i="20"/>
  <c r="U38" i="20"/>
  <c r="S38" i="20"/>
  <c r="Q38" i="20"/>
  <c r="K38" i="20"/>
  <c r="I38" i="20"/>
  <c r="H38" i="20"/>
  <c r="U37" i="20"/>
  <c r="S37" i="20"/>
  <c r="Q37" i="20"/>
  <c r="K37" i="20"/>
  <c r="I37" i="20"/>
  <c r="H37" i="20"/>
  <c r="E36" i="20"/>
  <c r="E37" i="20"/>
  <c r="C36" i="20"/>
  <c r="C37" i="20"/>
  <c r="B36" i="20"/>
  <c r="B37" i="20"/>
  <c r="U36" i="20"/>
  <c r="S36" i="20"/>
  <c r="Q36" i="20"/>
  <c r="K36" i="20"/>
  <c r="I36" i="20"/>
  <c r="H36" i="20"/>
  <c r="K34" i="20"/>
  <c r="I34" i="20"/>
  <c r="H34" i="20"/>
  <c r="T32" i="20"/>
  <c r="T33" i="20"/>
  <c r="R32" i="20"/>
  <c r="R33" i="20"/>
  <c r="P32" i="20"/>
  <c r="P33" i="20"/>
  <c r="K33" i="20"/>
  <c r="I33" i="20"/>
  <c r="H33" i="20"/>
  <c r="K32" i="20"/>
  <c r="I32" i="20"/>
  <c r="H32" i="20"/>
  <c r="U31" i="20"/>
  <c r="S31" i="20"/>
  <c r="Q31" i="20"/>
  <c r="U30" i="20"/>
  <c r="S30" i="20"/>
  <c r="Q30" i="20"/>
  <c r="K30" i="20"/>
  <c r="I30" i="20"/>
  <c r="H30" i="20"/>
  <c r="E29" i="20"/>
  <c r="E30" i="20"/>
  <c r="C29" i="20"/>
  <c r="C30" i="20"/>
  <c r="B29" i="20"/>
  <c r="B30" i="20"/>
  <c r="U29" i="20"/>
  <c r="S29" i="20"/>
  <c r="Q29" i="20"/>
  <c r="K29" i="20"/>
  <c r="I29" i="20"/>
  <c r="H29" i="20"/>
  <c r="K28" i="20"/>
  <c r="I28" i="20"/>
  <c r="H28" i="20"/>
  <c r="T25" i="20"/>
  <c r="T26" i="20"/>
  <c r="R25" i="20"/>
  <c r="R26" i="20"/>
  <c r="P25" i="20"/>
  <c r="P26" i="20"/>
  <c r="K26" i="20"/>
  <c r="I26" i="20"/>
  <c r="H26" i="20"/>
  <c r="K25" i="20"/>
  <c r="I25" i="20"/>
  <c r="H25" i="20"/>
  <c r="U24" i="20"/>
  <c r="S24" i="20"/>
  <c r="Q24" i="20"/>
  <c r="K24" i="20"/>
  <c r="I24" i="20"/>
  <c r="H24" i="20"/>
  <c r="U23" i="20"/>
  <c r="S23" i="20"/>
  <c r="Q23" i="20"/>
  <c r="E22" i="20"/>
  <c r="E23" i="20"/>
  <c r="C22" i="20"/>
  <c r="C23" i="20"/>
  <c r="B22" i="20"/>
  <c r="B23" i="20"/>
  <c r="T17" i="20"/>
  <c r="U22" i="20"/>
  <c r="S22" i="20"/>
  <c r="Q22" i="20"/>
  <c r="K22" i="20"/>
  <c r="I22" i="20"/>
  <c r="H22" i="20"/>
  <c r="K21" i="20"/>
  <c r="I21" i="20"/>
  <c r="H21" i="20"/>
  <c r="K20" i="20"/>
  <c r="I20" i="20"/>
  <c r="H20" i="20"/>
  <c r="K18" i="20"/>
  <c r="I18" i="20"/>
  <c r="H18" i="20"/>
  <c r="K17" i="20"/>
  <c r="I17" i="20"/>
  <c r="H17" i="20"/>
  <c r="K16" i="20"/>
  <c r="I16" i="20"/>
  <c r="H16" i="20"/>
  <c r="G20" i="8"/>
  <c r="E20" i="8"/>
  <c r="C20" i="8"/>
  <c r="A20" i="8"/>
  <c r="G19" i="8"/>
  <c r="E19" i="8"/>
  <c r="C19" i="8"/>
  <c r="A19" i="8"/>
  <c r="G18" i="8"/>
  <c r="E18" i="8"/>
  <c r="C18" i="8"/>
  <c r="A18" i="8"/>
  <c r="N38" i="5"/>
  <c r="M38" i="5"/>
  <c r="L38" i="5"/>
  <c r="P38" i="5"/>
  <c r="N37" i="5"/>
  <c r="M37" i="5"/>
  <c r="P37" i="5"/>
  <c r="L37" i="5"/>
  <c r="N36" i="5"/>
  <c r="M36" i="5"/>
  <c r="L36" i="5"/>
  <c r="N35" i="5"/>
  <c r="M35" i="5"/>
  <c r="L35" i="5"/>
  <c r="P35" i="5"/>
  <c r="N34" i="5"/>
  <c r="M34" i="5"/>
  <c r="P34" i="5"/>
  <c r="L34" i="5"/>
  <c r="N33" i="5"/>
  <c r="M33" i="5"/>
  <c r="L33" i="5"/>
  <c r="P33" i="5"/>
  <c r="N32" i="5"/>
  <c r="M32" i="5"/>
  <c r="L32" i="5"/>
  <c r="P32" i="5"/>
  <c r="P36" i="5"/>
</calcChain>
</file>

<file path=xl/sharedStrings.xml><?xml version="1.0" encoding="utf-8"?>
<sst xmlns="http://schemas.openxmlformats.org/spreadsheetml/2006/main" count="616" uniqueCount="212">
  <si>
    <t>1 (ST217S)</t>
  </si>
  <si>
    <t xml:space="preserve">2 (D39)
</t>
  </si>
  <si>
    <t xml:space="preserve">Days </t>
  </si>
  <si>
    <t xml:space="preserve">Figure 3A - CFU/mg of tissue </t>
  </si>
  <si>
    <t xml:space="preserve">B </t>
  </si>
  <si>
    <t xml:space="preserve">CFU counts Olfactory epithelium </t>
  </si>
  <si>
    <t>D39</t>
  </si>
  <si>
    <t xml:space="preserve">Figure 1D </t>
  </si>
  <si>
    <t>Days post infection</t>
  </si>
  <si>
    <t xml:space="preserve">2 (D39)
</t>
  </si>
  <si>
    <t xml:space="preserve">Number of Neutrophils in NP </t>
  </si>
  <si>
    <t xml:space="preserve">Figure 1E </t>
  </si>
  <si>
    <t xml:space="preserve">Number of macrophages in NP </t>
  </si>
  <si>
    <t>S1</t>
  </si>
  <si>
    <t xml:space="preserve">Number of Foxp3 Tregs in NP </t>
  </si>
  <si>
    <t>Foxp3</t>
  </si>
  <si>
    <t>Foxp3 TGFb</t>
  </si>
  <si>
    <t xml:space="preserve">RORyT </t>
  </si>
  <si>
    <t>RORyT IL-17A</t>
  </si>
  <si>
    <t xml:space="preserve">Number of Th17 cells in NP </t>
  </si>
  <si>
    <t>Figure 5B</t>
  </si>
  <si>
    <t>2 (D39) + 1 (ST217) Supernatant</t>
  </si>
  <si>
    <t>1 (ST217) + 2(D39) Supernatant</t>
  </si>
  <si>
    <t>1 (ST217)</t>
  </si>
  <si>
    <t>2(D39) + 1(ST217) supernatant + Liposomes</t>
  </si>
  <si>
    <t>Survival times (Hours post infection)</t>
  </si>
  <si>
    <t>CFU counts Olfactory Bulb</t>
  </si>
  <si>
    <t xml:space="preserve">CFU/mg of tissue </t>
  </si>
  <si>
    <t>C</t>
  </si>
  <si>
    <t>D</t>
  </si>
  <si>
    <t>CFU counts Brain</t>
  </si>
  <si>
    <t xml:space="preserve">Figure 4A </t>
  </si>
  <si>
    <t>2 (D39)</t>
  </si>
  <si>
    <t>6B</t>
  </si>
  <si>
    <t>1 (ST306)</t>
  </si>
  <si>
    <t>1 (ST3018)</t>
  </si>
  <si>
    <t>1 (ST217C)</t>
  </si>
  <si>
    <t>5</t>
  </si>
  <si>
    <t>7F</t>
  </si>
  <si>
    <t>Uninfected cells</t>
  </si>
  <si>
    <t>Hours post infection</t>
  </si>
  <si>
    <t>TEER readings (Ohms x CM2)</t>
  </si>
  <si>
    <t>Liposomes only</t>
  </si>
  <si>
    <t>ST306</t>
  </si>
  <si>
    <t>ST217 liposome treated</t>
  </si>
  <si>
    <t>Serotype 5</t>
  </si>
  <si>
    <t>Control</t>
  </si>
  <si>
    <t>ST217</t>
  </si>
  <si>
    <t>6 hours</t>
  </si>
  <si>
    <t>12 hours</t>
  </si>
  <si>
    <t>24 hours</t>
  </si>
  <si>
    <t xml:space="preserve">Figure 8  - Measuring cell barraier permeability </t>
  </si>
  <si>
    <t>1(ST217S) + Liposomes</t>
  </si>
  <si>
    <t xml:space="preserve">Supplementary figure 5 </t>
  </si>
  <si>
    <t>Figure 1 A</t>
  </si>
  <si>
    <t xml:space="preserve">Number of neutrophils in NP </t>
  </si>
  <si>
    <t xml:space="preserve">Hours post infection </t>
  </si>
  <si>
    <t>Figure 1 B</t>
  </si>
  <si>
    <t>Figure 1 C</t>
  </si>
  <si>
    <t xml:space="preserve">Number of Tregs in NP </t>
  </si>
  <si>
    <t>Untreated</t>
  </si>
  <si>
    <t xml:space="preserve">Supplementary figure 2A </t>
  </si>
  <si>
    <r>
      <t>LytA</t>
    </r>
    <r>
      <rPr>
        <vertAlign val="superscript"/>
        <sz val="11"/>
        <rFont val="Arial"/>
        <family val="2"/>
      </rPr>
      <t>-</t>
    </r>
  </si>
  <si>
    <t>1 (ST3081)</t>
  </si>
  <si>
    <t>Mins</t>
  </si>
  <si>
    <t xml:space="preserve">Survival times for BALB/c pneumonia model (hours post infection) Each number represents one mouse </t>
  </si>
  <si>
    <t>19A</t>
  </si>
  <si>
    <t>Blank</t>
  </si>
  <si>
    <t>ST3081</t>
  </si>
  <si>
    <t xml:space="preserve">ST217 Carriage </t>
  </si>
  <si>
    <t>PLY</t>
  </si>
  <si>
    <t>PNI637</t>
  </si>
  <si>
    <t>7F(H53)</t>
  </si>
  <si>
    <t>23F(H95)</t>
  </si>
  <si>
    <t>7F(H224)</t>
  </si>
  <si>
    <t>14(H242)</t>
  </si>
  <si>
    <t>D39 (H1)</t>
  </si>
  <si>
    <t>6B(H64)</t>
  </si>
  <si>
    <t>14(H71)</t>
  </si>
  <si>
    <t>23F(H244)</t>
  </si>
  <si>
    <t>19F</t>
  </si>
  <si>
    <t>6B(H223)</t>
  </si>
  <si>
    <t>D39(H26)</t>
  </si>
  <si>
    <t>PLN-A</t>
  </si>
  <si>
    <t xml:space="preserve">Average </t>
  </si>
  <si>
    <t xml:space="preserve"> </t>
  </si>
  <si>
    <t xml:space="preserve">16.8.16 </t>
  </si>
  <si>
    <t>0.01% solution of Triton X</t>
  </si>
  <si>
    <t>OD600</t>
  </si>
  <si>
    <t xml:space="preserve">Time </t>
  </si>
  <si>
    <t>Serotype</t>
  </si>
  <si>
    <t xml:space="preserve">Serotype 1 </t>
  </si>
  <si>
    <t>prism:</t>
  </si>
  <si>
    <t xml:space="preserve">15 mins </t>
  </si>
  <si>
    <t>Percentage of start OD</t>
  </si>
  <si>
    <t xml:space="preserve">30 mins </t>
  </si>
  <si>
    <t xml:space="preserve">60 mins </t>
  </si>
  <si>
    <t xml:space="preserve">120 mins </t>
  </si>
  <si>
    <t xml:space="preserve">150 mins </t>
  </si>
  <si>
    <t xml:space="preserve">180 mins </t>
  </si>
  <si>
    <t xml:space="preserve">% of original OD </t>
  </si>
  <si>
    <t>LytA</t>
  </si>
  <si>
    <t>45 mins</t>
  </si>
  <si>
    <t>60 mins</t>
  </si>
  <si>
    <t>75 mins</t>
  </si>
  <si>
    <t>90 mins</t>
  </si>
  <si>
    <t>105 mins</t>
  </si>
  <si>
    <t>120 mins</t>
  </si>
  <si>
    <t>135 mins</t>
  </si>
  <si>
    <t>150 mins</t>
  </si>
  <si>
    <t>165 mins</t>
  </si>
  <si>
    <t>180 mins</t>
  </si>
  <si>
    <t xml:space="preserve">Summary data for prism </t>
  </si>
  <si>
    <t>Std Average</t>
  </si>
  <si>
    <t>Std theoretic</t>
  </si>
  <si>
    <t>Values</t>
  </si>
  <si>
    <t>Conditions</t>
  </si>
  <si>
    <t>Parameters</t>
  </si>
  <si>
    <t>Predicted</t>
  </si>
  <si>
    <t>Residuals</t>
  </si>
  <si>
    <t>x column</t>
  </si>
  <si>
    <t>y column</t>
  </si>
  <si>
    <t>Predicted Y Values</t>
  </si>
  <si>
    <t>Ser5</t>
  </si>
  <si>
    <t>Ser1(ST217)</t>
  </si>
  <si>
    <t>Ser1(ST306)</t>
  </si>
  <si>
    <t>Ser1 (ST217C)</t>
  </si>
  <si>
    <t xml:space="preserve">ELISA absorbance readings: </t>
  </si>
  <si>
    <t xml:space="preserve">Concentration of PLY </t>
  </si>
  <si>
    <t xml:space="preserve">LDH 6 HOURS </t>
  </si>
  <si>
    <t>Results of Photometric1</t>
  </si>
  <si>
    <t>Plate:1 - Wavelength:490</t>
  </si>
  <si>
    <t xml:space="preserve">minus 680 </t>
  </si>
  <si>
    <t>Average Ab</t>
  </si>
  <si>
    <t>No bugs</t>
  </si>
  <si>
    <t xml:space="preserve">LDH positive control </t>
  </si>
  <si>
    <t>Plate:1 - Wavelength:680</t>
  </si>
  <si>
    <t xml:space="preserve">LDH 12 HOURS </t>
  </si>
  <si>
    <t xml:space="preserve">LDH Cytotoxcity </t>
  </si>
  <si>
    <t xml:space="preserve">TEER readings </t>
  </si>
  <si>
    <t>Area</t>
  </si>
  <si>
    <t>Area background</t>
  </si>
  <si>
    <t>Min</t>
  </si>
  <si>
    <t>Max</t>
  </si>
  <si>
    <t>IntDen</t>
  </si>
  <si>
    <t>CTCF</t>
  </si>
  <si>
    <t xml:space="preserve">Control </t>
  </si>
  <si>
    <t>Data shown = cfu/ml</t>
  </si>
  <si>
    <t xml:space="preserve">PLY Supernatant conc replicate 1 </t>
  </si>
  <si>
    <t>PLY Supernatant conc replicate 2</t>
  </si>
  <si>
    <t>PLY Supernatant conc replicate 3</t>
  </si>
  <si>
    <t xml:space="preserve">Replicate 2 </t>
  </si>
  <si>
    <t>Replicate 3</t>
  </si>
  <si>
    <t>Replicate 1</t>
  </si>
  <si>
    <t>Replicate 2</t>
  </si>
  <si>
    <t>Figure 5A</t>
  </si>
  <si>
    <t xml:space="preserve">Foxp3 Treg gating strategy for lung </t>
  </si>
  <si>
    <r>
      <t>Gating strategy for isolation of Foxp3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 xml:space="preserve"> T regulatory cells</t>
    </r>
  </si>
  <si>
    <t xml:space="preserve">Gating strategy for isolation of neutrophils. </t>
  </si>
  <si>
    <t>Gating strategy for isolation of Th17 cells</t>
  </si>
  <si>
    <t xml:space="preserve">Gating strategy for isolation of macrophages. </t>
  </si>
  <si>
    <t>S1 + Lip</t>
  </si>
  <si>
    <t>Lip only</t>
  </si>
  <si>
    <t xml:space="preserve">Uninfected cells </t>
  </si>
  <si>
    <r>
      <t>Data shown is Ohms/cm</t>
    </r>
    <r>
      <rPr>
        <sz val="11"/>
        <color theme="1"/>
        <rFont val="Calibri (Body)"/>
      </rPr>
      <t xml:space="preserve">2 minus blank reading from media only wells </t>
    </r>
  </si>
  <si>
    <t>MTT</t>
  </si>
  <si>
    <t>(OD OF SAMPLES/OD OF CONTROLS)*100</t>
  </si>
  <si>
    <t>Ct-Ct0</t>
  </si>
  <si>
    <t>C(t)</t>
  </si>
  <si>
    <t>V=1000ul</t>
  </si>
  <si>
    <t>t=3600s</t>
  </si>
  <si>
    <t>C0=1000</t>
  </si>
  <si>
    <t>A=33mm^2</t>
  </si>
  <si>
    <t>P=[Ct)-C(t0)].V/A.t.C0</t>
  </si>
  <si>
    <t>ST217 + Lipos</t>
  </si>
  <si>
    <t>Lipos</t>
  </si>
  <si>
    <t xml:space="preserve">Standard curve </t>
  </si>
  <si>
    <t xml:space="preserve">Final values </t>
  </si>
  <si>
    <t xml:space="preserve">Raw Data </t>
  </si>
  <si>
    <t xml:space="preserve">Equation for calculation of final values </t>
  </si>
  <si>
    <t xml:space="preserve">1 (ST217S) </t>
  </si>
  <si>
    <t xml:space="preserve">Survival times (hours post infection) </t>
  </si>
  <si>
    <t xml:space="preserve">2(D39) </t>
  </si>
  <si>
    <t xml:space="preserve">Mouse number </t>
  </si>
  <si>
    <t xml:space="preserve">Figure 1B </t>
  </si>
  <si>
    <t xml:space="preserve">Infection </t>
  </si>
  <si>
    <t>Blood cfu/ml (log10)</t>
  </si>
  <si>
    <t>Blood cfu/ml (LOG 10)</t>
  </si>
  <si>
    <t xml:space="preserve">Each value represents 1 mouse </t>
  </si>
  <si>
    <t xml:space="preserve">Figure 1 C </t>
  </si>
  <si>
    <r>
      <t>2 (D39:ST217</t>
    </r>
    <r>
      <rPr>
        <i/>
        <sz val="12"/>
        <color theme="1"/>
        <rFont val="Calibri"/>
        <family val="2"/>
        <scheme val="minor"/>
      </rPr>
      <t>ply)</t>
    </r>
  </si>
  <si>
    <t>Infection</t>
  </si>
  <si>
    <t>2 (D39:ST217ply)</t>
  </si>
  <si>
    <t>LOG10 Lung cfu</t>
  </si>
  <si>
    <t>Ser1(ST217S)</t>
  </si>
  <si>
    <t>D39:ST217ply</t>
  </si>
  <si>
    <t>Replicate 4</t>
  </si>
  <si>
    <t>Replicate 5</t>
  </si>
  <si>
    <t>Recplicate 6</t>
  </si>
  <si>
    <t>Figure 4C shows % of initial OD (Initial OD = 1.0)</t>
  </si>
  <si>
    <t>2 (D39:ST217 ply)</t>
  </si>
  <si>
    <t>Raw OD readings for 4C:</t>
  </si>
  <si>
    <t>Time</t>
  </si>
  <si>
    <t>Control (OD600)</t>
  </si>
  <si>
    <t>2 (D39:ST217ply) (OD600)</t>
  </si>
  <si>
    <t xml:space="preserve">Figure 4B </t>
  </si>
  <si>
    <t xml:space="preserve">Experiment 1 </t>
  </si>
  <si>
    <t xml:space="preserve">Experiment 2 </t>
  </si>
  <si>
    <t xml:space="preserve">Experiment 3 </t>
  </si>
  <si>
    <t xml:space="preserve">Average TEER readings (performed in triplicate) </t>
  </si>
  <si>
    <t>6B (not used in experiments)</t>
  </si>
  <si>
    <t>PLNA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</si>
</sst>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6"/>
      <name val="Arial"/>
      <family val="2"/>
    </font>
    <font>
      <u/>
      <sz val="12"/>
      <color theme="1"/>
      <name val="Calibri"/>
      <family val="2"/>
      <scheme val="minor"/>
    </font>
    <font>
      <sz val="8"/>
      <name val="Arial"/>
      <family val="2"/>
    </font>
    <font>
      <vertAlign val="superscript"/>
      <sz val="11"/>
      <name val="Arial"/>
      <family val="2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1"/>
      <color theme="1"/>
      <name val="Calibri (Body)"/>
    </font>
    <font>
      <sz val="12"/>
      <color rgb="FF000000"/>
      <name val="Calibri"/>
      <family val="2"/>
      <scheme val="minor"/>
    </font>
    <font>
      <b/>
      <sz val="1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6"/>
      <color rgb="FF00000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</borders>
  <cellStyleXfs count="8">
    <xf numFmtId="0" fontId="0" fillId="0" borderId="0"/>
    <xf numFmtId="0" fontId="10" fillId="2" borderId="13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11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7" xfId="0" applyFont="1" applyBorder="1"/>
    <xf numFmtId="0" fontId="6" fillId="0" borderId="0" xfId="0" applyFont="1" applyBorder="1"/>
    <xf numFmtId="0" fontId="6" fillId="0" borderId="8" xfId="0" applyFont="1" applyBorder="1"/>
    <xf numFmtId="0" fontId="7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6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/>
    <xf numFmtId="11" fontId="0" fillId="0" borderId="0" xfId="0" applyNumberFormat="1"/>
    <xf numFmtId="0" fontId="12" fillId="0" borderId="0" xfId="0" applyFont="1" applyAlignment="1">
      <alignment horizontal="center"/>
    </xf>
    <xf numFmtId="0" fontId="0" fillId="3" borderId="0" xfId="0" applyFill="1"/>
    <xf numFmtId="0" fontId="13" fillId="0" borderId="0" xfId="0" applyFont="1" applyAlignment="1">
      <alignment horizontal="center"/>
    </xf>
    <xf numFmtId="0" fontId="10" fillId="2" borderId="13" xfId="1"/>
    <xf numFmtId="0" fontId="14" fillId="0" borderId="0" xfId="0" applyFont="1"/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/>
    <xf numFmtId="0" fontId="5" fillId="0" borderId="0" xfId="0" applyFont="1" applyAlignment="1">
      <alignment horizontal="left"/>
    </xf>
    <xf numFmtId="0" fontId="12" fillId="0" borderId="4" xfId="0" applyFont="1" applyBorder="1" applyAlignment="1">
      <alignment horizontal="right"/>
    </xf>
    <xf numFmtId="0" fontId="12" fillId="0" borderId="5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18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19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  <xf numFmtId="0" fontId="0" fillId="3" borderId="0" xfId="0" applyFont="1" applyFill="1" applyAlignment="1">
      <alignment horizontal="center"/>
    </xf>
    <xf numFmtId="0" fontId="4" fillId="0" borderId="0" xfId="0" applyFont="1"/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11" fillId="0" borderId="0" xfId="0" applyFont="1"/>
    <xf numFmtId="0" fontId="26" fillId="0" borderId="0" xfId="0" applyFont="1"/>
    <xf numFmtId="0" fontId="18" fillId="0" borderId="0" xfId="0" applyFont="1"/>
    <xf numFmtId="0" fontId="27" fillId="0" borderId="9" xfId="0" applyFont="1" applyBorder="1"/>
    <xf numFmtId="0" fontId="27" fillId="0" borderId="10" xfId="0" applyFont="1" applyBorder="1"/>
    <xf numFmtId="0" fontId="27" fillId="0" borderId="11" xfId="0" applyFont="1" applyBorder="1"/>
    <xf numFmtId="0" fontId="27" fillId="0" borderId="0" xfId="0" applyFont="1"/>
    <xf numFmtId="0" fontId="27" fillId="0" borderId="0" xfId="0" applyFont="1" applyBorder="1"/>
    <xf numFmtId="0" fontId="28" fillId="0" borderId="0" xfId="0" applyFont="1" applyAlignment="1">
      <alignment horizontal="center"/>
    </xf>
    <xf numFmtId="0" fontId="18" fillId="0" borderId="8" xfId="0" applyFont="1" applyBorder="1"/>
    <xf numFmtId="0" fontId="18" fillId="0" borderId="10" xfId="0" applyFont="1" applyBorder="1"/>
    <xf numFmtId="0" fontId="18" fillId="0" borderId="11" xfId="0" applyFont="1" applyBorder="1"/>
    <xf numFmtId="0" fontId="2" fillId="0" borderId="0" xfId="0" applyFont="1"/>
    <xf numFmtId="0" fontId="6" fillId="0" borderId="1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8">
    <cellStyle name="Check Cell" xfId="1" builtinId="23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styles" Target="styles.xml"/><Relationship Id="rId21" Type="http://schemas.openxmlformats.org/officeDocument/2006/relationships/sharedStrings" Target="sharedStrings.xml"/><Relationship Id="rId22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4" Type="http://schemas.openxmlformats.org/officeDocument/2006/relationships/image" Target="../media/image4.tmp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tmp"/><Relationship Id="rId1" Type="http://schemas.openxmlformats.org/officeDocument/2006/relationships/image" Target="../media/image1.emf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30</xdr:row>
      <xdr:rowOff>38100</xdr:rowOff>
    </xdr:from>
    <xdr:to>
      <xdr:col>10</xdr:col>
      <xdr:colOff>457200</xdr:colOff>
      <xdr:row>42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69F2ADDF-9BC1-0C4E-9112-524C29462628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13" t="11443" r="21885" b="61019"/>
        <a:stretch/>
      </xdr:blipFill>
      <xdr:spPr bwMode="auto">
        <a:xfrm>
          <a:off x="25400" y="6184900"/>
          <a:ext cx="8686800" cy="25527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43</xdr:row>
      <xdr:rowOff>12700</xdr:rowOff>
    </xdr:from>
    <xdr:to>
      <xdr:col>11</xdr:col>
      <xdr:colOff>335915</xdr:colOff>
      <xdr:row>57</xdr:row>
      <xdr:rowOff>50800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971597C5-6E13-9D49-A478-FD5398839122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32" t="41081" r="7864" b="31901"/>
        <a:stretch/>
      </xdr:blipFill>
      <xdr:spPr bwMode="auto">
        <a:xfrm>
          <a:off x="0" y="8801100"/>
          <a:ext cx="9416415" cy="28829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16</xdr:col>
      <xdr:colOff>774700</xdr:colOff>
      <xdr:row>54</xdr:row>
      <xdr:rowOff>0</xdr:rowOff>
    </xdr:from>
    <xdr:to>
      <xdr:col>24</xdr:col>
      <xdr:colOff>139700</xdr:colOff>
      <xdr:row>65</xdr:row>
      <xdr:rowOff>190500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xmlns="" id="{2F470723-7283-334D-88C1-7045BAF1045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82700" y="11023600"/>
          <a:ext cx="5969000" cy="2425700"/>
        </a:xfrm>
        <a:prstGeom prst="rect">
          <a:avLst/>
        </a:prstGeom>
        <a:noFill/>
        <a:ln cap="flat">
          <a:noFill/>
        </a:ln>
      </xdr:spPr>
    </xdr:pic>
    <xdr:clientData/>
  </xdr:twoCellAnchor>
  <xdr:twoCellAnchor editAs="oneCell">
    <xdr:from>
      <xdr:col>20</xdr:col>
      <xdr:colOff>762001</xdr:colOff>
      <xdr:row>69</xdr:row>
      <xdr:rowOff>50165</xdr:rowOff>
    </xdr:from>
    <xdr:to>
      <xdr:col>25</xdr:col>
      <xdr:colOff>419101</xdr:colOff>
      <xdr:row>78</xdr:row>
      <xdr:rowOff>50800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BC518BD5-96EA-DB4E-BC04-540E63ABC927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72001" y="14121765"/>
          <a:ext cx="3784600" cy="1829435"/>
        </a:xfrm>
        <a:prstGeom prst="rect">
          <a:avLst/>
        </a:prstGeom>
      </xdr:spPr>
    </xdr:pic>
    <xdr:clientData/>
  </xdr:twoCellAnchor>
  <xdr:twoCellAnchor editAs="oneCell">
    <xdr:from>
      <xdr:col>16</xdr:col>
      <xdr:colOff>40639</xdr:colOff>
      <xdr:row>69</xdr:row>
      <xdr:rowOff>63500</xdr:rowOff>
    </xdr:from>
    <xdr:to>
      <xdr:col>20</xdr:col>
      <xdr:colOff>791638</xdr:colOff>
      <xdr:row>77</xdr:row>
      <xdr:rowOff>187806</xdr:rowOff>
    </xdr:to>
    <xdr:pic>
      <xdr:nvPicPr>
        <xdr:cNvPr id="14" name="Picture 13" descr="20160322-Layout.pdf - Adobe Reader">
          <a:extLst>
            <a:ext uri="{FF2B5EF4-FFF2-40B4-BE49-F238E27FC236}">
              <a16:creationId xmlns:a16="http://schemas.microsoft.com/office/drawing/2014/main" xmlns="" id="{91CD262D-67D7-1E47-A60F-225151AB34E9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16" t="37364" r="16528" b="33178"/>
        <a:stretch/>
      </xdr:blipFill>
      <xdr:spPr bwMode="auto">
        <a:xfrm>
          <a:off x="13248639" y="14135100"/>
          <a:ext cx="4052999" cy="17499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13</xdr:col>
      <xdr:colOff>457200</xdr:colOff>
      <xdr:row>69</xdr:row>
      <xdr:rowOff>81280</xdr:rowOff>
    </xdr:from>
    <xdr:to>
      <xdr:col>15</xdr:col>
      <xdr:colOff>649696</xdr:colOff>
      <xdr:row>78</xdr:row>
      <xdr:rowOff>33696</xdr:rowOff>
    </xdr:to>
    <xdr:pic>
      <xdr:nvPicPr>
        <xdr:cNvPr id="15" name="Picture 14" descr="20160322-Layout.pdf - Adobe Reader">
          <a:extLst>
            <a:ext uri="{FF2B5EF4-FFF2-40B4-BE49-F238E27FC236}">
              <a16:creationId xmlns:a16="http://schemas.microsoft.com/office/drawing/2014/main" xmlns="" id="{0656D208-ABDC-B446-9F68-D9DE1A6120AD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439" t="37364" r="48210" b="33178"/>
        <a:stretch/>
      </xdr:blipFill>
      <xdr:spPr bwMode="auto">
        <a:xfrm>
          <a:off x="11188700" y="14152880"/>
          <a:ext cx="1843496" cy="17812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18</xdr:col>
      <xdr:colOff>381000</xdr:colOff>
      <xdr:row>79</xdr:row>
      <xdr:rowOff>114300</xdr:rowOff>
    </xdr:from>
    <xdr:to>
      <xdr:col>23</xdr:col>
      <xdr:colOff>457200</xdr:colOff>
      <xdr:row>90</xdr:row>
      <xdr:rowOff>165100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xmlns="" id="{12208C5A-EDC4-3948-9D49-7EAFC6679315}"/>
            </a:ext>
          </a:extLst>
        </xdr:cNvPr>
        <xdr:cNvPicPr/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95" t="-8998" b="8998"/>
        <a:stretch/>
      </xdr:blipFill>
      <xdr:spPr bwMode="auto">
        <a:xfrm>
          <a:off x="15240000" y="16217900"/>
          <a:ext cx="4203700" cy="2286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13</xdr:col>
      <xdr:colOff>571500</xdr:colOff>
      <xdr:row>93</xdr:row>
      <xdr:rowOff>63500</xdr:rowOff>
    </xdr:from>
    <xdr:to>
      <xdr:col>18</xdr:col>
      <xdr:colOff>0</xdr:colOff>
      <xdr:row>103</xdr:row>
      <xdr:rowOff>88900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DE654E08-384D-714B-8E7F-54CB944676CE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3000" y="19011900"/>
          <a:ext cx="3556000" cy="2057400"/>
        </a:xfrm>
        <a:prstGeom prst="rect">
          <a:avLst/>
        </a:prstGeom>
        <a:noFill/>
        <a:ln cap="flat">
          <a:noFill/>
        </a:ln>
      </xdr:spPr>
    </xdr:pic>
    <xdr:clientData/>
  </xdr:twoCellAnchor>
  <xdr:twoCellAnchor editAs="oneCell">
    <xdr:from>
      <xdr:col>18</xdr:col>
      <xdr:colOff>0</xdr:colOff>
      <xdr:row>94</xdr:row>
      <xdr:rowOff>0</xdr:rowOff>
    </xdr:from>
    <xdr:to>
      <xdr:col>23</xdr:col>
      <xdr:colOff>177800</xdr:colOff>
      <xdr:row>104</xdr:row>
      <xdr:rowOff>165100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xmlns="" id="{8821EA95-21E5-884D-88EA-AD639BF71F36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0" y="19151600"/>
          <a:ext cx="4305300" cy="2197100"/>
        </a:xfrm>
        <a:prstGeom prst="rect">
          <a:avLst/>
        </a:prstGeom>
      </xdr:spPr>
    </xdr:pic>
    <xdr:clientData/>
  </xdr:twoCellAnchor>
  <xdr:twoCellAnchor editAs="oneCell">
    <xdr:from>
      <xdr:col>23</xdr:col>
      <xdr:colOff>444500</xdr:colOff>
      <xdr:row>94</xdr:row>
      <xdr:rowOff>12700</xdr:rowOff>
    </xdr:from>
    <xdr:to>
      <xdr:col>26</xdr:col>
      <xdr:colOff>266700</xdr:colOff>
      <xdr:row>104</xdr:row>
      <xdr:rowOff>25400</xdr:rowOff>
    </xdr:to>
    <xdr:pic>
      <xdr:nvPicPr>
        <xdr:cNvPr id="19" name="Picture 18" descr="20160322-Layout.pdf - Adobe Reader">
          <a:extLst>
            <a:ext uri="{FF2B5EF4-FFF2-40B4-BE49-F238E27FC236}">
              <a16:creationId xmlns:a16="http://schemas.microsoft.com/office/drawing/2014/main" xmlns="" id="{6F08D24D-6DA2-1346-A53A-F2F2C074EEB1}"/>
            </a:ext>
          </a:extLst>
        </xdr:cNvPr>
        <xdr:cNvPicPr/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833" t="38115" r="14625" b="36149"/>
        <a:stretch/>
      </xdr:blipFill>
      <xdr:spPr bwMode="auto">
        <a:xfrm>
          <a:off x="19431000" y="19164300"/>
          <a:ext cx="2298700" cy="20447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9"/>
  <sheetViews>
    <sheetView tabSelected="1" workbookViewId="0">
      <selection activeCell="N77" sqref="N77"/>
    </sheetView>
  </sheetViews>
  <sheetFormatPr baseColWidth="10" defaultRowHeight="16" x14ac:dyDescent="0.2"/>
  <cols>
    <col min="1" max="1" width="23.1640625" style="78" customWidth="1"/>
    <col min="2" max="2" width="10.83203125" style="78"/>
    <col min="3" max="3" width="16.83203125" style="78" customWidth="1"/>
    <col min="4" max="4" width="10.83203125" style="78"/>
    <col min="5" max="5" width="14" style="78" bestFit="1" customWidth="1"/>
    <col min="6" max="16384" width="10.83203125" style="78"/>
  </cols>
  <sheetData>
    <row r="2" spans="1:6" x14ac:dyDescent="0.2">
      <c r="A2" s="78" t="s">
        <v>54</v>
      </c>
    </row>
    <row r="4" spans="1:6" s="79" customFormat="1" x14ac:dyDescent="0.2">
      <c r="B4" s="79" t="s">
        <v>181</v>
      </c>
    </row>
    <row r="5" spans="1:6" x14ac:dyDescent="0.2">
      <c r="B5" s="78" t="s">
        <v>185</v>
      </c>
      <c r="D5" s="78" t="s">
        <v>185</v>
      </c>
      <c r="F5" s="78" t="s">
        <v>191</v>
      </c>
    </row>
    <row r="6" spans="1:6" x14ac:dyDescent="0.2">
      <c r="A6" s="78" t="s">
        <v>183</v>
      </c>
      <c r="B6" s="78" t="s">
        <v>180</v>
      </c>
      <c r="C6" s="78" t="s">
        <v>183</v>
      </c>
      <c r="D6" s="78" t="s">
        <v>182</v>
      </c>
      <c r="E6" s="78" t="s">
        <v>183</v>
      </c>
      <c r="F6" s="78" t="s">
        <v>190</v>
      </c>
    </row>
    <row r="7" spans="1:6" x14ac:dyDescent="0.2">
      <c r="A7" s="78">
        <v>1</v>
      </c>
      <c r="B7" s="81">
        <v>22</v>
      </c>
      <c r="C7" s="78">
        <v>1</v>
      </c>
      <c r="D7" s="81">
        <v>168</v>
      </c>
      <c r="E7" s="78">
        <v>1</v>
      </c>
      <c r="F7" s="78">
        <v>29</v>
      </c>
    </row>
    <row r="8" spans="1:6" x14ac:dyDescent="0.2">
      <c r="A8" s="78">
        <v>2</v>
      </c>
      <c r="B8" s="81">
        <v>22</v>
      </c>
      <c r="C8" s="78">
        <v>2</v>
      </c>
      <c r="D8" s="81">
        <v>168</v>
      </c>
      <c r="E8" s="78">
        <v>2</v>
      </c>
      <c r="F8" s="78">
        <v>29</v>
      </c>
    </row>
    <row r="9" spans="1:6" x14ac:dyDescent="0.2">
      <c r="A9" s="78">
        <v>3</v>
      </c>
      <c r="B9" s="81">
        <v>22</v>
      </c>
      <c r="C9" s="78">
        <v>3</v>
      </c>
      <c r="D9" s="81">
        <v>168</v>
      </c>
      <c r="E9" s="78">
        <v>3</v>
      </c>
      <c r="F9" s="78">
        <v>47</v>
      </c>
    </row>
    <row r="10" spans="1:6" x14ac:dyDescent="0.2">
      <c r="A10" s="78">
        <v>4</v>
      </c>
      <c r="B10" s="81">
        <v>22</v>
      </c>
      <c r="C10" s="78">
        <v>4</v>
      </c>
      <c r="D10" s="81">
        <v>168</v>
      </c>
      <c r="E10" s="78">
        <v>4</v>
      </c>
      <c r="F10" s="78">
        <v>47</v>
      </c>
    </row>
    <row r="11" spans="1:6" x14ac:dyDescent="0.2">
      <c r="A11" s="78">
        <v>5</v>
      </c>
      <c r="B11" s="81">
        <v>22</v>
      </c>
      <c r="C11" s="78">
        <v>5</v>
      </c>
      <c r="D11" s="81">
        <v>168</v>
      </c>
      <c r="E11" s="78">
        <v>5</v>
      </c>
      <c r="F11" s="78">
        <v>47</v>
      </c>
    </row>
    <row r="12" spans="1:6" x14ac:dyDescent="0.2">
      <c r="A12" s="78">
        <v>6</v>
      </c>
      <c r="B12" s="81">
        <v>22</v>
      </c>
      <c r="C12" s="78">
        <v>6</v>
      </c>
      <c r="D12" s="78">
        <v>168</v>
      </c>
      <c r="E12" s="78">
        <v>6</v>
      </c>
      <c r="F12" s="78">
        <v>168</v>
      </c>
    </row>
    <row r="13" spans="1:6" x14ac:dyDescent="0.2">
      <c r="A13" s="78">
        <v>7</v>
      </c>
      <c r="B13" s="81">
        <v>22</v>
      </c>
      <c r="C13" s="78">
        <v>7</v>
      </c>
      <c r="D13" s="78">
        <v>168</v>
      </c>
      <c r="E13" s="78">
        <v>7</v>
      </c>
      <c r="F13" s="78">
        <v>168</v>
      </c>
    </row>
    <row r="14" spans="1:6" x14ac:dyDescent="0.2">
      <c r="A14" s="78">
        <v>8</v>
      </c>
      <c r="B14" s="81">
        <v>26.5</v>
      </c>
      <c r="C14" s="78">
        <v>8</v>
      </c>
      <c r="D14" s="78">
        <v>168</v>
      </c>
      <c r="E14" s="78">
        <v>8</v>
      </c>
      <c r="F14" s="78">
        <v>168</v>
      </c>
    </row>
    <row r="15" spans="1:6" x14ac:dyDescent="0.2">
      <c r="A15" s="78">
        <v>9</v>
      </c>
      <c r="B15" s="81">
        <v>46</v>
      </c>
      <c r="C15" s="78">
        <v>9</v>
      </c>
      <c r="D15" s="78">
        <v>168</v>
      </c>
      <c r="E15" s="78">
        <v>9</v>
      </c>
      <c r="F15" s="78">
        <v>168</v>
      </c>
    </row>
    <row r="16" spans="1:6" x14ac:dyDescent="0.2">
      <c r="C16" s="78">
        <v>10</v>
      </c>
      <c r="D16" s="78">
        <v>168</v>
      </c>
      <c r="E16" s="78">
        <v>10</v>
      </c>
      <c r="F16" s="78">
        <v>168</v>
      </c>
    </row>
    <row r="17" spans="1:11" s="83" customFormat="1" x14ac:dyDescent="0.2"/>
    <row r="18" spans="1:11" x14ac:dyDescent="0.2">
      <c r="A18" s="78" t="s">
        <v>184</v>
      </c>
      <c r="B18" s="79" t="s">
        <v>186</v>
      </c>
      <c r="H18" s="78" t="s">
        <v>188</v>
      </c>
    </row>
    <row r="19" spans="1:11" x14ac:dyDescent="0.2">
      <c r="A19" s="78" t="s">
        <v>182</v>
      </c>
    </row>
    <row r="20" spans="1:11" x14ac:dyDescent="0.2">
      <c r="A20" s="78" t="s">
        <v>56</v>
      </c>
    </row>
    <row r="21" spans="1:11" x14ac:dyDescent="0.2">
      <c r="A21" s="78">
        <v>1</v>
      </c>
      <c r="B21" s="82">
        <v>0</v>
      </c>
      <c r="C21" s="82">
        <v>0</v>
      </c>
      <c r="D21" s="82">
        <v>0</v>
      </c>
      <c r="E21" s="82">
        <v>0</v>
      </c>
      <c r="F21" s="82">
        <v>0</v>
      </c>
    </row>
    <row r="22" spans="1:11" x14ac:dyDescent="0.2">
      <c r="A22" s="78">
        <v>3</v>
      </c>
      <c r="B22" s="82">
        <v>0</v>
      </c>
      <c r="C22" s="82">
        <v>0</v>
      </c>
      <c r="D22" s="82">
        <v>0</v>
      </c>
      <c r="E22" s="82">
        <v>0</v>
      </c>
      <c r="F22" s="82">
        <v>0</v>
      </c>
    </row>
    <row r="23" spans="1:11" x14ac:dyDescent="0.2">
      <c r="A23" s="78">
        <v>6</v>
      </c>
      <c r="B23" s="82">
        <v>0</v>
      </c>
      <c r="C23" s="82">
        <v>0</v>
      </c>
      <c r="D23" s="82">
        <v>0</v>
      </c>
      <c r="E23" s="82">
        <v>0</v>
      </c>
      <c r="F23" s="82">
        <v>0</v>
      </c>
      <c r="G23" s="82"/>
      <c r="H23" s="82"/>
      <c r="I23" s="82"/>
      <c r="J23" s="82"/>
      <c r="K23" s="82"/>
    </row>
    <row r="24" spans="1:11" x14ac:dyDescent="0.2">
      <c r="A24" s="78">
        <v>12</v>
      </c>
      <c r="B24" s="82">
        <v>0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v>0</v>
      </c>
      <c r="J24" s="82">
        <v>0</v>
      </c>
      <c r="K24" s="82">
        <v>0</v>
      </c>
    </row>
    <row r="25" spans="1:11" x14ac:dyDescent="0.2">
      <c r="A25" s="78">
        <v>18</v>
      </c>
      <c r="B25" s="82">
        <v>0</v>
      </c>
      <c r="C25" s="82">
        <v>0</v>
      </c>
      <c r="D25" s="82">
        <v>0</v>
      </c>
      <c r="E25" s="82">
        <v>0</v>
      </c>
      <c r="F25" s="82">
        <v>0</v>
      </c>
      <c r="G25" s="82">
        <v>0</v>
      </c>
      <c r="H25" s="82">
        <v>0</v>
      </c>
      <c r="I25" s="82">
        <v>0</v>
      </c>
      <c r="J25" s="82">
        <v>0</v>
      </c>
      <c r="K25" s="82">
        <v>0</v>
      </c>
    </row>
    <row r="26" spans="1:11" x14ac:dyDescent="0.2">
      <c r="A26" s="78">
        <v>24</v>
      </c>
      <c r="B26" s="82">
        <v>0</v>
      </c>
      <c r="C26" s="82">
        <v>0</v>
      </c>
      <c r="D26" s="82">
        <v>0</v>
      </c>
      <c r="E26" s="82">
        <v>0</v>
      </c>
      <c r="F26" s="82">
        <v>0</v>
      </c>
      <c r="G26" s="82">
        <v>0</v>
      </c>
      <c r="H26" s="82">
        <v>0</v>
      </c>
      <c r="I26" s="82">
        <v>0</v>
      </c>
      <c r="J26" s="82">
        <v>0</v>
      </c>
      <c r="K26" s="82">
        <v>0</v>
      </c>
    </row>
    <row r="32" spans="1:11" x14ac:dyDescent="0.2">
      <c r="B32" s="79" t="s">
        <v>187</v>
      </c>
    </row>
    <row r="33" spans="1:11" x14ac:dyDescent="0.2">
      <c r="A33" s="78" t="s">
        <v>0</v>
      </c>
    </row>
    <row r="34" spans="1:11" x14ac:dyDescent="0.2">
      <c r="A34" s="78" t="s">
        <v>56</v>
      </c>
    </row>
    <row r="35" spans="1:11" x14ac:dyDescent="0.2">
      <c r="A35" s="78">
        <v>1</v>
      </c>
      <c r="B35" s="82">
        <v>0</v>
      </c>
      <c r="C35" s="82">
        <v>0</v>
      </c>
      <c r="D35" s="82">
        <v>0</v>
      </c>
      <c r="E35" s="82">
        <v>0</v>
      </c>
      <c r="F35" s="82">
        <v>0</v>
      </c>
    </row>
    <row r="36" spans="1:11" x14ac:dyDescent="0.2">
      <c r="A36" s="78">
        <v>3</v>
      </c>
      <c r="B36" s="82">
        <v>0</v>
      </c>
      <c r="C36" s="82">
        <v>0</v>
      </c>
      <c r="D36" s="82">
        <v>0</v>
      </c>
      <c r="E36" s="82">
        <v>0</v>
      </c>
      <c r="F36" s="82">
        <v>0</v>
      </c>
    </row>
    <row r="37" spans="1:11" x14ac:dyDescent="0.2">
      <c r="A37" s="78">
        <v>6</v>
      </c>
      <c r="B37" s="82">
        <v>5.1100000000000003</v>
      </c>
      <c r="C37" s="82">
        <v>3.58</v>
      </c>
      <c r="D37" s="82">
        <v>0.1</v>
      </c>
      <c r="E37" s="82">
        <v>0.1</v>
      </c>
      <c r="F37" s="82">
        <v>5.15</v>
      </c>
      <c r="G37" s="82"/>
      <c r="H37" s="82"/>
      <c r="I37" s="82"/>
      <c r="J37" s="82"/>
      <c r="K37" s="82"/>
    </row>
    <row r="38" spans="1:11" x14ac:dyDescent="0.2">
      <c r="A38" s="78">
        <v>12</v>
      </c>
      <c r="B38" s="82">
        <v>4.3170000000000002</v>
      </c>
      <c r="C38" s="82">
        <v>5.2169999999999996</v>
      </c>
      <c r="D38" s="82">
        <v>5.13</v>
      </c>
      <c r="E38" s="82">
        <v>6.7169999999999996</v>
      </c>
      <c r="F38" s="82">
        <v>6.5830000000000002</v>
      </c>
      <c r="G38" s="82">
        <v>4.133</v>
      </c>
      <c r="H38" s="82">
        <v>3.35</v>
      </c>
      <c r="I38" s="82">
        <v>4.3</v>
      </c>
      <c r="J38" s="82">
        <v>4.5</v>
      </c>
      <c r="K38" s="82">
        <v>6.1280000000000001</v>
      </c>
    </row>
    <row r="39" spans="1:11" x14ac:dyDescent="0.2">
      <c r="A39" s="78">
        <v>18</v>
      </c>
      <c r="B39" s="82">
        <v>5.1219999999999999</v>
      </c>
      <c r="C39" s="82">
        <v>4.133</v>
      </c>
      <c r="D39" s="82">
        <v>3.2669999999999999</v>
      </c>
      <c r="E39" s="82">
        <v>6.1120000000000001</v>
      </c>
      <c r="F39" s="82">
        <v>6.1929999999999996</v>
      </c>
      <c r="G39" s="82">
        <v>5.2169999999999996</v>
      </c>
      <c r="H39" s="82">
        <v>6.2169999999999996</v>
      </c>
      <c r="I39" s="82">
        <v>4.117</v>
      </c>
      <c r="J39" s="82">
        <v>5.25</v>
      </c>
      <c r="K39" s="82">
        <v>6.2169999999999996</v>
      </c>
    </row>
    <row r="40" spans="1:11" x14ac:dyDescent="0.2">
      <c r="A40" s="78">
        <v>24</v>
      </c>
      <c r="B40" s="82">
        <v>5.67</v>
      </c>
      <c r="C40" s="82">
        <v>4.5999999999999996</v>
      </c>
      <c r="D40" s="82">
        <v>4.4329999999999998</v>
      </c>
      <c r="E40" s="82">
        <v>4.367</v>
      </c>
      <c r="F40" s="82">
        <v>7.1230000000000002</v>
      </c>
      <c r="G40" s="82">
        <v>3.56</v>
      </c>
      <c r="H40" s="82">
        <v>7.1829999999999998</v>
      </c>
      <c r="I40" s="82">
        <v>6.2830000000000004</v>
      </c>
      <c r="J40" s="82">
        <v>6.117</v>
      </c>
      <c r="K40" s="82">
        <v>6.2670000000000003</v>
      </c>
    </row>
    <row r="41" spans="1:11" x14ac:dyDescent="0.2">
      <c r="B41" s="82"/>
      <c r="C41" s="82"/>
      <c r="D41" s="82"/>
      <c r="E41" s="82"/>
      <c r="F41" s="82"/>
      <c r="G41" s="82"/>
      <c r="H41" s="82"/>
      <c r="I41" s="82"/>
      <c r="J41" s="82"/>
      <c r="K41" s="82"/>
    </row>
    <row r="42" spans="1:11" x14ac:dyDescent="0.2">
      <c r="B42" s="82"/>
      <c r="C42" s="82"/>
      <c r="D42" s="82"/>
      <c r="E42" s="82"/>
      <c r="F42" s="82"/>
      <c r="G42" s="82"/>
      <c r="H42" s="82"/>
      <c r="I42" s="82"/>
      <c r="J42" s="82"/>
      <c r="K42" s="82"/>
    </row>
    <row r="43" spans="1:11" x14ac:dyDescent="0.2">
      <c r="B43" s="82"/>
      <c r="C43" s="82"/>
      <c r="D43" s="82"/>
      <c r="E43" s="82"/>
      <c r="F43" s="82"/>
      <c r="G43" s="82"/>
      <c r="H43" s="82"/>
      <c r="I43" s="82"/>
      <c r="J43" s="82"/>
      <c r="K43" s="82"/>
    </row>
    <row r="44" spans="1:11" x14ac:dyDescent="0.2">
      <c r="B44" s="79" t="s">
        <v>187</v>
      </c>
    </row>
    <row r="45" spans="1:11" x14ac:dyDescent="0.2">
      <c r="A45" s="78" t="s">
        <v>192</v>
      </c>
    </row>
    <row r="46" spans="1:11" x14ac:dyDescent="0.2">
      <c r="A46" s="78" t="s">
        <v>56</v>
      </c>
    </row>
    <row r="47" spans="1:11" x14ac:dyDescent="0.2">
      <c r="A47" s="78">
        <v>1</v>
      </c>
      <c r="B47" s="87">
        <v>0</v>
      </c>
      <c r="C47" s="87">
        <v>0</v>
      </c>
      <c r="D47" s="87">
        <v>0</v>
      </c>
      <c r="E47" s="87">
        <v>0</v>
      </c>
      <c r="F47" s="87">
        <v>0</v>
      </c>
      <c r="G47" s="87">
        <v>0</v>
      </c>
      <c r="H47" s="87">
        <v>0</v>
      </c>
      <c r="I47" s="87">
        <v>0</v>
      </c>
      <c r="J47" s="87">
        <v>0</v>
      </c>
      <c r="K47" s="87">
        <v>0</v>
      </c>
    </row>
    <row r="48" spans="1:11" x14ac:dyDescent="0.2">
      <c r="A48" s="78">
        <v>3</v>
      </c>
      <c r="B48" s="87">
        <v>0</v>
      </c>
      <c r="C48" s="87">
        <v>0</v>
      </c>
      <c r="D48" s="87">
        <v>0</v>
      </c>
      <c r="E48" s="87">
        <v>0</v>
      </c>
      <c r="F48" s="87">
        <v>5.0669469999999999</v>
      </c>
      <c r="G48" s="87">
        <v>4.2218489999999997</v>
      </c>
      <c r="H48" s="87">
        <v>0</v>
      </c>
      <c r="I48" s="87">
        <v>0</v>
      </c>
      <c r="J48" s="87">
        <v>0</v>
      </c>
      <c r="K48" s="87">
        <v>3.6989700000000001</v>
      </c>
    </row>
    <row r="49" spans="1:13" x14ac:dyDescent="0.2">
      <c r="A49" s="78">
        <v>6</v>
      </c>
      <c r="B49" s="87">
        <v>4.1760910000000004</v>
      </c>
      <c r="C49" s="87">
        <v>5.0669469999999999</v>
      </c>
      <c r="D49" s="87">
        <v>0</v>
      </c>
      <c r="E49" s="87">
        <v>3.6989700000000001</v>
      </c>
      <c r="F49" s="87">
        <v>4.4771210000000004</v>
      </c>
      <c r="G49" s="87">
        <v>1.823909</v>
      </c>
      <c r="H49" s="87">
        <v>2.6989700000000001</v>
      </c>
      <c r="I49" s="87">
        <v>5.1249390000000004</v>
      </c>
      <c r="J49" s="87">
        <v>3.9208189999999998</v>
      </c>
      <c r="K49" s="87">
        <v>4.0669469999999999</v>
      </c>
    </row>
    <row r="50" spans="1:13" x14ac:dyDescent="0.2">
      <c r="A50" s="78">
        <v>12</v>
      </c>
      <c r="B50" s="87">
        <v>5.3679769999999998</v>
      </c>
      <c r="C50" s="87">
        <v>5.6020599999999998</v>
      </c>
      <c r="D50" s="88">
        <v>0</v>
      </c>
      <c r="E50" s="87">
        <v>6.0669469999999999</v>
      </c>
      <c r="F50" s="87">
        <v>5.6690069999999997</v>
      </c>
      <c r="G50" s="87">
        <v>4.2218489999999997</v>
      </c>
      <c r="H50" s="87">
        <v>3.176091</v>
      </c>
      <c r="I50" s="87">
        <v>5.6690069999999997</v>
      </c>
      <c r="J50" s="87">
        <v>5</v>
      </c>
      <c r="K50" s="87">
        <v>4.4259690000000003</v>
      </c>
    </row>
    <row r="51" spans="1:13" x14ac:dyDescent="0.2">
      <c r="A51" s="78">
        <v>18</v>
      </c>
      <c r="B51" s="87">
        <v>6.3357919999999996</v>
      </c>
      <c r="C51" s="87">
        <v>7.0669469999999999</v>
      </c>
      <c r="D51" s="87">
        <v>0</v>
      </c>
      <c r="E51" s="87">
        <v>0</v>
      </c>
      <c r="F51" s="87">
        <v>0</v>
      </c>
      <c r="G51" s="87">
        <v>7.4522979999999999</v>
      </c>
      <c r="H51" s="87">
        <v>0</v>
      </c>
      <c r="I51" s="87">
        <v>0</v>
      </c>
      <c r="J51" s="87">
        <v>7</v>
      </c>
      <c r="K51" s="87">
        <v>0</v>
      </c>
    </row>
    <row r="52" spans="1:13" x14ac:dyDescent="0.2">
      <c r="A52" s="78">
        <v>24</v>
      </c>
      <c r="B52" s="87">
        <v>8.8653010000000005</v>
      </c>
      <c r="C52" s="87">
        <v>7.9927010000000003</v>
      </c>
      <c r="D52" s="88">
        <v>0</v>
      </c>
      <c r="E52" s="87">
        <v>5.0669469999999999</v>
      </c>
      <c r="F52" s="88">
        <v>0</v>
      </c>
      <c r="G52" s="87">
        <v>7.3010299999999999</v>
      </c>
      <c r="H52" s="87">
        <v>0</v>
      </c>
      <c r="I52" s="87">
        <v>0</v>
      </c>
      <c r="J52" s="87">
        <v>7.684247</v>
      </c>
      <c r="K52" s="87">
        <v>0</v>
      </c>
    </row>
    <row r="53" spans="1:13" x14ac:dyDescent="0.2">
      <c r="B53" s="82"/>
      <c r="C53" s="82"/>
      <c r="D53" s="82"/>
      <c r="E53" s="82"/>
      <c r="F53" s="82"/>
      <c r="G53" s="82"/>
      <c r="H53" s="82"/>
      <c r="I53" s="82"/>
      <c r="J53" s="82"/>
      <c r="K53" s="82"/>
    </row>
    <row r="54" spans="1:13" x14ac:dyDescent="0.2">
      <c r="B54" s="82"/>
      <c r="C54" s="82"/>
      <c r="D54" s="82"/>
      <c r="E54" s="82"/>
      <c r="F54" s="82"/>
      <c r="G54" s="82"/>
      <c r="H54" s="82"/>
      <c r="I54" s="82"/>
      <c r="J54" s="82"/>
      <c r="K54" s="82"/>
    </row>
    <row r="55" spans="1:13" x14ac:dyDescent="0.2">
      <c r="B55" s="82"/>
      <c r="C55" s="82"/>
      <c r="D55" s="82"/>
      <c r="E55" s="82"/>
      <c r="F55" s="82"/>
      <c r="G55" s="82"/>
      <c r="H55" s="82"/>
      <c r="I55" s="82"/>
      <c r="J55" s="82"/>
      <c r="K55" s="82"/>
    </row>
    <row r="57" spans="1:13" s="83" customFormat="1" x14ac:dyDescent="0.2"/>
    <row r="59" spans="1:13" x14ac:dyDescent="0.2">
      <c r="A59" s="81" t="s">
        <v>189</v>
      </c>
    </row>
    <row r="60" spans="1:13" x14ac:dyDescent="0.2">
      <c r="A60" s="81" t="s">
        <v>193</v>
      </c>
    </row>
    <row r="61" spans="1:13" x14ac:dyDescent="0.2">
      <c r="A61" s="81" t="s">
        <v>6</v>
      </c>
    </row>
    <row r="62" spans="1:13" x14ac:dyDescent="0.2">
      <c r="A62" s="81" t="s">
        <v>40</v>
      </c>
    </row>
    <row r="63" spans="1:13" x14ac:dyDescent="0.2">
      <c r="A63" s="89">
        <v>1</v>
      </c>
      <c r="B63" s="84">
        <v>3.1861329999999999</v>
      </c>
      <c r="C63" s="84">
        <v>3.8586710000000002</v>
      </c>
      <c r="D63" s="84">
        <v>3.8869609999999999</v>
      </c>
      <c r="E63" s="84">
        <v>4.1638570000000001</v>
      </c>
      <c r="F63" s="84">
        <v>3.3435820000000001</v>
      </c>
      <c r="G63" s="84"/>
      <c r="H63" s="84"/>
      <c r="I63" s="84"/>
      <c r="J63" s="84"/>
      <c r="K63" s="84"/>
      <c r="L63" s="84"/>
      <c r="M63" s="84"/>
    </row>
    <row r="64" spans="1:13" x14ac:dyDescent="0.2">
      <c r="A64" s="89">
        <v>3</v>
      </c>
      <c r="B64" s="84">
        <v>4.1774300000000002</v>
      </c>
      <c r="C64" s="84">
        <v>4.2730009999999998</v>
      </c>
      <c r="D64" s="84">
        <v>4.533874</v>
      </c>
      <c r="E64" s="84">
        <v>4.1748519999999996</v>
      </c>
      <c r="F64" s="84">
        <v>3.7746909999999998</v>
      </c>
      <c r="G64" s="84"/>
      <c r="H64" s="84"/>
      <c r="I64" s="84"/>
      <c r="J64" s="84"/>
      <c r="K64" s="84"/>
      <c r="L64" s="84"/>
      <c r="M64" s="84"/>
    </row>
    <row r="65" spans="1:13" x14ac:dyDescent="0.2">
      <c r="A65" s="89">
        <v>6</v>
      </c>
      <c r="B65" s="84">
        <v>4.7224510000000004</v>
      </c>
      <c r="C65" s="84">
        <v>3.7675900000000002</v>
      </c>
      <c r="D65" s="84">
        <v>4.3187579999999999</v>
      </c>
      <c r="E65" s="84">
        <v>4.6599060000000003</v>
      </c>
      <c r="F65" s="84">
        <v>4.3767500000000004</v>
      </c>
      <c r="G65" s="84"/>
      <c r="H65" s="84"/>
      <c r="I65" s="84"/>
      <c r="J65" s="84"/>
      <c r="K65" s="84"/>
      <c r="L65" s="84"/>
      <c r="M65" s="84"/>
    </row>
    <row r="66" spans="1:13" x14ac:dyDescent="0.2">
      <c r="A66" s="81">
        <v>12</v>
      </c>
      <c r="B66" s="102">
        <v>1.125</v>
      </c>
      <c r="C66" s="102">
        <v>1.5</v>
      </c>
      <c r="D66" s="102">
        <v>0.41699999999999998</v>
      </c>
      <c r="E66" s="102">
        <v>1.292</v>
      </c>
      <c r="F66" s="102">
        <v>1.125</v>
      </c>
      <c r="G66" s="102">
        <v>2.15</v>
      </c>
      <c r="H66" s="102">
        <v>2.6</v>
      </c>
      <c r="I66" s="102">
        <v>1.2549999999999999</v>
      </c>
      <c r="J66" s="102">
        <v>3.1</v>
      </c>
      <c r="K66" s="102">
        <v>2.33</v>
      </c>
    </row>
    <row r="67" spans="1:13" x14ac:dyDescent="0.2">
      <c r="A67" s="81">
        <v>18</v>
      </c>
      <c r="B67" s="102">
        <v>2.3330000000000002</v>
      </c>
      <c r="C67" s="102">
        <v>0</v>
      </c>
      <c r="D67" s="102">
        <v>0.41699999999999998</v>
      </c>
      <c r="E67" s="102">
        <v>0</v>
      </c>
      <c r="F67" s="102">
        <v>0.41699999999999998</v>
      </c>
      <c r="G67" s="102">
        <v>0.25</v>
      </c>
      <c r="H67" s="102">
        <v>1.659</v>
      </c>
      <c r="I67" s="102">
        <v>2.13</v>
      </c>
      <c r="J67" s="102">
        <v>0</v>
      </c>
      <c r="K67" s="102">
        <v>0</v>
      </c>
    </row>
    <row r="68" spans="1:13" x14ac:dyDescent="0.2">
      <c r="A68" s="81">
        <v>24</v>
      </c>
      <c r="B68" s="102">
        <v>4.4169999999999998</v>
      </c>
      <c r="C68" s="102">
        <v>3.3580000000000001</v>
      </c>
      <c r="D68" s="102">
        <v>4.1459999999999999</v>
      </c>
      <c r="E68" s="102">
        <v>3.2080000000000002</v>
      </c>
      <c r="F68" s="102">
        <v>1.625</v>
      </c>
      <c r="G68" s="102">
        <v>1.36</v>
      </c>
      <c r="H68" s="102">
        <v>0.35</v>
      </c>
      <c r="I68" s="102">
        <v>0.25</v>
      </c>
      <c r="J68" s="102">
        <v>0</v>
      </c>
      <c r="K68" s="102">
        <v>0</v>
      </c>
    </row>
    <row r="69" spans="1:13" x14ac:dyDescent="0.2">
      <c r="A69" s="81"/>
      <c r="B69" s="24"/>
      <c r="C69" s="24"/>
      <c r="D69" s="24"/>
      <c r="E69" s="24"/>
      <c r="F69" s="24"/>
      <c r="G69" s="24"/>
      <c r="H69" s="24"/>
      <c r="I69" s="24"/>
      <c r="J69" s="24"/>
      <c r="K69" s="24"/>
    </row>
    <row r="70" spans="1:13" x14ac:dyDescent="0.2">
      <c r="A70" s="81"/>
      <c r="B70" s="85"/>
      <c r="C70" s="85"/>
      <c r="D70" s="85"/>
      <c r="E70" s="85"/>
      <c r="F70" s="85"/>
      <c r="G70" s="85"/>
      <c r="H70" s="85"/>
      <c r="I70" s="85"/>
      <c r="J70" s="85"/>
      <c r="K70" s="85"/>
    </row>
    <row r="71" spans="1:13" x14ac:dyDescent="0.2">
      <c r="A71" s="81" t="s">
        <v>193</v>
      </c>
      <c r="B71" s="85"/>
      <c r="C71" s="85"/>
      <c r="D71" s="85"/>
      <c r="E71" s="85"/>
      <c r="F71" s="85"/>
      <c r="G71" s="85"/>
      <c r="H71" s="85"/>
      <c r="I71" s="85"/>
      <c r="J71" s="85"/>
      <c r="K71" s="85"/>
    </row>
    <row r="72" spans="1:13" x14ac:dyDescent="0.2">
      <c r="A72" s="81" t="s">
        <v>0</v>
      </c>
      <c r="B72" s="85"/>
      <c r="C72" s="85"/>
      <c r="D72" s="85"/>
      <c r="E72" s="85"/>
      <c r="F72" s="85"/>
      <c r="G72" s="85"/>
      <c r="H72" s="85"/>
      <c r="I72" s="85"/>
      <c r="J72" s="85"/>
      <c r="K72" s="85"/>
    </row>
    <row r="73" spans="1:13" x14ac:dyDescent="0.2">
      <c r="A73" s="81" t="s">
        <v>40</v>
      </c>
      <c r="B73" s="85"/>
      <c r="C73" s="85"/>
      <c r="D73" s="85"/>
      <c r="E73" s="85"/>
      <c r="F73" s="85"/>
      <c r="G73" s="85"/>
      <c r="H73" s="85"/>
      <c r="I73" s="85"/>
      <c r="J73" s="85"/>
      <c r="K73" s="85"/>
    </row>
    <row r="74" spans="1:13" x14ac:dyDescent="0.2">
      <c r="A74" s="89">
        <v>1</v>
      </c>
      <c r="B74" s="84">
        <v>4.6033980000000003</v>
      </c>
      <c r="C74" s="84">
        <v>4.3187579999999999</v>
      </c>
      <c r="D74" s="84">
        <v>4.3857049999999997</v>
      </c>
      <c r="E74" s="84">
        <v>4.5808710000000001</v>
      </c>
      <c r="F74" s="84">
        <v>4.118099</v>
      </c>
      <c r="G74" s="84"/>
      <c r="H74" s="84"/>
      <c r="I74" s="84"/>
      <c r="J74" s="84"/>
      <c r="K74" s="84"/>
    </row>
    <row r="75" spans="1:13" x14ac:dyDescent="0.2">
      <c r="A75" s="89">
        <v>3</v>
      </c>
      <c r="B75" s="84">
        <v>4.8016319999999997</v>
      </c>
      <c r="C75" s="84">
        <v>4.8886339999999997</v>
      </c>
      <c r="D75" s="84">
        <v>4.7136930000000001</v>
      </c>
      <c r="E75" s="84">
        <v>5.0543579999999997</v>
      </c>
      <c r="F75" s="84">
        <v>4.430733</v>
      </c>
      <c r="G75" s="84"/>
      <c r="H75" s="84"/>
      <c r="I75" s="84"/>
      <c r="J75" s="84"/>
      <c r="K75" s="84"/>
    </row>
    <row r="76" spans="1:13" x14ac:dyDescent="0.2">
      <c r="A76" s="89">
        <v>6</v>
      </c>
      <c r="B76" s="84">
        <v>2.8450980000000001</v>
      </c>
      <c r="C76" s="84">
        <v>4.7533279999999998</v>
      </c>
      <c r="D76" s="84">
        <v>4.7746909999999998</v>
      </c>
      <c r="E76" s="84">
        <v>4.9360590000000002</v>
      </c>
      <c r="F76" s="84">
        <v>4.647818</v>
      </c>
      <c r="G76" s="84"/>
      <c r="H76" s="84"/>
      <c r="I76" s="84"/>
      <c r="J76" s="84"/>
      <c r="K76" s="84"/>
    </row>
    <row r="77" spans="1:13" x14ac:dyDescent="0.2">
      <c r="A77" s="81">
        <v>12</v>
      </c>
      <c r="B77" s="102">
        <v>2.1949999999999998</v>
      </c>
      <c r="C77" s="102">
        <v>0</v>
      </c>
      <c r="D77" s="102">
        <v>3.15</v>
      </c>
      <c r="E77" s="102">
        <v>3.25</v>
      </c>
      <c r="F77" s="102">
        <v>3.2549999999999999</v>
      </c>
      <c r="G77" s="102">
        <v>2.4169999999999998</v>
      </c>
      <c r="H77" s="102">
        <v>3.1749999999999998</v>
      </c>
      <c r="I77" s="102">
        <v>2.5</v>
      </c>
      <c r="J77" s="102">
        <v>2.1080000000000001</v>
      </c>
      <c r="K77" s="102">
        <v>2.375</v>
      </c>
    </row>
    <row r="78" spans="1:13" x14ac:dyDescent="0.2">
      <c r="A78" s="81">
        <v>18</v>
      </c>
      <c r="B78" s="102">
        <v>3.24</v>
      </c>
      <c r="C78" s="102">
        <v>2.145</v>
      </c>
      <c r="D78" s="102">
        <v>2.39</v>
      </c>
      <c r="E78" s="102">
        <v>4.13</v>
      </c>
      <c r="F78" s="102">
        <v>4.1749999999999998</v>
      </c>
      <c r="G78" s="102">
        <v>3.3330000000000002</v>
      </c>
      <c r="H78" s="102">
        <v>3.9580000000000002</v>
      </c>
      <c r="I78" s="102">
        <v>3.75</v>
      </c>
      <c r="J78" s="102">
        <v>3.1920000000000002</v>
      </c>
      <c r="K78" s="102">
        <v>0</v>
      </c>
    </row>
    <row r="79" spans="1:13" x14ac:dyDescent="0.2">
      <c r="A79" s="81">
        <v>24</v>
      </c>
      <c r="B79" s="102">
        <v>3.55</v>
      </c>
      <c r="C79" s="102">
        <v>3.11</v>
      </c>
      <c r="D79" s="102">
        <v>3.65</v>
      </c>
      <c r="E79" s="102">
        <v>4.26</v>
      </c>
      <c r="F79" s="102">
        <v>3.395</v>
      </c>
      <c r="G79" s="102">
        <v>0</v>
      </c>
      <c r="H79" s="102">
        <v>0.41699999999999998</v>
      </c>
      <c r="I79" s="102">
        <v>0</v>
      </c>
      <c r="J79" s="102">
        <v>0</v>
      </c>
      <c r="K79" s="102">
        <v>0</v>
      </c>
    </row>
    <row r="80" spans="1:13" x14ac:dyDescent="0.2">
      <c r="A80" s="81"/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5"/>
      <c r="M80" s="80"/>
    </row>
    <row r="81" spans="1:13" x14ac:dyDescent="0.2">
      <c r="A81" s="81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5"/>
      <c r="M81" s="80"/>
    </row>
    <row r="82" spans="1:13" x14ac:dyDescent="0.2">
      <c r="A82" s="81" t="s">
        <v>193</v>
      </c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5"/>
      <c r="M82" s="80"/>
    </row>
    <row r="83" spans="1:13" x14ac:dyDescent="0.2">
      <c r="A83" s="81" t="s">
        <v>192</v>
      </c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5"/>
      <c r="M83" s="80"/>
    </row>
    <row r="84" spans="1:13" x14ac:dyDescent="0.2">
      <c r="A84" s="81" t="s">
        <v>40</v>
      </c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5"/>
      <c r="M84" s="80"/>
    </row>
    <row r="85" spans="1:13" x14ac:dyDescent="0.2">
      <c r="A85" s="89">
        <v>1</v>
      </c>
      <c r="B85" s="84">
        <v>3.7861199999999999</v>
      </c>
      <c r="C85" s="84">
        <v>4.1249390000000004</v>
      </c>
      <c r="D85" s="84">
        <v>4.4436970000000002</v>
      </c>
      <c r="E85" s="84">
        <v>3.8586710000000002</v>
      </c>
      <c r="F85" s="84">
        <v>3.9751759999999998</v>
      </c>
      <c r="G85" s="84">
        <v>3.9751759999999998</v>
      </c>
      <c r="H85" s="84">
        <v>4.1426670000000003</v>
      </c>
      <c r="I85" s="84">
        <v>4.1064550000000004</v>
      </c>
      <c r="J85" s="84">
        <v>3.589826</v>
      </c>
      <c r="K85" s="84">
        <v>4.1597010000000001</v>
      </c>
      <c r="L85" s="85"/>
      <c r="M85" s="80"/>
    </row>
    <row r="86" spans="1:13" x14ac:dyDescent="0.2">
      <c r="A86" s="89">
        <v>3</v>
      </c>
      <c r="B86" s="84">
        <v>3.589826</v>
      </c>
      <c r="C86" s="84">
        <v>3.4436969999999998</v>
      </c>
      <c r="D86" s="84">
        <v>3.7447279999999998</v>
      </c>
      <c r="E86" s="84">
        <v>3.8586710000000002</v>
      </c>
      <c r="F86" s="84">
        <v>3.8586710000000002</v>
      </c>
      <c r="G86" s="84">
        <v>3.6989700000000001</v>
      </c>
      <c r="H86" s="84">
        <v>3.823909</v>
      </c>
      <c r="I86" s="84">
        <v>4</v>
      </c>
      <c r="J86" s="84">
        <v>3.346787</v>
      </c>
      <c r="K86" s="84">
        <v>3.8586710000000002</v>
      </c>
      <c r="L86" s="85"/>
      <c r="M86" s="80"/>
    </row>
    <row r="87" spans="1:13" x14ac:dyDescent="0.2">
      <c r="A87" s="89">
        <v>6</v>
      </c>
      <c r="B87" s="84">
        <v>4</v>
      </c>
      <c r="C87" s="84">
        <v>3.7447279999999998</v>
      </c>
      <c r="D87" s="84">
        <v>3.5228790000000001</v>
      </c>
      <c r="E87" s="84">
        <v>4.5898260000000004</v>
      </c>
      <c r="F87" s="84">
        <v>3.8908559999999999</v>
      </c>
      <c r="G87" s="84">
        <v>3.7447279999999998</v>
      </c>
      <c r="H87" s="84">
        <v>4.0234810000000003</v>
      </c>
      <c r="I87" s="84">
        <v>4.045757</v>
      </c>
      <c r="J87" s="84">
        <v>4.346787</v>
      </c>
      <c r="K87" s="84">
        <v>3.7861199999999999</v>
      </c>
      <c r="L87" s="85"/>
      <c r="M87" s="80"/>
    </row>
    <row r="88" spans="1:13" x14ac:dyDescent="0.2">
      <c r="A88" s="81">
        <v>12</v>
      </c>
      <c r="B88" s="84">
        <v>4.4436970000000002</v>
      </c>
      <c r="C88" s="84">
        <v>4</v>
      </c>
      <c r="D88" s="84">
        <v>4.346787</v>
      </c>
      <c r="E88" s="84">
        <v>4.2762060000000002</v>
      </c>
      <c r="F88" s="84">
        <v>4.346787</v>
      </c>
      <c r="G88" s="84">
        <v>1.6989700000000001</v>
      </c>
      <c r="H88" s="84">
        <v>3.8908559999999999</v>
      </c>
      <c r="I88" s="84">
        <v>5.0234810000000003</v>
      </c>
      <c r="J88" s="84">
        <v>4.7861200000000004</v>
      </c>
      <c r="K88" s="84">
        <v>3.7447279999999998</v>
      </c>
      <c r="L88" s="85"/>
      <c r="M88" s="80"/>
    </row>
    <row r="89" spans="1:13" x14ac:dyDescent="0.2">
      <c r="A89" s="81">
        <v>18</v>
      </c>
      <c r="B89" s="84">
        <v>3.9751759999999998</v>
      </c>
      <c r="C89" s="84">
        <v>4.7861200000000004</v>
      </c>
      <c r="D89" s="84">
        <v>3.589826</v>
      </c>
      <c r="E89" s="84">
        <v>3.823909</v>
      </c>
      <c r="F89" s="84">
        <v>2.460731</v>
      </c>
      <c r="G89" s="84">
        <v>4.346787</v>
      </c>
      <c r="H89" s="84">
        <v>2.6478169999999999</v>
      </c>
      <c r="I89" s="84">
        <v>3.378196</v>
      </c>
      <c r="J89" s="84">
        <v>4.8239089999999996</v>
      </c>
      <c r="K89" s="84">
        <v>4.1918850000000001</v>
      </c>
      <c r="L89" s="85"/>
      <c r="M89" s="80"/>
    </row>
    <row r="90" spans="1:13" x14ac:dyDescent="0.2">
      <c r="A90" s="81">
        <v>24</v>
      </c>
      <c r="B90" s="84">
        <v>3.2360890000000002</v>
      </c>
      <c r="C90" s="84">
        <v>1.589826</v>
      </c>
      <c r="D90" s="84">
        <v>6.045757</v>
      </c>
      <c r="E90" s="84">
        <v>1.221849</v>
      </c>
      <c r="F90" s="84">
        <v>6.0669469999999999</v>
      </c>
      <c r="G90" s="84">
        <v>4.346787</v>
      </c>
      <c r="H90" s="84">
        <v>2.1918850000000001</v>
      </c>
      <c r="I90" s="84">
        <v>1.6478170000000001</v>
      </c>
      <c r="J90" s="84">
        <v>5.8239089999999996</v>
      </c>
      <c r="K90" s="84">
        <v>2.9751759999999998</v>
      </c>
      <c r="L90" s="85"/>
      <c r="M90" s="80"/>
    </row>
    <row r="91" spans="1:13" x14ac:dyDescent="0.2"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5"/>
      <c r="M91" s="80"/>
    </row>
    <row r="92" spans="1:13" x14ac:dyDescent="0.2"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5"/>
      <c r="M92" s="80"/>
    </row>
    <row r="93" spans="1:13" x14ac:dyDescent="0.2"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5"/>
      <c r="M93" s="80"/>
    </row>
    <row r="94" spans="1:13" x14ac:dyDescent="0.2"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5"/>
      <c r="M94" s="80"/>
    </row>
    <row r="95" spans="1:13" x14ac:dyDescent="0.2"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5"/>
      <c r="M95" s="80"/>
    </row>
    <row r="96" spans="1:13" x14ac:dyDescent="0.2"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5"/>
      <c r="M96" s="80"/>
    </row>
    <row r="97" spans="2:13" x14ac:dyDescent="0.2"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5"/>
      <c r="M97" s="80"/>
    </row>
    <row r="99" spans="2:13" s="83" customFormat="1" x14ac:dyDescent="0.2"/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2:E8"/>
  <sheetViews>
    <sheetView topLeftCell="A4" workbookViewId="0">
      <selection activeCell="G37" sqref="G37"/>
    </sheetView>
  </sheetViews>
  <sheetFormatPr baseColWidth="10" defaultRowHeight="16" x14ac:dyDescent="0.2"/>
  <cols>
    <col min="1" max="1" width="19.6640625" customWidth="1"/>
  </cols>
  <sheetData>
    <row r="2" spans="1:5" x14ac:dyDescent="0.2">
      <c r="A2" t="s">
        <v>61</v>
      </c>
    </row>
    <row r="3" spans="1:5" ht="20" x14ac:dyDescent="0.2">
      <c r="A3" s="40"/>
      <c r="B3" s="40" t="s">
        <v>13</v>
      </c>
      <c r="C3" s="40" t="s">
        <v>6</v>
      </c>
    </row>
    <row r="4" spans="1:5" ht="20" x14ac:dyDescent="0.2">
      <c r="A4" s="55" t="s">
        <v>60</v>
      </c>
      <c r="B4" s="55">
        <v>50000000</v>
      </c>
      <c r="C4" s="55">
        <v>7666666</v>
      </c>
      <c r="E4" t="s">
        <v>147</v>
      </c>
    </row>
    <row r="5" spans="1:5" ht="20" x14ac:dyDescent="0.2">
      <c r="A5" s="55">
        <v>30</v>
      </c>
      <c r="B5" s="55">
        <v>500</v>
      </c>
      <c r="C5" s="55">
        <v>800</v>
      </c>
    </row>
    <row r="6" spans="1:5" ht="20" x14ac:dyDescent="0.2">
      <c r="A6" s="55">
        <v>60</v>
      </c>
      <c r="B6" s="55">
        <v>0</v>
      </c>
      <c r="C6" s="55">
        <v>0</v>
      </c>
    </row>
    <row r="7" spans="1:5" ht="20" x14ac:dyDescent="0.2">
      <c r="A7" s="55">
        <v>120</v>
      </c>
      <c r="B7" s="55">
        <v>0</v>
      </c>
      <c r="C7" s="55">
        <v>0</v>
      </c>
    </row>
    <row r="8" spans="1:5" ht="20" x14ac:dyDescent="0.2">
      <c r="A8" s="55">
        <v>180</v>
      </c>
      <c r="B8" s="55">
        <v>0</v>
      </c>
      <c r="C8" s="55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workbookViewId="0">
      <selection activeCell="F29" sqref="F29"/>
    </sheetView>
  </sheetViews>
  <sheetFormatPr baseColWidth="10" defaultRowHeight="16" x14ac:dyDescent="0.2"/>
  <sheetData>
    <row r="1" spans="1:28" x14ac:dyDescent="0.2">
      <c r="A1" s="92" t="s">
        <v>112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</row>
    <row r="2" spans="1:28" x14ac:dyDescent="0.2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</row>
    <row r="3" spans="1:28" x14ac:dyDescent="0.2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</row>
    <row r="4" spans="1:28" x14ac:dyDescent="0.2">
      <c r="A4" s="56" t="s">
        <v>64</v>
      </c>
      <c r="B4" s="114" t="s">
        <v>62</v>
      </c>
      <c r="C4" s="115"/>
      <c r="D4" s="116"/>
      <c r="E4" s="117"/>
      <c r="F4" s="115"/>
      <c r="G4" s="116"/>
      <c r="H4" s="117" t="s">
        <v>63</v>
      </c>
      <c r="I4" s="115"/>
      <c r="J4" s="116"/>
      <c r="K4" s="117" t="s">
        <v>36</v>
      </c>
      <c r="L4" s="115"/>
      <c r="M4" s="116"/>
      <c r="N4" s="117" t="s">
        <v>0</v>
      </c>
      <c r="O4" s="115"/>
      <c r="P4" s="116"/>
      <c r="Q4" s="117" t="s">
        <v>32</v>
      </c>
      <c r="R4" s="115"/>
      <c r="S4" s="116"/>
      <c r="T4" s="117" t="s">
        <v>200</v>
      </c>
      <c r="U4" s="115"/>
      <c r="V4" s="116"/>
      <c r="W4" s="117">
        <v>5</v>
      </c>
      <c r="X4" s="115"/>
      <c r="Y4" s="116"/>
      <c r="Z4" s="117"/>
      <c r="AA4" s="115"/>
      <c r="AB4" s="116"/>
    </row>
    <row r="5" spans="1:28" x14ac:dyDescent="0.2">
      <c r="A5" s="56">
        <v>0</v>
      </c>
      <c r="B5" s="10">
        <v>100</v>
      </c>
      <c r="C5" s="56">
        <v>100</v>
      </c>
      <c r="D5" s="12">
        <v>100</v>
      </c>
      <c r="E5" s="56"/>
      <c r="F5" s="56"/>
      <c r="G5" s="12"/>
      <c r="H5" s="56">
        <v>100</v>
      </c>
      <c r="I5" s="56">
        <v>100</v>
      </c>
      <c r="J5" s="12">
        <v>100</v>
      </c>
      <c r="K5" s="56">
        <v>100</v>
      </c>
      <c r="L5" s="56">
        <v>100</v>
      </c>
      <c r="M5" s="12">
        <v>100</v>
      </c>
      <c r="N5" s="56">
        <v>100</v>
      </c>
      <c r="O5" s="56">
        <v>100</v>
      </c>
      <c r="P5" s="12">
        <v>100</v>
      </c>
      <c r="Q5" s="56">
        <v>100</v>
      </c>
      <c r="R5" s="56">
        <v>100</v>
      </c>
      <c r="S5" s="12">
        <v>100</v>
      </c>
      <c r="T5" s="56">
        <v>100</v>
      </c>
      <c r="U5" s="56">
        <v>100</v>
      </c>
      <c r="V5" s="12">
        <v>100</v>
      </c>
      <c r="W5" s="56">
        <v>100</v>
      </c>
      <c r="X5" s="56">
        <v>100</v>
      </c>
      <c r="Y5" s="12">
        <v>100</v>
      </c>
      <c r="Z5" s="56"/>
      <c r="AA5" s="56"/>
      <c r="AB5" s="12"/>
    </row>
    <row r="6" spans="1:28" x14ac:dyDescent="0.2">
      <c r="A6" s="56">
        <v>15</v>
      </c>
      <c r="B6" s="10">
        <v>101.10639999999999</v>
      </c>
      <c r="C6" s="56">
        <v>100.3436</v>
      </c>
      <c r="D6" s="12">
        <v>100.60550000000001</v>
      </c>
      <c r="E6" s="56"/>
      <c r="F6" s="56"/>
      <c r="G6" s="12"/>
      <c r="H6" s="56">
        <v>53.561770000000003</v>
      </c>
      <c r="I6" s="56">
        <v>55</v>
      </c>
      <c r="J6" s="12">
        <v>78.743970000000004</v>
      </c>
      <c r="K6" s="56">
        <v>53.416670000000003</v>
      </c>
      <c r="L6" s="56">
        <v>50.333329999999997</v>
      </c>
      <c r="M6" s="12">
        <v>33.416670000000003</v>
      </c>
      <c r="N6" s="56">
        <v>87.857140000000001</v>
      </c>
      <c r="O6" s="56">
        <v>86.836730000000003</v>
      </c>
      <c r="P6" s="12">
        <v>87.551019999999994</v>
      </c>
      <c r="Q6" s="56">
        <v>95.463920000000002</v>
      </c>
      <c r="R6" s="56">
        <v>94.22681</v>
      </c>
      <c r="S6" s="12">
        <v>94.639179999999996</v>
      </c>
      <c r="T6" s="56">
        <v>47.540983609999998</v>
      </c>
      <c r="U6" s="56">
        <v>47.983870969999998</v>
      </c>
      <c r="V6" s="12">
        <v>48.16326531</v>
      </c>
      <c r="W6" s="56">
        <v>89.1</v>
      </c>
      <c r="X6" s="56">
        <v>81.5</v>
      </c>
      <c r="Y6" s="12">
        <v>82</v>
      </c>
      <c r="Z6" s="56"/>
      <c r="AA6" s="56"/>
      <c r="AB6" s="12"/>
    </row>
    <row r="7" spans="1:28" x14ac:dyDescent="0.2">
      <c r="A7" s="56">
        <v>30</v>
      </c>
      <c r="B7" s="10">
        <v>98.723399999999998</v>
      </c>
      <c r="C7" s="56">
        <v>97.59451</v>
      </c>
      <c r="D7" s="12">
        <v>98.61591</v>
      </c>
      <c r="E7" s="56"/>
      <c r="F7" s="56"/>
      <c r="G7" s="12"/>
      <c r="H7" s="56">
        <v>33.814250000000001</v>
      </c>
      <c r="I7" s="56">
        <v>35.192309999999999</v>
      </c>
      <c r="J7" s="12">
        <v>59.903379999999999</v>
      </c>
      <c r="K7" s="56">
        <v>12.5</v>
      </c>
      <c r="L7" s="56">
        <v>39.833329999999997</v>
      </c>
      <c r="M7" s="12">
        <v>22.5</v>
      </c>
      <c r="N7" s="56">
        <v>82.857140000000001</v>
      </c>
      <c r="O7" s="56">
        <v>77.346940000000004</v>
      </c>
      <c r="P7" s="12">
        <v>78.775509999999997</v>
      </c>
      <c r="Q7" s="56">
        <v>92.061859999999996</v>
      </c>
      <c r="R7" s="56">
        <v>89.793819999999997</v>
      </c>
      <c r="S7" s="12">
        <v>94.22681</v>
      </c>
      <c r="T7" s="56">
        <v>54.098360659999997</v>
      </c>
      <c r="U7" s="56">
        <v>55.241935480000002</v>
      </c>
      <c r="V7" s="12">
        <v>54.285714290000001</v>
      </c>
      <c r="W7" s="56">
        <v>85</v>
      </c>
      <c r="X7" s="56">
        <v>70.900000000000006</v>
      </c>
      <c r="Y7" s="12">
        <v>75.7</v>
      </c>
      <c r="Z7" s="56"/>
      <c r="AA7" s="56"/>
      <c r="AB7" s="12"/>
    </row>
    <row r="8" spans="1:28" x14ac:dyDescent="0.2">
      <c r="A8" s="56">
        <v>60</v>
      </c>
      <c r="B8" s="10">
        <v>95.148929999999993</v>
      </c>
      <c r="C8" s="56">
        <v>91.924400000000006</v>
      </c>
      <c r="D8" s="12">
        <v>92.73357</v>
      </c>
      <c r="E8" s="56"/>
      <c r="F8" s="56"/>
      <c r="G8" s="12"/>
      <c r="H8" s="56">
        <v>7.9350769999999997</v>
      </c>
      <c r="I8" s="56">
        <v>7.6923069999999996</v>
      </c>
      <c r="J8" s="12">
        <v>20.67633</v>
      </c>
      <c r="K8" s="56">
        <v>20.91667</v>
      </c>
      <c r="L8" s="56">
        <v>18</v>
      </c>
      <c r="M8" s="12">
        <v>5.8333329999999997</v>
      </c>
      <c r="N8" s="56">
        <v>57.142859999999999</v>
      </c>
      <c r="O8" s="56">
        <v>29.285720000000001</v>
      </c>
      <c r="P8" s="12">
        <v>34.591839999999998</v>
      </c>
      <c r="Q8" s="56">
        <v>85.567009999999996</v>
      </c>
      <c r="R8" s="56">
        <v>81.855670000000003</v>
      </c>
      <c r="S8" s="12">
        <v>80.824749999999995</v>
      </c>
      <c r="T8" s="56">
        <v>48.16326531</v>
      </c>
      <c r="U8" s="56">
        <v>56.048387099999999</v>
      </c>
      <c r="V8" s="12">
        <v>55.918367349999997</v>
      </c>
      <c r="W8" s="56">
        <v>70.7</v>
      </c>
      <c r="X8" s="56">
        <v>47.5</v>
      </c>
      <c r="Y8" s="12">
        <v>54.4</v>
      </c>
      <c r="Z8" s="56"/>
      <c r="AA8" s="56"/>
      <c r="AB8" s="12"/>
    </row>
    <row r="9" spans="1:28" x14ac:dyDescent="0.2">
      <c r="A9" s="56">
        <v>120</v>
      </c>
      <c r="B9" s="10">
        <v>87.148929999999993</v>
      </c>
      <c r="C9" s="56">
        <v>84.106530000000006</v>
      </c>
      <c r="D9" s="12">
        <v>86.418689999999998</v>
      </c>
      <c r="E9" s="56"/>
      <c r="F9" s="56"/>
      <c r="G9" s="12"/>
      <c r="H9" s="56">
        <v>4.3282239999999996</v>
      </c>
      <c r="I9" s="56">
        <v>2.4038460000000001</v>
      </c>
      <c r="J9" s="12">
        <v>2.2222219999999999</v>
      </c>
      <c r="K9" s="56">
        <v>5.0833329999999997</v>
      </c>
      <c r="L9" s="56">
        <v>4.0833329999999997</v>
      </c>
      <c r="M9" s="12">
        <v>1.75</v>
      </c>
      <c r="N9" s="56">
        <v>20.714279999999999</v>
      </c>
      <c r="O9" s="56">
        <v>5.6122449999999997</v>
      </c>
      <c r="P9" s="12">
        <v>6.4285709999999998</v>
      </c>
      <c r="Q9" s="56">
        <v>52.680410000000002</v>
      </c>
      <c r="R9" s="56">
        <v>44.226799999999997</v>
      </c>
      <c r="S9" s="56">
        <v>41.546390000000002</v>
      </c>
      <c r="T9" s="10">
        <v>59.016393440000002</v>
      </c>
      <c r="U9" s="56">
        <v>58.467741940000003</v>
      </c>
      <c r="V9" s="12">
        <v>57.142857139999997</v>
      </c>
      <c r="W9" s="56">
        <v>58.5</v>
      </c>
      <c r="X9" s="56">
        <v>29.2</v>
      </c>
      <c r="Y9" s="12">
        <v>36.799999999999997</v>
      </c>
      <c r="Z9" s="56"/>
      <c r="AA9" s="56"/>
      <c r="AB9" s="12"/>
    </row>
    <row r="10" spans="1:28" x14ac:dyDescent="0.2">
      <c r="A10" s="56">
        <v>150</v>
      </c>
      <c r="B10" s="10">
        <v>85.021280000000004</v>
      </c>
      <c r="C10" s="56">
        <v>82.903779999999998</v>
      </c>
      <c r="D10" s="12">
        <v>86.418689999999998</v>
      </c>
      <c r="E10" s="56"/>
      <c r="F10" s="56"/>
      <c r="G10" s="12"/>
      <c r="H10" s="56">
        <v>2.7953109999999999</v>
      </c>
      <c r="I10" s="56">
        <v>2.019231</v>
      </c>
      <c r="J10" s="12">
        <v>1.8357490000000001</v>
      </c>
      <c r="K10" s="56">
        <v>5.0833329999999997</v>
      </c>
      <c r="L10" s="56">
        <v>4.0833329999999997</v>
      </c>
      <c r="M10" s="12">
        <v>1.75</v>
      </c>
      <c r="N10" s="56">
        <v>9.0816330000000001</v>
      </c>
      <c r="O10" s="56">
        <v>4.4897960000000001</v>
      </c>
      <c r="P10" s="12">
        <v>5</v>
      </c>
      <c r="Q10" s="56">
        <v>23.298970000000001</v>
      </c>
      <c r="R10" s="56">
        <v>15.876289999999999</v>
      </c>
      <c r="S10" s="12">
        <v>14.948449999999999</v>
      </c>
      <c r="T10" s="92">
        <v>61.475409839999998</v>
      </c>
      <c r="U10" s="92">
        <v>60.080645160000003</v>
      </c>
      <c r="V10" s="99">
        <v>62.040816329999998</v>
      </c>
      <c r="W10" s="56">
        <v>48.4</v>
      </c>
      <c r="X10" s="56">
        <v>23.2</v>
      </c>
      <c r="Y10" s="12">
        <v>29.2</v>
      </c>
      <c r="Z10" s="56"/>
      <c r="AA10" s="56"/>
      <c r="AB10" s="12"/>
    </row>
    <row r="11" spans="1:28" x14ac:dyDescent="0.2">
      <c r="A11" s="56">
        <v>180</v>
      </c>
      <c r="B11" s="13">
        <v>83.659580000000005</v>
      </c>
      <c r="C11" s="14">
        <v>80.670100000000005</v>
      </c>
      <c r="D11" s="15">
        <v>83.304500000000004</v>
      </c>
      <c r="E11" s="14"/>
      <c r="F11" s="14"/>
      <c r="G11" s="15"/>
      <c r="H11" s="14">
        <v>2.524797</v>
      </c>
      <c r="I11" s="14">
        <v>1.9230769999999999</v>
      </c>
      <c r="J11" s="15">
        <v>1.8357490000000001</v>
      </c>
      <c r="K11" s="14">
        <v>5.0833329999999997</v>
      </c>
      <c r="L11" s="14">
        <v>4.0833329999999997</v>
      </c>
      <c r="M11" s="15">
        <v>1.75</v>
      </c>
      <c r="N11" s="14">
        <v>6.4285709999999998</v>
      </c>
      <c r="O11" s="14">
        <v>4.3877550000000003</v>
      </c>
      <c r="P11" s="15">
        <v>4.6938779999999998</v>
      </c>
      <c r="Q11" s="14">
        <v>8.5567010000000003</v>
      </c>
      <c r="R11" s="14">
        <v>6.3917529999999996</v>
      </c>
      <c r="S11" s="15">
        <v>7.525773</v>
      </c>
      <c r="T11" s="100">
        <v>62.704918030000002</v>
      </c>
      <c r="U11" s="100">
        <v>62.903225810000002</v>
      </c>
      <c r="V11" s="101">
        <v>63.265306119999998</v>
      </c>
      <c r="W11" s="14">
        <v>20</v>
      </c>
      <c r="X11" s="14">
        <v>24.4</v>
      </c>
      <c r="Y11" s="15">
        <v>41.1</v>
      </c>
      <c r="Z11" s="14"/>
      <c r="AA11" s="14"/>
      <c r="AB11" s="15"/>
    </row>
    <row r="12" spans="1:28" x14ac:dyDescent="0.2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</row>
    <row r="13" spans="1:28" x14ac:dyDescent="0.2">
      <c r="A13" s="92"/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</row>
  </sheetData>
  <mergeCells count="9">
    <mergeCell ref="B4:D4"/>
    <mergeCell ref="Z4:AB4"/>
    <mergeCell ref="W4:Y4"/>
    <mergeCell ref="T4:V4"/>
    <mergeCell ref="Q4:S4"/>
    <mergeCell ref="N4:P4"/>
    <mergeCell ref="K4:M4"/>
    <mergeCell ref="H4:J4"/>
    <mergeCell ref="E4:G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-0.249977111117893"/>
  </sheetPr>
  <dimension ref="A1:BS7"/>
  <sheetViews>
    <sheetView workbookViewId="0">
      <selection activeCell="S50" sqref="S50"/>
    </sheetView>
  </sheetViews>
  <sheetFormatPr baseColWidth="10" defaultRowHeight="16" x14ac:dyDescent="0.2"/>
  <cols>
    <col min="1" max="1" width="28.1640625" style="3" customWidth="1"/>
    <col min="2" max="16384" width="10.83203125" style="3"/>
  </cols>
  <sheetData>
    <row r="1" spans="1:71" ht="20" x14ac:dyDescent="0.2">
      <c r="A1" s="40" t="s">
        <v>56</v>
      </c>
      <c r="B1" s="110" t="s">
        <v>13</v>
      </c>
      <c r="C1" s="104"/>
      <c r="D1" s="104"/>
      <c r="E1" s="104"/>
      <c r="F1" s="104"/>
      <c r="G1" s="104"/>
      <c r="H1" s="104"/>
      <c r="I1" s="104"/>
      <c r="J1" s="104"/>
      <c r="K1" s="106"/>
      <c r="L1" s="110" t="s">
        <v>161</v>
      </c>
      <c r="M1" s="104"/>
      <c r="N1" s="104"/>
      <c r="O1" s="104"/>
      <c r="P1" s="104"/>
      <c r="Q1" s="104"/>
      <c r="R1" s="104"/>
      <c r="S1" s="104"/>
      <c r="T1" s="104"/>
      <c r="U1" s="106"/>
      <c r="V1" s="110" t="s">
        <v>43</v>
      </c>
      <c r="W1" s="104"/>
      <c r="X1" s="104"/>
      <c r="Y1" s="104"/>
      <c r="Z1" s="104"/>
      <c r="AA1" s="104"/>
      <c r="AB1" s="104"/>
      <c r="AC1" s="104"/>
      <c r="AD1" s="104"/>
      <c r="AE1" s="106"/>
      <c r="AF1" s="110" t="s">
        <v>6</v>
      </c>
      <c r="AG1" s="104"/>
      <c r="AH1" s="104"/>
      <c r="AI1" s="104"/>
      <c r="AJ1" s="104"/>
      <c r="AK1" s="104"/>
      <c r="AL1" s="104"/>
      <c r="AM1" s="104"/>
      <c r="AN1" s="104"/>
      <c r="AO1" s="106"/>
      <c r="AP1" s="110" t="s">
        <v>37</v>
      </c>
      <c r="AQ1" s="104"/>
      <c r="AR1" s="104"/>
      <c r="AS1" s="104"/>
      <c r="AT1" s="104"/>
      <c r="AU1" s="104"/>
      <c r="AV1" s="104"/>
      <c r="AW1" s="104"/>
      <c r="AX1" s="104"/>
      <c r="AY1" s="106"/>
      <c r="AZ1" s="110" t="s">
        <v>162</v>
      </c>
      <c r="BA1" s="104"/>
      <c r="BB1" s="104"/>
      <c r="BC1" s="104"/>
      <c r="BD1" s="104"/>
      <c r="BE1" s="104"/>
      <c r="BF1" s="104"/>
      <c r="BG1" s="104"/>
      <c r="BH1" s="104"/>
      <c r="BI1" s="106"/>
      <c r="BJ1" s="110" t="s">
        <v>163</v>
      </c>
      <c r="BK1" s="104"/>
      <c r="BL1" s="104"/>
      <c r="BM1" s="104"/>
      <c r="BN1" s="104"/>
      <c r="BO1" s="104"/>
      <c r="BP1" s="104"/>
      <c r="BQ1" s="104"/>
      <c r="BR1" s="104"/>
      <c r="BS1" s="106"/>
    </row>
    <row r="2" spans="1:71" ht="20" x14ac:dyDescent="0.2">
      <c r="A2" s="40">
        <v>6</v>
      </c>
      <c r="B2" s="48">
        <v>31.96</v>
      </c>
      <c r="C2" s="49">
        <v>30.08</v>
      </c>
      <c r="D2" s="49">
        <v>32.9</v>
      </c>
      <c r="E2" s="49">
        <v>31.02</v>
      </c>
      <c r="F2" s="49">
        <v>28.2</v>
      </c>
      <c r="G2" s="49">
        <v>31.02</v>
      </c>
      <c r="H2" s="49"/>
      <c r="I2" s="49"/>
      <c r="J2" s="49"/>
      <c r="K2" s="50"/>
      <c r="L2" s="48">
        <v>34.78</v>
      </c>
      <c r="M2" s="49">
        <v>29.14</v>
      </c>
      <c r="N2" s="49">
        <v>32.9</v>
      </c>
      <c r="O2" s="49">
        <v>29.14</v>
      </c>
      <c r="P2" s="49">
        <v>32.9</v>
      </c>
      <c r="Q2" s="49">
        <v>31.02</v>
      </c>
      <c r="R2" s="49"/>
      <c r="S2" s="49"/>
      <c r="T2" s="49"/>
      <c r="U2" s="50"/>
      <c r="V2" s="48">
        <v>36.659999999999997</v>
      </c>
      <c r="W2" s="49">
        <v>38.54</v>
      </c>
      <c r="X2" s="49">
        <v>40.42</v>
      </c>
      <c r="Y2" s="49">
        <v>31.02</v>
      </c>
      <c r="Z2" s="49">
        <v>35.72</v>
      </c>
      <c r="AA2" s="49">
        <v>39.479999999999997</v>
      </c>
      <c r="AB2" s="49"/>
      <c r="AC2" s="49"/>
      <c r="AD2" s="49"/>
      <c r="AE2" s="50"/>
      <c r="AF2" s="48">
        <v>38.54</v>
      </c>
      <c r="AG2" s="49">
        <v>41.36</v>
      </c>
      <c r="AH2" s="49">
        <v>44.18</v>
      </c>
      <c r="AI2" s="49">
        <v>29.14</v>
      </c>
      <c r="AJ2" s="49">
        <v>31.02</v>
      </c>
      <c r="AK2" s="49">
        <v>31.02</v>
      </c>
      <c r="AL2" s="49"/>
      <c r="AM2" s="49"/>
      <c r="AN2" s="49"/>
      <c r="AO2" s="50"/>
      <c r="AP2" s="48">
        <v>31.02</v>
      </c>
      <c r="AQ2" s="49">
        <v>29.14</v>
      </c>
      <c r="AR2" s="49">
        <v>44.18</v>
      </c>
      <c r="AS2" s="49">
        <v>40.42</v>
      </c>
      <c r="AT2" s="49">
        <v>44.18</v>
      </c>
      <c r="AU2" s="49"/>
      <c r="AV2" s="49"/>
      <c r="AW2" s="49"/>
      <c r="AX2" s="49"/>
      <c r="AY2" s="50"/>
      <c r="AZ2" s="48">
        <v>32.9</v>
      </c>
      <c r="BA2" s="49">
        <v>31.02</v>
      </c>
      <c r="BB2" s="49">
        <v>29.14</v>
      </c>
      <c r="BC2" s="49">
        <v>32.9</v>
      </c>
      <c r="BD2" s="49"/>
      <c r="BE2" s="49"/>
      <c r="BF2" s="49"/>
      <c r="BG2" s="49"/>
      <c r="BH2" s="49"/>
      <c r="BI2" s="50"/>
      <c r="BJ2" s="48">
        <v>31.02</v>
      </c>
      <c r="BK2" s="49">
        <v>34.78</v>
      </c>
      <c r="BL2" s="49">
        <v>31.96</v>
      </c>
      <c r="BM2" s="49"/>
      <c r="BN2" s="49"/>
      <c r="BO2" s="49"/>
      <c r="BP2" s="49"/>
      <c r="BQ2" s="49"/>
      <c r="BR2" s="49"/>
      <c r="BS2" s="50"/>
    </row>
    <row r="3" spans="1:71" ht="20" x14ac:dyDescent="0.2">
      <c r="A3" s="40">
        <v>12</v>
      </c>
      <c r="B3" s="48">
        <v>34.78</v>
      </c>
      <c r="C3" s="49">
        <v>36.659999999999997</v>
      </c>
      <c r="D3" s="49">
        <v>39.479999999999997</v>
      </c>
      <c r="E3" s="49">
        <v>31.02</v>
      </c>
      <c r="F3" s="49">
        <v>23.5</v>
      </c>
      <c r="G3" s="49">
        <v>22.56</v>
      </c>
      <c r="H3" s="49">
        <v>27.26</v>
      </c>
      <c r="I3" s="49"/>
      <c r="J3" s="49"/>
      <c r="K3" s="50"/>
      <c r="L3" s="48">
        <v>29.14</v>
      </c>
      <c r="M3" s="49">
        <v>36.659999999999997</v>
      </c>
      <c r="N3" s="49">
        <v>35.72</v>
      </c>
      <c r="O3" s="49">
        <v>36.659999999999997</v>
      </c>
      <c r="P3" s="49">
        <v>31.96</v>
      </c>
      <c r="Q3" s="49">
        <v>32.9</v>
      </c>
      <c r="R3" s="49"/>
      <c r="S3" s="49"/>
      <c r="T3" s="49"/>
      <c r="U3" s="50"/>
      <c r="V3" s="48">
        <v>29.14</v>
      </c>
      <c r="W3" s="49">
        <v>32.9</v>
      </c>
      <c r="X3" s="49">
        <v>29.14</v>
      </c>
      <c r="Y3" s="49">
        <v>37.6</v>
      </c>
      <c r="Z3" s="49">
        <v>33.840000000000003</v>
      </c>
      <c r="AA3" s="49">
        <v>38.54</v>
      </c>
      <c r="AB3" s="49"/>
      <c r="AC3" s="49"/>
      <c r="AD3" s="49"/>
      <c r="AE3" s="50"/>
      <c r="AF3" s="48">
        <v>38.54</v>
      </c>
      <c r="AG3" s="49">
        <v>39.479999999999997</v>
      </c>
      <c r="AH3" s="49">
        <v>38.54</v>
      </c>
      <c r="AI3" s="49">
        <v>43.24</v>
      </c>
      <c r="AJ3" s="49">
        <v>46.06</v>
      </c>
      <c r="AK3" s="49">
        <v>41.36</v>
      </c>
      <c r="AL3" s="49"/>
      <c r="AM3" s="49"/>
      <c r="AN3" s="49"/>
      <c r="AO3" s="50"/>
      <c r="AP3" s="48">
        <v>38.54</v>
      </c>
      <c r="AQ3" s="49">
        <v>43.24</v>
      </c>
      <c r="AR3" s="49">
        <v>43.24</v>
      </c>
      <c r="AS3" s="49">
        <v>40.42</v>
      </c>
      <c r="AT3" s="49">
        <v>42.3</v>
      </c>
      <c r="AU3" s="49">
        <v>39.479999999999997</v>
      </c>
      <c r="AV3" s="49"/>
      <c r="AW3" s="49"/>
      <c r="AX3" s="49"/>
      <c r="AY3" s="50"/>
      <c r="AZ3" s="48">
        <v>32.9</v>
      </c>
      <c r="BA3" s="49">
        <v>35.72</v>
      </c>
      <c r="BB3" s="49">
        <v>32.9</v>
      </c>
      <c r="BC3" s="49">
        <v>31.96</v>
      </c>
      <c r="BD3" s="49"/>
      <c r="BE3" s="49"/>
      <c r="BF3" s="49"/>
      <c r="BG3" s="49"/>
      <c r="BH3" s="49"/>
      <c r="BI3" s="50"/>
      <c r="BJ3" s="48">
        <v>29.14</v>
      </c>
      <c r="BK3" s="49">
        <v>29.14</v>
      </c>
      <c r="BL3" s="49">
        <v>30.08</v>
      </c>
      <c r="BM3" s="49"/>
      <c r="BN3" s="49"/>
      <c r="BO3" s="49"/>
      <c r="BP3" s="49"/>
      <c r="BQ3" s="49"/>
      <c r="BR3" s="49"/>
      <c r="BS3" s="50"/>
    </row>
    <row r="4" spans="1:71" ht="20" x14ac:dyDescent="0.2">
      <c r="A4" s="40">
        <v>24</v>
      </c>
      <c r="B4" s="51">
        <v>29.14</v>
      </c>
      <c r="C4" s="52">
        <v>26.32</v>
      </c>
      <c r="D4" s="52">
        <v>30.08</v>
      </c>
      <c r="E4" s="52">
        <v>24.44</v>
      </c>
      <c r="F4" s="52">
        <v>21.62</v>
      </c>
      <c r="G4" s="52">
        <v>20.68</v>
      </c>
      <c r="H4" s="52"/>
      <c r="I4" s="52"/>
      <c r="J4" s="52"/>
      <c r="K4" s="53"/>
      <c r="L4" s="51">
        <v>29.14</v>
      </c>
      <c r="M4" s="52">
        <v>36.659999999999997</v>
      </c>
      <c r="N4" s="52">
        <v>37.6</v>
      </c>
      <c r="O4" s="52">
        <v>29.14</v>
      </c>
      <c r="P4" s="52">
        <v>32.9</v>
      </c>
      <c r="Q4" s="52">
        <v>38.54</v>
      </c>
      <c r="R4" s="52"/>
      <c r="S4" s="52"/>
      <c r="T4" s="52"/>
      <c r="U4" s="53"/>
      <c r="V4" s="51">
        <v>51.7</v>
      </c>
      <c r="W4" s="52">
        <v>47</v>
      </c>
      <c r="X4" s="52">
        <v>50.76</v>
      </c>
      <c r="Y4" s="52">
        <v>47.94</v>
      </c>
      <c r="Z4" s="52">
        <v>49.82</v>
      </c>
      <c r="AA4" s="52">
        <v>51.7</v>
      </c>
      <c r="AB4" s="52"/>
      <c r="AC4" s="52"/>
      <c r="AD4" s="52"/>
      <c r="AE4" s="53"/>
      <c r="AF4" s="51">
        <v>29.14</v>
      </c>
      <c r="AG4" s="52">
        <v>29.14</v>
      </c>
      <c r="AH4" s="52">
        <v>33.840000000000003</v>
      </c>
      <c r="AI4" s="52">
        <v>35.72</v>
      </c>
      <c r="AJ4" s="52">
        <v>32.9</v>
      </c>
      <c r="AK4" s="52">
        <v>34.78</v>
      </c>
      <c r="AL4" s="52"/>
      <c r="AM4" s="52"/>
      <c r="AN4" s="52"/>
      <c r="AO4" s="53"/>
      <c r="AP4" s="51">
        <v>29.14</v>
      </c>
      <c r="AQ4" s="52">
        <v>34.78</v>
      </c>
      <c r="AR4" s="52">
        <v>32.9</v>
      </c>
      <c r="AS4" s="52">
        <v>33.840000000000003</v>
      </c>
      <c r="AT4" s="52">
        <v>32.9</v>
      </c>
      <c r="AU4" s="52">
        <v>35.72</v>
      </c>
      <c r="AV4" s="52"/>
      <c r="AW4" s="52"/>
      <c r="AX4" s="52"/>
      <c r="AY4" s="53"/>
      <c r="AZ4" s="51">
        <v>40.42</v>
      </c>
      <c r="BA4" s="52">
        <v>44.18</v>
      </c>
      <c r="BB4" s="52">
        <v>46.06</v>
      </c>
      <c r="BC4" s="52"/>
      <c r="BD4" s="52"/>
      <c r="BE4" s="52"/>
      <c r="BF4" s="52"/>
      <c r="BG4" s="52"/>
      <c r="BH4" s="52"/>
      <c r="BI4" s="53"/>
      <c r="BJ4" s="51">
        <v>46.06</v>
      </c>
      <c r="BK4" s="52">
        <v>42.3</v>
      </c>
      <c r="BL4" s="52">
        <v>45.12</v>
      </c>
      <c r="BM4" s="52"/>
      <c r="BN4" s="52"/>
      <c r="BO4" s="52"/>
      <c r="BP4" s="52"/>
      <c r="BQ4" s="52"/>
      <c r="BR4" s="52"/>
      <c r="BS4" s="53"/>
    </row>
    <row r="7" spans="1:71" x14ac:dyDescent="0.2">
      <c r="A7" s="68" t="s">
        <v>164</v>
      </c>
    </row>
  </sheetData>
  <mergeCells count="7">
    <mergeCell ref="AZ1:BI1"/>
    <mergeCell ref="BJ1:BS1"/>
    <mergeCell ref="B1:K1"/>
    <mergeCell ref="L1:U1"/>
    <mergeCell ref="V1:AE1"/>
    <mergeCell ref="AF1:AO1"/>
    <mergeCell ref="AP1:AY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AB6"/>
  <sheetViews>
    <sheetView workbookViewId="0">
      <selection activeCell="E18" sqref="E18"/>
    </sheetView>
  </sheetViews>
  <sheetFormatPr baseColWidth="10" defaultRowHeight="16" x14ac:dyDescent="0.2"/>
  <sheetData>
    <row r="1" spans="1:28" x14ac:dyDescent="0.2">
      <c r="A1" t="s">
        <v>53</v>
      </c>
    </row>
    <row r="2" spans="1:28" x14ac:dyDescent="0.2">
      <c r="A2" t="s">
        <v>165</v>
      </c>
    </row>
    <row r="3" spans="1:28" x14ac:dyDescent="0.2">
      <c r="B3" t="s">
        <v>166</v>
      </c>
    </row>
    <row r="4" spans="1:28" s="3" customFormat="1" ht="20" x14ac:dyDescent="0.2">
      <c r="A4" s="40"/>
      <c r="B4" s="110" t="s">
        <v>39</v>
      </c>
      <c r="C4" s="104"/>
      <c r="D4" s="106"/>
      <c r="E4" s="110" t="s">
        <v>42</v>
      </c>
      <c r="F4" s="104"/>
      <c r="G4" s="106"/>
      <c r="H4" s="110" t="s">
        <v>6</v>
      </c>
      <c r="I4" s="104"/>
      <c r="J4" s="106"/>
      <c r="K4" s="110" t="s">
        <v>34</v>
      </c>
      <c r="L4" s="104"/>
      <c r="M4" s="106"/>
      <c r="N4" s="110" t="s">
        <v>0</v>
      </c>
      <c r="O4" s="104"/>
      <c r="P4" s="106"/>
      <c r="Q4" s="110" t="s">
        <v>52</v>
      </c>
      <c r="R4" s="104"/>
      <c r="S4" s="106"/>
      <c r="T4" s="110" t="s">
        <v>45</v>
      </c>
      <c r="U4" s="104"/>
      <c r="V4" s="106"/>
      <c r="W4" s="110" t="s">
        <v>33</v>
      </c>
      <c r="X4" s="104"/>
      <c r="Y4" s="106"/>
      <c r="Z4" s="110" t="s">
        <v>38</v>
      </c>
      <c r="AA4" s="104"/>
      <c r="AB4" s="106"/>
    </row>
    <row r="5" spans="1:28" s="3" customFormat="1" ht="20" x14ac:dyDescent="0.2">
      <c r="A5" s="40">
        <v>6</v>
      </c>
      <c r="B5" s="48">
        <v>100</v>
      </c>
      <c r="C5" s="49">
        <v>100</v>
      </c>
      <c r="D5" s="50">
        <v>100</v>
      </c>
      <c r="E5" s="48">
        <v>100</v>
      </c>
      <c r="F5" s="49">
        <v>100</v>
      </c>
      <c r="G5" s="50">
        <v>98.017030000000005</v>
      </c>
      <c r="H5" s="48">
        <v>82.578019999999995</v>
      </c>
      <c r="I5" s="49">
        <v>81.126149999999996</v>
      </c>
      <c r="J5" s="50">
        <v>71.391229999999993</v>
      </c>
      <c r="K5" s="48">
        <v>93.250569999999996</v>
      </c>
      <c r="L5" s="49">
        <v>90.519689999999997</v>
      </c>
      <c r="M5" s="50">
        <v>98.587620000000001</v>
      </c>
      <c r="N5" s="48">
        <v>57.549579999999999</v>
      </c>
      <c r="O5" s="49">
        <v>53.86148</v>
      </c>
      <c r="P5" s="50">
        <v>61.467979999999997</v>
      </c>
      <c r="Q5" s="48">
        <v>73.893420000000006</v>
      </c>
      <c r="R5" s="49">
        <v>78.185739999999996</v>
      </c>
      <c r="S5" s="50">
        <v>78.693870000000004</v>
      </c>
      <c r="T5" s="48">
        <v>75.183099999999996</v>
      </c>
      <c r="U5" s="49">
        <v>73.797179999999997</v>
      </c>
      <c r="V5" s="50">
        <v>72.310770000000005</v>
      </c>
      <c r="W5" s="48">
        <v>68.693070000000006</v>
      </c>
      <c r="X5" s="49">
        <v>84.572990000000004</v>
      </c>
      <c r="Y5" s="50">
        <v>69.670910000000006</v>
      </c>
      <c r="Z5" s="48">
        <v>65.244309999999999</v>
      </c>
      <c r="AA5" s="49">
        <v>50.509399999999999</v>
      </c>
      <c r="AB5" s="50">
        <v>53.960979999999999</v>
      </c>
    </row>
    <row r="6" spans="1:28" s="3" customFormat="1" ht="20" x14ac:dyDescent="0.2">
      <c r="A6" s="40">
        <v>12</v>
      </c>
      <c r="B6" s="51">
        <v>100</v>
      </c>
      <c r="C6" s="52">
        <v>100</v>
      </c>
      <c r="D6" s="53">
        <v>100</v>
      </c>
      <c r="E6" s="51">
        <v>95.536450000000002</v>
      </c>
      <c r="F6" s="52">
        <v>92.562449999999998</v>
      </c>
      <c r="G6" s="53">
        <v>94.049449999999993</v>
      </c>
      <c r="H6" s="51">
        <v>76.996499999999997</v>
      </c>
      <c r="I6" s="52">
        <v>73.796790000000001</v>
      </c>
      <c r="J6" s="53">
        <v>72.396640000000005</v>
      </c>
      <c r="K6" s="51">
        <v>92.55498</v>
      </c>
      <c r="L6" s="52">
        <v>93.596270000000004</v>
      </c>
      <c r="M6" s="53">
        <v>93.075620000000001</v>
      </c>
      <c r="N6" s="51">
        <v>42.52496</v>
      </c>
      <c r="O6" s="52">
        <v>45.345959999999998</v>
      </c>
      <c r="P6" s="53">
        <v>43.935459999999999</v>
      </c>
      <c r="Q6" s="51">
        <v>66.667670000000001</v>
      </c>
      <c r="R6" s="52">
        <v>63.46828</v>
      </c>
      <c r="S6" s="53">
        <v>70.067970000000003</v>
      </c>
      <c r="T6" s="51">
        <v>69.518159999999995</v>
      </c>
      <c r="U6" s="52">
        <v>69.340549999999993</v>
      </c>
      <c r="V6" s="53">
        <v>64.429349999999999</v>
      </c>
      <c r="W6" s="51">
        <v>67.084890000000001</v>
      </c>
      <c r="X6" s="52">
        <v>67.459010000000006</v>
      </c>
      <c r="Y6" s="53">
        <v>54.232089999999999</v>
      </c>
      <c r="Z6" s="51">
        <v>53.427799999999998</v>
      </c>
      <c r="AA6" s="52">
        <v>50</v>
      </c>
      <c r="AB6" s="53">
        <v>43.715350000000001</v>
      </c>
    </row>
  </sheetData>
  <mergeCells count="9">
    <mergeCell ref="T4:V4"/>
    <mergeCell ref="W4:Y4"/>
    <mergeCell ref="Z4:AB4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L38"/>
  <sheetViews>
    <sheetView workbookViewId="0">
      <selection activeCell="F52" sqref="F52"/>
    </sheetView>
  </sheetViews>
  <sheetFormatPr baseColWidth="10" defaultRowHeight="16" x14ac:dyDescent="0.2"/>
  <cols>
    <col min="1" max="16384" width="10.83203125" style="3"/>
  </cols>
  <sheetData>
    <row r="1" spans="1:11" x14ac:dyDescent="0.2">
      <c r="A1" s="3" t="s">
        <v>3</v>
      </c>
    </row>
    <row r="2" spans="1:11" x14ac:dyDescent="0.2">
      <c r="E2" s="3" t="s">
        <v>27</v>
      </c>
    </row>
    <row r="3" spans="1:11" x14ac:dyDescent="0.2">
      <c r="A3" s="1" t="s">
        <v>2</v>
      </c>
      <c r="B3" s="4" t="s">
        <v>0</v>
      </c>
      <c r="C3" s="5"/>
      <c r="D3" s="5"/>
      <c r="E3" s="5"/>
      <c r="F3" s="6"/>
      <c r="G3" s="4" t="s">
        <v>1</v>
      </c>
      <c r="H3" s="5"/>
      <c r="I3" s="5"/>
      <c r="J3" s="5"/>
      <c r="K3" s="6"/>
    </row>
    <row r="4" spans="1:11" x14ac:dyDescent="0.2">
      <c r="A4" s="1">
        <v>0</v>
      </c>
      <c r="B4" s="7">
        <v>1694.444</v>
      </c>
      <c r="C4" s="8">
        <v>136.11109999999999</v>
      </c>
      <c r="D4" s="8">
        <v>333.33330000000001</v>
      </c>
      <c r="E4" s="8">
        <v>277.77780000000001</v>
      </c>
      <c r="F4" s="9">
        <v>750</v>
      </c>
      <c r="G4" s="7">
        <v>183.33330000000001</v>
      </c>
      <c r="H4" s="8">
        <v>333.33330000000001</v>
      </c>
      <c r="I4" s="8">
        <v>191.66669999999999</v>
      </c>
      <c r="J4" s="8">
        <v>86.111109999999996</v>
      </c>
      <c r="K4" s="9">
        <v>133.33330000000001</v>
      </c>
    </row>
    <row r="5" spans="1:11" x14ac:dyDescent="0.2">
      <c r="A5" s="1">
        <v>1</v>
      </c>
      <c r="B5" s="10">
        <v>133.33330000000001</v>
      </c>
      <c r="C5" s="11">
        <v>105.5556</v>
      </c>
      <c r="D5" s="11">
        <v>361.11110000000002</v>
      </c>
      <c r="E5" s="11">
        <v>444.44450000000001</v>
      </c>
      <c r="F5" s="12">
        <v>472.22219999999999</v>
      </c>
      <c r="G5" s="10">
        <v>222.22219999999999</v>
      </c>
      <c r="H5" s="11">
        <v>333.33330000000001</v>
      </c>
      <c r="I5" s="11">
        <v>1666.6669999999999</v>
      </c>
      <c r="J5" s="11">
        <v>666.66669999999999</v>
      </c>
      <c r="K5" s="12">
        <v>750</v>
      </c>
    </row>
    <row r="6" spans="1:11" x14ac:dyDescent="0.2">
      <c r="A6" s="1">
        <v>3</v>
      </c>
      <c r="B6" s="10">
        <v>2800</v>
      </c>
      <c r="C6" s="11">
        <v>666.66669999999999</v>
      </c>
      <c r="D6" s="11">
        <v>355.55549999999999</v>
      </c>
      <c r="E6" s="11">
        <v>1155.556</v>
      </c>
      <c r="F6" s="12">
        <v>755.55550000000005</v>
      </c>
      <c r="G6" s="10">
        <v>2355.556</v>
      </c>
      <c r="H6" s="11">
        <v>1688.8889999999999</v>
      </c>
      <c r="I6" s="11">
        <v>488.88889999999998</v>
      </c>
      <c r="J6" s="11">
        <v>1733.3330000000001</v>
      </c>
      <c r="K6" s="12">
        <v>355.55549999999999</v>
      </c>
    </row>
    <row r="7" spans="1:11" x14ac:dyDescent="0.2">
      <c r="A7" s="1">
        <v>7</v>
      </c>
      <c r="B7" s="10">
        <v>10666.67</v>
      </c>
      <c r="C7" s="11">
        <v>5333.3329999999996</v>
      </c>
      <c r="D7" s="11">
        <v>8444.4439999999995</v>
      </c>
      <c r="E7" s="11">
        <v>1155.556</v>
      </c>
      <c r="F7" s="12">
        <v>6222.2219999999998</v>
      </c>
      <c r="G7" s="10">
        <v>143.33330000000001</v>
      </c>
      <c r="H7" s="11">
        <v>71.111109999999996</v>
      </c>
      <c r="I7" s="11">
        <v>173.33330000000001</v>
      </c>
      <c r="J7" s="11">
        <v>35.55556</v>
      </c>
      <c r="K7" s="12">
        <v>293.33330000000001</v>
      </c>
    </row>
    <row r="8" spans="1:11" x14ac:dyDescent="0.2">
      <c r="A8" s="1">
        <v>14</v>
      </c>
      <c r="B8" s="10">
        <v>916.66669999999999</v>
      </c>
      <c r="C8" s="11">
        <v>14444.44</v>
      </c>
      <c r="D8" s="11">
        <v>416.66669999999999</v>
      </c>
      <c r="E8" s="11">
        <v>1944.444</v>
      </c>
      <c r="F8" s="12">
        <v>555.55560000000003</v>
      </c>
      <c r="G8" s="10">
        <v>111.11109999999999</v>
      </c>
      <c r="H8" s="11">
        <v>194.4444</v>
      </c>
      <c r="I8" s="11">
        <v>777.77779999999996</v>
      </c>
      <c r="J8" s="11">
        <v>6388.8890000000001</v>
      </c>
      <c r="K8" s="12">
        <v>100</v>
      </c>
    </row>
    <row r="9" spans="1:11" x14ac:dyDescent="0.2">
      <c r="A9" s="1">
        <v>21</v>
      </c>
      <c r="B9" s="13">
        <v>583.33330000000001</v>
      </c>
      <c r="C9" s="14">
        <v>4444.4440000000004</v>
      </c>
      <c r="D9" s="14">
        <v>694.44449999999995</v>
      </c>
      <c r="E9" s="14">
        <v>583.33330000000001</v>
      </c>
      <c r="F9" s="15">
        <v>6388.8890000000001</v>
      </c>
      <c r="G9" s="13">
        <v>194.4444</v>
      </c>
      <c r="H9" s="14">
        <v>33.333329999999997</v>
      </c>
      <c r="I9" s="14">
        <v>166.66669999999999</v>
      </c>
      <c r="J9" s="14">
        <v>250</v>
      </c>
      <c r="K9" s="15">
        <v>277.77780000000001</v>
      </c>
    </row>
    <row r="12" spans="1:11" x14ac:dyDescent="0.2">
      <c r="A12" s="3" t="s">
        <v>4</v>
      </c>
    </row>
    <row r="13" spans="1:11" x14ac:dyDescent="0.2">
      <c r="A13" s="2" t="s">
        <v>5</v>
      </c>
    </row>
    <row r="14" spans="1:11" x14ac:dyDescent="0.2">
      <c r="E14" s="3" t="s">
        <v>27</v>
      </c>
    </row>
    <row r="15" spans="1:11" x14ac:dyDescent="0.2">
      <c r="A15" s="3" t="s">
        <v>2</v>
      </c>
      <c r="B15" s="4" t="s">
        <v>0</v>
      </c>
      <c r="C15" s="5"/>
      <c r="D15" s="5"/>
      <c r="E15" s="5"/>
      <c r="F15" s="6"/>
      <c r="G15" s="4" t="s">
        <v>1</v>
      </c>
      <c r="H15" s="5"/>
      <c r="I15" s="5"/>
      <c r="J15" s="5"/>
      <c r="K15" s="6"/>
    </row>
    <row r="16" spans="1:11" s="24" customFormat="1" ht="15" x14ac:dyDescent="0.2">
      <c r="A16" s="25">
        <v>1</v>
      </c>
      <c r="B16" s="26">
        <v>1000</v>
      </c>
      <c r="C16" s="27">
        <v>666.66669999999999</v>
      </c>
      <c r="D16" s="27">
        <v>500</v>
      </c>
      <c r="E16" s="27">
        <v>6166.6670000000004</v>
      </c>
      <c r="F16" s="28">
        <v>750</v>
      </c>
      <c r="G16" s="26">
        <v>0</v>
      </c>
      <c r="H16" s="27">
        <v>0</v>
      </c>
      <c r="I16" s="27">
        <v>0</v>
      </c>
      <c r="J16" s="27">
        <v>0</v>
      </c>
      <c r="K16" s="28">
        <v>0</v>
      </c>
    </row>
    <row r="17" spans="1:11" s="24" customFormat="1" ht="15" x14ac:dyDescent="0.2">
      <c r="A17" s="25">
        <v>5</v>
      </c>
      <c r="B17" s="29">
        <v>6416.6670000000004</v>
      </c>
      <c r="C17" s="30">
        <v>11666.67</v>
      </c>
      <c r="D17" s="30">
        <v>208.33330000000001</v>
      </c>
      <c r="E17" s="30">
        <v>1000</v>
      </c>
      <c r="F17" s="31">
        <v>10833.33</v>
      </c>
      <c r="G17" s="29">
        <v>1.6666669999999999</v>
      </c>
      <c r="H17" s="30">
        <v>3.3333330000000001</v>
      </c>
      <c r="I17" s="30">
        <v>0</v>
      </c>
      <c r="J17" s="30">
        <v>0</v>
      </c>
      <c r="K17" s="31">
        <v>0</v>
      </c>
    </row>
    <row r="18" spans="1:11" s="24" customFormat="1" ht="15" x14ac:dyDescent="0.2">
      <c r="A18" s="25">
        <v>7</v>
      </c>
      <c r="B18" s="29">
        <v>250</v>
      </c>
      <c r="C18" s="30">
        <v>4500</v>
      </c>
      <c r="D18" s="30">
        <v>108.33329999999999</v>
      </c>
      <c r="E18" s="30">
        <v>5916.6670000000004</v>
      </c>
      <c r="F18" s="31">
        <v>3000</v>
      </c>
      <c r="G18" s="29">
        <v>0</v>
      </c>
      <c r="H18" s="30">
        <v>0</v>
      </c>
      <c r="I18" s="30">
        <v>5166.6670000000004</v>
      </c>
      <c r="J18" s="30">
        <v>225</v>
      </c>
      <c r="K18" s="31">
        <v>158.33330000000001</v>
      </c>
    </row>
    <row r="19" spans="1:11" s="24" customFormat="1" ht="15" x14ac:dyDescent="0.2">
      <c r="A19" s="25">
        <v>14</v>
      </c>
      <c r="B19" s="32">
        <v>500</v>
      </c>
      <c r="C19" s="33">
        <v>0</v>
      </c>
      <c r="D19" s="33">
        <v>0</v>
      </c>
      <c r="E19" s="33">
        <v>4666.6670000000004</v>
      </c>
      <c r="F19" s="34">
        <v>3.3333330000000001</v>
      </c>
      <c r="G19" s="32">
        <v>158.33330000000001</v>
      </c>
      <c r="H19" s="33">
        <v>41.666670000000003</v>
      </c>
      <c r="I19" s="33">
        <v>5.8333329999999997</v>
      </c>
      <c r="J19" s="33">
        <v>10.83333</v>
      </c>
      <c r="K19" s="34">
        <v>2.5</v>
      </c>
    </row>
    <row r="22" spans="1:11" x14ac:dyDescent="0.2">
      <c r="A22" s="3" t="s">
        <v>28</v>
      </c>
    </row>
    <row r="23" spans="1:11" x14ac:dyDescent="0.2">
      <c r="A23" s="2" t="s">
        <v>26</v>
      </c>
    </row>
    <row r="24" spans="1:11" x14ac:dyDescent="0.2">
      <c r="E24" s="3" t="s">
        <v>27</v>
      </c>
    </row>
    <row r="25" spans="1:11" x14ac:dyDescent="0.2">
      <c r="A25" s="3" t="s">
        <v>2</v>
      </c>
      <c r="B25" s="35" t="s">
        <v>0</v>
      </c>
      <c r="C25" s="36"/>
      <c r="D25" s="36"/>
      <c r="E25" s="36"/>
      <c r="F25" s="37"/>
      <c r="G25" s="35" t="s">
        <v>1</v>
      </c>
      <c r="H25" s="36"/>
      <c r="I25" s="36"/>
      <c r="J25" s="36"/>
      <c r="K25" s="37"/>
    </row>
    <row r="26" spans="1:11" x14ac:dyDescent="0.2">
      <c r="A26" s="25">
        <v>1</v>
      </c>
      <c r="B26" s="26">
        <v>210</v>
      </c>
      <c r="C26" s="27">
        <v>1650</v>
      </c>
      <c r="D26" s="27">
        <v>100</v>
      </c>
      <c r="E26" s="27">
        <v>95</v>
      </c>
      <c r="F26" s="28">
        <v>65</v>
      </c>
      <c r="G26" s="26">
        <v>0</v>
      </c>
      <c r="H26" s="27">
        <v>0</v>
      </c>
      <c r="I26" s="27">
        <v>50</v>
      </c>
      <c r="J26" s="27">
        <v>0</v>
      </c>
      <c r="K26" s="28">
        <v>0</v>
      </c>
    </row>
    <row r="27" spans="1:11" x14ac:dyDescent="0.2">
      <c r="A27" s="25">
        <v>5</v>
      </c>
      <c r="B27" s="29">
        <v>2300</v>
      </c>
      <c r="C27" s="30">
        <v>100</v>
      </c>
      <c r="D27" s="30">
        <v>250</v>
      </c>
      <c r="E27" s="30">
        <v>100</v>
      </c>
      <c r="F27" s="31">
        <v>2000</v>
      </c>
      <c r="G27" s="29">
        <v>0</v>
      </c>
      <c r="H27" s="30">
        <v>0</v>
      </c>
      <c r="I27" s="30">
        <v>180</v>
      </c>
      <c r="J27" s="30">
        <v>30</v>
      </c>
      <c r="K27" s="31">
        <v>5</v>
      </c>
    </row>
    <row r="28" spans="1:11" x14ac:dyDescent="0.2">
      <c r="A28" s="25">
        <v>7</v>
      </c>
      <c r="B28" s="29">
        <v>1050</v>
      </c>
      <c r="C28" s="30">
        <v>1250</v>
      </c>
      <c r="D28" s="30">
        <v>300</v>
      </c>
      <c r="E28" s="30">
        <v>1750</v>
      </c>
      <c r="F28" s="31">
        <v>700</v>
      </c>
      <c r="G28" s="29">
        <v>0</v>
      </c>
      <c r="H28" s="30">
        <v>0</v>
      </c>
      <c r="I28" s="30">
        <v>0</v>
      </c>
      <c r="J28" s="30">
        <v>0</v>
      </c>
      <c r="K28" s="31">
        <v>5</v>
      </c>
    </row>
    <row r="29" spans="1:11" x14ac:dyDescent="0.2">
      <c r="A29" s="25">
        <v>14</v>
      </c>
      <c r="B29" s="32">
        <v>150</v>
      </c>
      <c r="C29" s="33">
        <v>85</v>
      </c>
      <c r="D29" s="33">
        <v>50</v>
      </c>
      <c r="E29" s="33">
        <v>1800</v>
      </c>
      <c r="F29" s="34">
        <v>0</v>
      </c>
      <c r="G29" s="32">
        <v>0</v>
      </c>
      <c r="H29" s="33">
        <v>30</v>
      </c>
      <c r="I29" s="33">
        <v>20</v>
      </c>
      <c r="J29" s="33">
        <v>0</v>
      </c>
      <c r="K29" s="34">
        <v>10</v>
      </c>
    </row>
    <row r="32" spans="1:11" x14ac:dyDescent="0.2">
      <c r="A32" s="3" t="s">
        <v>29</v>
      </c>
    </row>
    <row r="33" spans="1:12" ht="20" x14ac:dyDescent="0.2">
      <c r="A33" s="2" t="s">
        <v>30</v>
      </c>
      <c r="B33" s="38"/>
      <c r="C33" s="38"/>
      <c r="D33" s="38"/>
      <c r="E33" s="3" t="s">
        <v>27</v>
      </c>
      <c r="F33" s="38"/>
      <c r="G33" s="38"/>
      <c r="H33" s="38"/>
      <c r="I33" s="38"/>
      <c r="J33" s="38"/>
      <c r="K33" s="38"/>
      <c r="L33"/>
    </row>
    <row r="34" spans="1:12" x14ac:dyDescent="0.2">
      <c r="A34" s="3" t="s">
        <v>2</v>
      </c>
      <c r="B34" s="4" t="s">
        <v>0</v>
      </c>
      <c r="C34" s="5"/>
      <c r="D34" s="5"/>
      <c r="E34" s="5"/>
      <c r="F34" s="6"/>
      <c r="G34" s="4" t="s">
        <v>1</v>
      </c>
      <c r="H34" s="5"/>
      <c r="I34" s="5"/>
      <c r="J34" s="5"/>
      <c r="K34" s="6"/>
    </row>
    <row r="35" spans="1:12" x14ac:dyDescent="0.2">
      <c r="A35" s="25">
        <v>1</v>
      </c>
      <c r="B35" s="26">
        <v>1</v>
      </c>
      <c r="C35" s="27">
        <v>21.66667</v>
      </c>
      <c r="D35" s="27">
        <v>35</v>
      </c>
      <c r="E35" s="27">
        <v>36.666670000000003</v>
      </c>
      <c r="F35" s="28">
        <v>55</v>
      </c>
      <c r="G35" s="26">
        <v>0</v>
      </c>
      <c r="H35" s="27">
        <v>0</v>
      </c>
      <c r="I35" s="27">
        <v>0</v>
      </c>
      <c r="J35" s="27">
        <v>0</v>
      </c>
      <c r="K35" s="28">
        <v>0</v>
      </c>
      <c r="L35" s="24"/>
    </row>
    <row r="36" spans="1:12" x14ac:dyDescent="0.2">
      <c r="A36" s="25">
        <v>5</v>
      </c>
      <c r="B36" s="29">
        <v>433.33330000000001</v>
      </c>
      <c r="C36" s="30">
        <v>36.666670000000003</v>
      </c>
      <c r="D36" s="30">
        <v>16.66667</v>
      </c>
      <c r="E36" s="30">
        <v>3.3333330000000001</v>
      </c>
      <c r="F36" s="31">
        <v>333.33330000000001</v>
      </c>
      <c r="G36" s="29">
        <v>0</v>
      </c>
      <c r="H36" s="30">
        <v>0</v>
      </c>
      <c r="I36" s="30">
        <v>0</v>
      </c>
      <c r="J36" s="30">
        <v>0</v>
      </c>
      <c r="K36" s="31">
        <v>0</v>
      </c>
      <c r="L36" s="24"/>
    </row>
    <row r="37" spans="1:12" x14ac:dyDescent="0.2">
      <c r="A37" s="25">
        <v>7</v>
      </c>
      <c r="B37" s="29">
        <v>133.33330000000001</v>
      </c>
      <c r="C37" s="30">
        <v>283.33330000000001</v>
      </c>
      <c r="D37" s="30">
        <v>66.666659999999993</v>
      </c>
      <c r="E37" s="30">
        <v>83.333340000000007</v>
      </c>
      <c r="F37" s="31">
        <v>366.66669999999999</v>
      </c>
      <c r="G37" s="29">
        <v>0</v>
      </c>
      <c r="H37" s="30">
        <v>0</v>
      </c>
      <c r="I37" s="30">
        <v>0</v>
      </c>
      <c r="J37" s="30">
        <v>0</v>
      </c>
      <c r="K37" s="31">
        <v>0</v>
      </c>
      <c r="L37" s="24"/>
    </row>
    <row r="38" spans="1:12" x14ac:dyDescent="0.2">
      <c r="A38" s="25">
        <v>14</v>
      </c>
      <c r="B38" s="32">
        <v>0</v>
      </c>
      <c r="C38" s="33">
        <v>0</v>
      </c>
      <c r="D38" s="33">
        <v>0</v>
      </c>
      <c r="E38" s="33">
        <v>0</v>
      </c>
      <c r="F38" s="34">
        <v>0</v>
      </c>
      <c r="G38" s="32">
        <v>0</v>
      </c>
      <c r="H38" s="33">
        <v>0</v>
      </c>
      <c r="I38" s="33">
        <v>0</v>
      </c>
      <c r="J38" s="33">
        <v>0</v>
      </c>
      <c r="K38" s="34">
        <v>0</v>
      </c>
      <c r="L38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-0.249977111117893"/>
  </sheetPr>
  <dimension ref="A1:FH929"/>
  <sheetViews>
    <sheetView topLeftCell="H155" workbookViewId="0">
      <selection activeCell="H124" sqref="H124"/>
    </sheetView>
  </sheetViews>
  <sheetFormatPr baseColWidth="10" defaultColWidth="8.83203125" defaultRowHeight="16" x14ac:dyDescent="0.2"/>
  <cols>
    <col min="1" max="1" width="12" style="3" customWidth="1"/>
    <col min="2" max="15" width="8.83203125" style="3"/>
    <col min="16" max="16" width="16.1640625" style="3" customWidth="1"/>
    <col min="17" max="17" width="18.33203125" style="3" customWidth="1"/>
    <col min="18" max="18" width="8.83203125" style="3"/>
    <col min="19" max="19" width="16.1640625" style="3" customWidth="1"/>
    <col min="20" max="20" width="15.1640625" style="3" customWidth="1"/>
    <col min="21" max="24" width="8.83203125" style="3"/>
    <col min="25" max="25" width="21.5" style="3" customWidth="1"/>
    <col min="26" max="27" width="8.83203125" style="3"/>
    <col min="28" max="29" width="12.1640625" style="3" bestFit="1" customWidth="1"/>
    <col min="30" max="30" width="8.83203125" style="3"/>
    <col min="31" max="32" width="10.33203125" style="3" bestFit="1" customWidth="1"/>
    <col min="33" max="33" width="12.1640625" style="3" bestFit="1" customWidth="1"/>
    <col min="34" max="16384" width="8.83203125" style="3"/>
  </cols>
  <sheetData>
    <row r="1" spans="1:164" x14ac:dyDescent="0.2">
      <c r="A1" s="91" t="s">
        <v>31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</row>
    <row r="2" spans="1:164" x14ac:dyDescent="0.2">
      <c r="A2" s="92" t="s">
        <v>65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</row>
    <row r="3" spans="1:164" ht="20" x14ac:dyDescent="0.2">
      <c r="A3" s="110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5"/>
      <c r="U3" s="103" t="s">
        <v>32</v>
      </c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5"/>
      <c r="AO3" s="103" t="s">
        <v>33</v>
      </c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5"/>
      <c r="BI3" s="103" t="s">
        <v>34</v>
      </c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5"/>
      <c r="CC3" s="103" t="s">
        <v>35</v>
      </c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5"/>
      <c r="CW3" s="103" t="s">
        <v>36</v>
      </c>
      <c r="CX3" s="104"/>
      <c r="CY3" s="104"/>
      <c r="CZ3" s="104"/>
      <c r="DA3" s="104"/>
      <c r="DB3" s="104"/>
      <c r="DC3" s="104"/>
      <c r="DD3" s="104"/>
      <c r="DE3" s="104"/>
      <c r="DF3" s="104"/>
      <c r="DG3" s="104"/>
      <c r="DH3" s="104"/>
      <c r="DI3" s="104"/>
      <c r="DJ3" s="104"/>
      <c r="DK3" s="104"/>
      <c r="DL3" s="104"/>
      <c r="DM3" s="104"/>
      <c r="DN3" s="104"/>
      <c r="DO3" s="104"/>
      <c r="DP3" s="105"/>
      <c r="DQ3" s="103">
        <v>5</v>
      </c>
      <c r="DR3" s="104"/>
      <c r="DS3" s="104"/>
      <c r="DT3" s="104"/>
      <c r="DU3" s="104"/>
      <c r="DV3" s="104"/>
      <c r="DW3" s="104"/>
      <c r="DX3" s="104"/>
      <c r="DY3" s="104"/>
      <c r="DZ3" s="104"/>
      <c r="EA3" s="104"/>
      <c r="EB3" s="104"/>
      <c r="EC3" s="104"/>
      <c r="ED3" s="104"/>
      <c r="EE3" s="104"/>
      <c r="EF3" s="104"/>
      <c r="EG3" s="104"/>
      <c r="EH3" s="104"/>
      <c r="EI3" s="104"/>
      <c r="EJ3" s="105"/>
      <c r="EK3" s="103" t="s">
        <v>38</v>
      </c>
      <c r="EL3" s="104"/>
      <c r="EM3" s="104"/>
      <c r="EN3" s="104"/>
      <c r="EO3" s="104"/>
      <c r="EP3" s="104"/>
      <c r="EQ3" s="104"/>
      <c r="ER3" s="104"/>
      <c r="ES3" s="104"/>
      <c r="ET3" s="104"/>
      <c r="EU3" s="106"/>
      <c r="EV3" s="107" t="s">
        <v>192</v>
      </c>
      <c r="EW3" s="108"/>
      <c r="EX3" s="108"/>
      <c r="EY3" s="108"/>
      <c r="EZ3" s="108"/>
      <c r="FA3" s="108"/>
      <c r="FB3" s="108"/>
      <c r="FC3" s="108"/>
      <c r="FD3" s="108"/>
      <c r="FE3" s="108"/>
      <c r="FF3" s="109"/>
      <c r="FG3" s="92"/>
      <c r="FH3" s="92"/>
    </row>
    <row r="4" spans="1:164" ht="20" x14ac:dyDescent="0.2">
      <c r="A4" s="41">
        <v>22</v>
      </c>
      <c r="B4" s="42">
        <v>22</v>
      </c>
      <c r="C4" s="42">
        <v>22</v>
      </c>
      <c r="D4" s="42">
        <v>22</v>
      </c>
      <c r="E4" s="42">
        <v>22</v>
      </c>
      <c r="F4" s="42">
        <v>22</v>
      </c>
      <c r="G4" s="42">
        <v>22</v>
      </c>
      <c r="H4" s="42">
        <v>22</v>
      </c>
      <c r="I4" s="42">
        <v>26.5</v>
      </c>
      <c r="J4" s="42">
        <v>46</v>
      </c>
      <c r="K4" s="42">
        <v>26</v>
      </c>
      <c r="L4" s="42">
        <v>26</v>
      </c>
      <c r="M4" s="42">
        <v>26</v>
      </c>
      <c r="N4" s="42">
        <v>28</v>
      </c>
      <c r="O4" s="42">
        <v>28</v>
      </c>
      <c r="P4" s="42">
        <v>26</v>
      </c>
      <c r="Q4" s="42">
        <v>26</v>
      </c>
      <c r="R4" s="42">
        <v>72</v>
      </c>
      <c r="S4" s="42">
        <v>30</v>
      </c>
      <c r="T4" s="43">
        <v>26</v>
      </c>
      <c r="U4" s="42">
        <v>168</v>
      </c>
      <c r="V4" s="42">
        <v>168</v>
      </c>
      <c r="W4" s="42">
        <v>168</v>
      </c>
      <c r="X4" s="42">
        <v>168</v>
      </c>
      <c r="Y4" s="42">
        <v>168</v>
      </c>
      <c r="Z4" s="42">
        <v>168</v>
      </c>
      <c r="AA4" s="42">
        <v>168</v>
      </c>
      <c r="AB4" s="42">
        <v>168</v>
      </c>
      <c r="AC4" s="42">
        <v>168</v>
      </c>
      <c r="AD4" s="42">
        <v>168</v>
      </c>
      <c r="AE4" s="42"/>
      <c r="AF4" s="42"/>
      <c r="AG4" s="42"/>
      <c r="AH4" s="42"/>
      <c r="AI4" s="42"/>
      <c r="AJ4" s="42"/>
      <c r="AK4" s="42"/>
      <c r="AL4" s="42"/>
      <c r="AM4" s="42"/>
      <c r="AN4" s="43"/>
      <c r="AO4" s="42">
        <v>168</v>
      </c>
      <c r="AP4" s="42">
        <v>168</v>
      </c>
      <c r="AQ4" s="42">
        <v>168</v>
      </c>
      <c r="AR4" s="42">
        <v>168</v>
      </c>
      <c r="AS4" s="42">
        <v>168</v>
      </c>
      <c r="AT4" s="42">
        <v>168</v>
      </c>
      <c r="AU4" s="42">
        <v>168</v>
      </c>
      <c r="AV4" s="42">
        <v>168</v>
      </c>
      <c r="AW4" s="42">
        <v>168</v>
      </c>
      <c r="AX4" s="42">
        <v>168</v>
      </c>
      <c r="AY4" s="42"/>
      <c r="AZ4" s="42"/>
      <c r="BA4" s="42"/>
      <c r="BB4" s="42"/>
      <c r="BC4" s="42"/>
      <c r="BD4" s="42"/>
      <c r="BE4" s="42"/>
      <c r="BF4" s="42"/>
      <c r="BG4" s="42"/>
      <c r="BH4" s="43"/>
      <c r="BI4" s="42">
        <v>168</v>
      </c>
      <c r="BJ4" s="42">
        <v>168</v>
      </c>
      <c r="BK4" s="42">
        <v>168</v>
      </c>
      <c r="BL4" s="42">
        <v>168</v>
      </c>
      <c r="BM4" s="42">
        <v>168</v>
      </c>
      <c r="BN4" s="42">
        <v>168</v>
      </c>
      <c r="BO4" s="42">
        <v>168</v>
      </c>
      <c r="BP4" s="42">
        <v>168</v>
      </c>
      <c r="BQ4" s="42">
        <v>168</v>
      </c>
      <c r="BR4" s="42">
        <v>168</v>
      </c>
      <c r="BS4" s="42"/>
      <c r="BT4" s="42"/>
      <c r="BU4" s="42"/>
      <c r="BV4" s="42"/>
      <c r="BW4" s="42"/>
      <c r="BX4" s="42"/>
      <c r="BY4" s="42"/>
      <c r="BZ4" s="42"/>
      <c r="CA4" s="42"/>
      <c r="CB4" s="43"/>
      <c r="CC4" s="42">
        <v>23</v>
      </c>
      <c r="CD4" s="42">
        <v>23</v>
      </c>
      <c r="CE4" s="42">
        <v>23</v>
      </c>
      <c r="CF4" s="42">
        <v>23</v>
      </c>
      <c r="CG4" s="42">
        <v>23</v>
      </c>
      <c r="CH4" s="42">
        <v>23</v>
      </c>
      <c r="CI4" s="42">
        <v>23</v>
      </c>
      <c r="CJ4" s="42">
        <v>23</v>
      </c>
      <c r="CK4" s="42">
        <v>23</v>
      </c>
      <c r="CL4" s="42">
        <v>23</v>
      </c>
      <c r="CM4" s="42"/>
      <c r="CN4" s="42"/>
      <c r="CO4" s="42"/>
      <c r="CP4" s="42"/>
      <c r="CQ4" s="42"/>
      <c r="CR4" s="42"/>
      <c r="CS4" s="42"/>
      <c r="CT4" s="42"/>
      <c r="CU4" s="42"/>
      <c r="CV4" s="43"/>
      <c r="CW4" s="42">
        <v>21.5</v>
      </c>
      <c r="CX4" s="42">
        <v>21.5</v>
      </c>
      <c r="CY4" s="42">
        <v>22</v>
      </c>
      <c r="CZ4" s="42">
        <v>22</v>
      </c>
      <c r="DA4" s="42">
        <v>22</v>
      </c>
      <c r="DB4" s="42">
        <v>22.5</v>
      </c>
      <c r="DC4" s="42">
        <v>24</v>
      </c>
      <c r="DD4" s="42">
        <v>27.5</v>
      </c>
      <c r="DE4" s="42">
        <v>27.5</v>
      </c>
      <c r="DF4" s="42">
        <v>27.5</v>
      </c>
      <c r="DG4" s="42"/>
      <c r="DH4" s="42"/>
      <c r="DI4" s="42"/>
      <c r="DJ4" s="42"/>
      <c r="DK4" s="42"/>
      <c r="DL4" s="42"/>
      <c r="DM4" s="42"/>
      <c r="DN4" s="42"/>
      <c r="DO4" s="42"/>
      <c r="DP4" s="43"/>
      <c r="DQ4" s="42">
        <v>168</v>
      </c>
      <c r="DR4" s="42">
        <v>168</v>
      </c>
      <c r="DS4" s="42">
        <v>168</v>
      </c>
      <c r="DT4" s="42">
        <v>168</v>
      </c>
      <c r="DU4" s="42">
        <v>168</v>
      </c>
      <c r="DV4" s="42">
        <v>168</v>
      </c>
      <c r="DW4" s="42">
        <v>168</v>
      </c>
      <c r="DX4" s="42">
        <v>168</v>
      </c>
      <c r="DY4" s="42">
        <v>168</v>
      </c>
      <c r="DZ4" s="42">
        <v>168</v>
      </c>
      <c r="EA4" s="42">
        <v>168</v>
      </c>
      <c r="EB4" s="42"/>
      <c r="EC4" s="42"/>
      <c r="ED4" s="42"/>
      <c r="EE4" s="42"/>
      <c r="EF4" s="42"/>
      <c r="EG4" s="42"/>
      <c r="EH4" s="42"/>
      <c r="EI4" s="42"/>
      <c r="EJ4" s="43"/>
      <c r="EK4" s="42">
        <v>168</v>
      </c>
      <c r="EL4" s="42">
        <v>168</v>
      </c>
      <c r="EM4" s="42">
        <v>168</v>
      </c>
      <c r="EN4" s="42">
        <v>168</v>
      </c>
      <c r="EO4" s="42">
        <v>168</v>
      </c>
      <c r="EP4" s="42">
        <v>168</v>
      </c>
      <c r="EQ4" s="42">
        <v>168</v>
      </c>
      <c r="ER4" s="42">
        <v>168</v>
      </c>
      <c r="ES4" s="42">
        <v>168</v>
      </c>
      <c r="ET4" s="42">
        <v>168</v>
      </c>
      <c r="EU4" s="42">
        <v>168</v>
      </c>
      <c r="EV4" s="93">
        <v>29</v>
      </c>
      <c r="EW4" s="94">
        <v>29</v>
      </c>
      <c r="EX4" s="94">
        <v>47</v>
      </c>
      <c r="EY4" s="94">
        <v>47</v>
      </c>
      <c r="EZ4" s="94">
        <v>47</v>
      </c>
      <c r="FA4" s="94">
        <v>47</v>
      </c>
      <c r="FB4" s="94">
        <v>168</v>
      </c>
      <c r="FC4" s="94">
        <v>168</v>
      </c>
      <c r="FD4" s="94">
        <v>168</v>
      </c>
      <c r="FE4" s="94">
        <v>168</v>
      </c>
      <c r="FF4" s="95">
        <v>168</v>
      </c>
      <c r="FG4" s="92"/>
      <c r="FH4" s="92"/>
    </row>
    <row r="5" spans="1:164" ht="20" x14ac:dyDescent="0.2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2"/>
      <c r="FH5" s="92"/>
    </row>
    <row r="6" spans="1:164" ht="20" x14ac:dyDescent="0.2">
      <c r="A6" s="58" t="s">
        <v>199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97"/>
      <c r="EW6" s="97"/>
      <c r="EX6" s="97"/>
      <c r="EY6" s="97"/>
      <c r="EZ6" s="97"/>
      <c r="FA6" s="97"/>
      <c r="FB6" s="97"/>
      <c r="FC6" s="97"/>
      <c r="FD6" s="97"/>
      <c r="FE6" s="97"/>
      <c r="FF6" s="97"/>
      <c r="FG6" s="92"/>
      <c r="FH6" s="92"/>
    </row>
    <row r="7" spans="1:164" ht="20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97"/>
      <c r="EW7" s="97"/>
      <c r="EX7" s="97"/>
      <c r="EY7" s="97"/>
      <c r="EZ7" s="97"/>
      <c r="FA7" s="97"/>
      <c r="FB7" s="97"/>
      <c r="FC7" s="97"/>
      <c r="FD7" s="97"/>
      <c r="FE7" s="97"/>
      <c r="FF7" s="97"/>
      <c r="FG7" s="92"/>
      <c r="FH7" s="92"/>
    </row>
    <row r="8" spans="1:164" ht="20" x14ac:dyDescent="0.2">
      <c r="A8" t="s">
        <v>201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97"/>
      <c r="EW8" s="97"/>
      <c r="EX8" s="97"/>
      <c r="EY8" s="97"/>
      <c r="EZ8" s="97"/>
      <c r="FA8" s="97"/>
      <c r="FB8" s="97"/>
      <c r="FC8" s="97"/>
      <c r="FD8" s="97"/>
      <c r="FE8" s="97"/>
      <c r="FF8" s="97"/>
      <c r="FG8" s="92"/>
      <c r="FH8" s="92"/>
    </row>
    <row r="9" spans="1:164" ht="20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97"/>
      <c r="EW9" s="97"/>
      <c r="EX9" s="97"/>
      <c r="EY9" s="97"/>
      <c r="EZ9" s="97"/>
      <c r="FA9" s="97"/>
      <c r="FB9" s="97"/>
      <c r="FC9" s="97"/>
      <c r="FD9" s="97"/>
      <c r="FE9" s="97"/>
      <c r="FF9" s="97"/>
      <c r="FG9" s="92"/>
      <c r="FH9" s="92"/>
    </row>
    <row r="10" spans="1:164" ht="20" x14ac:dyDescent="0.2">
      <c r="A10" s="3" t="s">
        <v>86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97"/>
      <c r="EW10" s="97"/>
      <c r="EX10" s="97"/>
      <c r="EY10" s="97"/>
      <c r="EZ10" s="97"/>
      <c r="FA10" s="97"/>
      <c r="FB10" s="97"/>
      <c r="FC10" s="97"/>
      <c r="FD10" s="97"/>
      <c r="FE10" s="97"/>
      <c r="FF10" s="97"/>
      <c r="FG10" s="92"/>
      <c r="FH10" s="92"/>
    </row>
    <row r="11" spans="1:164" ht="20" x14ac:dyDescent="0.2">
      <c r="A11" s="2" t="s">
        <v>87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97"/>
      <c r="EW11" s="97"/>
      <c r="EX11" s="97"/>
      <c r="EY11" s="97"/>
      <c r="EZ11" s="97"/>
      <c r="FA11" s="97"/>
      <c r="FB11" s="97"/>
      <c r="FC11" s="97"/>
      <c r="FD11" s="97"/>
      <c r="FE11" s="97"/>
      <c r="FF11" s="97"/>
      <c r="FG11" s="92"/>
      <c r="FH11" s="92"/>
    </row>
    <row r="12" spans="1:164" ht="20" x14ac:dyDescent="0.2"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97"/>
      <c r="EW12" s="97"/>
      <c r="EX12" s="97"/>
      <c r="EY12" s="97"/>
      <c r="EZ12" s="97"/>
      <c r="FA12" s="97"/>
      <c r="FB12" s="97"/>
      <c r="FC12" s="97"/>
      <c r="FD12" s="97"/>
      <c r="FE12" s="97"/>
      <c r="FF12" s="97"/>
      <c r="FG12" s="92"/>
      <c r="FH12" s="92"/>
    </row>
    <row r="13" spans="1:164" ht="20" x14ac:dyDescent="0.2">
      <c r="A13" s="3" t="s">
        <v>88</v>
      </c>
      <c r="G13" s="3" t="s">
        <v>100</v>
      </c>
      <c r="H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97"/>
      <c r="EW13" s="97"/>
      <c r="EX13" s="97"/>
      <c r="EY13" s="97"/>
      <c r="EZ13" s="97"/>
      <c r="FA13" s="97"/>
      <c r="FB13" s="97"/>
      <c r="FC13" s="97"/>
      <c r="FD13" s="97"/>
      <c r="FE13" s="97"/>
      <c r="FF13" s="97"/>
      <c r="FG13" s="92"/>
      <c r="FH13" s="92"/>
    </row>
    <row r="14" spans="1:164" ht="20" x14ac:dyDescent="0.2">
      <c r="A14" s="3" t="s">
        <v>89</v>
      </c>
      <c r="B14" s="3">
        <v>0</v>
      </c>
      <c r="L14"/>
      <c r="M14"/>
      <c r="N14"/>
      <c r="O14" s="3" t="s">
        <v>88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97"/>
      <c r="EW14" s="97"/>
      <c r="EX14" s="97"/>
      <c r="EY14" s="97"/>
      <c r="EZ14" s="97"/>
      <c r="FA14" s="97"/>
      <c r="FB14" s="97"/>
      <c r="FC14" s="97"/>
      <c r="FD14" s="97"/>
      <c r="FE14" s="97"/>
      <c r="FF14" s="97"/>
      <c r="FG14" s="92"/>
      <c r="FH14" s="92"/>
    </row>
    <row r="15" spans="1:164" ht="20" x14ac:dyDescent="0.2">
      <c r="A15" s="3" t="s">
        <v>90</v>
      </c>
      <c r="B15" s="3" t="s">
        <v>6</v>
      </c>
      <c r="C15" s="3" t="s">
        <v>91</v>
      </c>
      <c r="E15" s="3">
        <v>5</v>
      </c>
      <c r="G15" s="3" t="s">
        <v>92</v>
      </c>
      <c r="H15" s="3" t="s">
        <v>6</v>
      </c>
      <c r="I15" s="3" t="s">
        <v>91</v>
      </c>
      <c r="K15" s="3" t="s">
        <v>45</v>
      </c>
      <c r="L15"/>
      <c r="M15"/>
      <c r="N15"/>
      <c r="O15" s="3" t="s">
        <v>89</v>
      </c>
      <c r="V15"/>
      <c r="W15"/>
      <c r="X15" t="s">
        <v>202</v>
      </c>
      <c r="Y15"/>
      <c r="Z15" t="s">
        <v>203</v>
      </c>
      <c r="AA15" t="s">
        <v>203</v>
      </c>
      <c r="AB15" t="s">
        <v>203</v>
      </c>
      <c r="AC15"/>
      <c r="AD15"/>
      <c r="AE15" t="s">
        <v>204</v>
      </c>
      <c r="AF15" t="s">
        <v>204</v>
      </c>
      <c r="AG15" t="s">
        <v>204</v>
      </c>
      <c r="AH1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97"/>
      <c r="EW15" s="97"/>
      <c r="EX15" s="97"/>
      <c r="EY15" s="97"/>
      <c r="EZ15" s="97"/>
      <c r="FA15" s="97"/>
      <c r="FB15" s="97"/>
      <c r="FC15" s="97"/>
      <c r="FD15" s="97"/>
      <c r="FE15" s="97"/>
      <c r="FF15" s="97"/>
      <c r="FG15" s="92"/>
      <c r="FH15" s="92"/>
    </row>
    <row r="16" spans="1:164" ht="20" x14ac:dyDescent="0.2">
      <c r="B16" s="3">
        <v>0.97</v>
      </c>
      <c r="C16" s="3">
        <v>0.98</v>
      </c>
      <c r="E16" s="3">
        <v>1</v>
      </c>
      <c r="G16" s="3">
        <v>15</v>
      </c>
      <c r="H16" s="3">
        <f>SUM(B19/0.97)*100</f>
        <v>95.463917525773198</v>
      </c>
      <c r="I16" s="3">
        <f>SUM(C19/0.98)*100</f>
        <v>87.857142857142861</v>
      </c>
      <c r="K16" s="3">
        <f>SUM(E19/1)*100</f>
        <v>89.1</v>
      </c>
      <c r="L16"/>
      <c r="M16"/>
      <c r="N16"/>
      <c r="O16" s="3" t="s">
        <v>90</v>
      </c>
      <c r="P16" s="3" t="s">
        <v>101</v>
      </c>
      <c r="R16" s="3" t="s">
        <v>68</v>
      </c>
      <c r="T16" s="3" t="s">
        <v>69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97"/>
      <c r="EW16" s="97"/>
      <c r="EX16" s="97"/>
      <c r="EY16" s="97"/>
      <c r="EZ16" s="97"/>
      <c r="FA16" s="97"/>
      <c r="FB16" s="97"/>
      <c r="FC16" s="97"/>
      <c r="FD16" s="97"/>
      <c r="FE16" s="97"/>
      <c r="FF16" s="97"/>
      <c r="FG16" s="92"/>
      <c r="FH16" s="92"/>
    </row>
    <row r="17" spans="1:164" ht="20" x14ac:dyDescent="0.2">
      <c r="H17" s="3">
        <f t="shared" ref="H17:H18" si="0">SUM(B20/0.97)*100</f>
        <v>94.226804123711347</v>
      </c>
      <c r="I17" s="3">
        <f t="shared" ref="I17:I18" si="1">SUM(C20/0.98)*100</f>
        <v>86.836734693877546</v>
      </c>
      <c r="K17" s="3">
        <f>SUM(E20/1)*100</f>
        <v>81.5</v>
      </c>
      <c r="L17"/>
      <c r="M17"/>
      <c r="N17"/>
      <c r="P17" s="3">
        <v>1.175</v>
      </c>
      <c r="R17" s="3">
        <v>1.109</v>
      </c>
      <c r="T17" s="3">
        <f>AVERAGE(1.2)</f>
        <v>1.2</v>
      </c>
      <c r="V17"/>
      <c r="W17"/>
      <c r="X17">
        <v>0</v>
      </c>
      <c r="Y17"/>
      <c r="Z17">
        <v>1.052</v>
      </c>
      <c r="AA17">
        <v>1.0860000000000001</v>
      </c>
      <c r="AB17">
        <v>1.0880000000000001</v>
      </c>
      <c r="AC17"/>
      <c r="AD17"/>
      <c r="AE17">
        <v>0.48799999999999999</v>
      </c>
      <c r="AF17">
        <v>0.496</v>
      </c>
      <c r="AG17">
        <v>0.49</v>
      </c>
      <c r="AH17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97"/>
      <c r="EW17" s="97"/>
      <c r="EX17" s="97"/>
      <c r="EY17" s="97"/>
      <c r="EZ17" s="97"/>
      <c r="FA17" s="97"/>
      <c r="FB17" s="97"/>
      <c r="FC17" s="97"/>
      <c r="FD17" s="97"/>
      <c r="FE17" s="97"/>
      <c r="FF17" s="97"/>
      <c r="FG17" s="92"/>
      <c r="FH17" s="92"/>
    </row>
    <row r="18" spans="1:164" ht="20" x14ac:dyDescent="0.2">
      <c r="A18" s="3" t="s">
        <v>93</v>
      </c>
      <c r="B18" s="3" t="s">
        <v>6</v>
      </c>
      <c r="C18" s="3" t="s">
        <v>91</v>
      </c>
      <c r="E18" s="3">
        <v>5</v>
      </c>
      <c r="H18" s="3">
        <f t="shared" si="0"/>
        <v>94.639175257731964</v>
      </c>
      <c r="I18" s="3">
        <f t="shared" si="1"/>
        <v>87.551020408163254</v>
      </c>
      <c r="K18" s="3">
        <f>SUM(E21/1)*100</f>
        <v>82</v>
      </c>
      <c r="L18"/>
      <c r="M18"/>
      <c r="N18"/>
      <c r="P18" s="3">
        <v>1.1639999999999999</v>
      </c>
      <c r="R18" s="3">
        <v>1.04</v>
      </c>
      <c r="T18" s="3">
        <v>1.2</v>
      </c>
      <c r="V18"/>
      <c r="W18"/>
      <c r="X18">
        <v>15</v>
      </c>
      <c r="Y18"/>
      <c r="Z18">
        <v>0.63600000000000001</v>
      </c>
      <c r="AA18">
        <v>0.65</v>
      </c>
      <c r="AB18">
        <v>0.66600000000000004</v>
      </c>
      <c r="AC18"/>
      <c r="AD18"/>
      <c r="AE18">
        <v>0.25600000000000001</v>
      </c>
      <c r="AF18">
        <v>0.25800000000000001</v>
      </c>
      <c r="AG18">
        <v>0.254</v>
      </c>
      <c r="AH18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97"/>
      <c r="EW18" s="97"/>
      <c r="EX18" s="97"/>
      <c r="EY18" s="97"/>
      <c r="EZ18" s="97"/>
      <c r="FA18" s="97"/>
      <c r="FB18" s="97"/>
      <c r="FC18" s="97"/>
      <c r="FD18" s="97"/>
      <c r="FE18" s="97"/>
      <c r="FF18" s="97"/>
      <c r="FG18" s="92"/>
      <c r="FH18" s="92"/>
    </row>
    <row r="19" spans="1:164" ht="20" x14ac:dyDescent="0.2">
      <c r="B19" s="3">
        <v>0.92600000000000005</v>
      </c>
      <c r="C19" s="3">
        <v>0.86099999999999999</v>
      </c>
      <c r="E19" s="3">
        <v>0.89100000000000001</v>
      </c>
      <c r="L19"/>
      <c r="M19"/>
      <c r="N19"/>
      <c r="P19" s="3">
        <v>1.1559999999999999</v>
      </c>
      <c r="R19" s="3">
        <v>1.0349999999999999</v>
      </c>
      <c r="T19" s="3">
        <v>1.2</v>
      </c>
      <c r="V19"/>
      <c r="W19"/>
      <c r="X19">
        <v>30</v>
      </c>
      <c r="Y19"/>
      <c r="Z19">
        <v>0.54600000000000004</v>
      </c>
      <c r="AA19">
        <v>0.56200000000000006</v>
      </c>
      <c r="AB19">
        <v>0.498</v>
      </c>
      <c r="AC19"/>
      <c r="AD19"/>
      <c r="AE19">
        <v>0.224</v>
      </c>
      <c r="AF19">
        <v>0.222</v>
      </c>
      <c r="AG19">
        <v>0.224</v>
      </c>
      <c r="AH19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97"/>
      <c r="EW19" s="97"/>
      <c r="EX19" s="97"/>
      <c r="EY19" s="97"/>
      <c r="EZ19" s="97"/>
      <c r="FA19" s="97"/>
      <c r="FB19" s="97"/>
      <c r="FC19" s="97"/>
      <c r="FD19" s="97"/>
      <c r="FE19" s="97"/>
      <c r="FF19" s="97"/>
      <c r="FG19" s="92"/>
      <c r="FH19" s="92"/>
    </row>
    <row r="20" spans="1:164" ht="20" x14ac:dyDescent="0.2">
      <c r="B20" s="3">
        <v>0.91400000000000003</v>
      </c>
      <c r="C20" s="3">
        <v>0.85099999999999998</v>
      </c>
      <c r="E20" s="3">
        <v>0.81499999999999995</v>
      </c>
      <c r="G20" s="3">
        <v>30</v>
      </c>
      <c r="H20" s="3">
        <f>SUM(B26/0.97)*100</f>
        <v>92.0618556701031</v>
      </c>
      <c r="I20" s="3">
        <f>SUM(C26/0.98)*100</f>
        <v>82.857142857142861</v>
      </c>
      <c r="K20" s="3">
        <f>SUM(E26/1)*100</f>
        <v>85</v>
      </c>
      <c r="L20"/>
      <c r="M20"/>
      <c r="N20"/>
      <c r="V20"/>
      <c r="W20"/>
      <c r="X20">
        <v>45</v>
      </c>
      <c r="Y20"/>
      <c r="Z20">
        <v>0.49</v>
      </c>
      <c r="AA20">
        <v>0.46200000000000002</v>
      </c>
      <c r="AB20">
        <v>0.434</v>
      </c>
      <c r="AC20"/>
      <c r="AD20"/>
      <c r="AE20">
        <v>0.22</v>
      </c>
      <c r="AF20">
        <v>0.23799999999999999</v>
      </c>
      <c r="AG20">
        <v>0.222</v>
      </c>
      <c r="AH20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97"/>
      <c r="FG20" s="92"/>
      <c r="FH20" s="92"/>
    </row>
    <row r="21" spans="1:164" ht="20" x14ac:dyDescent="0.2">
      <c r="B21" s="3">
        <v>0.91800000000000004</v>
      </c>
      <c r="C21" s="3">
        <v>0.85799999999999998</v>
      </c>
      <c r="E21" s="3">
        <v>0.82</v>
      </c>
      <c r="H21" s="3">
        <f t="shared" ref="H21:H22" si="2">SUM(B27/0.97)*100</f>
        <v>89.793814432989691</v>
      </c>
      <c r="I21" s="3">
        <f t="shared" ref="I21:I22" si="3">SUM(C27/0.98)*100</f>
        <v>77.34693877551021</v>
      </c>
      <c r="K21" s="3">
        <f t="shared" ref="K21:K22" si="4">SUM(E27/1)*100</f>
        <v>70.899999999999991</v>
      </c>
      <c r="L21"/>
      <c r="M21"/>
      <c r="N21"/>
      <c r="O21" s="3" t="s">
        <v>93</v>
      </c>
      <c r="P21" s="3" t="s">
        <v>101</v>
      </c>
      <c r="R21" s="3" t="s">
        <v>68</v>
      </c>
      <c r="T21" s="3" t="s">
        <v>69</v>
      </c>
      <c r="V21"/>
      <c r="W21"/>
      <c r="X21">
        <v>60</v>
      </c>
      <c r="Y21"/>
      <c r="Z21">
        <v>0.44400000000000001</v>
      </c>
      <c r="AA21">
        <v>0.44600000000000001</v>
      </c>
      <c r="AB21">
        <v>0.46</v>
      </c>
      <c r="AC21"/>
      <c r="AD21"/>
      <c r="AE21">
        <v>0.21199999999999999</v>
      </c>
      <c r="AF21">
        <v>0.218</v>
      </c>
      <c r="AG21">
        <v>0.216</v>
      </c>
      <c r="AH21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97"/>
      <c r="EW21" s="97"/>
      <c r="EX21" s="97"/>
      <c r="EY21" s="97"/>
      <c r="EZ21" s="97"/>
      <c r="FA21" s="97"/>
      <c r="FB21" s="97"/>
      <c r="FC21" s="97"/>
      <c r="FD21" s="97"/>
      <c r="FE21" s="97"/>
      <c r="FF21" s="97"/>
      <c r="FG21" s="92"/>
      <c r="FH21" s="92"/>
    </row>
    <row r="22" spans="1:164" ht="20" x14ac:dyDescent="0.2">
      <c r="A22" s="3" t="s">
        <v>84</v>
      </c>
      <c r="B22" s="3">
        <f>AVERAGE(B19:B21)</f>
        <v>0.91933333333333334</v>
      </c>
      <c r="C22" s="3">
        <f>AVERAGE(C19:C21)</f>
        <v>0.85666666666666658</v>
      </c>
      <c r="E22" s="3">
        <f>AVERAGE(E19:E21)</f>
        <v>0.84199999999999997</v>
      </c>
      <c r="H22" s="3">
        <f t="shared" si="2"/>
        <v>94.226804123711347</v>
      </c>
      <c r="I22" s="3">
        <f t="shared" si="3"/>
        <v>78.775510204081627</v>
      </c>
      <c r="K22" s="3">
        <f t="shared" si="4"/>
        <v>75.7</v>
      </c>
      <c r="L22"/>
      <c r="M22"/>
      <c r="N22"/>
      <c r="P22" s="3">
        <v>1.1879999999999999</v>
      </c>
      <c r="Q22" s="3">
        <f>SUM(P22/P17)*100</f>
        <v>101.10638297872339</v>
      </c>
      <c r="R22" s="3">
        <v>0.59399999999999997</v>
      </c>
      <c r="S22" s="3">
        <f>SUM(R22/R17)*100</f>
        <v>53.561767357980159</v>
      </c>
      <c r="T22" s="3">
        <v>0.64100000000000001</v>
      </c>
      <c r="U22" s="3">
        <f>SUM(T22/T17)*100</f>
        <v>53.416666666666671</v>
      </c>
      <c r="V22"/>
      <c r="W22"/>
      <c r="X22">
        <v>90</v>
      </c>
      <c r="Y22"/>
      <c r="Z22">
        <v>0.45</v>
      </c>
      <c r="AA22">
        <v>0.42</v>
      </c>
      <c r="AB22">
        <v>0.44800000000000001</v>
      </c>
      <c r="AC22"/>
      <c r="AD22"/>
      <c r="AE22">
        <v>0.20799999999999999</v>
      </c>
      <c r="AF22">
        <v>0.21</v>
      </c>
      <c r="AG22">
        <v>0.21</v>
      </c>
      <c r="AH22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97"/>
      <c r="EW22" s="97"/>
      <c r="EX22" s="97"/>
      <c r="EY22" s="97"/>
      <c r="EZ22" s="97"/>
      <c r="FA22" s="97"/>
      <c r="FB22" s="97"/>
      <c r="FC22" s="97"/>
      <c r="FD22" s="97"/>
      <c r="FE22" s="97"/>
      <c r="FF22" s="97"/>
      <c r="FG22" s="92"/>
      <c r="FH22" s="92"/>
    </row>
    <row r="23" spans="1:164" ht="20" x14ac:dyDescent="0.2">
      <c r="A23" s="3" t="s">
        <v>94</v>
      </c>
      <c r="B23" s="3">
        <f>SUM(B22/0.97)*100</f>
        <v>94.776632302405503</v>
      </c>
      <c r="C23" s="3">
        <f>SUM(C22/C16)*100</f>
        <v>87.414965986394549</v>
      </c>
      <c r="E23" s="3">
        <f>SUM(E22/1)*100</f>
        <v>84.2</v>
      </c>
      <c r="L23"/>
      <c r="M23"/>
      <c r="N23"/>
      <c r="P23" s="3">
        <v>1.1679999999999999</v>
      </c>
      <c r="Q23" s="3">
        <f t="shared" ref="Q23:Q24" si="5">SUM(P23/P18)*100</f>
        <v>100.34364261168385</v>
      </c>
      <c r="R23" s="3">
        <v>0.57199999999999995</v>
      </c>
      <c r="S23" s="3">
        <f t="shared" ref="S23:S24" si="6">SUM(R23/R18)*100</f>
        <v>54.999999999999993</v>
      </c>
      <c r="T23" s="3">
        <v>0.60399999999999998</v>
      </c>
      <c r="U23" s="3">
        <f t="shared" ref="U23:U24" si="7">SUM(T23/T18)*100</f>
        <v>50.333333333333329</v>
      </c>
      <c r="V23"/>
      <c r="W23"/>
      <c r="X23">
        <v>120</v>
      </c>
      <c r="Y23"/>
      <c r="Z23">
        <v>0.442</v>
      </c>
      <c r="AA23">
        <v>0.44</v>
      </c>
      <c r="AB23">
        <v>0.46</v>
      </c>
      <c r="AC23"/>
      <c r="AD23"/>
      <c r="AE23">
        <v>0.2</v>
      </c>
      <c r="AF23">
        <v>0.20599999999999999</v>
      </c>
      <c r="AG23">
        <v>0.21</v>
      </c>
      <c r="AH23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97"/>
      <c r="EW23" s="97"/>
      <c r="EX23" s="97"/>
      <c r="EY23" s="97"/>
      <c r="EZ23" s="97"/>
      <c r="FA23" s="97"/>
      <c r="FB23" s="97"/>
      <c r="FC23" s="97"/>
      <c r="FD23" s="97"/>
      <c r="FE23" s="97"/>
      <c r="FF23" s="97"/>
      <c r="FG23" s="92"/>
      <c r="FH23" s="92"/>
    </row>
    <row r="24" spans="1:164" ht="20" x14ac:dyDescent="0.2">
      <c r="G24" s="3">
        <v>60</v>
      </c>
      <c r="H24" s="78">
        <f>SUM(B33/0.97)*100</f>
        <v>85.567010309278345</v>
      </c>
      <c r="I24" s="78">
        <f>SUM(C33/0.98)*100</f>
        <v>37.95918367346939</v>
      </c>
      <c r="J24" s="78"/>
      <c r="K24" s="78">
        <f>SUM(E33/1)*100</f>
        <v>70.7</v>
      </c>
      <c r="L24"/>
      <c r="M24"/>
      <c r="N24"/>
      <c r="P24" s="3">
        <v>1.163</v>
      </c>
      <c r="Q24" s="3">
        <f t="shared" si="5"/>
        <v>100.60553633217995</v>
      </c>
      <c r="R24" s="3">
        <v>0.81499999999999995</v>
      </c>
      <c r="S24" s="3">
        <f t="shared" si="6"/>
        <v>78.74396135265701</v>
      </c>
      <c r="T24" s="3">
        <v>0.40100000000000002</v>
      </c>
      <c r="U24" s="3">
        <f t="shared" si="7"/>
        <v>33.416666666666671</v>
      </c>
      <c r="V24"/>
      <c r="W24"/>
      <c r="X24">
        <v>150</v>
      </c>
      <c r="Y24"/>
      <c r="Z24">
        <v>0.45400000000000001</v>
      </c>
      <c r="AA24">
        <v>0.42199999999999999</v>
      </c>
      <c r="AB24">
        <v>0.45800000000000002</v>
      </c>
      <c r="AC24"/>
      <c r="AD24"/>
      <c r="AE24">
        <v>0.188</v>
      </c>
      <c r="AF24">
        <v>0.19800000000000001</v>
      </c>
      <c r="AG24">
        <v>0.186</v>
      </c>
      <c r="AH24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97"/>
      <c r="EW24" s="97"/>
      <c r="EX24" s="97"/>
      <c r="EY24" s="97"/>
      <c r="EZ24" s="97"/>
      <c r="FA24" s="97"/>
      <c r="FB24" s="97"/>
      <c r="FC24" s="97"/>
      <c r="FD24" s="97"/>
      <c r="FE24" s="97"/>
      <c r="FF24" s="97"/>
      <c r="FG24" s="92"/>
      <c r="FH24" s="92"/>
    </row>
    <row r="25" spans="1:164" ht="20" x14ac:dyDescent="0.2">
      <c r="A25" s="3" t="s">
        <v>95</v>
      </c>
      <c r="B25" s="3" t="s">
        <v>6</v>
      </c>
      <c r="C25" s="3" t="s">
        <v>91</v>
      </c>
      <c r="E25" s="3">
        <v>5</v>
      </c>
      <c r="H25" s="78">
        <f>SUM(B34/0.97)*100</f>
        <v>81.855670103092791</v>
      </c>
      <c r="I25" s="78">
        <f>SUM(C34/0.98)*100</f>
        <v>20.612244897959187</v>
      </c>
      <c r="J25" s="78"/>
      <c r="K25" s="78">
        <f t="shared" ref="K25:K26" si="8">SUM(E34/1)*100</f>
        <v>47.5</v>
      </c>
      <c r="L25"/>
      <c r="M25"/>
      <c r="N25"/>
      <c r="O25" s="3" t="s">
        <v>84</v>
      </c>
      <c r="P25" s="3">
        <f>AVERAGE(P22:P24)</f>
        <v>1.173</v>
      </c>
      <c r="R25" s="3">
        <f>AVERAGE(R22:R24)</f>
        <v>0.66033333333333333</v>
      </c>
      <c r="T25" s="3">
        <f>AVERAGE(T22:T24)</f>
        <v>0.54866666666666675</v>
      </c>
      <c r="V25"/>
      <c r="W25"/>
      <c r="X25">
        <v>180</v>
      </c>
      <c r="Y25"/>
      <c r="Z25">
        <v>0.45800000000000002</v>
      </c>
      <c r="AA25">
        <v>0.45400000000000001</v>
      </c>
      <c r="AB25">
        <v>0.45</v>
      </c>
      <c r="AC25"/>
      <c r="AD25"/>
      <c r="AE25">
        <v>0.182</v>
      </c>
      <c r="AF25">
        <v>0.184</v>
      </c>
      <c r="AG25">
        <v>0.18</v>
      </c>
      <c r="AH2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97"/>
      <c r="EW25" s="97"/>
      <c r="EX25" s="97"/>
      <c r="EY25" s="97"/>
      <c r="EZ25" s="97"/>
      <c r="FA25" s="97"/>
      <c r="FB25" s="97"/>
      <c r="FC25" s="97"/>
      <c r="FD25" s="97"/>
      <c r="FE25" s="97"/>
      <c r="FF25" s="97"/>
      <c r="FG25" s="92"/>
      <c r="FH25" s="92"/>
    </row>
    <row r="26" spans="1:164" ht="20" x14ac:dyDescent="0.2">
      <c r="B26" s="3">
        <v>0.89300000000000002</v>
      </c>
      <c r="C26" s="3">
        <v>0.81200000000000006</v>
      </c>
      <c r="E26" s="3">
        <v>0.85</v>
      </c>
      <c r="H26" s="78">
        <f t="shared" ref="H26" si="9">SUM(B35/0.97)*100</f>
        <v>80.824742268041234</v>
      </c>
      <c r="I26" s="78">
        <f>SUM(C35/0.98)*100</f>
        <v>34.591836734693885</v>
      </c>
      <c r="J26" s="78"/>
      <c r="K26" s="78">
        <f t="shared" si="8"/>
        <v>54.400000000000006</v>
      </c>
      <c r="L26"/>
      <c r="M26"/>
      <c r="N26"/>
      <c r="O26" s="3" t="s">
        <v>94</v>
      </c>
      <c r="P26" s="3">
        <f>SUM(P25/P17)*100</f>
        <v>99.829787234042556</v>
      </c>
      <c r="R26" s="3">
        <f>SUM(R25/1.01)*100</f>
        <v>65.379537953795378</v>
      </c>
      <c r="T26" s="3">
        <f>SUM(T25/1)*100</f>
        <v>54.866666666666674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97"/>
      <c r="EW26" s="97"/>
      <c r="EX26" s="97"/>
      <c r="EY26" s="97"/>
      <c r="EZ26" s="97"/>
      <c r="FA26" s="97"/>
      <c r="FB26" s="97"/>
      <c r="FC26" s="97"/>
      <c r="FD26" s="97"/>
      <c r="FE26" s="97"/>
      <c r="FF26" s="97"/>
      <c r="FG26" s="92"/>
      <c r="FH26" s="92"/>
    </row>
    <row r="27" spans="1:164" ht="20" x14ac:dyDescent="0.2">
      <c r="B27" s="3">
        <v>0.871</v>
      </c>
      <c r="C27" s="3">
        <v>0.75800000000000001</v>
      </c>
      <c r="E27" s="3">
        <v>0.70899999999999996</v>
      </c>
      <c r="L27"/>
      <c r="M27"/>
      <c r="N27"/>
      <c r="V27"/>
      <c r="W27"/>
      <c r="X27"/>
      <c r="Y27"/>
      <c r="Z27"/>
      <c r="AA27"/>
      <c r="AB27"/>
      <c r="AC27"/>
      <c r="AD27"/>
      <c r="AE27"/>
      <c r="AF27"/>
      <c r="AG27"/>
      <c r="AH27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97"/>
      <c r="EW27" s="97"/>
      <c r="EX27" s="97"/>
      <c r="EY27" s="97"/>
      <c r="EZ27" s="97"/>
      <c r="FA27" s="97"/>
      <c r="FB27" s="97"/>
      <c r="FC27" s="97"/>
      <c r="FD27" s="97"/>
      <c r="FE27" s="97"/>
      <c r="FF27" s="97"/>
      <c r="FG27" s="92"/>
      <c r="FH27" s="92"/>
    </row>
    <row r="28" spans="1:164" ht="20" x14ac:dyDescent="0.2">
      <c r="B28" s="3">
        <v>0.91400000000000003</v>
      </c>
      <c r="C28" s="3">
        <v>0.77200000000000002</v>
      </c>
      <c r="E28" s="3">
        <v>0.75700000000000001</v>
      </c>
      <c r="G28" s="3">
        <v>120</v>
      </c>
      <c r="H28" s="3">
        <f>SUM(B40/0.97)*100</f>
        <v>52.680412371134025</v>
      </c>
      <c r="I28" s="3">
        <f>SUM(C40/0.98)*100</f>
        <v>20.714285714285715</v>
      </c>
      <c r="K28" s="3">
        <f>SUM(E40/1)*100</f>
        <v>58.5</v>
      </c>
      <c r="L28"/>
      <c r="M28"/>
      <c r="N28"/>
      <c r="O28" s="3" t="s">
        <v>95</v>
      </c>
      <c r="P28" s="3" t="s">
        <v>101</v>
      </c>
      <c r="R28" s="3" t="s">
        <v>68</v>
      </c>
      <c r="T28" s="3" t="s">
        <v>69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97"/>
      <c r="EW28" s="97"/>
      <c r="EX28" s="97"/>
      <c r="EY28" s="97"/>
      <c r="EZ28" s="97"/>
      <c r="FA28" s="97"/>
      <c r="FB28" s="97"/>
      <c r="FC28" s="97"/>
      <c r="FD28" s="97"/>
      <c r="FE28" s="97"/>
      <c r="FF28" s="97"/>
      <c r="FG28" s="92"/>
      <c r="FH28" s="92"/>
    </row>
    <row r="29" spans="1:164" ht="20" x14ac:dyDescent="0.2">
      <c r="A29" s="3" t="s">
        <v>84</v>
      </c>
      <c r="B29" s="3">
        <f>AVERAGE(B26:B28)</f>
        <v>0.89266666666666661</v>
      </c>
      <c r="C29" s="3">
        <f>AVERAGE(C26:C28)</f>
        <v>0.78066666666666673</v>
      </c>
      <c r="E29" s="3">
        <f>AVERAGE(E26:E28)</f>
        <v>0.77199999999999991</v>
      </c>
      <c r="H29" s="3">
        <f t="shared" ref="H29:H30" si="10">SUM(B41/0.97)*100</f>
        <v>44.226804123711339</v>
      </c>
      <c r="I29" s="3">
        <f t="shared" ref="I29:I30" si="11">SUM(C41/0.98)*100</f>
        <v>5.6122448979591839</v>
      </c>
      <c r="K29" s="3">
        <f t="shared" ref="K29:K30" si="12">SUM(E41/1)*100</f>
        <v>29.2</v>
      </c>
      <c r="L29"/>
      <c r="M29"/>
      <c r="N29"/>
      <c r="P29" s="3">
        <v>1.1599999999999999</v>
      </c>
      <c r="Q29" s="3">
        <f>SUM(P29/P17)*100</f>
        <v>98.723404255319139</v>
      </c>
      <c r="R29" s="3">
        <v>0.375</v>
      </c>
      <c r="S29" s="3">
        <f>SUM(R29/R17)*100</f>
        <v>33.814247069431921</v>
      </c>
      <c r="T29" s="3">
        <v>0.15</v>
      </c>
      <c r="U29" s="3">
        <f>SUM(T29/1.2)*100</f>
        <v>12.5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97"/>
      <c r="EW29" s="97"/>
      <c r="EX29" s="97"/>
      <c r="EY29" s="97"/>
      <c r="EZ29" s="97"/>
      <c r="FA29" s="97"/>
      <c r="FB29" s="97"/>
      <c r="FC29" s="97"/>
      <c r="FD29" s="97"/>
      <c r="FE29" s="97"/>
      <c r="FF29" s="97"/>
      <c r="FG29" s="92"/>
      <c r="FH29" s="92"/>
    </row>
    <row r="30" spans="1:164" ht="20" x14ac:dyDescent="0.2">
      <c r="A30" s="3" t="s">
        <v>94</v>
      </c>
      <c r="B30" s="3">
        <f>SUM(B29/0.97)*100</f>
        <v>92.027491408934708</v>
      </c>
      <c r="C30" s="3">
        <f>SUM(C29/0.98)*100</f>
        <v>79.659863945578238</v>
      </c>
      <c r="E30" s="3">
        <f>SUM(E29/1)*100</f>
        <v>77.199999999999989</v>
      </c>
      <c r="H30" s="3">
        <f t="shared" si="10"/>
        <v>41.546391752577321</v>
      </c>
      <c r="I30" s="3">
        <f t="shared" si="11"/>
        <v>6.4285714285714297</v>
      </c>
      <c r="K30" s="3">
        <f t="shared" si="12"/>
        <v>36.799999999999997</v>
      </c>
      <c r="L30"/>
      <c r="M30"/>
      <c r="N30"/>
      <c r="P30" s="3">
        <v>1.1359999999999999</v>
      </c>
      <c r="Q30" s="3">
        <f t="shared" ref="Q30:Q31" si="13">SUM(P30/P18)*100</f>
        <v>97.594501718213053</v>
      </c>
      <c r="R30" s="3">
        <v>0.36599999999999999</v>
      </c>
      <c r="S30" s="3">
        <f t="shared" ref="S30:S31" si="14">SUM(R30/R18)*100</f>
        <v>35.192307692307686</v>
      </c>
      <c r="T30" s="3">
        <v>0.47799999999999998</v>
      </c>
      <c r="U30" s="3">
        <f t="shared" ref="U30:U31" si="15">SUM(T30/1.2)*100</f>
        <v>39.833333333333329</v>
      </c>
      <c r="V30"/>
      <c r="W30"/>
      <c r="X30"/>
      <c r="Y30"/>
      <c r="Z30"/>
      <c r="AA30"/>
      <c r="AB30"/>
      <c r="AC30"/>
      <c r="AD30"/>
      <c r="AE30"/>
      <c r="AF30"/>
      <c r="AG30"/>
      <c r="AH30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97"/>
      <c r="EW30" s="97"/>
      <c r="EX30" s="97"/>
      <c r="EY30" s="97"/>
      <c r="EZ30" s="97"/>
      <c r="FA30" s="97"/>
      <c r="FB30" s="97"/>
      <c r="FC30" s="97"/>
      <c r="FD30" s="97"/>
      <c r="FE30" s="97"/>
      <c r="FF30" s="97"/>
      <c r="FG30" s="92"/>
      <c r="FH30" s="92"/>
    </row>
    <row r="31" spans="1:164" ht="20" x14ac:dyDescent="0.2">
      <c r="L31"/>
      <c r="M31"/>
      <c r="N31"/>
      <c r="P31" s="3">
        <v>1.1399999999999999</v>
      </c>
      <c r="Q31" s="3">
        <f t="shared" si="13"/>
        <v>98.615916955017298</v>
      </c>
      <c r="R31" s="3">
        <v>0.62</v>
      </c>
      <c r="S31" s="3">
        <f t="shared" si="14"/>
        <v>59.903381642512073</v>
      </c>
      <c r="T31" s="3">
        <v>0.27</v>
      </c>
      <c r="U31" s="3">
        <f t="shared" si="15"/>
        <v>22.500000000000004</v>
      </c>
      <c r="V31"/>
      <c r="W31"/>
      <c r="X31"/>
      <c r="Y31"/>
      <c r="Z31"/>
      <c r="AA31"/>
      <c r="AB31"/>
      <c r="AC31"/>
      <c r="AD31"/>
      <c r="AE31"/>
      <c r="AF31"/>
      <c r="AG31"/>
      <c r="AH31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97"/>
      <c r="EW31" s="97"/>
      <c r="EX31" s="97"/>
      <c r="EY31" s="97"/>
      <c r="EZ31" s="97"/>
      <c r="FA31" s="97"/>
      <c r="FB31" s="97"/>
      <c r="FC31" s="97"/>
      <c r="FD31" s="97"/>
      <c r="FE31" s="97"/>
      <c r="FF31" s="97"/>
      <c r="FG31" s="92"/>
      <c r="FH31" s="92"/>
    </row>
    <row r="32" spans="1:164" ht="20" x14ac:dyDescent="0.2">
      <c r="A32" s="3" t="s">
        <v>96</v>
      </c>
      <c r="B32" s="3" t="s">
        <v>6</v>
      </c>
      <c r="C32" s="3" t="s">
        <v>91</v>
      </c>
      <c r="E32" s="3">
        <v>5</v>
      </c>
      <c r="G32" s="3">
        <v>150</v>
      </c>
      <c r="H32" s="3">
        <f>SUM(B47/0.97)*100</f>
        <v>23.298969072164947</v>
      </c>
      <c r="I32" s="3">
        <f>SUM(C47/0.98)*100</f>
        <v>9.0816326530612237</v>
      </c>
      <c r="K32" s="3">
        <f>SUM(E47/1)*100</f>
        <v>48.4</v>
      </c>
      <c r="L32"/>
      <c r="M32"/>
      <c r="N32"/>
      <c r="O32" s="3" t="s">
        <v>84</v>
      </c>
      <c r="P32" s="3">
        <f>AVERAGE(P29:P31)</f>
        <v>1.1453333333333333</v>
      </c>
      <c r="R32" s="3">
        <f>AVERAGE(R29:R31)</f>
        <v>0.45366666666666666</v>
      </c>
      <c r="T32" s="3">
        <f>AVERAGE(T29:T31)</f>
        <v>0.29933333333333334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97"/>
      <c r="EW32" s="97"/>
      <c r="EX32" s="97"/>
      <c r="EY32" s="97"/>
      <c r="EZ32" s="97"/>
      <c r="FA32" s="97"/>
      <c r="FB32" s="97"/>
      <c r="FC32" s="97"/>
      <c r="FD32" s="97"/>
      <c r="FE32" s="97"/>
      <c r="FF32" s="97"/>
      <c r="FG32" s="92"/>
      <c r="FH32" s="92"/>
    </row>
    <row r="33" spans="1:164" ht="20" x14ac:dyDescent="0.2">
      <c r="B33" s="3">
        <v>0.83</v>
      </c>
      <c r="C33" s="3">
        <v>0.372</v>
      </c>
      <c r="E33" s="3">
        <v>0.70699999999999996</v>
      </c>
      <c r="H33" s="3">
        <f t="shared" ref="H33:H34" si="16">SUM(B48/0.97)*100</f>
        <v>15.876288659793813</v>
      </c>
      <c r="I33" s="3">
        <f t="shared" ref="I33:I34" si="17">SUM(C48/0.98)*100</f>
        <v>4.4897959183673466</v>
      </c>
      <c r="K33" s="3">
        <f t="shared" ref="K33:K34" si="18">SUM(E48/1)*100</f>
        <v>23.200000000000003</v>
      </c>
      <c r="L33"/>
      <c r="M33"/>
      <c r="N33"/>
      <c r="O33" s="3" t="s">
        <v>94</v>
      </c>
      <c r="P33" s="3">
        <f>SUM(P32/0.98)*100</f>
        <v>116.87074829931974</v>
      </c>
      <c r="R33" s="3">
        <f>SUM(R32/1.01)*100</f>
        <v>44.917491749174914</v>
      </c>
      <c r="T33" s="3">
        <f>SUM(T32/1)*100</f>
        <v>29.933333333333334</v>
      </c>
      <c r="V33"/>
      <c r="W33"/>
      <c r="X33"/>
      <c r="Y33"/>
      <c r="Z33"/>
      <c r="AA33"/>
      <c r="AB33"/>
      <c r="AC33"/>
      <c r="AD33"/>
      <c r="AE33"/>
      <c r="AF33"/>
      <c r="AG33"/>
      <c r="AH33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97"/>
      <c r="EW33" s="97"/>
      <c r="EX33" s="97"/>
      <c r="EY33" s="97"/>
      <c r="EZ33" s="97"/>
      <c r="FA33" s="97"/>
      <c r="FB33" s="97"/>
      <c r="FC33" s="97"/>
      <c r="FD33" s="97"/>
      <c r="FE33" s="97"/>
      <c r="FF33" s="97"/>
      <c r="FG33" s="92"/>
      <c r="FH33" s="92"/>
    </row>
    <row r="34" spans="1:164" ht="20" x14ac:dyDescent="0.2">
      <c r="B34" s="3">
        <v>0.79400000000000004</v>
      </c>
      <c r="C34" s="3">
        <v>0.20200000000000001</v>
      </c>
      <c r="E34" s="3">
        <v>0.47499999999999998</v>
      </c>
      <c r="H34" s="3">
        <f t="shared" si="16"/>
        <v>14.948453608247423</v>
      </c>
      <c r="I34" s="3">
        <f t="shared" si="17"/>
        <v>5</v>
      </c>
      <c r="K34" s="3">
        <f t="shared" si="18"/>
        <v>29.2</v>
      </c>
      <c r="L34"/>
      <c r="M34"/>
      <c r="N34"/>
      <c r="V34"/>
      <c r="W34"/>
      <c r="X34"/>
      <c r="Y34"/>
      <c r="Z34"/>
      <c r="AA34"/>
      <c r="AB34"/>
      <c r="AC34"/>
      <c r="AD34"/>
      <c r="AE34"/>
      <c r="AF34"/>
      <c r="AG34"/>
      <c r="AH34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97"/>
      <c r="EW34" s="97"/>
      <c r="EX34" s="97"/>
      <c r="EY34" s="97"/>
      <c r="EZ34" s="97"/>
      <c r="FA34" s="97"/>
      <c r="FB34" s="97"/>
      <c r="FC34" s="97"/>
      <c r="FD34" s="97"/>
      <c r="FE34" s="97"/>
      <c r="FF34" s="97"/>
      <c r="FG34" s="92"/>
      <c r="FH34" s="92"/>
    </row>
    <row r="35" spans="1:164" ht="20" x14ac:dyDescent="0.2">
      <c r="B35" s="3">
        <v>0.78400000000000003</v>
      </c>
      <c r="C35" s="3">
        <v>0.33900000000000002</v>
      </c>
      <c r="E35" s="3">
        <v>0.54400000000000004</v>
      </c>
      <c r="L35"/>
      <c r="M35"/>
      <c r="N35"/>
      <c r="O35" s="3" t="s">
        <v>102</v>
      </c>
      <c r="P35" s="3" t="s">
        <v>101</v>
      </c>
      <c r="R35" s="3" t="s">
        <v>68</v>
      </c>
      <c r="T35" s="3" t="s">
        <v>69</v>
      </c>
      <c r="V35"/>
      <c r="W35"/>
      <c r="X35"/>
      <c r="Y35"/>
      <c r="Z35"/>
      <c r="AA35"/>
      <c r="AB35"/>
      <c r="AC35"/>
      <c r="AD35"/>
      <c r="AE35"/>
      <c r="AF35"/>
      <c r="AG35"/>
      <c r="AH3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97"/>
      <c r="EW35" s="97"/>
      <c r="EX35" s="97"/>
      <c r="EY35" s="97"/>
      <c r="EZ35" s="97"/>
      <c r="FA35" s="97"/>
      <c r="FB35" s="97"/>
      <c r="FC35" s="97"/>
      <c r="FD35" s="97"/>
      <c r="FE35" s="97"/>
      <c r="FF35" s="97"/>
      <c r="FG35" s="92"/>
      <c r="FH35" s="92"/>
    </row>
    <row r="36" spans="1:164" ht="20" x14ac:dyDescent="0.2">
      <c r="A36" s="3" t="s">
        <v>84</v>
      </c>
      <c r="B36" s="3">
        <f>AVERAGE(B33:B35)</f>
        <v>0.80266666666666675</v>
      </c>
      <c r="C36" s="3">
        <f>AVERAGE(C33:C35)</f>
        <v>0.30433333333333334</v>
      </c>
      <c r="E36" s="3">
        <f>AVERAGE(E33:E35)</f>
        <v>0.57533333333333336</v>
      </c>
      <c r="G36" s="3">
        <v>180</v>
      </c>
      <c r="H36" s="3">
        <f>SUM(B54/0.97)*100</f>
        <v>8.5567010309278349</v>
      </c>
      <c r="I36" s="3">
        <f>SUM(C54/0.98)*100</f>
        <v>6.4285714285714297</v>
      </c>
      <c r="K36" s="3">
        <f>SUM(E54/1)*100</f>
        <v>20</v>
      </c>
      <c r="L36"/>
      <c r="M36"/>
      <c r="N36"/>
      <c r="P36" s="3">
        <v>1.1319999999999999</v>
      </c>
      <c r="Q36" s="3">
        <f>SUM(P36/P17)*100</f>
        <v>96.340425531914889</v>
      </c>
      <c r="R36" s="3">
        <v>0.20599999999999999</v>
      </c>
      <c r="S36" s="3">
        <f>SUM(R36/R17)*100</f>
        <v>18.575293056807933</v>
      </c>
      <c r="T36" s="3">
        <v>0.39900000000000002</v>
      </c>
      <c r="U36" s="3">
        <f>SUM(T36/1.2)*100</f>
        <v>33.25</v>
      </c>
      <c r="V36"/>
      <c r="W36"/>
      <c r="X36"/>
      <c r="Y36"/>
      <c r="Z36"/>
      <c r="AA36"/>
      <c r="AB36"/>
      <c r="AC36"/>
      <c r="AD36"/>
      <c r="AE36"/>
      <c r="AF36"/>
      <c r="AG36"/>
      <c r="AH36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97"/>
      <c r="EW36" s="97"/>
      <c r="EX36" s="97"/>
      <c r="EY36" s="97"/>
      <c r="EZ36" s="97"/>
      <c r="FA36" s="97"/>
      <c r="FB36" s="97"/>
      <c r="FC36" s="97"/>
      <c r="FD36" s="97"/>
      <c r="FE36" s="97"/>
      <c r="FF36" s="97"/>
      <c r="FG36" s="92"/>
      <c r="FH36" s="92"/>
    </row>
    <row r="37" spans="1:164" ht="20" x14ac:dyDescent="0.2">
      <c r="A37" s="3" t="s">
        <v>94</v>
      </c>
      <c r="B37" s="3">
        <f>SUM(B36/0.97)*100</f>
        <v>82.749140893470795</v>
      </c>
      <c r="C37" s="3">
        <f>SUM(C36/0.98)*100</f>
        <v>31.054421768707485</v>
      </c>
      <c r="E37" s="3">
        <f>SUM(E36/1)*100</f>
        <v>57.533333333333339</v>
      </c>
      <c r="H37" s="3">
        <f t="shared" ref="H37:H38" si="19">SUM(B55/0.97)*100</f>
        <v>6.3917525773195871</v>
      </c>
      <c r="I37" s="3">
        <f t="shared" ref="I37:I38" si="20">SUM(C55/0.98)*100</f>
        <v>4.3877551020408161</v>
      </c>
      <c r="K37" s="3">
        <f t="shared" ref="K37:K38" si="21">SUM(E55/1)*100</f>
        <v>24.4</v>
      </c>
      <c r="L37"/>
      <c r="M37"/>
      <c r="N37"/>
      <c r="P37" s="3">
        <v>1.115</v>
      </c>
      <c r="Q37" s="3">
        <f t="shared" ref="Q37:Q38" si="22">SUM(P37/P18)*100</f>
        <v>95.790378006872857</v>
      </c>
      <c r="R37" s="3">
        <v>0.19400000000000001</v>
      </c>
      <c r="S37" s="3">
        <f t="shared" ref="S37:S38" si="23">SUM(R37/R18)*100</f>
        <v>18.653846153846153</v>
      </c>
      <c r="T37" s="3">
        <v>0.36599999999999999</v>
      </c>
      <c r="U37" s="3">
        <f t="shared" ref="U37:U38" si="24">SUM(T37/1.2)*100</f>
        <v>30.5</v>
      </c>
      <c r="V37"/>
      <c r="W37"/>
      <c r="X37"/>
      <c r="Y37"/>
      <c r="Z37"/>
      <c r="AA37"/>
      <c r="AB37"/>
      <c r="AC37"/>
      <c r="AD37"/>
      <c r="AE37"/>
      <c r="AF37"/>
      <c r="AG37"/>
      <c r="AH37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97"/>
      <c r="EW37" s="97"/>
      <c r="EX37" s="97"/>
      <c r="EY37" s="97"/>
      <c r="EZ37" s="97"/>
      <c r="FA37" s="97"/>
      <c r="FB37" s="97"/>
      <c r="FC37" s="97"/>
      <c r="FD37" s="97"/>
      <c r="FE37" s="97"/>
      <c r="FF37" s="97"/>
      <c r="FG37" s="92"/>
      <c r="FH37" s="92"/>
    </row>
    <row r="38" spans="1:164" ht="20" x14ac:dyDescent="0.2">
      <c r="H38" s="3">
        <f t="shared" si="19"/>
        <v>7.5257731958762886</v>
      </c>
      <c r="I38" s="3">
        <f t="shared" si="20"/>
        <v>4.6938775510204085</v>
      </c>
      <c r="K38" s="3">
        <f t="shared" si="21"/>
        <v>41.099999999999994</v>
      </c>
      <c r="L38"/>
      <c r="M38"/>
      <c r="N38"/>
      <c r="P38" s="3">
        <v>1.1020000000000001</v>
      </c>
      <c r="Q38" s="3">
        <f t="shared" si="22"/>
        <v>95.328719723183411</v>
      </c>
      <c r="R38" s="3">
        <v>0.42399999999999999</v>
      </c>
      <c r="S38" s="3">
        <f t="shared" si="23"/>
        <v>40.966183574879231</v>
      </c>
      <c r="T38" s="3">
        <v>0.156</v>
      </c>
      <c r="U38" s="3">
        <f t="shared" si="24"/>
        <v>13</v>
      </c>
      <c r="V38"/>
      <c r="W38"/>
      <c r="X38"/>
      <c r="Y38"/>
      <c r="Z38"/>
      <c r="AA38"/>
      <c r="AB38"/>
      <c r="AC38"/>
      <c r="AD38"/>
      <c r="AE38"/>
      <c r="AF38"/>
      <c r="AG38"/>
      <c r="AH38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97"/>
      <c r="EW38" s="97"/>
      <c r="EX38" s="97"/>
      <c r="EY38" s="97"/>
      <c r="EZ38" s="97"/>
      <c r="FA38" s="97"/>
      <c r="FB38" s="97"/>
      <c r="FC38" s="97"/>
      <c r="FD38" s="97"/>
      <c r="FE38" s="97"/>
      <c r="FF38" s="97"/>
      <c r="FG38" s="92"/>
      <c r="FH38" s="92"/>
    </row>
    <row r="39" spans="1:164" ht="20" x14ac:dyDescent="0.2">
      <c r="A39" s="3" t="s">
        <v>97</v>
      </c>
      <c r="B39" s="3" t="s">
        <v>6</v>
      </c>
      <c r="C39" s="3" t="s">
        <v>91</v>
      </c>
      <c r="E39" s="3">
        <v>5</v>
      </c>
      <c r="L39"/>
      <c r="M39"/>
      <c r="N39"/>
      <c r="O39" s="3" t="s">
        <v>84</v>
      </c>
      <c r="P39" s="3">
        <f>AVERAGE(P36:P38)</f>
        <v>1.1163333333333334</v>
      </c>
      <c r="R39" s="3">
        <f>AVERAGE(R36:R38)</f>
        <v>0.27466666666666667</v>
      </c>
      <c r="T39" s="3">
        <f>AVERAGE(T36:T38)</f>
        <v>0.307</v>
      </c>
      <c r="V39"/>
      <c r="W39"/>
      <c r="X39"/>
      <c r="Y39"/>
      <c r="Z39"/>
      <c r="AA39"/>
      <c r="AB39"/>
      <c r="AC39"/>
      <c r="AD39"/>
      <c r="AE39"/>
      <c r="AF39"/>
      <c r="AG39"/>
      <c r="AH39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97"/>
      <c r="EW39" s="97"/>
      <c r="EX39" s="97"/>
      <c r="EY39" s="97"/>
      <c r="EZ39" s="97"/>
      <c r="FA39" s="97"/>
      <c r="FB39" s="97"/>
      <c r="FC39" s="97"/>
      <c r="FD39" s="97"/>
      <c r="FE39" s="97"/>
      <c r="FF39" s="97"/>
      <c r="FG39" s="92"/>
      <c r="FH39" s="92"/>
    </row>
    <row r="40" spans="1:164" ht="20" x14ac:dyDescent="0.2">
      <c r="B40" s="3">
        <v>0.51100000000000001</v>
      </c>
      <c r="C40" s="3">
        <v>0.20300000000000001</v>
      </c>
      <c r="E40" s="3">
        <v>0.58499999999999996</v>
      </c>
      <c r="L40"/>
      <c r="M40"/>
      <c r="N40"/>
      <c r="O40" s="3" t="s">
        <v>94</v>
      </c>
      <c r="P40" s="3">
        <f>SUM(P39/0.98)*100</f>
        <v>113.91156462585035</v>
      </c>
      <c r="R40" s="3">
        <f>SUM(R39/1.01)*100</f>
        <v>27.194719471947192</v>
      </c>
      <c r="T40" s="3">
        <f>SUM(T39/1)*100</f>
        <v>30.7</v>
      </c>
      <c r="V40"/>
      <c r="W40"/>
      <c r="X40"/>
      <c r="Y40"/>
      <c r="Z40"/>
      <c r="AA40"/>
      <c r="AB40"/>
      <c r="AC40"/>
      <c r="AD40"/>
      <c r="AE40"/>
      <c r="AF40"/>
      <c r="AG40"/>
      <c r="AH40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97"/>
      <c r="EW40" s="97"/>
      <c r="EX40" s="97"/>
      <c r="EY40" s="97"/>
      <c r="EZ40" s="97"/>
      <c r="FA40" s="97"/>
      <c r="FB40" s="97"/>
      <c r="FC40" s="97"/>
      <c r="FD40" s="97"/>
      <c r="FE40" s="97"/>
      <c r="FF40" s="97"/>
      <c r="FG40" s="92"/>
      <c r="FH40" s="92"/>
    </row>
    <row r="41" spans="1:164" ht="20" x14ac:dyDescent="0.2">
      <c r="B41" s="3">
        <v>0.42899999999999999</v>
      </c>
      <c r="C41" s="3">
        <v>5.5E-2</v>
      </c>
      <c r="E41" s="3">
        <v>0.29199999999999998</v>
      </c>
      <c r="L41"/>
      <c r="M41"/>
      <c r="N41"/>
      <c r="V41"/>
      <c r="W41"/>
      <c r="X41"/>
      <c r="Y41"/>
      <c r="Z41"/>
      <c r="AA41"/>
      <c r="AB41"/>
      <c r="AC41"/>
      <c r="AD41"/>
      <c r="AE41"/>
      <c r="AF41"/>
      <c r="AG41"/>
      <c r="AH41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97"/>
      <c r="EW41" s="97"/>
      <c r="EX41" s="97"/>
      <c r="EY41" s="97"/>
      <c r="EZ41" s="97"/>
      <c r="FA41" s="97"/>
      <c r="FB41" s="97"/>
      <c r="FC41" s="97"/>
      <c r="FD41" s="97"/>
      <c r="FE41" s="97"/>
      <c r="FF41" s="97"/>
      <c r="FG41" s="92"/>
      <c r="FH41" s="92"/>
    </row>
    <row r="42" spans="1:164" ht="20" x14ac:dyDescent="0.2">
      <c r="B42" s="3">
        <v>0.40300000000000002</v>
      </c>
      <c r="C42" s="3">
        <v>6.3E-2</v>
      </c>
      <c r="E42" s="3">
        <v>0.36799999999999999</v>
      </c>
      <c r="L42"/>
      <c r="M42"/>
      <c r="N42"/>
      <c r="O42" s="3" t="s">
        <v>103</v>
      </c>
      <c r="P42" s="3" t="s">
        <v>101</v>
      </c>
      <c r="R42" s="3" t="s">
        <v>68</v>
      </c>
      <c r="T42" s="3" t="s">
        <v>69</v>
      </c>
      <c r="V42"/>
      <c r="W42"/>
      <c r="X42"/>
      <c r="Y42"/>
      <c r="Z42"/>
      <c r="AA42"/>
      <c r="AB42"/>
      <c r="AC42"/>
      <c r="AD42"/>
      <c r="AE42"/>
      <c r="AF42"/>
      <c r="AG42"/>
      <c r="AH42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97"/>
      <c r="EW42" s="97"/>
      <c r="EX42" s="97"/>
      <c r="EY42" s="97"/>
      <c r="EZ42" s="97"/>
      <c r="FA42" s="97"/>
      <c r="FB42" s="97"/>
      <c r="FC42" s="97"/>
      <c r="FD42" s="97"/>
      <c r="FE42" s="97"/>
      <c r="FF42" s="97"/>
      <c r="FG42" s="92"/>
      <c r="FH42" s="92"/>
    </row>
    <row r="43" spans="1:164" ht="20" x14ac:dyDescent="0.2">
      <c r="A43" s="3" t="s">
        <v>84</v>
      </c>
      <c r="B43" s="3">
        <f>AVERAGE(B40:B42)</f>
        <v>0.44766666666666666</v>
      </c>
      <c r="C43" s="3">
        <f>AVERAGE(C40:C42)</f>
        <v>0.107</v>
      </c>
      <c r="E43" s="3">
        <f>AVERAGE(E40:E42)</f>
        <v>0.41500000000000004</v>
      </c>
      <c r="L43"/>
      <c r="M43"/>
      <c r="N43"/>
      <c r="P43" s="3">
        <v>1.1180000000000001</v>
      </c>
      <c r="Q43" s="78">
        <f>SUM(P43/P17)*100</f>
        <v>95.148936170212778</v>
      </c>
      <c r="R43" s="78">
        <v>8.7999999999999995E-2</v>
      </c>
      <c r="S43" s="78">
        <f>SUM(R43/R17)*100</f>
        <v>7.9350766456266904</v>
      </c>
      <c r="T43" s="78">
        <v>0.251</v>
      </c>
      <c r="U43" s="78">
        <f>SUM(T43/1.2)*100</f>
        <v>20.916666666666668</v>
      </c>
      <c r="V43"/>
      <c r="W43"/>
      <c r="X43"/>
      <c r="Y43"/>
      <c r="Z43"/>
      <c r="AA43"/>
      <c r="AB43"/>
      <c r="AC43"/>
      <c r="AD43"/>
      <c r="AE43"/>
      <c r="AF43"/>
      <c r="AG43"/>
      <c r="AH43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97"/>
      <c r="EW43" s="97"/>
      <c r="EX43" s="97"/>
      <c r="EY43" s="97"/>
      <c r="EZ43" s="97"/>
      <c r="FA43" s="97"/>
      <c r="FB43" s="97"/>
      <c r="FC43" s="97"/>
      <c r="FD43" s="97"/>
      <c r="FE43" s="97"/>
      <c r="FF43" s="97"/>
      <c r="FG43" s="92"/>
      <c r="FH43" s="92"/>
    </row>
    <row r="44" spans="1:164" ht="20" x14ac:dyDescent="0.2">
      <c r="A44" s="3" t="s">
        <v>94</v>
      </c>
      <c r="B44" s="3">
        <f>SUM(B43/0.97)*100</f>
        <v>46.151202749140893</v>
      </c>
      <c r="C44" s="3">
        <f>SUM(C43/0.98)*100</f>
        <v>10.918367346938776</v>
      </c>
      <c r="E44" s="3">
        <f>SUM(E43/1)*100</f>
        <v>41.5</v>
      </c>
      <c r="L44"/>
      <c r="M44"/>
      <c r="N44"/>
      <c r="P44" s="3">
        <v>1.07</v>
      </c>
      <c r="Q44" s="78">
        <f t="shared" ref="Q44:Q45" si="25">SUM(P44/P18)*100</f>
        <v>91.924398625429561</v>
      </c>
      <c r="R44" s="78">
        <v>0.08</v>
      </c>
      <c r="S44" s="78">
        <f t="shared" ref="S44:S45" si="26">SUM(R44/R18)*100</f>
        <v>7.6923076923076925</v>
      </c>
      <c r="T44" s="78">
        <v>0.216</v>
      </c>
      <c r="U44" s="78">
        <f t="shared" ref="U44:U45" si="27">SUM(T44/1.2)*100</f>
        <v>18</v>
      </c>
      <c r="V44"/>
      <c r="W44"/>
      <c r="X44"/>
      <c r="Y44"/>
      <c r="Z44"/>
      <c r="AA44"/>
      <c r="AB44"/>
      <c r="AC44"/>
      <c r="AD44"/>
      <c r="AE44"/>
      <c r="AF44"/>
      <c r="AG44"/>
      <c r="AH44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97"/>
      <c r="EW44" s="97"/>
      <c r="EX44" s="97"/>
      <c r="EY44" s="97"/>
      <c r="EZ44" s="97"/>
      <c r="FA44" s="97"/>
      <c r="FB44" s="97"/>
      <c r="FC44" s="97"/>
      <c r="FD44" s="97"/>
      <c r="FE44" s="97"/>
      <c r="FF44" s="97"/>
      <c r="FG44" s="92"/>
      <c r="FH44" s="92"/>
    </row>
    <row r="45" spans="1:164" ht="20" x14ac:dyDescent="0.2">
      <c r="L45"/>
      <c r="M45"/>
      <c r="N45"/>
      <c r="P45" s="3">
        <v>1.0720000000000001</v>
      </c>
      <c r="Q45" s="78">
        <f t="shared" si="25"/>
        <v>92.733564013840848</v>
      </c>
      <c r="R45" s="78">
        <v>0.214</v>
      </c>
      <c r="S45" s="78">
        <f t="shared" si="26"/>
        <v>20.676328502415462</v>
      </c>
      <c r="T45" s="78">
        <v>7.0000000000000007E-2</v>
      </c>
      <c r="U45" s="78">
        <f t="shared" si="27"/>
        <v>5.8333333333333339</v>
      </c>
      <c r="V45"/>
      <c r="W45"/>
      <c r="X45"/>
      <c r="Y45"/>
      <c r="Z45"/>
      <c r="AA45"/>
      <c r="AB45"/>
      <c r="AC45"/>
      <c r="AD45"/>
      <c r="AE45"/>
      <c r="AF45"/>
      <c r="AG45"/>
      <c r="AH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97"/>
      <c r="EW45" s="97"/>
      <c r="EX45" s="97"/>
      <c r="EY45" s="97"/>
      <c r="EZ45" s="97"/>
      <c r="FA45" s="97"/>
      <c r="FB45" s="97"/>
      <c r="FC45" s="97"/>
      <c r="FD45" s="97"/>
      <c r="FE45" s="97"/>
      <c r="FF45" s="97"/>
      <c r="FG45" s="92"/>
      <c r="FH45" s="92"/>
    </row>
    <row r="46" spans="1:164" ht="20" x14ac:dyDescent="0.2">
      <c r="A46" s="3" t="s">
        <v>98</v>
      </c>
      <c r="B46" s="3" t="s">
        <v>6</v>
      </c>
      <c r="C46" s="3" t="s">
        <v>91</v>
      </c>
      <c r="E46" s="3">
        <v>5</v>
      </c>
      <c r="L46"/>
      <c r="M46"/>
      <c r="N46"/>
      <c r="O46" s="3" t="s">
        <v>84</v>
      </c>
      <c r="P46" s="3">
        <f>AVERAGE(P43:P45)</f>
        <v>1.0866666666666667</v>
      </c>
      <c r="R46" s="3">
        <f>AVERAGE(R43:R45)</f>
        <v>0.12733333333333333</v>
      </c>
      <c r="T46" s="3">
        <f>AVERAGE(T43:T45)</f>
        <v>0.17899999999999996</v>
      </c>
      <c r="V46"/>
      <c r="W46"/>
      <c r="X46"/>
      <c r="Y46"/>
      <c r="Z46"/>
      <c r="AA46"/>
      <c r="AB46"/>
      <c r="AC46"/>
      <c r="AD46"/>
      <c r="AE46"/>
      <c r="AF46"/>
      <c r="AG46"/>
      <c r="AH46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97"/>
      <c r="EW46" s="97"/>
      <c r="EX46" s="97"/>
      <c r="EY46" s="97"/>
      <c r="EZ46" s="97"/>
      <c r="FA46" s="97"/>
      <c r="FB46" s="97"/>
      <c r="FC46" s="97"/>
      <c r="FD46" s="97"/>
      <c r="FE46" s="97"/>
      <c r="FF46" s="97"/>
      <c r="FG46" s="92"/>
      <c r="FH46" s="92"/>
    </row>
    <row r="47" spans="1:164" ht="20" x14ac:dyDescent="0.2">
      <c r="B47" s="3">
        <v>0.22600000000000001</v>
      </c>
      <c r="C47" s="3">
        <v>8.8999999999999996E-2</v>
      </c>
      <c r="E47" s="3">
        <v>0.48399999999999999</v>
      </c>
      <c r="L47"/>
      <c r="M47"/>
      <c r="N47"/>
      <c r="O47" s="3" t="s">
        <v>94</v>
      </c>
      <c r="P47" s="3">
        <f>SUM(P46/0.98)*100</f>
        <v>110.88435374149661</v>
      </c>
      <c r="R47" s="3">
        <f>SUM(R46/1.01)*100</f>
        <v>12.607260726072605</v>
      </c>
      <c r="T47" s="3">
        <f>SUM(T46/1)*100</f>
        <v>17.899999999999995</v>
      </c>
      <c r="V47"/>
      <c r="W47"/>
      <c r="X47"/>
      <c r="Y47"/>
      <c r="Z47"/>
      <c r="AA47"/>
      <c r="AB47"/>
      <c r="AC47"/>
      <c r="AD47"/>
      <c r="AE47"/>
      <c r="AF47"/>
      <c r="AG47"/>
      <c r="AH47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97"/>
      <c r="EW47" s="97"/>
      <c r="EX47" s="97"/>
      <c r="EY47" s="97"/>
      <c r="EZ47" s="97"/>
      <c r="FA47" s="97"/>
      <c r="FB47" s="97"/>
      <c r="FC47" s="97"/>
      <c r="FD47" s="97"/>
      <c r="FE47" s="97"/>
      <c r="FF47" s="97"/>
      <c r="FG47" s="92"/>
      <c r="FH47" s="92"/>
    </row>
    <row r="48" spans="1:164" ht="20" x14ac:dyDescent="0.2">
      <c r="B48" s="3">
        <v>0.154</v>
      </c>
      <c r="C48" s="3">
        <v>4.3999999999999997E-2</v>
      </c>
      <c r="E48" s="3">
        <v>0.23200000000000001</v>
      </c>
      <c r="L48"/>
      <c r="M48"/>
      <c r="N48"/>
      <c r="V48"/>
      <c r="W48"/>
      <c r="X48"/>
      <c r="Y48"/>
      <c r="Z48"/>
      <c r="AA48"/>
      <c r="AB48"/>
      <c r="AC48"/>
      <c r="AD48"/>
      <c r="AE48"/>
      <c r="AF48"/>
      <c r="AG48"/>
      <c r="AH48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97"/>
      <c r="EW48" s="97"/>
      <c r="EX48" s="97"/>
      <c r="EY48" s="97"/>
      <c r="EZ48" s="97"/>
      <c r="FA48" s="97"/>
      <c r="FB48" s="97"/>
      <c r="FC48" s="97"/>
      <c r="FD48" s="97"/>
      <c r="FE48" s="97"/>
      <c r="FF48" s="97"/>
      <c r="FG48" s="92"/>
      <c r="FH48" s="92"/>
    </row>
    <row r="49" spans="1:164" ht="20" x14ac:dyDescent="0.2">
      <c r="B49" s="3">
        <v>0.14499999999999999</v>
      </c>
      <c r="C49" s="3">
        <v>4.9000000000000002E-2</v>
      </c>
      <c r="E49" s="3">
        <v>0.29199999999999998</v>
      </c>
      <c r="L49"/>
      <c r="M49"/>
      <c r="N49"/>
      <c r="O49" s="3" t="s">
        <v>104</v>
      </c>
      <c r="P49" s="3" t="s">
        <v>101</v>
      </c>
      <c r="R49" s="3" t="s">
        <v>68</v>
      </c>
      <c r="T49" s="3" t="s">
        <v>69</v>
      </c>
      <c r="V49"/>
      <c r="W49"/>
      <c r="X49"/>
      <c r="Y49"/>
      <c r="Z49"/>
      <c r="AA49"/>
      <c r="AB49"/>
      <c r="AC49"/>
      <c r="AD49"/>
      <c r="AE49"/>
      <c r="AF49"/>
      <c r="AG49"/>
      <c r="AH49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97"/>
      <c r="EW49" s="97"/>
      <c r="EX49" s="97"/>
      <c r="EY49" s="97"/>
      <c r="EZ49" s="97"/>
      <c r="FA49" s="97"/>
      <c r="FB49" s="97"/>
      <c r="FC49" s="97"/>
      <c r="FD49" s="97"/>
      <c r="FE49" s="97"/>
      <c r="FF49" s="97"/>
      <c r="FG49" s="92"/>
      <c r="FH49" s="92"/>
    </row>
    <row r="50" spans="1:164" ht="20" x14ac:dyDescent="0.2">
      <c r="A50" s="3" t="s">
        <v>84</v>
      </c>
      <c r="B50" s="3">
        <f>AVERAGE(B47:B49)</f>
        <v>0.17500000000000002</v>
      </c>
      <c r="C50" s="3">
        <f>AVERAGE(C47:C49)</f>
        <v>6.0666666666666667E-2</v>
      </c>
      <c r="E50" s="3">
        <f>AVERAGE(E47:E49)</f>
        <v>0.33600000000000002</v>
      </c>
      <c r="L50"/>
      <c r="M50"/>
      <c r="N50"/>
      <c r="P50" s="3">
        <v>1.089</v>
      </c>
      <c r="Q50" s="3">
        <f>SUM(P50/P17)*100</f>
        <v>92.680851063829778</v>
      </c>
      <c r="R50" s="3">
        <v>0.155</v>
      </c>
      <c r="S50" s="3">
        <f>SUM(R50/R17)*100</f>
        <v>13.976555455365194</v>
      </c>
      <c r="T50" s="3">
        <v>0.158</v>
      </c>
      <c r="U50" s="3">
        <f>SUM(T50/1.2)*100</f>
        <v>13.166666666666668</v>
      </c>
      <c r="V50"/>
      <c r="W50"/>
      <c r="X50"/>
      <c r="Y50"/>
      <c r="Z50"/>
      <c r="AA50"/>
      <c r="AB50"/>
      <c r="AC50"/>
      <c r="AD50"/>
      <c r="AE50"/>
      <c r="AF50"/>
      <c r="AG50"/>
      <c r="AH50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97"/>
      <c r="EW50" s="97"/>
      <c r="EX50" s="97"/>
      <c r="EY50" s="97"/>
      <c r="EZ50" s="97"/>
      <c r="FA50" s="97"/>
      <c r="FB50" s="97"/>
      <c r="FC50" s="97"/>
      <c r="FD50" s="97"/>
      <c r="FE50" s="97"/>
      <c r="FF50" s="97"/>
      <c r="FG50" s="92"/>
      <c r="FH50" s="92"/>
    </row>
    <row r="51" spans="1:164" ht="20" x14ac:dyDescent="0.2">
      <c r="A51" s="3" t="s">
        <v>94</v>
      </c>
      <c r="B51" s="3">
        <f>SUM(B50/0.97)*100</f>
        <v>18.041237113402065</v>
      </c>
      <c r="C51" s="3">
        <f>SUM(C50/0.98)*100</f>
        <v>6.1904761904761907</v>
      </c>
      <c r="E51" s="3">
        <f>SUM(E50/1)*100</f>
        <v>33.6</v>
      </c>
      <c r="L51"/>
      <c r="M51"/>
      <c r="N51"/>
      <c r="P51" s="3">
        <v>1.036</v>
      </c>
      <c r="Q51" s="3">
        <f t="shared" ref="Q51:Q52" si="28">SUM(P51/P18)*100</f>
        <v>89.003436426116849</v>
      </c>
      <c r="R51" s="3">
        <v>5.8999999999999997E-2</v>
      </c>
      <c r="S51" s="3">
        <f t="shared" ref="S51:S52" si="29">SUM(R51/R18)*100</f>
        <v>5.6730769230769225</v>
      </c>
      <c r="T51" s="3">
        <v>0.13</v>
      </c>
      <c r="U51" s="3">
        <f t="shared" ref="U51:U52" si="30">SUM(T51/1.2)*100</f>
        <v>10.833333333333334</v>
      </c>
      <c r="V51"/>
      <c r="W51"/>
      <c r="X51"/>
      <c r="Y51"/>
      <c r="Z51"/>
      <c r="AA51"/>
      <c r="AB51"/>
      <c r="AC51"/>
      <c r="AD51"/>
      <c r="AE51"/>
      <c r="AF51"/>
      <c r="AG51"/>
      <c r="AH51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97"/>
      <c r="EW51" s="97"/>
      <c r="EX51" s="97"/>
      <c r="EY51" s="97"/>
      <c r="EZ51" s="97"/>
      <c r="FA51" s="97"/>
      <c r="FB51" s="97"/>
      <c r="FC51" s="97"/>
      <c r="FD51" s="97"/>
      <c r="FE51" s="97"/>
      <c r="FF51" s="97"/>
      <c r="FG51" s="92"/>
      <c r="FH51" s="92"/>
    </row>
    <row r="52" spans="1:164" ht="20" x14ac:dyDescent="0.2">
      <c r="L52"/>
      <c r="M52"/>
      <c r="N52"/>
      <c r="P52" s="3">
        <v>1.0669999999999999</v>
      </c>
      <c r="Q52" s="3">
        <f t="shared" si="28"/>
        <v>92.301038062283737</v>
      </c>
      <c r="R52" s="3">
        <v>5.2999999999999999E-2</v>
      </c>
      <c r="S52" s="3">
        <f t="shared" si="29"/>
        <v>5.1207729468599039</v>
      </c>
      <c r="T52" s="3">
        <v>4.2000000000000003E-2</v>
      </c>
      <c r="U52" s="3">
        <f t="shared" si="30"/>
        <v>3.5000000000000004</v>
      </c>
      <c r="V52"/>
      <c r="W52"/>
      <c r="X52"/>
      <c r="Y52"/>
      <c r="Z52"/>
      <c r="AA52"/>
      <c r="AB52"/>
      <c r="AC52"/>
      <c r="AD52"/>
      <c r="AE52"/>
      <c r="AF52"/>
      <c r="AG52"/>
      <c r="AH52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97"/>
      <c r="EW52" s="97"/>
      <c r="EX52" s="97"/>
      <c r="EY52" s="97"/>
      <c r="EZ52" s="97"/>
      <c r="FA52" s="97"/>
      <c r="FB52" s="97"/>
      <c r="FC52" s="97"/>
      <c r="FD52" s="97"/>
      <c r="FE52" s="97"/>
      <c r="FF52" s="97"/>
      <c r="FG52" s="92"/>
      <c r="FH52" s="92"/>
    </row>
    <row r="53" spans="1:164" ht="20" x14ac:dyDescent="0.2">
      <c r="A53" s="3" t="s">
        <v>99</v>
      </c>
      <c r="B53" s="3" t="s">
        <v>6</v>
      </c>
      <c r="C53" s="3" t="s">
        <v>91</v>
      </c>
      <c r="E53" s="3">
        <v>5</v>
      </c>
      <c r="L53"/>
      <c r="M53"/>
      <c r="N53"/>
      <c r="O53" s="3" t="s">
        <v>84</v>
      </c>
      <c r="P53" s="3">
        <f>AVERAGE(P50:P52)</f>
        <v>1.0640000000000001</v>
      </c>
      <c r="R53" s="3">
        <f>AVERAGE(R50:R52)</f>
        <v>8.900000000000001E-2</v>
      </c>
      <c r="T53" s="3">
        <f>AVERAGE(T50:T52)</f>
        <v>0.11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97"/>
      <c r="EW53" s="97"/>
      <c r="EX53" s="97"/>
      <c r="EY53" s="97"/>
      <c r="EZ53" s="97"/>
      <c r="FA53" s="97"/>
      <c r="FB53" s="97"/>
      <c r="FC53" s="97"/>
      <c r="FD53" s="97"/>
      <c r="FE53" s="97"/>
      <c r="FF53" s="97"/>
      <c r="FG53" s="92"/>
      <c r="FH53" s="92"/>
    </row>
    <row r="54" spans="1:164" ht="20" x14ac:dyDescent="0.2">
      <c r="B54" s="3">
        <v>8.3000000000000004E-2</v>
      </c>
      <c r="C54" s="3">
        <v>6.3E-2</v>
      </c>
      <c r="E54" s="3">
        <v>0.2</v>
      </c>
      <c r="L54"/>
      <c r="M54"/>
      <c r="N54"/>
      <c r="O54" s="3" t="s">
        <v>94</v>
      </c>
      <c r="P54" s="3">
        <f>SUM(P53/0.98)*100</f>
        <v>108.57142857142858</v>
      </c>
      <c r="R54" s="3">
        <f>SUM(R53/1.01)*100</f>
        <v>8.8118811881188126</v>
      </c>
      <c r="T54" s="3">
        <f>SUM(T53/1)*100</f>
        <v>11</v>
      </c>
      <c r="V54"/>
      <c r="W54"/>
      <c r="X54"/>
      <c r="Y54"/>
      <c r="Z54"/>
      <c r="AA54"/>
      <c r="AB54"/>
      <c r="AC54"/>
      <c r="AD54"/>
      <c r="AE54"/>
      <c r="AF54"/>
      <c r="AG54"/>
      <c r="AH54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97"/>
      <c r="EW54" s="97"/>
      <c r="EX54" s="97"/>
      <c r="EY54" s="97"/>
      <c r="EZ54" s="97"/>
      <c r="FA54" s="97"/>
      <c r="FB54" s="97"/>
      <c r="FC54" s="97"/>
      <c r="FD54" s="97"/>
      <c r="FE54" s="97"/>
      <c r="FF54" s="97"/>
      <c r="FG54" s="92"/>
      <c r="FH54" s="92"/>
    </row>
    <row r="55" spans="1:164" ht="20" x14ac:dyDescent="0.2">
      <c r="B55" s="3">
        <v>6.2E-2</v>
      </c>
      <c r="C55" s="3">
        <v>4.2999999999999997E-2</v>
      </c>
      <c r="E55" s="3">
        <v>0.24399999999999999</v>
      </c>
      <c r="L55"/>
      <c r="M55"/>
      <c r="N55"/>
      <c r="O55" s="3" t="s">
        <v>105</v>
      </c>
      <c r="P55" s="3" t="s">
        <v>101</v>
      </c>
      <c r="R55" s="3" t="s">
        <v>68</v>
      </c>
      <c r="T55" s="3" t="s">
        <v>69</v>
      </c>
      <c r="V55"/>
      <c r="W55"/>
      <c r="X55"/>
      <c r="Y55"/>
      <c r="Z55"/>
      <c r="AA55"/>
      <c r="AB55"/>
      <c r="AC55"/>
      <c r="AD55"/>
      <c r="AE55"/>
      <c r="AF55"/>
      <c r="AG55"/>
      <c r="AH5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  <c r="DO55" s="45"/>
      <c r="DP55" s="45"/>
      <c r="DQ55" s="45"/>
      <c r="DR55" s="45"/>
      <c r="DS55" s="45"/>
      <c r="DT55" s="45"/>
      <c r="DU55" s="45"/>
      <c r="DV55" s="45"/>
      <c r="DW55" s="45"/>
      <c r="DX55" s="45"/>
      <c r="DY55" s="45"/>
      <c r="DZ55" s="45"/>
      <c r="EA55" s="45"/>
      <c r="EB55" s="45"/>
      <c r="EC55" s="45"/>
      <c r="ED55" s="45"/>
      <c r="EE55" s="45"/>
      <c r="EF55" s="45"/>
      <c r="EG55" s="45"/>
      <c r="EH55" s="45"/>
      <c r="EI55" s="45"/>
      <c r="EJ55" s="45"/>
      <c r="EK55" s="45"/>
      <c r="EL55" s="45"/>
      <c r="EM55" s="45"/>
      <c r="EN55" s="45"/>
      <c r="EO55" s="45"/>
      <c r="EP55" s="45"/>
      <c r="EQ55" s="45"/>
      <c r="ER55" s="45"/>
      <c r="ES55" s="45"/>
      <c r="ET55" s="45"/>
      <c r="EU55" s="45"/>
      <c r="EV55" s="97"/>
      <c r="EW55" s="97"/>
      <c r="EX55" s="97"/>
      <c r="EY55" s="97"/>
      <c r="EZ55" s="97"/>
      <c r="FA55" s="97"/>
      <c r="FB55" s="97"/>
      <c r="FC55" s="97"/>
      <c r="FD55" s="97"/>
      <c r="FE55" s="97"/>
      <c r="FF55" s="97"/>
      <c r="FG55" s="92"/>
      <c r="FH55" s="92"/>
    </row>
    <row r="56" spans="1:164" ht="20" x14ac:dyDescent="0.2">
      <c r="B56" s="3">
        <v>7.2999999999999995E-2</v>
      </c>
      <c r="C56" s="3">
        <v>4.5999999999999999E-2</v>
      </c>
      <c r="E56" s="3">
        <v>0.41099999999999998</v>
      </c>
      <c r="L56"/>
      <c r="M56"/>
      <c r="N56"/>
      <c r="P56" s="3">
        <v>1.0580000000000001</v>
      </c>
      <c r="Q56" s="3">
        <f>SUM(P56/P17)*100</f>
        <v>90.042553191489361</v>
      </c>
      <c r="R56" s="3">
        <v>0.114</v>
      </c>
      <c r="S56" s="3">
        <f>SUM(R56/R17)*100</f>
        <v>10.279531109107303</v>
      </c>
      <c r="T56" s="3">
        <v>0.11899999999999999</v>
      </c>
      <c r="U56" s="3">
        <f>SUM(T56/1.2)*100</f>
        <v>9.9166666666666661</v>
      </c>
      <c r="V56"/>
      <c r="W56"/>
      <c r="X56"/>
      <c r="Y56"/>
      <c r="Z56"/>
      <c r="AA56"/>
      <c r="AB56"/>
      <c r="AC56"/>
      <c r="AD56"/>
      <c r="AE56"/>
      <c r="AF56"/>
      <c r="AG56"/>
      <c r="AH56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  <c r="DO56" s="45"/>
      <c r="DP56" s="45"/>
      <c r="DQ56" s="45"/>
      <c r="DR56" s="45"/>
      <c r="DS56" s="45"/>
      <c r="DT56" s="45"/>
      <c r="DU56" s="45"/>
      <c r="DV56" s="45"/>
      <c r="DW56" s="45"/>
      <c r="DX56" s="45"/>
      <c r="DY56" s="45"/>
      <c r="DZ56" s="45"/>
      <c r="EA56" s="45"/>
      <c r="EB56" s="45"/>
      <c r="EC56" s="45"/>
      <c r="ED56" s="45"/>
      <c r="EE56" s="45"/>
      <c r="EF56" s="45"/>
      <c r="EG56" s="45"/>
      <c r="EH56" s="45"/>
      <c r="EI56" s="45"/>
      <c r="EJ56" s="45"/>
      <c r="EK56" s="45"/>
      <c r="EL56" s="45"/>
      <c r="EM56" s="45"/>
      <c r="EN56" s="45"/>
      <c r="EO56" s="45"/>
      <c r="EP56" s="45"/>
      <c r="EQ56" s="45"/>
      <c r="ER56" s="45"/>
      <c r="ES56" s="45"/>
      <c r="ET56" s="45"/>
      <c r="EU56" s="45"/>
      <c r="EV56" s="97"/>
      <c r="EW56" s="97"/>
      <c r="EX56" s="97"/>
      <c r="EY56" s="97"/>
      <c r="EZ56" s="97"/>
      <c r="FA56" s="97"/>
      <c r="FB56" s="97"/>
      <c r="FC56" s="97"/>
      <c r="FD56" s="97"/>
      <c r="FE56" s="97"/>
      <c r="FF56" s="97"/>
      <c r="FG56" s="92"/>
      <c r="FH56" s="92"/>
    </row>
    <row r="57" spans="1:164" ht="20" x14ac:dyDescent="0.2">
      <c r="A57" s="3" t="s">
        <v>84</v>
      </c>
      <c r="B57" s="3">
        <f>AVERAGE(B54:B56)</f>
        <v>7.2666666666666671E-2</v>
      </c>
      <c r="C57" s="3">
        <f>AVERAGE(C54:C56)</f>
        <v>5.0666666666666665E-2</v>
      </c>
      <c r="E57" s="3">
        <f>AVERAGE(E54:E56)</f>
        <v>0.28499999999999998</v>
      </c>
      <c r="L57"/>
      <c r="M57"/>
      <c r="N57"/>
      <c r="P57" s="3">
        <v>1.0189999999999999</v>
      </c>
      <c r="Q57" s="3">
        <f t="shared" ref="Q57:Q58" si="31">SUM(P57/P18)*100</f>
        <v>87.542955326460486</v>
      </c>
      <c r="R57" s="3">
        <v>4.2999999999999997E-2</v>
      </c>
      <c r="S57" s="3">
        <f t="shared" ref="S57:S58" si="32">SUM(R57/R18)*100</f>
        <v>4.1346153846153841</v>
      </c>
      <c r="T57" s="3">
        <v>9.6000000000000002E-2</v>
      </c>
      <c r="U57" s="3">
        <f t="shared" ref="U57:U58" si="33">SUM(T57/1.2)*100</f>
        <v>8</v>
      </c>
      <c r="V57"/>
      <c r="W57"/>
      <c r="X57"/>
      <c r="Y57"/>
      <c r="Z57"/>
      <c r="AA57"/>
      <c r="AB57"/>
      <c r="AC57"/>
      <c r="AD57"/>
      <c r="AE57"/>
      <c r="AF57"/>
      <c r="AG57"/>
      <c r="AH57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5"/>
      <c r="EF57" s="45"/>
      <c r="EG57" s="45"/>
      <c r="EH57" s="45"/>
      <c r="EI57" s="45"/>
      <c r="EJ57" s="45"/>
      <c r="EK57" s="45"/>
      <c r="EL57" s="45"/>
      <c r="EM57" s="45"/>
      <c r="EN57" s="45"/>
      <c r="EO57" s="45"/>
      <c r="EP57" s="45"/>
      <c r="EQ57" s="45"/>
      <c r="ER57" s="45"/>
      <c r="ES57" s="45"/>
      <c r="ET57" s="45"/>
      <c r="EU57" s="45"/>
      <c r="EV57" s="97"/>
      <c r="EW57" s="97"/>
      <c r="EX57" s="97"/>
      <c r="EY57" s="97"/>
      <c r="EZ57" s="97"/>
      <c r="FA57" s="97"/>
      <c r="FB57" s="97"/>
      <c r="FC57" s="97"/>
      <c r="FD57" s="97"/>
      <c r="FE57" s="97"/>
      <c r="FF57" s="97"/>
      <c r="FG57" s="92"/>
      <c r="FH57" s="92"/>
    </row>
    <row r="58" spans="1:164" ht="20" x14ac:dyDescent="0.2">
      <c r="A58" s="3" t="s">
        <v>94</v>
      </c>
      <c r="B58" s="3">
        <f>SUM(B57/0.97)*100</f>
        <v>7.4914089347079047</v>
      </c>
      <c r="C58" s="3">
        <f>SUM(C57/0.98)*100</f>
        <v>5.1700680272108839</v>
      </c>
      <c r="E58" s="3">
        <f>SUM(E57/1)*100</f>
        <v>28.499999999999996</v>
      </c>
      <c r="L58"/>
      <c r="M58"/>
      <c r="N58"/>
      <c r="P58" s="3">
        <v>1.0249999999999999</v>
      </c>
      <c r="Q58" s="3">
        <f t="shared" si="31"/>
        <v>88.667820069204154</v>
      </c>
      <c r="R58" s="3">
        <v>3.9E-2</v>
      </c>
      <c r="S58" s="3">
        <f t="shared" si="32"/>
        <v>3.7681159420289858</v>
      </c>
      <c r="T58" s="3">
        <v>3.2000000000000001E-2</v>
      </c>
      <c r="U58" s="3">
        <f t="shared" si="33"/>
        <v>2.666666666666667</v>
      </c>
      <c r="V58"/>
      <c r="W58"/>
      <c r="X58"/>
      <c r="Y58"/>
      <c r="Z58"/>
      <c r="AA58"/>
      <c r="AB58"/>
      <c r="AC58"/>
      <c r="AD58"/>
      <c r="AE58"/>
      <c r="AF58"/>
      <c r="AG58"/>
      <c r="AH58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  <c r="DO58" s="45"/>
      <c r="DP58" s="45"/>
      <c r="DQ58" s="45"/>
      <c r="DR58" s="45"/>
      <c r="DS58" s="45"/>
      <c r="DT58" s="45"/>
      <c r="DU58" s="45"/>
      <c r="DV58" s="45"/>
      <c r="DW58" s="45"/>
      <c r="DX58" s="45"/>
      <c r="DY58" s="45"/>
      <c r="DZ58" s="45"/>
      <c r="EA58" s="45"/>
      <c r="EB58" s="45"/>
      <c r="EC58" s="45"/>
      <c r="ED58" s="45"/>
      <c r="EE58" s="45"/>
      <c r="EF58" s="45"/>
      <c r="EG58" s="45"/>
      <c r="EH58" s="45"/>
      <c r="EI58" s="45"/>
      <c r="EJ58" s="45"/>
      <c r="EK58" s="45"/>
      <c r="EL58" s="45"/>
      <c r="EM58" s="45"/>
      <c r="EN58" s="45"/>
      <c r="EO58" s="45"/>
      <c r="EP58" s="45"/>
      <c r="EQ58" s="45"/>
      <c r="ER58" s="45"/>
      <c r="ES58" s="45"/>
      <c r="ET58" s="45"/>
      <c r="EU58" s="45"/>
      <c r="EV58" s="97"/>
      <c r="EW58" s="97"/>
      <c r="EX58" s="97"/>
      <c r="EY58" s="97"/>
      <c r="EZ58" s="97"/>
      <c r="FA58" s="97"/>
      <c r="FB58" s="97"/>
      <c r="FC58" s="97"/>
      <c r="FD58" s="97"/>
      <c r="FE58" s="97"/>
      <c r="FF58" s="97"/>
      <c r="FG58" s="92"/>
      <c r="FH58" s="92"/>
    </row>
    <row r="59" spans="1:164" ht="20" x14ac:dyDescent="0.2">
      <c r="L59"/>
      <c r="M59"/>
      <c r="N59"/>
      <c r="O59" s="3" t="s">
        <v>84</v>
      </c>
      <c r="P59" s="3">
        <f>AVERAGE(P56:P58)</f>
        <v>1.034</v>
      </c>
      <c r="R59" s="3">
        <f>AVERAGE(R56:R58)</f>
        <v>6.533333333333334E-2</v>
      </c>
      <c r="T59" s="3">
        <f>AVERAGE(T56:T58)</f>
        <v>8.2333333333333328E-2</v>
      </c>
      <c r="V59"/>
      <c r="W59"/>
      <c r="X59"/>
      <c r="Y59"/>
      <c r="Z59"/>
      <c r="AA59"/>
      <c r="AB59"/>
      <c r="AC59"/>
      <c r="AD59"/>
      <c r="AE59"/>
      <c r="AF59"/>
      <c r="AG59"/>
      <c r="AH59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  <c r="DO59" s="45"/>
      <c r="DP59" s="45"/>
      <c r="DQ59" s="45"/>
      <c r="DR59" s="45"/>
      <c r="DS59" s="45"/>
      <c r="DT59" s="45"/>
      <c r="DU59" s="45"/>
      <c r="DV59" s="45"/>
      <c r="DW59" s="45"/>
      <c r="DX59" s="45"/>
      <c r="DY59" s="45"/>
      <c r="DZ59" s="45"/>
      <c r="EA59" s="45"/>
      <c r="EB59" s="45"/>
      <c r="EC59" s="45"/>
      <c r="ED59" s="45"/>
      <c r="EE59" s="45"/>
      <c r="EF59" s="45"/>
      <c r="EG59" s="45"/>
      <c r="EH59" s="45"/>
      <c r="EI59" s="45"/>
      <c r="EJ59" s="45"/>
      <c r="EK59" s="45"/>
      <c r="EL59" s="45"/>
      <c r="EM59" s="45"/>
      <c r="EN59" s="45"/>
      <c r="EO59" s="45"/>
      <c r="EP59" s="45"/>
      <c r="EQ59" s="45"/>
      <c r="ER59" s="45"/>
      <c r="ES59" s="45"/>
      <c r="ET59" s="45"/>
      <c r="EU59" s="45"/>
      <c r="EV59" s="97"/>
      <c r="EW59" s="97"/>
      <c r="EX59" s="97"/>
      <c r="EY59" s="97"/>
      <c r="EZ59" s="97"/>
      <c r="FA59" s="97"/>
      <c r="FB59" s="97"/>
      <c r="FC59" s="97"/>
      <c r="FD59" s="97"/>
      <c r="FE59" s="97"/>
      <c r="FF59" s="97"/>
      <c r="FG59" s="92"/>
      <c r="FH59" s="92"/>
    </row>
    <row r="60" spans="1:164" ht="20" x14ac:dyDescent="0.2">
      <c r="L60"/>
      <c r="M60"/>
      <c r="N60"/>
      <c r="O60" s="3" t="s">
        <v>94</v>
      </c>
      <c r="P60" s="3">
        <f>SUM(P59/P51)*100</f>
        <v>99.806949806949802</v>
      </c>
      <c r="R60" s="3">
        <f>SUM(R59/1.01)*100</f>
        <v>6.4686468646864697</v>
      </c>
      <c r="T60" s="3">
        <f>SUM(T59/1)*100</f>
        <v>8.2333333333333325</v>
      </c>
      <c r="V60"/>
      <c r="W60"/>
      <c r="X60"/>
      <c r="Y60"/>
      <c r="Z60"/>
      <c r="AA60"/>
      <c r="AB60"/>
      <c r="AC60"/>
      <c r="AD60"/>
      <c r="AE60"/>
      <c r="AF60"/>
      <c r="AG60"/>
      <c r="AH60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5"/>
      <c r="EF60" s="45"/>
      <c r="EG60" s="45"/>
      <c r="EH60" s="45"/>
      <c r="EI60" s="45"/>
      <c r="EJ60" s="45"/>
      <c r="EK60" s="45"/>
      <c r="EL60" s="45"/>
      <c r="EM60" s="45"/>
      <c r="EN60" s="45"/>
      <c r="EO60" s="45"/>
      <c r="EP60" s="45"/>
      <c r="EQ60" s="45"/>
      <c r="ER60" s="45"/>
      <c r="ES60" s="45"/>
      <c r="ET60" s="45"/>
      <c r="EU60" s="45"/>
      <c r="EV60" s="97"/>
      <c r="EW60" s="97"/>
      <c r="EX60" s="97"/>
      <c r="EY60" s="97"/>
      <c r="EZ60" s="97"/>
      <c r="FA60" s="97"/>
      <c r="FB60" s="97"/>
      <c r="FC60" s="97"/>
      <c r="FD60" s="97"/>
      <c r="FE60" s="97"/>
      <c r="FF60" s="97"/>
      <c r="FG60" s="92"/>
      <c r="FH60" s="92"/>
    </row>
    <row r="61" spans="1:164" ht="20" x14ac:dyDescent="0.2">
      <c r="L61"/>
      <c r="M61"/>
      <c r="N61"/>
      <c r="V61"/>
      <c r="W61"/>
      <c r="X61"/>
      <c r="Y61"/>
      <c r="Z61"/>
      <c r="AA61"/>
      <c r="AB61"/>
      <c r="AC61"/>
      <c r="AD61"/>
      <c r="AE61"/>
      <c r="AF61"/>
      <c r="AG61"/>
      <c r="AH61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  <c r="DO61" s="45"/>
      <c r="DP61" s="45"/>
      <c r="DQ61" s="45"/>
      <c r="DR61" s="45"/>
      <c r="DS61" s="45"/>
      <c r="DT61" s="45"/>
      <c r="DU61" s="45"/>
      <c r="DV61" s="45"/>
      <c r="DW61" s="45"/>
      <c r="DX61" s="45"/>
      <c r="DY61" s="45"/>
      <c r="DZ61" s="45"/>
      <c r="EA61" s="45"/>
      <c r="EB61" s="45"/>
      <c r="EC61" s="45"/>
      <c r="ED61" s="45"/>
      <c r="EE61" s="45"/>
      <c r="EF61" s="45"/>
      <c r="EG61" s="45"/>
      <c r="EH61" s="45"/>
      <c r="EI61" s="45"/>
      <c r="EJ61" s="45"/>
      <c r="EK61" s="45"/>
      <c r="EL61" s="45"/>
      <c r="EM61" s="45"/>
      <c r="EN61" s="45"/>
      <c r="EO61" s="45"/>
      <c r="EP61" s="45"/>
      <c r="EQ61" s="45"/>
      <c r="ER61" s="45"/>
      <c r="ES61" s="45"/>
      <c r="ET61" s="45"/>
      <c r="EU61" s="45"/>
      <c r="EV61" s="97"/>
      <c r="EW61" s="97"/>
      <c r="EX61" s="97"/>
      <c r="EY61" s="97"/>
      <c r="EZ61" s="97"/>
      <c r="FA61" s="97"/>
      <c r="FB61" s="97"/>
      <c r="FC61" s="97"/>
      <c r="FD61" s="97"/>
      <c r="FE61" s="97"/>
      <c r="FF61" s="97"/>
      <c r="FG61" s="92"/>
      <c r="FH61" s="92"/>
    </row>
    <row r="62" spans="1:164" ht="20" x14ac:dyDescent="0.2">
      <c r="L62"/>
      <c r="M62"/>
      <c r="N62"/>
      <c r="O62" s="3" t="s">
        <v>106</v>
      </c>
      <c r="P62" s="3" t="s">
        <v>101</v>
      </c>
      <c r="R62" s="3" t="s">
        <v>68</v>
      </c>
      <c r="T62" s="3" t="s">
        <v>69</v>
      </c>
      <c r="V62"/>
      <c r="W62"/>
      <c r="X62"/>
      <c r="Y62"/>
      <c r="Z62"/>
      <c r="AA62"/>
      <c r="AB62"/>
      <c r="AC62"/>
      <c r="AD62"/>
      <c r="AE62"/>
      <c r="AF62"/>
      <c r="AG62"/>
      <c r="AH62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  <c r="DO62" s="45"/>
      <c r="DP62" s="45"/>
      <c r="DQ62" s="45"/>
      <c r="DR62" s="45"/>
      <c r="DS62" s="45"/>
      <c r="DT62" s="45"/>
      <c r="DU62" s="45"/>
      <c r="DV62" s="45"/>
      <c r="DW62" s="45"/>
      <c r="DX62" s="45"/>
      <c r="DY62" s="45"/>
      <c r="DZ62" s="45"/>
      <c r="EA62" s="45"/>
      <c r="EB62" s="45"/>
      <c r="EC62" s="45"/>
      <c r="ED62" s="45"/>
      <c r="EE62" s="45"/>
      <c r="EF62" s="45"/>
      <c r="EG62" s="45"/>
      <c r="EH62" s="45"/>
      <c r="EI62" s="45"/>
      <c r="EJ62" s="45"/>
      <c r="EK62" s="45"/>
      <c r="EL62" s="45"/>
      <c r="EM62" s="45"/>
      <c r="EN62" s="45"/>
      <c r="EO62" s="45"/>
      <c r="EP62" s="45"/>
      <c r="EQ62" s="45"/>
      <c r="ER62" s="45"/>
      <c r="ES62" s="45"/>
      <c r="ET62" s="45"/>
      <c r="EU62" s="45"/>
      <c r="EV62" s="97"/>
      <c r="EW62" s="97"/>
      <c r="EX62" s="97"/>
      <c r="EY62" s="97"/>
      <c r="EZ62" s="97"/>
      <c r="FA62" s="97"/>
      <c r="FB62" s="97"/>
      <c r="FC62" s="97"/>
      <c r="FD62" s="97"/>
      <c r="FE62" s="97"/>
      <c r="FF62" s="97"/>
      <c r="FG62" s="92"/>
      <c r="FH62" s="92"/>
    </row>
    <row r="63" spans="1:164" ht="20" x14ac:dyDescent="0.2">
      <c r="L63"/>
      <c r="M63"/>
      <c r="N63"/>
      <c r="P63" s="3">
        <v>1.0329999999999999</v>
      </c>
      <c r="Q63" s="3">
        <f>SUM(P63/P17)*100</f>
        <v>87.914893617021264</v>
      </c>
      <c r="R63" s="3">
        <v>7.0000000000000007E-2</v>
      </c>
      <c r="S63" s="3">
        <f>SUM(R63/R17)*100</f>
        <v>6.3119927862939589</v>
      </c>
      <c r="T63" s="3">
        <v>8.1000000000000003E-2</v>
      </c>
      <c r="U63" s="3">
        <f>SUM(T63/1.2)*100</f>
        <v>6.75</v>
      </c>
      <c r="V63"/>
      <c r="W63"/>
      <c r="X63"/>
      <c r="Y63"/>
      <c r="Z63"/>
      <c r="AA63"/>
      <c r="AB63"/>
      <c r="AC63"/>
      <c r="AD63"/>
      <c r="AE63"/>
      <c r="AF63"/>
      <c r="AG63"/>
      <c r="AH63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  <c r="DO63" s="45"/>
      <c r="DP63" s="45"/>
      <c r="DQ63" s="45"/>
      <c r="DR63" s="45"/>
      <c r="DS63" s="45"/>
      <c r="DT63" s="45"/>
      <c r="DU63" s="45"/>
      <c r="DV63" s="45"/>
      <c r="DW63" s="45"/>
      <c r="DX63" s="45"/>
      <c r="DY63" s="45"/>
      <c r="DZ63" s="45"/>
      <c r="EA63" s="45"/>
      <c r="EB63" s="45"/>
      <c r="EC63" s="45"/>
      <c r="ED63" s="45"/>
      <c r="EE63" s="45"/>
      <c r="EF63" s="45"/>
      <c r="EG63" s="45"/>
      <c r="EH63" s="45"/>
      <c r="EI63" s="45"/>
      <c r="EJ63" s="45"/>
      <c r="EK63" s="45"/>
      <c r="EL63" s="45"/>
      <c r="EM63" s="45"/>
      <c r="EN63" s="45"/>
      <c r="EO63" s="45"/>
      <c r="EP63" s="45"/>
      <c r="EQ63" s="45"/>
      <c r="ER63" s="45"/>
      <c r="ES63" s="45"/>
      <c r="ET63" s="45"/>
      <c r="EU63" s="45"/>
      <c r="EV63" s="97"/>
      <c r="EW63" s="97"/>
      <c r="EX63" s="97"/>
      <c r="EY63" s="97"/>
      <c r="EZ63" s="97"/>
      <c r="FA63" s="97"/>
      <c r="FB63" s="97"/>
      <c r="FC63" s="97"/>
      <c r="FD63" s="97"/>
      <c r="FE63" s="97"/>
      <c r="FF63" s="97"/>
      <c r="FG63" s="92"/>
      <c r="FH63" s="92"/>
    </row>
    <row r="64" spans="1:164" ht="20" x14ac:dyDescent="0.2">
      <c r="L64"/>
      <c r="M64"/>
      <c r="N64"/>
      <c r="P64" s="3">
        <v>1</v>
      </c>
      <c r="Q64" s="3">
        <f t="shared" ref="Q64:Q65" si="34">SUM(P64/P18)*100</f>
        <v>85.910652920962207</v>
      </c>
      <c r="R64" s="3">
        <v>0.03</v>
      </c>
      <c r="S64" s="3">
        <f t="shared" ref="S64:S65" si="35">SUM(R64/R18)*100</f>
        <v>2.8846153846153846</v>
      </c>
      <c r="T64" s="3">
        <v>6.4000000000000001E-2</v>
      </c>
      <c r="U64" s="3">
        <f t="shared" ref="U64:U65" si="36">SUM(T64/1.2)*100</f>
        <v>5.3333333333333339</v>
      </c>
      <c r="V64"/>
      <c r="W64"/>
      <c r="X64"/>
      <c r="Y64"/>
      <c r="Z64"/>
      <c r="AA64"/>
      <c r="AB64"/>
      <c r="AC64"/>
      <c r="AD64"/>
      <c r="AE64"/>
      <c r="AF64"/>
      <c r="AG64"/>
      <c r="AH64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  <c r="DO64" s="45"/>
      <c r="DP64" s="45"/>
      <c r="DQ64" s="45"/>
      <c r="DR64" s="45"/>
      <c r="DS64" s="45"/>
      <c r="DT64" s="45"/>
      <c r="DU64" s="45"/>
      <c r="DV64" s="45"/>
      <c r="DW64" s="45"/>
      <c r="DX64" s="45"/>
      <c r="DY64" s="45"/>
      <c r="DZ64" s="45"/>
      <c r="EA64" s="45"/>
      <c r="EB64" s="45"/>
      <c r="EC64" s="45"/>
      <c r="ED64" s="45"/>
      <c r="EE64" s="45"/>
      <c r="EF64" s="45"/>
      <c r="EG64" s="45"/>
      <c r="EH64" s="45"/>
      <c r="EI64" s="45"/>
      <c r="EJ64" s="45"/>
      <c r="EK64" s="45"/>
      <c r="EL64" s="45"/>
      <c r="EM64" s="45"/>
      <c r="EN64" s="45"/>
      <c r="EO64" s="45"/>
      <c r="EP64" s="45"/>
      <c r="EQ64" s="45"/>
      <c r="ER64" s="45"/>
      <c r="ES64" s="45"/>
      <c r="ET64" s="45"/>
      <c r="EU64" s="45"/>
      <c r="EV64" s="97"/>
      <c r="EW64" s="97"/>
      <c r="EX64" s="97"/>
      <c r="EY64" s="97"/>
      <c r="EZ64" s="97"/>
      <c r="FA64" s="97"/>
      <c r="FB64" s="97"/>
      <c r="FC64" s="97"/>
      <c r="FD64" s="97"/>
      <c r="FE64" s="97"/>
      <c r="FF64" s="97"/>
      <c r="FG64" s="92"/>
      <c r="FH64" s="92"/>
    </row>
    <row r="65" spans="12:164" ht="20" x14ac:dyDescent="0.2">
      <c r="L65"/>
      <c r="M65"/>
      <c r="N65"/>
      <c r="P65" s="3">
        <v>1.0189999999999999</v>
      </c>
      <c r="Q65" s="3">
        <f t="shared" si="34"/>
        <v>88.148788927335644</v>
      </c>
      <c r="R65" s="3">
        <v>2.8000000000000001E-2</v>
      </c>
      <c r="S65" s="3">
        <f t="shared" si="35"/>
        <v>2.7053140096618358</v>
      </c>
      <c r="T65" s="3">
        <v>2.4E-2</v>
      </c>
      <c r="U65" s="3">
        <f t="shared" si="36"/>
        <v>2</v>
      </c>
      <c r="V65"/>
      <c r="W65"/>
      <c r="X65"/>
      <c r="Y65"/>
      <c r="Z65"/>
      <c r="AA65"/>
      <c r="AB65"/>
      <c r="AC65"/>
      <c r="AD65"/>
      <c r="AE65"/>
      <c r="AF65"/>
      <c r="AG65"/>
      <c r="AH6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  <c r="DO65" s="45"/>
      <c r="DP65" s="45"/>
      <c r="DQ65" s="45"/>
      <c r="DR65" s="45"/>
      <c r="DS65" s="45"/>
      <c r="DT65" s="45"/>
      <c r="DU65" s="45"/>
      <c r="DV65" s="45"/>
      <c r="DW65" s="45"/>
      <c r="DX65" s="45"/>
      <c r="DY65" s="45"/>
      <c r="DZ65" s="45"/>
      <c r="EA65" s="45"/>
      <c r="EB65" s="45"/>
      <c r="EC65" s="45"/>
      <c r="ED65" s="45"/>
      <c r="EE65" s="45"/>
      <c r="EF65" s="45"/>
      <c r="EG65" s="45"/>
      <c r="EH65" s="45"/>
      <c r="EI65" s="45"/>
      <c r="EJ65" s="45"/>
      <c r="EK65" s="45"/>
      <c r="EL65" s="45"/>
      <c r="EM65" s="45"/>
      <c r="EN65" s="45"/>
      <c r="EO65" s="45"/>
      <c r="EP65" s="45"/>
      <c r="EQ65" s="45"/>
      <c r="ER65" s="45"/>
      <c r="ES65" s="45"/>
      <c r="ET65" s="45"/>
      <c r="EU65" s="45"/>
      <c r="EV65" s="97"/>
      <c r="EW65" s="97"/>
      <c r="EX65" s="97"/>
      <c r="EY65" s="97"/>
      <c r="EZ65" s="97"/>
      <c r="FA65" s="97"/>
      <c r="FB65" s="97"/>
      <c r="FC65" s="97"/>
      <c r="FD65" s="97"/>
      <c r="FE65" s="97"/>
      <c r="FF65" s="97"/>
      <c r="FG65" s="92"/>
      <c r="FH65" s="92"/>
    </row>
    <row r="66" spans="12:164" ht="20" x14ac:dyDescent="0.2">
      <c r="L66"/>
      <c r="M66"/>
      <c r="N66"/>
      <c r="O66" s="3" t="s">
        <v>84</v>
      </c>
      <c r="P66" s="3">
        <f>AVERAGE(P63:P65)</f>
        <v>1.0173333333333332</v>
      </c>
      <c r="R66" s="3">
        <f>AVERAGE(R63:R65)</f>
        <v>4.2666666666666665E-2</v>
      </c>
      <c r="T66" s="3">
        <f>AVERAGE(T63:T65)</f>
        <v>5.6333333333333339E-2</v>
      </c>
      <c r="V66"/>
      <c r="W66"/>
      <c r="X66"/>
      <c r="Y66"/>
      <c r="Z66"/>
      <c r="AA66"/>
      <c r="AB66"/>
      <c r="AC66"/>
      <c r="AD66"/>
      <c r="AE66"/>
      <c r="AF66"/>
      <c r="AG66"/>
      <c r="AH66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  <c r="DO66" s="45"/>
      <c r="DP66" s="45"/>
      <c r="DQ66" s="45"/>
      <c r="DR66" s="45"/>
      <c r="DS66" s="45"/>
      <c r="DT66" s="45"/>
      <c r="DU66" s="45"/>
      <c r="DV66" s="45"/>
      <c r="DW66" s="45"/>
      <c r="DX66" s="45"/>
      <c r="DY66" s="45"/>
      <c r="DZ66" s="45"/>
      <c r="EA66" s="45"/>
      <c r="EB66" s="45"/>
      <c r="EC66" s="45"/>
      <c r="ED66" s="45"/>
      <c r="EE66" s="45"/>
      <c r="EF66" s="45"/>
      <c r="EG66" s="45"/>
      <c r="EH66" s="45"/>
      <c r="EI66" s="45"/>
      <c r="EJ66" s="45"/>
      <c r="EK66" s="45"/>
      <c r="EL66" s="45"/>
      <c r="EM66" s="45"/>
      <c r="EN66" s="45"/>
      <c r="EO66" s="45"/>
      <c r="EP66" s="45"/>
      <c r="EQ66" s="45"/>
      <c r="ER66" s="45"/>
      <c r="ES66" s="45"/>
      <c r="ET66" s="45"/>
      <c r="EU66" s="45"/>
      <c r="EV66" s="97"/>
      <c r="EW66" s="97"/>
      <c r="EX66" s="97"/>
      <c r="EY66" s="97"/>
      <c r="EZ66" s="97"/>
      <c r="FA66" s="97"/>
      <c r="FB66" s="97"/>
      <c r="FC66" s="97"/>
      <c r="FD66" s="97"/>
      <c r="FE66" s="97"/>
      <c r="FF66" s="97"/>
      <c r="FG66" s="92"/>
      <c r="FH66" s="92"/>
    </row>
    <row r="67" spans="12:164" ht="20" x14ac:dyDescent="0.2">
      <c r="L67"/>
      <c r="M67"/>
      <c r="N67"/>
      <c r="O67" s="3" t="s">
        <v>94</v>
      </c>
      <c r="P67" s="3">
        <f>SUM(P66/0.98)*100</f>
        <v>103.8095238095238</v>
      </c>
      <c r="R67" s="3">
        <f>SUM(R66/1.01)*100</f>
        <v>4.224422442244224</v>
      </c>
      <c r="T67" s="3">
        <f>SUM(T66/1)*100</f>
        <v>5.6333333333333337</v>
      </c>
      <c r="V67"/>
      <c r="W67"/>
      <c r="X67"/>
      <c r="Y67"/>
      <c r="Z67"/>
      <c r="AA67"/>
      <c r="AB67"/>
      <c r="AC67"/>
      <c r="AD67"/>
      <c r="AE67"/>
      <c r="AF67"/>
      <c r="AG67"/>
      <c r="AH67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  <c r="DO67" s="45"/>
      <c r="DP67" s="45"/>
      <c r="DQ67" s="45"/>
      <c r="DR67" s="45"/>
      <c r="DS67" s="45"/>
      <c r="DT67" s="45"/>
      <c r="DU67" s="45"/>
      <c r="DV67" s="45"/>
      <c r="DW67" s="45"/>
      <c r="DX67" s="45"/>
      <c r="DY67" s="45"/>
      <c r="DZ67" s="45"/>
      <c r="EA67" s="45"/>
      <c r="EB67" s="45"/>
      <c r="EC67" s="45"/>
      <c r="ED67" s="45"/>
      <c r="EE67" s="45"/>
      <c r="EF67" s="45"/>
      <c r="EG67" s="45"/>
      <c r="EH67" s="45"/>
      <c r="EI67" s="45"/>
      <c r="EJ67" s="45"/>
      <c r="EK67" s="45"/>
      <c r="EL67" s="45"/>
      <c r="EM67" s="45"/>
      <c r="EN67" s="45"/>
      <c r="EO67" s="45"/>
      <c r="EP67" s="45"/>
      <c r="EQ67" s="45"/>
      <c r="ER67" s="45"/>
      <c r="ES67" s="45"/>
      <c r="ET67" s="45"/>
      <c r="EU67" s="45"/>
      <c r="EV67" s="97"/>
      <c r="EW67" s="97"/>
      <c r="EX67" s="97"/>
      <c r="EY67" s="97"/>
      <c r="EZ67" s="97"/>
      <c r="FA67" s="97"/>
      <c r="FB67" s="97"/>
      <c r="FC67" s="97"/>
      <c r="FD67" s="97"/>
      <c r="FE67" s="97"/>
      <c r="FF67" s="97"/>
      <c r="FG67" s="92"/>
      <c r="FH67" s="92"/>
    </row>
    <row r="68" spans="12:164" ht="20" x14ac:dyDescent="0.2">
      <c r="L68"/>
      <c r="M68"/>
      <c r="N68"/>
      <c r="V68"/>
      <c r="W68"/>
      <c r="X68"/>
      <c r="Y68"/>
      <c r="Z68"/>
      <c r="AA68"/>
      <c r="AB68"/>
      <c r="AC68"/>
      <c r="AD68"/>
      <c r="AE68"/>
      <c r="AF68"/>
      <c r="AG68"/>
      <c r="AH68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5"/>
      <c r="EA68" s="45"/>
      <c r="EB68" s="45"/>
      <c r="EC68" s="45"/>
      <c r="ED68" s="45"/>
      <c r="EE68" s="45"/>
      <c r="EF68" s="45"/>
      <c r="EG68" s="45"/>
      <c r="EH68" s="45"/>
      <c r="EI68" s="45"/>
      <c r="EJ68" s="45"/>
      <c r="EK68" s="45"/>
      <c r="EL68" s="45"/>
      <c r="EM68" s="45"/>
      <c r="EN68" s="45"/>
      <c r="EO68" s="45"/>
      <c r="EP68" s="45"/>
      <c r="EQ68" s="45"/>
      <c r="ER68" s="45"/>
      <c r="ES68" s="45"/>
      <c r="ET68" s="45"/>
      <c r="EU68" s="45"/>
      <c r="EV68" s="97"/>
      <c r="EW68" s="97"/>
      <c r="EX68" s="97"/>
      <c r="EY68" s="97"/>
      <c r="EZ68" s="97"/>
      <c r="FA68" s="97"/>
      <c r="FB68" s="97"/>
      <c r="FC68" s="97"/>
      <c r="FD68" s="97"/>
      <c r="FE68" s="97"/>
      <c r="FF68" s="97"/>
      <c r="FG68" s="92"/>
      <c r="FH68" s="92"/>
    </row>
    <row r="69" spans="12:164" ht="20" x14ac:dyDescent="0.2">
      <c r="L69"/>
      <c r="M69"/>
      <c r="N69"/>
      <c r="O69" s="3" t="s">
        <v>107</v>
      </c>
      <c r="P69" s="3" t="s">
        <v>101</v>
      </c>
      <c r="R69" s="3" t="s">
        <v>68</v>
      </c>
      <c r="T69" s="3" t="s">
        <v>69</v>
      </c>
      <c r="V69"/>
      <c r="W69"/>
      <c r="X69"/>
      <c r="Y69"/>
      <c r="Z69"/>
      <c r="AA69"/>
      <c r="AB69"/>
      <c r="AC69"/>
      <c r="AD69"/>
      <c r="AE69"/>
      <c r="AF69"/>
      <c r="AG69"/>
      <c r="AH69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  <c r="DO69" s="45"/>
      <c r="DP69" s="45"/>
      <c r="DQ69" s="45"/>
      <c r="DR69" s="45"/>
      <c r="DS69" s="45"/>
      <c r="DT69" s="45"/>
      <c r="DU69" s="45"/>
      <c r="DV69" s="45"/>
      <c r="DW69" s="45"/>
      <c r="DX69" s="45"/>
      <c r="DY69" s="45"/>
      <c r="DZ69" s="45"/>
      <c r="EA69" s="45"/>
      <c r="EB69" s="45"/>
      <c r="EC69" s="45"/>
      <c r="ED69" s="45"/>
      <c r="EE69" s="45"/>
      <c r="EF69" s="45"/>
      <c r="EG69" s="45"/>
      <c r="EH69" s="45"/>
      <c r="EI69" s="45"/>
      <c r="EJ69" s="45"/>
      <c r="EK69" s="45"/>
      <c r="EL69" s="45"/>
      <c r="EM69" s="45"/>
      <c r="EN69" s="45"/>
      <c r="EO69" s="45"/>
      <c r="EP69" s="45"/>
      <c r="EQ69" s="45"/>
      <c r="ER69" s="45"/>
      <c r="ES69" s="45"/>
      <c r="ET69" s="45"/>
      <c r="EU69" s="45"/>
      <c r="EV69" s="97"/>
      <c r="EW69" s="97"/>
      <c r="EX69" s="97"/>
      <c r="EY69" s="97"/>
      <c r="EZ69" s="97"/>
      <c r="FA69" s="97"/>
      <c r="FB69" s="97"/>
      <c r="FC69" s="97"/>
      <c r="FD69" s="97"/>
      <c r="FE69" s="97"/>
      <c r="FF69" s="97"/>
      <c r="FG69" s="92"/>
      <c r="FH69" s="92"/>
    </row>
    <row r="70" spans="12:164" ht="20" x14ac:dyDescent="0.2">
      <c r="L70"/>
      <c r="M70"/>
      <c r="N70"/>
      <c r="P70" s="3">
        <v>1.024</v>
      </c>
      <c r="Q70" s="3">
        <v>87.148936170212764</v>
      </c>
      <c r="R70" s="3">
        <v>4.8000000000000001E-2</v>
      </c>
      <c r="S70" s="3">
        <f>SUM(R70/R17)*100</f>
        <v>4.3282236248872863</v>
      </c>
      <c r="T70" s="3">
        <v>6.0999999999999999E-2</v>
      </c>
      <c r="U70" s="3">
        <f>SUM(T70/1.2)*100</f>
        <v>5.083333333333333</v>
      </c>
      <c r="V70"/>
      <c r="W70"/>
      <c r="X70"/>
      <c r="Y70"/>
      <c r="Z70"/>
      <c r="AA70"/>
      <c r="AB70"/>
      <c r="AC70"/>
      <c r="AD70"/>
      <c r="AE70"/>
      <c r="AF70"/>
      <c r="AG70"/>
      <c r="AH70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  <c r="DO70" s="45"/>
      <c r="DP70" s="45"/>
      <c r="DQ70" s="45"/>
      <c r="DR70" s="45"/>
      <c r="DS70" s="45"/>
      <c r="DT70" s="45"/>
      <c r="DU70" s="45"/>
      <c r="DV70" s="45"/>
      <c r="DW70" s="45"/>
      <c r="DX70" s="45"/>
      <c r="DY70" s="45"/>
      <c r="DZ70" s="45"/>
      <c r="EA70" s="45"/>
      <c r="EB70" s="45"/>
      <c r="EC70" s="45"/>
      <c r="ED70" s="45"/>
      <c r="EE70" s="45"/>
      <c r="EF70" s="45"/>
      <c r="EG70" s="45"/>
      <c r="EH70" s="45"/>
      <c r="EI70" s="45"/>
      <c r="EJ70" s="45"/>
      <c r="EK70" s="45"/>
      <c r="EL70" s="45"/>
      <c r="EM70" s="45"/>
      <c r="EN70" s="45"/>
      <c r="EO70" s="45"/>
      <c r="EP70" s="45"/>
      <c r="EQ70" s="45"/>
      <c r="ER70" s="45"/>
      <c r="ES70" s="45"/>
      <c r="ET70" s="45"/>
      <c r="EU70" s="45"/>
      <c r="EV70" s="97"/>
      <c r="EW70" s="97"/>
      <c r="EX70" s="97"/>
      <c r="EY70" s="97"/>
      <c r="EZ70" s="97"/>
      <c r="FA70" s="97"/>
      <c r="FB70" s="97"/>
      <c r="FC70" s="97"/>
      <c r="FD70" s="97"/>
      <c r="FE70" s="97"/>
      <c r="FF70" s="97"/>
      <c r="FG70" s="92"/>
      <c r="FH70" s="92"/>
    </row>
    <row r="71" spans="12:164" ht="20" x14ac:dyDescent="0.2">
      <c r="L71"/>
      <c r="M71"/>
      <c r="N71"/>
      <c r="P71" s="3">
        <v>0.97899999999999998</v>
      </c>
      <c r="Q71" s="3">
        <v>84.106529209621996</v>
      </c>
      <c r="R71" s="3">
        <v>2.5000000000000001E-2</v>
      </c>
      <c r="S71" s="3">
        <f t="shared" ref="S71:S72" si="37">SUM(R71/R18)*100</f>
        <v>2.4038461538461542</v>
      </c>
      <c r="T71" s="3">
        <v>4.9000000000000002E-2</v>
      </c>
      <c r="U71" s="3">
        <f t="shared" ref="U71:U72" si="38">SUM(T71/1.2)*100</f>
        <v>4.0833333333333339</v>
      </c>
      <c r="V71"/>
      <c r="W71"/>
      <c r="X71"/>
      <c r="Y71"/>
      <c r="Z71"/>
      <c r="AA71"/>
      <c r="AB71"/>
      <c r="AC71"/>
      <c r="AD71"/>
      <c r="AE71"/>
      <c r="AF71"/>
      <c r="AG71"/>
      <c r="AH71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  <c r="DO71" s="45"/>
      <c r="DP71" s="45"/>
      <c r="DQ71" s="45"/>
      <c r="DR71" s="45"/>
      <c r="DS71" s="45"/>
      <c r="DT71" s="45"/>
      <c r="DU71" s="45"/>
      <c r="DV71" s="45"/>
      <c r="DW71" s="45"/>
      <c r="DX71" s="45"/>
      <c r="DY71" s="45"/>
      <c r="DZ71" s="45"/>
      <c r="EA71" s="45"/>
      <c r="EB71" s="45"/>
      <c r="EC71" s="45"/>
      <c r="ED71" s="45"/>
      <c r="EE71" s="45"/>
      <c r="EF71" s="45"/>
      <c r="EG71" s="45"/>
      <c r="EH71" s="45"/>
      <c r="EI71" s="45"/>
      <c r="EJ71" s="45"/>
      <c r="EK71" s="45"/>
      <c r="EL71" s="45"/>
      <c r="EM71" s="45"/>
      <c r="EN71" s="45"/>
      <c r="EO71" s="45"/>
      <c r="EP71" s="45"/>
      <c r="EQ71" s="45"/>
      <c r="ER71" s="45"/>
      <c r="ES71" s="45"/>
      <c r="ET71" s="45"/>
      <c r="EU71" s="45"/>
      <c r="EV71" s="97"/>
      <c r="EW71" s="97"/>
      <c r="EX71" s="97"/>
      <c r="EY71" s="97"/>
      <c r="EZ71" s="97"/>
      <c r="FA71" s="97"/>
      <c r="FB71" s="97"/>
      <c r="FC71" s="97"/>
      <c r="FD71" s="97"/>
      <c r="FE71" s="97"/>
      <c r="FF71" s="97"/>
      <c r="FG71" s="92"/>
      <c r="FH71" s="92"/>
    </row>
    <row r="72" spans="12:164" ht="20" x14ac:dyDescent="0.2">
      <c r="L72"/>
      <c r="M72"/>
      <c r="N72"/>
      <c r="P72" s="3">
        <v>0.999</v>
      </c>
      <c r="Q72" s="3">
        <v>86.418685121107274</v>
      </c>
      <c r="R72" s="3">
        <v>2.3E-2</v>
      </c>
      <c r="S72" s="3">
        <f t="shared" si="37"/>
        <v>2.2222222222222223</v>
      </c>
      <c r="T72" s="3">
        <v>2.1000000000000001E-2</v>
      </c>
      <c r="U72" s="3">
        <f t="shared" si="38"/>
        <v>1.7500000000000002</v>
      </c>
      <c r="V72"/>
      <c r="W72"/>
      <c r="X72"/>
      <c r="Y72"/>
      <c r="Z72"/>
      <c r="AA72"/>
      <c r="AB72"/>
      <c r="AC72"/>
      <c r="AD72"/>
      <c r="AE72"/>
      <c r="AF72"/>
      <c r="AG72"/>
      <c r="AH72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  <c r="DO72" s="45"/>
      <c r="DP72" s="45"/>
      <c r="DQ72" s="45"/>
      <c r="DR72" s="45"/>
      <c r="DS72" s="45"/>
      <c r="DT72" s="45"/>
      <c r="DU72" s="45"/>
      <c r="DV72" s="45"/>
      <c r="DW72" s="45"/>
      <c r="DX72" s="45"/>
      <c r="DY72" s="45"/>
      <c r="DZ72" s="45"/>
      <c r="EA72" s="45"/>
      <c r="EB72" s="45"/>
      <c r="EC72" s="45"/>
      <c r="ED72" s="45"/>
      <c r="EE72" s="45"/>
      <c r="EF72" s="45"/>
      <c r="EG72" s="45"/>
      <c r="EH72" s="45"/>
      <c r="EI72" s="45"/>
      <c r="EJ72" s="45"/>
      <c r="EK72" s="45"/>
      <c r="EL72" s="45"/>
      <c r="EM72" s="45"/>
      <c r="EN72" s="45"/>
      <c r="EO72" s="45"/>
      <c r="EP72" s="45"/>
      <c r="EQ72" s="45"/>
      <c r="ER72" s="45"/>
      <c r="ES72" s="45"/>
      <c r="ET72" s="45"/>
      <c r="EU72" s="45"/>
      <c r="EV72" s="97"/>
      <c r="EW72" s="97"/>
      <c r="EX72" s="97"/>
      <c r="EY72" s="97"/>
      <c r="EZ72" s="97"/>
      <c r="FA72" s="97"/>
      <c r="FB72" s="97"/>
      <c r="FC72" s="97"/>
      <c r="FD72" s="97"/>
      <c r="FE72" s="97"/>
      <c r="FF72" s="97"/>
      <c r="FG72" s="92"/>
      <c r="FH72" s="92"/>
    </row>
    <row r="73" spans="12:164" ht="20" x14ac:dyDescent="0.2">
      <c r="L73"/>
      <c r="M73"/>
      <c r="N73"/>
      <c r="O73" s="3" t="s">
        <v>84</v>
      </c>
      <c r="P73" s="3">
        <f>AVERAGE(P70:P72)</f>
        <v>1.0006666666666668</v>
      </c>
      <c r="R73" s="3">
        <f>AVERAGE(R70:R72)</f>
        <v>3.2000000000000001E-2</v>
      </c>
      <c r="T73" s="3">
        <f>AVERAGE(T70:T72)</f>
        <v>4.3666666666666666E-2</v>
      </c>
      <c r="V73"/>
      <c r="W73"/>
      <c r="X73"/>
      <c r="Y73"/>
      <c r="Z73"/>
      <c r="AA73"/>
      <c r="AB73"/>
      <c r="AC73"/>
      <c r="AD73"/>
      <c r="AE73"/>
      <c r="AF73"/>
      <c r="AG73"/>
      <c r="AH73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  <c r="DO73" s="45"/>
      <c r="DP73" s="45"/>
      <c r="DQ73" s="45"/>
      <c r="DR73" s="45"/>
      <c r="DS73" s="45"/>
      <c r="DT73" s="45"/>
      <c r="DU73" s="45"/>
      <c r="DV73" s="45"/>
      <c r="DW73" s="45"/>
      <c r="DX73" s="45"/>
      <c r="DY73" s="45"/>
      <c r="DZ73" s="45"/>
      <c r="EA73" s="45"/>
      <c r="EB73" s="45"/>
      <c r="EC73" s="45"/>
      <c r="ED73" s="45"/>
      <c r="EE73" s="45"/>
      <c r="EF73" s="45"/>
      <c r="EG73" s="45"/>
      <c r="EH73" s="45"/>
      <c r="EI73" s="45"/>
      <c r="EJ73" s="45"/>
      <c r="EK73" s="45"/>
      <c r="EL73" s="45"/>
      <c r="EM73" s="45"/>
      <c r="EN73" s="45"/>
      <c r="EO73" s="45"/>
      <c r="EP73" s="45"/>
      <c r="EQ73" s="45"/>
      <c r="ER73" s="45"/>
      <c r="ES73" s="45"/>
      <c r="ET73" s="45"/>
      <c r="EU73" s="45"/>
      <c r="EV73" s="97"/>
      <c r="EW73" s="97"/>
      <c r="EX73" s="97"/>
      <c r="EY73" s="97"/>
      <c r="EZ73" s="97"/>
      <c r="FA73" s="97"/>
      <c r="FB73" s="97"/>
      <c r="FC73" s="97"/>
      <c r="FD73" s="97"/>
      <c r="FE73" s="97"/>
      <c r="FF73" s="97"/>
      <c r="FG73" s="92"/>
      <c r="FH73" s="92"/>
    </row>
    <row r="74" spans="12:164" ht="20" x14ac:dyDescent="0.2">
      <c r="L74"/>
      <c r="M74"/>
      <c r="N74"/>
      <c r="O74" s="3" t="s">
        <v>94</v>
      </c>
      <c r="P74" s="3">
        <f>SUM(P73/0.98)*100</f>
        <v>102.10884353741498</v>
      </c>
      <c r="R74" s="3">
        <f>SUM(R73/1.01)*100</f>
        <v>3.1683168316831685</v>
      </c>
      <c r="T74" s="3">
        <f>SUM(T73/1)*100</f>
        <v>4.3666666666666663</v>
      </c>
      <c r="V74"/>
      <c r="W74"/>
      <c r="X74"/>
      <c r="Y74"/>
      <c r="Z74"/>
      <c r="AA74"/>
      <c r="AB74"/>
      <c r="AC74"/>
      <c r="AD74"/>
      <c r="AE74"/>
      <c r="AF74"/>
      <c r="AG74"/>
      <c r="AH74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  <c r="CD74" s="45"/>
      <c r="CE74" s="45"/>
      <c r="CF74" s="45"/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5"/>
      <c r="DB74" s="45"/>
      <c r="DC74" s="45"/>
      <c r="DD74" s="45"/>
      <c r="DE74" s="45"/>
      <c r="DF74" s="45"/>
      <c r="DG74" s="45"/>
      <c r="DH74" s="45"/>
      <c r="DI74" s="45"/>
      <c r="DJ74" s="45"/>
      <c r="DK74" s="45"/>
      <c r="DL74" s="45"/>
      <c r="DM74" s="45"/>
      <c r="DN74" s="45"/>
      <c r="DO74" s="45"/>
      <c r="DP74" s="45"/>
      <c r="DQ74" s="45"/>
      <c r="DR74" s="45"/>
      <c r="DS74" s="45"/>
      <c r="DT74" s="45"/>
      <c r="DU74" s="45"/>
      <c r="DV74" s="45"/>
      <c r="DW74" s="45"/>
      <c r="DX74" s="45"/>
      <c r="DY74" s="45"/>
      <c r="DZ74" s="45"/>
      <c r="EA74" s="45"/>
      <c r="EB74" s="45"/>
      <c r="EC74" s="45"/>
      <c r="ED74" s="45"/>
      <c r="EE74" s="45"/>
      <c r="EF74" s="45"/>
      <c r="EG74" s="45"/>
      <c r="EH74" s="45"/>
      <c r="EI74" s="45"/>
      <c r="EJ74" s="45"/>
      <c r="EK74" s="45"/>
      <c r="EL74" s="45"/>
      <c r="EM74" s="45"/>
      <c r="EN74" s="45"/>
      <c r="EO74" s="45"/>
      <c r="EP74" s="45"/>
      <c r="EQ74" s="45"/>
      <c r="ER74" s="45"/>
      <c r="ES74" s="45"/>
      <c r="ET74" s="45"/>
      <c r="EU74" s="45"/>
      <c r="EV74" s="97"/>
      <c r="EW74" s="97"/>
      <c r="EX74" s="97"/>
      <c r="EY74" s="97"/>
      <c r="EZ74" s="97"/>
      <c r="FA74" s="97"/>
      <c r="FB74" s="97"/>
      <c r="FC74" s="97"/>
      <c r="FD74" s="97"/>
      <c r="FE74" s="97"/>
      <c r="FF74" s="97"/>
      <c r="FG74" s="92"/>
      <c r="FH74" s="92"/>
    </row>
    <row r="75" spans="12:164" ht="20" x14ac:dyDescent="0.2">
      <c r="L75"/>
      <c r="M75"/>
      <c r="N75"/>
      <c r="V75"/>
      <c r="W75"/>
      <c r="X75"/>
      <c r="Y75"/>
      <c r="Z75"/>
      <c r="AA75"/>
      <c r="AB75"/>
      <c r="AC75"/>
      <c r="AD75"/>
      <c r="AE75"/>
      <c r="AF75"/>
      <c r="AG75"/>
      <c r="AH7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45"/>
      <c r="BM75" s="45"/>
      <c r="BN75" s="45"/>
      <c r="BO75" s="45"/>
      <c r="BP75" s="45"/>
      <c r="BQ75" s="45"/>
      <c r="BR75" s="45"/>
      <c r="BS75" s="45"/>
      <c r="BT75" s="45"/>
      <c r="BU75" s="45"/>
      <c r="BV75" s="45"/>
      <c r="BW75" s="45"/>
      <c r="BX75" s="45"/>
      <c r="BY75" s="45"/>
      <c r="BZ75" s="45"/>
      <c r="CA75" s="45"/>
      <c r="CB75" s="45"/>
      <c r="CC75" s="45"/>
      <c r="CD75" s="45"/>
      <c r="CE75" s="45"/>
      <c r="CF75" s="45"/>
      <c r="CG75" s="45"/>
      <c r="CH75" s="45"/>
      <c r="CI75" s="45"/>
      <c r="CJ75" s="45"/>
      <c r="CK75" s="45"/>
      <c r="CL75" s="45"/>
      <c r="CM75" s="45"/>
      <c r="CN75" s="45"/>
      <c r="CO75" s="45"/>
      <c r="CP75" s="45"/>
      <c r="CQ75" s="45"/>
      <c r="CR75" s="45"/>
      <c r="CS75" s="45"/>
      <c r="CT75" s="45"/>
      <c r="CU75" s="45"/>
      <c r="CV75" s="45"/>
      <c r="CW75" s="45"/>
      <c r="CX75" s="45"/>
      <c r="CY75" s="45"/>
      <c r="CZ75" s="45"/>
      <c r="DA75" s="45"/>
      <c r="DB75" s="45"/>
      <c r="DC75" s="45"/>
      <c r="DD75" s="45"/>
      <c r="DE75" s="45"/>
      <c r="DF75" s="45"/>
      <c r="DG75" s="45"/>
      <c r="DH75" s="45"/>
      <c r="DI75" s="45"/>
      <c r="DJ75" s="45"/>
      <c r="DK75" s="45"/>
      <c r="DL75" s="45"/>
      <c r="DM75" s="45"/>
      <c r="DN75" s="45"/>
      <c r="DO75" s="45"/>
      <c r="DP75" s="45"/>
      <c r="DQ75" s="45"/>
      <c r="DR75" s="45"/>
      <c r="DS75" s="45"/>
      <c r="DT75" s="45"/>
      <c r="DU75" s="45"/>
      <c r="DV75" s="45"/>
      <c r="DW75" s="45"/>
      <c r="DX75" s="45"/>
      <c r="DY75" s="45"/>
      <c r="DZ75" s="45"/>
      <c r="EA75" s="45"/>
      <c r="EB75" s="45"/>
      <c r="EC75" s="45"/>
      <c r="ED75" s="45"/>
      <c r="EE75" s="45"/>
      <c r="EF75" s="45"/>
      <c r="EG75" s="45"/>
      <c r="EH75" s="45"/>
      <c r="EI75" s="45"/>
      <c r="EJ75" s="45"/>
      <c r="EK75" s="45"/>
      <c r="EL75" s="45"/>
      <c r="EM75" s="45"/>
      <c r="EN75" s="45"/>
      <c r="EO75" s="45"/>
      <c r="EP75" s="45"/>
      <c r="EQ75" s="45"/>
      <c r="ER75" s="45"/>
      <c r="ES75" s="45"/>
      <c r="ET75" s="45"/>
      <c r="EU75" s="45"/>
      <c r="EV75" s="97"/>
      <c r="EW75" s="97"/>
      <c r="EX75" s="97"/>
      <c r="EY75" s="97"/>
      <c r="EZ75" s="97"/>
      <c r="FA75" s="97"/>
      <c r="FB75" s="97"/>
      <c r="FC75" s="97"/>
      <c r="FD75" s="97"/>
      <c r="FE75" s="97"/>
      <c r="FF75" s="97"/>
      <c r="FG75" s="92"/>
      <c r="FH75" s="92"/>
    </row>
    <row r="76" spans="12:164" ht="20" x14ac:dyDescent="0.2">
      <c r="L76"/>
      <c r="M76"/>
      <c r="N76"/>
      <c r="O76" s="3" t="s">
        <v>108</v>
      </c>
      <c r="P76" s="3" t="s">
        <v>101</v>
      </c>
      <c r="R76" s="3" t="s">
        <v>68</v>
      </c>
      <c r="T76" s="3" t="s">
        <v>69</v>
      </c>
      <c r="V76"/>
      <c r="W76"/>
      <c r="X76"/>
      <c r="Y76"/>
      <c r="Z76"/>
      <c r="AA76"/>
      <c r="AB76"/>
      <c r="AC76"/>
      <c r="AD76"/>
      <c r="AE76"/>
      <c r="AF76"/>
      <c r="AG76"/>
      <c r="AH76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/>
      <c r="CB76" s="45"/>
      <c r="CC76" s="45"/>
      <c r="CD76" s="45"/>
      <c r="CE76" s="45"/>
      <c r="CF76" s="45"/>
      <c r="CG76" s="45"/>
      <c r="CH76" s="45"/>
      <c r="CI76" s="45"/>
      <c r="CJ76" s="45"/>
      <c r="CK76" s="45"/>
      <c r="CL76" s="45"/>
      <c r="CM76" s="45"/>
      <c r="CN76" s="45"/>
      <c r="CO76" s="45"/>
      <c r="CP76" s="45"/>
      <c r="CQ76" s="45"/>
      <c r="CR76" s="45"/>
      <c r="CS76" s="45"/>
      <c r="CT76" s="45"/>
      <c r="CU76" s="45"/>
      <c r="CV76" s="45"/>
      <c r="CW76" s="45"/>
      <c r="CX76" s="45"/>
      <c r="CY76" s="45"/>
      <c r="CZ76" s="45"/>
      <c r="DA76" s="45"/>
      <c r="DB76" s="45"/>
      <c r="DC76" s="45"/>
      <c r="DD76" s="45"/>
      <c r="DE76" s="45"/>
      <c r="DF76" s="45"/>
      <c r="DG76" s="45"/>
      <c r="DH76" s="45"/>
      <c r="DI76" s="45"/>
      <c r="DJ76" s="45"/>
      <c r="DK76" s="45"/>
      <c r="DL76" s="45"/>
      <c r="DM76" s="45"/>
      <c r="DN76" s="45"/>
      <c r="DO76" s="45"/>
      <c r="DP76" s="45"/>
      <c r="DQ76" s="45"/>
      <c r="DR76" s="45"/>
      <c r="DS76" s="45"/>
      <c r="DT76" s="45"/>
      <c r="DU76" s="45"/>
      <c r="DV76" s="45"/>
      <c r="DW76" s="45"/>
      <c r="DX76" s="45"/>
      <c r="DY76" s="45"/>
      <c r="DZ76" s="45"/>
      <c r="EA76" s="45"/>
      <c r="EB76" s="45"/>
      <c r="EC76" s="45"/>
      <c r="ED76" s="45"/>
      <c r="EE76" s="45"/>
      <c r="EF76" s="45"/>
      <c r="EG76" s="45"/>
      <c r="EH76" s="45"/>
      <c r="EI76" s="45"/>
      <c r="EJ76" s="45"/>
      <c r="EK76" s="45"/>
      <c r="EL76" s="45"/>
      <c r="EM76" s="45"/>
      <c r="EN76" s="45"/>
      <c r="EO76" s="45"/>
      <c r="EP76" s="45"/>
      <c r="EQ76" s="45"/>
      <c r="ER76" s="45"/>
      <c r="ES76" s="45"/>
      <c r="ET76" s="45"/>
      <c r="EU76" s="45"/>
      <c r="EV76" s="97"/>
      <c r="EW76" s="97"/>
      <c r="EX76" s="97"/>
      <c r="EY76" s="97"/>
      <c r="EZ76" s="97"/>
      <c r="FA76" s="97"/>
      <c r="FB76" s="97"/>
      <c r="FC76" s="97"/>
      <c r="FD76" s="97"/>
      <c r="FE76" s="97"/>
      <c r="FF76" s="97"/>
      <c r="FG76" s="92"/>
      <c r="FH76" s="92"/>
    </row>
    <row r="77" spans="12:164" ht="20" x14ac:dyDescent="0.2">
      <c r="L77"/>
      <c r="M77"/>
      <c r="N77"/>
      <c r="P77" s="3">
        <v>0.98399999999999999</v>
      </c>
      <c r="Q77" s="3">
        <f>SUM(P77/P17)*100</f>
        <v>83.744680851063819</v>
      </c>
      <c r="R77" s="3">
        <v>3.9E-2</v>
      </c>
      <c r="S77" s="3">
        <f>SUM(R77/R17)*100</f>
        <v>3.5166816952209197</v>
      </c>
      <c r="T77" s="3">
        <v>4.7E-2</v>
      </c>
      <c r="U77" s="3">
        <f>SUM(T77/1.2)*100</f>
        <v>3.916666666666667</v>
      </c>
      <c r="V77"/>
      <c r="W77"/>
      <c r="X77"/>
      <c r="Y77"/>
      <c r="Z77"/>
      <c r="AA77"/>
      <c r="AB77"/>
      <c r="AC77"/>
      <c r="AD77"/>
      <c r="AE77"/>
      <c r="AF77"/>
      <c r="AG77"/>
      <c r="AH77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  <c r="CA77" s="45"/>
      <c r="CB77" s="45"/>
      <c r="CC77" s="45"/>
      <c r="CD77" s="45"/>
      <c r="CE77" s="45"/>
      <c r="CF77" s="45"/>
      <c r="CG77" s="45"/>
      <c r="CH77" s="45"/>
      <c r="CI77" s="45"/>
      <c r="CJ77" s="45"/>
      <c r="CK77" s="45"/>
      <c r="CL77" s="45"/>
      <c r="CM77" s="45"/>
      <c r="CN77" s="45"/>
      <c r="CO77" s="45"/>
      <c r="CP77" s="45"/>
      <c r="CQ77" s="45"/>
      <c r="CR77" s="45"/>
      <c r="CS77" s="45"/>
      <c r="CT77" s="45"/>
      <c r="CU77" s="45"/>
      <c r="CV77" s="45"/>
      <c r="CW77" s="45"/>
      <c r="CX77" s="45"/>
      <c r="CY77" s="45"/>
      <c r="CZ77" s="45"/>
      <c r="DA77" s="45"/>
      <c r="DB77" s="45"/>
      <c r="DC77" s="45"/>
      <c r="DD77" s="45"/>
      <c r="DE77" s="45"/>
      <c r="DF77" s="45"/>
      <c r="DG77" s="45"/>
      <c r="DH77" s="45"/>
      <c r="DI77" s="45"/>
      <c r="DJ77" s="45"/>
      <c r="DK77" s="45"/>
      <c r="DL77" s="45"/>
      <c r="DM77" s="45"/>
      <c r="DN77" s="45"/>
      <c r="DO77" s="45"/>
      <c r="DP77" s="45"/>
      <c r="DQ77" s="45"/>
      <c r="DR77" s="45"/>
      <c r="DS77" s="45"/>
      <c r="DT77" s="45"/>
      <c r="DU77" s="45"/>
      <c r="DV77" s="45"/>
      <c r="DW77" s="45"/>
      <c r="DX77" s="45"/>
      <c r="DY77" s="45"/>
      <c r="DZ77" s="45"/>
      <c r="EA77" s="45"/>
      <c r="EB77" s="45"/>
      <c r="EC77" s="45"/>
      <c r="ED77" s="45"/>
      <c r="EE77" s="45"/>
      <c r="EF77" s="45"/>
      <c r="EG77" s="45"/>
      <c r="EH77" s="45"/>
      <c r="EI77" s="45"/>
      <c r="EJ77" s="45"/>
      <c r="EK77" s="45"/>
      <c r="EL77" s="45"/>
      <c r="EM77" s="45"/>
      <c r="EN77" s="45"/>
      <c r="EO77" s="45"/>
      <c r="EP77" s="45"/>
      <c r="EQ77" s="45"/>
      <c r="ER77" s="45"/>
      <c r="ES77" s="45"/>
      <c r="ET77" s="45"/>
      <c r="EU77" s="45"/>
      <c r="EV77" s="97"/>
      <c r="EW77" s="97"/>
      <c r="EX77" s="97"/>
      <c r="EY77" s="97"/>
      <c r="EZ77" s="97"/>
      <c r="FA77" s="97"/>
      <c r="FB77" s="97"/>
      <c r="FC77" s="97"/>
      <c r="FD77" s="97"/>
      <c r="FE77" s="97"/>
      <c r="FF77" s="97"/>
      <c r="FG77" s="92"/>
      <c r="FH77" s="92"/>
    </row>
    <row r="78" spans="12:164" ht="20" x14ac:dyDescent="0.2">
      <c r="L78"/>
      <c r="M78"/>
      <c r="N78"/>
      <c r="P78" s="3">
        <v>0.98199999999999998</v>
      </c>
      <c r="Q78" s="3">
        <f t="shared" ref="Q78:Q79" si="39">SUM(P78/P18)*100</f>
        <v>84.364261168384886</v>
      </c>
      <c r="R78" s="3">
        <v>2.1999999999999999E-2</v>
      </c>
      <c r="S78" s="3">
        <f t="shared" ref="S78:S79" si="40">SUM(R78/R18)*100</f>
        <v>2.115384615384615</v>
      </c>
      <c r="T78" s="3">
        <v>3.7999999999999999E-2</v>
      </c>
      <c r="U78" s="3">
        <f t="shared" ref="U78:U99" si="41">SUM(T78/1.2)*100</f>
        <v>3.166666666666667</v>
      </c>
      <c r="V78"/>
      <c r="W78"/>
      <c r="X78"/>
      <c r="Y78"/>
      <c r="Z78"/>
      <c r="AA78"/>
      <c r="AB78"/>
      <c r="AC78"/>
      <c r="AD78"/>
      <c r="AE78"/>
      <c r="AF78"/>
      <c r="AG78"/>
      <c r="AH78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  <c r="BM78" s="45"/>
      <c r="BN78" s="45"/>
      <c r="BO78" s="45"/>
      <c r="BP78" s="45"/>
      <c r="BQ78" s="45"/>
      <c r="BR78" s="45"/>
      <c r="BS78" s="45"/>
      <c r="BT78" s="45"/>
      <c r="BU78" s="45"/>
      <c r="BV78" s="45"/>
      <c r="BW78" s="45"/>
      <c r="BX78" s="45"/>
      <c r="BY78" s="45"/>
      <c r="BZ78" s="45"/>
      <c r="CA78" s="45"/>
      <c r="CB78" s="45"/>
      <c r="CC78" s="45"/>
      <c r="CD78" s="45"/>
      <c r="CE78" s="45"/>
      <c r="CF78" s="45"/>
      <c r="CG78" s="45"/>
      <c r="CH78" s="45"/>
      <c r="CI78" s="45"/>
      <c r="CJ78" s="45"/>
      <c r="CK78" s="45"/>
      <c r="CL78" s="45"/>
      <c r="CM78" s="45"/>
      <c r="CN78" s="45"/>
      <c r="CO78" s="45"/>
      <c r="CP78" s="45"/>
      <c r="CQ78" s="45"/>
      <c r="CR78" s="45"/>
      <c r="CS78" s="45"/>
      <c r="CT78" s="45"/>
      <c r="CU78" s="45"/>
      <c r="CV78" s="45"/>
      <c r="CW78" s="45"/>
      <c r="CX78" s="45"/>
      <c r="CY78" s="45"/>
      <c r="CZ78" s="45"/>
      <c r="DA78" s="45"/>
      <c r="DB78" s="45"/>
      <c r="DC78" s="45"/>
      <c r="DD78" s="45"/>
      <c r="DE78" s="45"/>
      <c r="DF78" s="45"/>
      <c r="DG78" s="45"/>
      <c r="DH78" s="45"/>
      <c r="DI78" s="45"/>
      <c r="DJ78" s="45"/>
      <c r="DK78" s="45"/>
      <c r="DL78" s="45"/>
      <c r="DM78" s="45"/>
      <c r="DN78" s="45"/>
      <c r="DO78" s="45"/>
      <c r="DP78" s="45"/>
      <c r="DQ78" s="45"/>
      <c r="DR78" s="45"/>
      <c r="DS78" s="45"/>
      <c r="DT78" s="45"/>
      <c r="DU78" s="45"/>
      <c r="DV78" s="45"/>
      <c r="DW78" s="45"/>
      <c r="DX78" s="45"/>
      <c r="DY78" s="45"/>
      <c r="DZ78" s="45"/>
      <c r="EA78" s="45"/>
      <c r="EB78" s="45"/>
      <c r="EC78" s="45"/>
      <c r="ED78" s="45"/>
      <c r="EE78" s="45"/>
      <c r="EF78" s="45"/>
      <c r="EG78" s="45"/>
      <c r="EH78" s="45"/>
      <c r="EI78" s="45"/>
      <c r="EJ78" s="45"/>
      <c r="EK78" s="45"/>
      <c r="EL78" s="45"/>
      <c r="EM78" s="45"/>
      <c r="EN78" s="45"/>
      <c r="EO78" s="45"/>
      <c r="EP78" s="45"/>
      <c r="EQ78" s="45"/>
      <c r="ER78" s="45"/>
      <c r="ES78" s="45"/>
      <c r="ET78" s="45"/>
      <c r="EU78" s="45"/>
      <c r="EV78" s="97"/>
      <c r="EW78" s="97"/>
      <c r="EX78" s="97"/>
      <c r="EY78" s="97"/>
      <c r="EZ78" s="97"/>
      <c r="FA78" s="97"/>
      <c r="FB78" s="97"/>
      <c r="FC78" s="97"/>
      <c r="FD78" s="97"/>
      <c r="FE78" s="97"/>
      <c r="FF78" s="97"/>
      <c r="FG78" s="92"/>
      <c r="FH78" s="92"/>
    </row>
    <row r="79" spans="12:164" ht="20" x14ac:dyDescent="0.2">
      <c r="L79"/>
      <c r="M79"/>
      <c r="N79"/>
      <c r="P79" s="3">
        <v>0.98799999999999999</v>
      </c>
      <c r="Q79" s="3">
        <f t="shared" si="39"/>
        <v>85.467128027681667</v>
      </c>
      <c r="R79" s="3">
        <v>2.1000000000000001E-2</v>
      </c>
      <c r="S79" s="3">
        <f t="shared" si="40"/>
        <v>2.0289855072463769</v>
      </c>
      <c r="T79" s="3">
        <v>1.9E-2</v>
      </c>
      <c r="U79" s="3">
        <f t="shared" si="41"/>
        <v>1.5833333333333335</v>
      </c>
      <c r="V79"/>
      <c r="W79"/>
      <c r="X79"/>
      <c r="Y79"/>
      <c r="Z79"/>
      <c r="AA79"/>
      <c r="AB79"/>
      <c r="AC79"/>
      <c r="AD79"/>
      <c r="AE79"/>
      <c r="AF79"/>
      <c r="AG79"/>
      <c r="AH79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  <c r="BH79" s="45"/>
      <c r="BI79" s="45"/>
      <c r="BJ79" s="45"/>
      <c r="BK79" s="45"/>
      <c r="BL79" s="45"/>
      <c r="BM79" s="45"/>
      <c r="BN79" s="45"/>
      <c r="BO79" s="45"/>
      <c r="BP79" s="45"/>
      <c r="BQ79" s="45"/>
      <c r="BR79" s="45"/>
      <c r="BS79" s="45"/>
      <c r="BT79" s="45"/>
      <c r="BU79" s="45"/>
      <c r="BV79" s="45"/>
      <c r="BW79" s="45"/>
      <c r="BX79" s="45"/>
      <c r="BY79" s="45"/>
      <c r="BZ79" s="45"/>
      <c r="CA79" s="45"/>
      <c r="CB79" s="45"/>
      <c r="CC79" s="45"/>
      <c r="CD79" s="45"/>
      <c r="CE79" s="45"/>
      <c r="CF79" s="45"/>
      <c r="CG79" s="45"/>
      <c r="CH79" s="45"/>
      <c r="CI79" s="45"/>
      <c r="CJ79" s="45"/>
      <c r="CK79" s="45"/>
      <c r="CL79" s="45"/>
      <c r="CM79" s="45"/>
      <c r="CN79" s="45"/>
      <c r="CO79" s="45"/>
      <c r="CP79" s="45"/>
      <c r="CQ79" s="45"/>
      <c r="CR79" s="45"/>
      <c r="CS79" s="45"/>
      <c r="CT79" s="45"/>
      <c r="CU79" s="45"/>
      <c r="CV79" s="45"/>
      <c r="CW79" s="45"/>
      <c r="CX79" s="45"/>
      <c r="CY79" s="45"/>
      <c r="CZ79" s="45"/>
      <c r="DA79" s="45"/>
      <c r="DB79" s="45"/>
      <c r="DC79" s="45"/>
      <c r="DD79" s="45"/>
      <c r="DE79" s="45"/>
      <c r="DF79" s="45"/>
      <c r="DG79" s="45"/>
      <c r="DH79" s="45"/>
      <c r="DI79" s="45"/>
      <c r="DJ79" s="45"/>
      <c r="DK79" s="45"/>
      <c r="DL79" s="45"/>
      <c r="DM79" s="45"/>
      <c r="DN79" s="45"/>
      <c r="DO79" s="45"/>
      <c r="DP79" s="45"/>
      <c r="DQ79" s="45"/>
      <c r="DR79" s="45"/>
      <c r="DS79" s="45"/>
      <c r="DT79" s="45"/>
      <c r="DU79" s="45"/>
      <c r="DV79" s="45"/>
      <c r="DW79" s="45"/>
      <c r="DX79" s="45"/>
      <c r="DY79" s="45"/>
      <c r="DZ79" s="45"/>
      <c r="EA79" s="45"/>
      <c r="EB79" s="45"/>
      <c r="EC79" s="45"/>
      <c r="ED79" s="45"/>
      <c r="EE79" s="45"/>
      <c r="EF79" s="45"/>
      <c r="EG79" s="45"/>
      <c r="EH79" s="45"/>
      <c r="EI79" s="45"/>
      <c r="EJ79" s="45"/>
      <c r="EK79" s="45"/>
      <c r="EL79" s="45"/>
      <c r="EM79" s="45"/>
      <c r="EN79" s="45"/>
      <c r="EO79" s="45"/>
      <c r="EP79" s="45"/>
      <c r="EQ79" s="45"/>
      <c r="ER79" s="45"/>
      <c r="ES79" s="45"/>
      <c r="ET79" s="45"/>
      <c r="EU79" s="45"/>
      <c r="EV79" s="97"/>
      <c r="EW79" s="97"/>
      <c r="EX79" s="97"/>
      <c r="EY79" s="97"/>
      <c r="EZ79" s="97"/>
      <c r="FA79" s="97"/>
      <c r="FB79" s="97"/>
      <c r="FC79" s="97"/>
      <c r="FD79" s="97"/>
      <c r="FE79" s="97"/>
      <c r="FF79" s="97"/>
      <c r="FG79" s="92"/>
      <c r="FH79" s="92"/>
    </row>
    <row r="80" spans="12:164" ht="20" x14ac:dyDescent="0.2">
      <c r="L80"/>
      <c r="M80"/>
      <c r="N80"/>
      <c r="O80" s="3" t="s">
        <v>84</v>
      </c>
      <c r="V80"/>
      <c r="W80"/>
      <c r="X80"/>
      <c r="Y80"/>
      <c r="Z80"/>
      <c r="AA80"/>
      <c r="AB80"/>
      <c r="AC80"/>
      <c r="AD80"/>
      <c r="AE80"/>
      <c r="AF80"/>
      <c r="AG80"/>
      <c r="AH80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  <c r="CA80" s="45"/>
      <c r="CB80" s="45"/>
      <c r="CC80" s="45"/>
      <c r="CD80" s="45"/>
      <c r="CE80" s="45"/>
      <c r="CF80" s="45"/>
      <c r="CG80" s="45"/>
      <c r="CH80" s="45"/>
      <c r="CI80" s="45"/>
      <c r="CJ80" s="45"/>
      <c r="CK80" s="45"/>
      <c r="CL80" s="45"/>
      <c r="CM80" s="45"/>
      <c r="CN80" s="45"/>
      <c r="CO80" s="45"/>
      <c r="CP80" s="45"/>
      <c r="CQ80" s="45"/>
      <c r="CR80" s="45"/>
      <c r="CS80" s="45"/>
      <c r="CT80" s="45"/>
      <c r="CU80" s="45"/>
      <c r="CV80" s="45"/>
      <c r="CW80" s="45"/>
      <c r="CX80" s="45"/>
      <c r="CY80" s="45"/>
      <c r="CZ80" s="45"/>
      <c r="DA80" s="45"/>
      <c r="DB80" s="45"/>
      <c r="DC80" s="45"/>
      <c r="DD80" s="45"/>
      <c r="DE80" s="45"/>
      <c r="DF80" s="45"/>
      <c r="DG80" s="45"/>
      <c r="DH80" s="45"/>
      <c r="DI80" s="45"/>
      <c r="DJ80" s="45"/>
      <c r="DK80" s="45"/>
      <c r="DL80" s="45"/>
      <c r="DM80" s="45"/>
      <c r="DN80" s="45"/>
      <c r="DO80" s="45"/>
      <c r="DP80" s="45"/>
      <c r="DQ80" s="45"/>
      <c r="DR80" s="45"/>
      <c r="DS80" s="45"/>
      <c r="DT80" s="45"/>
      <c r="DU80" s="45"/>
      <c r="DV80" s="45"/>
      <c r="DW80" s="45"/>
      <c r="DX80" s="45"/>
      <c r="DY80" s="45"/>
      <c r="DZ80" s="45"/>
      <c r="EA80" s="45"/>
      <c r="EB80" s="45"/>
      <c r="EC80" s="45"/>
      <c r="ED80" s="45"/>
      <c r="EE80" s="45"/>
      <c r="EF80" s="45"/>
      <c r="EG80" s="45"/>
      <c r="EH80" s="45"/>
      <c r="EI80" s="45"/>
      <c r="EJ80" s="45"/>
      <c r="EK80" s="45"/>
      <c r="EL80" s="45"/>
      <c r="EM80" s="45"/>
      <c r="EN80" s="45"/>
      <c r="EO80" s="45"/>
      <c r="EP80" s="45"/>
      <c r="EQ80" s="45"/>
      <c r="ER80" s="45"/>
      <c r="ES80" s="45"/>
      <c r="ET80" s="45"/>
      <c r="EU80" s="45"/>
      <c r="EV80" s="97"/>
      <c r="EW80" s="97"/>
      <c r="EX80" s="97"/>
      <c r="EY80" s="97"/>
      <c r="EZ80" s="97"/>
      <c r="FA80" s="97"/>
      <c r="FB80" s="97"/>
      <c r="FC80" s="97"/>
      <c r="FD80" s="97"/>
      <c r="FE80" s="97"/>
      <c r="FF80" s="97"/>
      <c r="FG80" s="92"/>
      <c r="FH80" s="92"/>
    </row>
    <row r="81" spans="12:164" ht="20" x14ac:dyDescent="0.2">
      <c r="L81"/>
      <c r="M81"/>
      <c r="N81"/>
      <c r="O81" s="3" t="s">
        <v>94</v>
      </c>
      <c r="P81" s="3">
        <f>SUM(P80/0.98)*100</f>
        <v>0</v>
      </c>
      <c r="R81" s="3">
        <f>SUM(R80/1.01)*100</f>
        <v>0</v>
      </c>
      <c r="T81" s="3">
        <f>SUM(T80/1)*100</f>
        <v>0</v>
      </c>
      <c r="V81"/>
      <c r="W81"/>
      <c r="X81"/>
      <c r="Y81"/>
      <c r="Z81"/>
      <c r="AA81"/>
      <c r="AB81"/>
      <c r="AC81"/>
      <c r="AD81"/>
      <c r="AE81"/>
      <c r="AF81"/>
      <c r="AG81"/>
      <c r="AH81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  <c r="CC81" s="45"/>
      <c r="CD81" s="45"/>
      <c r="CE81" s="45"/>
      <c r="CF81" s="45"/>
      <c r="CG81" s="45"/>
      <c r="CH81" s="45"/>
      <c r="CI81" s="45"/>
      <c r="CJ81" s="45"/>
      <c r="CK81" s="45"/>
      <c r="CL81" s="45"/>
      <c r="CM81" s="45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  <c r="DA81" s="45"/>
      <c r="DB81" s="45"/>
      <c r="DC81" s="45"/>
      <c r="DD81" s="45"/>
      <c r="DE81" s="45"/>
      <c r="DF81" s="45"/>
      <c r="DG81" s="45"/>
      <c r="DH81" s="45"/>
      <c r="DI81" s="45"/>
      <c r="DJ81" s="45"/>
      <c r="DK81" s="45"/>
      <c r="DL81" s="45"/>
      <c r="DM81" s="45"/>
      <c r="DN81" s="45"/>
      <c r="DO81" s="45"/>
      <c r="DP81" s="45"/>
      <c r="DQ81" s="45"/>
      <c r="DR81" s="45"/>
      <c r="DS81" s="45"/>
      <c r="DT81" s="45"/>
      <c r="DU81" s="45"/>
      <c r="DV81" s="45"/>
      <c r="DW81" s="45"/>
      <c r="DX81" s="45"/>
      <c r="DY81" s="45"/>
      <c r="DZ81" s="45"/>
      <c r="EA81" s="45"/>
      <c r="EB81" s="45"/>
      <c r="EC81" s="45"/>
      <c r="ED81" s="45"/>
      <c r="EE81" s="45"/>
      <c r="EF81" s="45"/>
      <c r="EG81" s="45"/>
      <c r="EH81" s="45"/>
      <c r="EI81" s="45"/>
      <c r="EJ81" s="45"/>
      <c r="EK81" s="45"/>
      <c r="EL81" s="45"/>
      <c r="EM81" s="45"/>
      <c r="EN81" s="45"/>
      <c r="EO81" s="45"/>
      <c r="EP81" s="45"/>
      <c r="EQ81" s="45"/>
      <c r="ER81" s="45"/>
      <c r="ES81" s="45"/>
      <c r="ET81" s="45"/>
      <c r="EU81" s="45"/>
      <c r="EV81" s="97"/>
      <c r="EW81" s="97"/>
      <c r="EX81" s="97"/>
      <c r="EY81" s="97"/>
      <c r="EZ81" s="97"/>
      <c r="FA81" s="97"/>
      <c r="FB81" s="97"/>
      <c r="FC81" s="97"/>
      <c r="FD81" s="97"/>
      <c r="FE81" s="97"/>
      <c r="FF81" s="97"/>
      <c r="FG81" s="92"/>
      <c r="FH81" s="92"/>
    </row>
    <row r="82" spans="12:164" ht="20" x14ac:dyDescent="0.2">
      <c r="L82"/>
      <c r="M82"/>
      <c r="N82"/>
      <c r="V82"/>
      <c r="W82"/>
      <c r="X82"/>
      <c r="Y82"/>
      <c r="Z82"/>
      <c r="AA82"/>
      <c r="AB82"/>
      <c r="AC82"/>
      <c r="AD82"/>
      <c r="AE82"/>
      <c r="AF82"/>
      <c r="AG82"/>
      <c r="AH82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  <c r="CA82" s="45"/>
      <c r="CB82" s="45"/>
      <c r="CC82" s="45"/>
      <c r="CD82" s="45"/>
      <c r="CE82" s="45"/>
      <c r="CF82" s="45"/>
      <c r="CG82" s="45"/>
      <c r="CH82" s="45"/>
      <c r="CI82" s="45"/>
      <c r="CJ82" s="45"/>
      <c r="CK82" s="45"/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  <c r="DA82" s="45"/>
      <c r="DB82" s="45"/>
      <c r="DC82" s="45"/>
      <c r="DD82" s="45"/>
      <c r="DE82" s="45"/>
      <c r="DF82" s="45"/>
      <c r="DG82" s="45"/>
      <c r="DH82" s="45"/>
      <c r="DI82" s="45"/>
      <c r="DJ82" s="45"/>
      <c r="DK82" s="45"/>
      <c r="DL82" s="45"/>
      <c r="DM82" s="45"/>
      <c r="DN82" s="45"/>
      <c r="DO82" s="45"/>
      <c r="DP82" s="45"/>
      <c r="DQ82" s="45"/>
      <c r="DR82" s="45"/>
      <c r="DS82" s="45"/>
      <c r="DT82" s="45"/>
      <c r="DU82" s="45"/>
      <c r="DV82" s="45"/>
      <c r="DW82" s="45"/>
      <c r="DX82" s="45"/>
      <c r="DY82" s="45"/>
      <c r="DZ82" s="45"/>
      <c r="EA82" s="45"/>
      <c r="EB82" s="45"/>
      <c r="EC82" s="45"/>
      <c r="ED82" s="45"/>
      <c r="EE82" s="45"/>
      <c r="EF82" s="45"/>
      <c r="EG82" s="45"/>
      <c r="EH82" s="45"/>
      <c r="EI82" s="45"/>
      <c r="EJ82" s="45"/>
      <c r="EK82" s="45"/>
      <c r="EL82" s="45"/>
      <c r="EM82" s="45"/>
      <c r="EN82" s="45"/>
      <c r="EO82" s="45"/>
      <c r="EP82" s="45"/>
      <c r="EQ82" s="45"/>
      <c r="ER82" s="45"/>
      <c r="ES82" s="45"/>
      <c r="ET82" s="45"/>
      <c r="EU82" s="45"/>
      <c r="EV82" s="97"/>
      <c r="EW82" s="97"/>
      <c r="EX82" s="97"/>
      <c r="EY82" s="97"/>
      <c r="EZ82" s="97"/>
      <c r="FA82" s="97"/>
      <c r="FB82" s="97"/>
      <c r="FC82" s="97"/>
      <c r="FD82" s="97"/>
      <c r="FE82" s="97"/>
      <c r="FF82" s="97"/>
      <c r="FG82" s="92"/>
      <c r="FH82" s="92"/>
    </row>
    <row r="83" spans="12:164" ht="20" x14ac:dyDescent="0.2">
      <c r="L83"/>
      <c r="M83"/>
      <c r="N83"/>
      <c r="O83" s="3" t="s">
        <v>109</v>
      </c>
      <c r="P83" s="3" t="s">
        <v>101</v>
      </c>
      <c r="R83" s="3" t="s">
        <v>68</v>
      </c>
      <c r="T83" s="3" t="s">
        <v>69</v>
      </c>
      <c r="U83" s="3" t="e">
        <f t="shared" si="41"/>
        <v>#VALUE!</v>
      </c>
      <c r="V83"/>
      <c r="W83"/>
      <c r="X83"/>
      <c r="Y83"/>
      <c r="Z83"/>
      <c r="AA83"/>
      <c r="AB83"/>
      <c r="AC83"/>
      <c r="AD83"/>
      <c r="AE83"/>
      <c r="AF83"/>
      <c r="AG83"/>
      <c r="AH83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/>
      <c r="CH83" s="45"/>
      <c r="CI83" s="45"/>
      <c r="CJ83" s="45"/>
      <c r="CK83" s="45"/>
      <c r="CL83" s="45"/>
      <c r="CM83" s="45"/>
      <c r="CN83" s="45"/>
      <c r="CO83" s="45"/>
      <c r="CP83" s="45"/>
      <c r="CQ83" s="45"/>
      <c r="CR83" s="45"/>
      <c r="CS83" s="45"/>
      <c r="CT83" s="45"/>
      <c r="CU83" s="45"/>
      <c r="CV83" s="45"/>
      <c r="CW83" s="45"/>
      <c r="CX83" s="45"/>
      <c r="CY83" s="45"/>
      <c r="CZ83" s="45"/>
      <c r="DA83" s="45"/>
      <c r="DB83" s="45"/>
      <c r="DC83" s="45"/>
      <c r="DD83" s="45"/>
      <c r="DE83" s="45"/>
      <c r="DF83" s="45"/>
      <c r="DG83" s="45"/>
      <c r="DH83" s="45"/>
      <c r="DI83" s="45"/>
      <c r="DJ83" s="45"/>
      <c r="DK83" s="45"/>
      <c r="DL83" s="45"/>
      <c r="DM83" s="45"/>
      <c r="DN83" s="45"/>
      <c r="DO83" s="45"/>
      <c r="DP83" s="45"/>
      <c r="DQ83" s="45"/>
      <c r="DR83" s="45"/>
      <c r="DS83" s="45"/>
      <c r="DT83" s="45"/>
      <c r="DU83" s="45"/>
      <c r="DV83" s="45"/>
      <c r="DW83" s="45"/>
      <c r="DX83" s="45"/>
      <c r="DY83" s="45"/>
      <c r="DZ83" s="45"/>
      <c r="EA83" s="45"/>
      <c r="EB83" s="45"/>
      <c r="EC83" s="45"/>
      <c r="ED83" s="45"/>
      <c r="EE83" s="45"/>
      <c r="EF83" s="45"/>
      <c r="EG83" s="45"/>
      <c r="EH83" s="45"/>
      <c r="EI83" s="45"/>
      <c r="EJ83" s="45"/>
      <c r="EK83" s="45"/>
      <c r="EL83" s="45"/>
      <c r="EM83" s="45"/>
      <c r="EN83" s="45"/>
      <c r="EO83" s="45"/>
      <c r="EP83" s="45"/>
      <c r="EQ83" s="45"/>
      <c r="ER83" s="45"/>
      <c r="ES83" s="45"/>
      <c r="ET83" s="45"/>
      <c r="EU83" s="45"/>
      <c r="EV83" s="97"/>
      <c r="EW83" s="97"/>
      <c r="EX83" s="97"/>
      <c r="EY83" s="97"/>
      <c r="EZ83" s="97"/>
      <c r="FA83" s="97"/>
      <c r="FB83" s="97"/>
      <c r="FC83" s="97"/>
      <c r="FD83" s="97"/>
      <c r="FE83" s="97"/>
      <c r="FF83" s="97"/>
      <c r="FG83" s="92"/>
      <c r="FH83" s="92"/>
    </row>
    <row r="84" spans="12:164" ht="20" x14ac:dyDescent="0.2">
      <c r="L84"/>
      <c r="M84"/>
      <c r="N84"/>
      <c r="P84" s="3">
        <v>0.999</v>
      </c>
      <c r="Q84" s="3">
        <f>SUM(P84/P17)*100</f>
        <v>85.021276595744681</v>
      </c>
      <c r="R84" s="3">
        <v>3.1E-2</v>
      </c>
      <c r="S84" s="3">
        <f>SUM(R84/R17)*100</f>
        <v>2.7953110910730388</v>
      </c>
      <c r="T84" s="3">
        <v>4.7E-2</v>
      </c>
      <c r="U84" s="3">
        <f t="shared" si="41"/>
        <v>3.916666666666667</v>
      </c>
      <c r="V84"/>
      <c r="W84"/>
      <c r="X84"/>
      <c r="Y84"/>
      <c r="Z84"/>
      <c r="AA84"/>
      <c r="AB84"/>
      <c r="AC84"/>
      <c r="AD84"/>
      <c r="AE84"/>
      <c r="AF84"/>
      <c r="AG84"/>
      <c r="AH84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/>
      <c r="CB84" s="45"/>
      <c r="CC84" s="45"/>
      <c r="CD84" s="45"/>
      <c r="CE84" s="45"/>
      <c r="CF84" s="45"/>
      <c r="CG84" s="45"/>
      <c r="CH84" s="45"/>
      <c r="CI84" s="45"/>
      <c r="CJ84" s="45"/>
      <c r="CK84" s="45"/>
      <c r="CL84" s="45"/>
      <c r="CM84" s="45"/>
      <c r="CN84" s="45"/>
      <c r="CO84" s="45"/>
      <c r="CP84" s="45"/>
      <c r="CQ84" s="45"/>
      <c r="CR84" s="45"/>
      <c r="CS84" s="45"/>
      <c r="CT84" s="45"/>
      <c r="CU84" s="45"/>
      <c r="CV84" s="45"/>
      <c r="CW84" s="45"/>
      <c r="CX84" s="45"/>
      <c r="CY84" s="45"/>
      <c r="CZ84" s="45"/>
      <c r="DA84" s="45"/>
      <c r="DB84" s="45"/>
      <c r="DC84" s="45"/>
      <c r="DD84" s="45"/>
      <c r="DE84" s="45"/>
      <c r="DF84" s="45"/>
      <c r="DG84" s="45"/>
      <c r="DH84" s="45"/>
      <c r="DI84" s="45"/>
      <c r="DJ84" s="45"/>
      <c r="DK84" s="45"/>
      <c r="DL84" s="45"/>
      <c r="DM84" s="45"/>
      <c r="DN84" s="45"/>
      <c r="DO84" s="45"/>
      <c r="DP84" s="45"/>
      <c r="DQ84" s="45"/>
      <c r="DR84" s="45"/>
      <c r="DS84" s="45"/>
      <c r="DT84" s="45"/>
      <c r="DU84" s="45"/>
      <c r="DV84" s="45"/>
      <c r="DW84" s="45"/>
      <c r="DX84" s="45"/>
      <c r="DY84" s="45"/>
      <c r="DZ84" s="45"/>
      <c r="EA84" s="45"/>
      <c r="EB84" s="45"/>
      <c r="EC84" s="45"/>
      <c r="ED84" s="45"/>
      <c r="EE84" s="45"/>
      <c r="EF84" s="45"/>
      <c r="EG84" s="45"/>
      <c r="EH84" s="45"/>
      <c r="EI84" s="45"/>
      <c r="EJ84" s="45"/>
      <c r="EK84" s="45"/>
      <c r="EL84" s="45"/>
      <c r="EM84" s="45"/>
      <c r="EN84" s="45"/>
      <c r="EO84" s="45"/>
      <c r="EP84" s="45"/>
      <c r="EQ84" s="45"/>
      <c r="ER84" s="45"/>
      <c r="ES84" s="45"/>
      <c r="ET84" s="45"/>
      <c r="EU84" s="45"/>
      <c r="EV84" s="97"/>
      <c r="EW84" s="97"/>
      <c r="EX84" s="97"/>
      <c r="EY84" s="97"/>
      <c r="EZ84" s="97"/>
      <c r="FA84" s="97"/>
      <c r="FB84" s="97"/>
      <c r="FC84" s="97"/>
      <c r="FD84" s="97"/>
      <c r="FE84" s="97"/>
      <c r="FF84" s="97"/>
      <c r="FG84" s="92"/>
      <c r="FH84" s="92"/>
    </row>
    <row r="85" spans="12:164" ht="20" x14ac:dyDescent="0.2">
      <c r="L85"/>
      <c r="M85"/>
      <c r="N85"/>
      <c r="P85" s="3">
        <v>0.96499999999999997</v>
      </c>
      <c r="Q85" s="3">
        <f t="shared" ref="Q85:Q86" si="42">SUM(P85/P18)*100</f>
        <v>82.903780068728523</v>
      </c>
      <c r="R85" s="3">
        <v>2.1000000000000001E-2</v>
      </c>
      <c r="S85" s="3">
        <f t="shared" ref="S85:S86" si="43">SUM(R85/R18)*100</f>
        <v>2.0192307692307692</v>
      </c>
      <c r="T85" s="3">
        <v>3.7999999999999999E-2</v>
      </c>
      <c r="U85" s="3">
        <f t="shared" si="41"/>
        <v>3.166666666666667</v>
      </c>
      <c r="V85"/>
      <c r="W85"/>
      <c r="X85"/>
      <c r="Y85"/>
      <c r="Z85"/>
      <c r="AA85"/>
      <c r="AB85"/>
      <c r="AC85"/>
      <c r="AD85"/>
      <c r="AE85"/>
      <c r="AF85"/>
      <c r="AG85"/>
      <c r="AH8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  <c r="CA85" s="45"/>
      <c r="CB85" s="45"/>
      <c r="CC85" s="45"/>
      <c r="CD85" s="45"/>
      <c r="CE85" s="45"/>
      <c r="CF85" s="45"/>
      <c r="CG85" s="45"/>
      <c r="CH85" s="45"/>
      <c r="CI85" s="45"/>
      <c r="CJ85" s="45"/>
      <c r="CK85" s="45"/>
      <c r="CL85" s="45"/>
      <c r="CM85" s="45"/>
      <c r="CN85" s="45"/>
      <c r="CO85" s="45"/>
      <c r="CP85" s="45"/>
      <c r="CQ85" s="45"/>
      <c r="CR85" s="45"/>
      <c r="CS85" s="45"/>
      <c r="CT85" s="45"/>
      <c r="CU85" s="45"/>
      <c r="CV85" s="45"/>
      <c r="CW85" s="45"/>
      <c r="CX85" s="45"/>
      <c r="CY85" s="45"/>
      <c r="CZ85" s="45"/>
      <c r="DA85" s="45"/>
      <c r="DB85" s="45"/>
      <c r="DC85" s="45"/>
      <c r="DD85" s="45"/>
      <c r="DE85" s="45"/>
      <c r="DF85" s="45"/>
      <c r="DG85" s="45"/>
      <c r="DH85" s="45"/>
      <c r="DI85" s="45"/>
      <c r="DJ85" s="45"/>
      <c r="DK85" s="45"/>
      <c r="DL85" s="45"/>
      <c r="DM85" s="45"/>
      <c r="DN85" s="45"/>
      <c r="DO85" s="45"/>
      <c r="DP85" s="45"/>
      <c r="DQ85" s="45"/>
      <c r="DR85" s="45"/>
      <c r="DS85" s="45"/>
      <c r="DT85" s="45"/>
      <c r="DU85" s="45"/>
      <c r="DV85" s="45"/>
      <c r="DW85" s="45"/>
      <c r="DX85" s="45"/>
      <c r="DY85" s="45"/>
      <c r="DZ85" s="45"/>
      <c r="EA85" s="45"/>
      <c r="EB85" s="45"/>
      <c r="EC85" s="45"/>
      <c r="ED85" s="45"/>
      <c r="EE85" s="45"/>
      <c r="EF85" s="45"/>
      <c r="EG85" s="45"/>
      <c r="EH85" s="45"/>
      <c r="EI85" s="45"/>
      <c r="EJ85" s="45"/>
      <c r="EK85" s="45"/>
      <c r="EL85" s="45"/>
      <c r="EM85" s="45"/>
      <c r="EN85" s="45"/>
      <c r="EO85" s="45"/>
      <c r="EP85" s="45"/>
      <c r="EQ85" s="45"/>
      <c r="ER85" s="45"/>
      <c r="ES85" s="45"/>
      <c r="ET85" s="45"/>
      <c r="EU85" s="45"/>
      <c r="EV85" s="97"/>
      <c r="EW85" s="97"/>
      <c r="EX85" s="97"/>
      <c r="EY85" s="97"/>
      <c r="EZ85" s="97"/>
      <c r="FA85" s="97"/>
      <c r="FB85" s="97"/>
      <c r="FC85" s="97"/>
      <c r="FD85" s="97"/>
      <c r="FE85" s="97"/>
      <c r="FF85" s="97"/>
      <c r="FG85" s="92"/>
      <c r="FH85" s="92"/>
    </row>
    <row r="86" spans="12:164" ht="20" x14ac:dyDescent="0.2">
      <c r="L86"/>
      <c r="M86"/>
      <c r="N86"/>
      <c r="P86" s="3">
        <v>0.999</v>
      </c>
      <c r="Q86" s="3">
        <f t="shared" si="42"/>
        <v>86.418685121107274</v>
      </c>
      <c r="R86" s="3">
        <v>1.9E-2</v>
      </c>
      <c r="S86" s="3">
        <f t="shared" si="43"/>
        <v>1.8357487922705313</v>
      </c>
      <c r="T86" s="3">
        <v>1.9E-2</v>
      </c>
      <c r="U86" s="3">
        <f t="shared" si="41"/>
        <v>1.5833333333333335</v>
      </c>
      <c r="V86"/>
      <c r="W86"/>
      <c r="X86"/>
      <c r="Y86"/>
      <c r="Z86"/>
      <c r="AA86"/>
      <c r="AB86"/>
      <c r="AC86"/>
      <c r="AD86"/>
      <c r="AE86"/>
      <c r="AF86"/>
      <c r="AG86"/>
      <c r="AH86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5"/>
      <c r="CI86" s="45"/>
      <c r="CJ86" s="45"/>
      <c r="CK86" s="45"/>
      <c r="CL86" s="45"/>
      <c r="CM86" s="45"/>
      <c r="CN86" s="45"/>
      <c r="CO86" s="45"/>
      <c r="CP86" s="45"/>
      <c r="CQ86" s="45"/>
      <c r="CR86" s="45"/>
      <c r="CS86" s="45"/>
      <c r="CT86" s="45"/>
      <c r="CU86" s="45"/>
      <c r="CV86" s="45"/>
      <c r="CW86" s="45"/>
      <c r="CX86" s="45"/>
      <c r="CY86" s="45"/>
      <c r="CZ86" s="45"/>
      <c r="DA86" s="45"/>
      <c r="DB86" s="45"/>
      <c r="DC86" s="45"/>
      <c r="DD86" s="45"/>
      <c r="DE86" s="45"/>
      <c r="DF86" s="45"/>
      <c r="DG86" s="45"/>
      <c r="DH86" s="45"/>
      <c r="DI86" s="45"/>
      <c r="DJ86" s="45"/>
      <c r="DK86" s="45"/>
      <c r="DL86" s="45"/>
      <c r="DM86" s="45"/>
      <c r="DN86" s="45"/>
      <c r="DO86" s="45"/>
      <c r="DP86" s="45"/>
      <c r="DQ86" s="45"/>
      <c r="DR86" s="45"/>
      <c r="DS86" s="45"/>
      <c r="DT86" s="45"/>
      <c r="DU86" s="45"/>
      <c r="DV86" s="45"/>
      <c r="DW86" s="45"/>
      <c r="DX86" s="45"/>
      <c r="DY86" s="45"/>
      <c r="DZ86" s="45"/>
      <c r="EA86" s="45"/>
      <c r="EB86" s="45"/>
      <c r="EC86" s="45"/>
      <c r="ED86" s="45"/>
      <c r="EE86" s="45"/>
      <c r="EF86" s="45"/>
      <c r="EG86" s="45"/>
      <c r="EH86" s="45"/>
      <c r="EI86" s="45"/>
      <c r="EJ86" s="45"/>
      <c r="EK86" s="45"/>
      <c r="EL86" s="45"/>
      <c r="EM86" s="45"/>
      <c r="EN86" s="45"/>
      <c r="EO86" s="45"/>
      <c r="EP86" s="45"/>
      <c r="EQ86" s="45"/>
      <c r="ER86" s="45"/>
      <c r="ES86" s="45"/>
      <c r="ET86" s="45"/>
      <c r="EU86" s="45"/>
      <c r="EV86" s="97"/>
      <c r="EW86" s="97"/>
      <c r="EX86" s="97"/>
      <c r="EY86" s="97"/>
      <c r="EZ86" s="97"/>
      <c r="FA86" s="97"/>
      <c r="FB86" s="97"/>
      <c r="FC86" s="97"/>
      <c r="FD86" s="97"/>
      <c r="FE86" s="97"/>
      <c r="FF86" s="97"/>
      <c r="FG86" s="92"/>
      <c r="FH86" s="92"/>
    </row>
    <row r="87" spans="12:164" ht="20" x14ac:dyDescent="0.2">
      <c r="L87"/>
      <c r="M87"/>
      <c r="N87"/>
      <c r="O87" s="3" t="s">
        <v>84</v>
      </c>
      <c r="P87" s="3">
        <f>AVERAGE(P84:P86)</f>
        <v>0.98766666666666669</v>
      </c>
      <c r="R87" s="3">
        <f>AVERAGE(R84:R86)</f>
        <v>2.3666666666666669E-2</v>
      </c>
      <c r="T87" s="3">
        <f>AVERAGE(T84:T86)</f>
        <v>3.4666666666666665E-2</v>
      </c>
      <c r="V87"/>
      <c r="W87"/>
      <c r="X87"/>
      <c r="Y87"/>
      <c r="Z87"/>
      <c r="AA87"/>
      <c r="AB87"/>
      <c r="AC87"/>
      <c r="AD87"/>
      <c r="AE87"/>
      <c r="AF87"/>
      <c r="AG87"/>
      <c r="AH87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  <c r="CA87" s="45"/>
      <c r="CB87" s="45"/>
      <c r="CC87" s="45"/>
      <c r="CD87" s="45"/>
      <c r="CE87" s="45"/>
      <c r="CF87" s="45"/>
      <c r="CG87" s="45"/>
      <c r="CH87" s="45"/>
      <c r="CI87" s="45"/>
      <c r="CJ87" s="45"/>
      <c r="CK87" s="45"/>
      <c r="CL87" s="45"/>
      <c r="CM87" s="45"/>
      <c r="CN87" s="45"/>
      <c r="CO87" s="45"/>
      <c r="CP87" s="45"/>
      <c r="CQ87" s="45"/>
      <c r="CR87" s="45"/>
      <c r="CS87" s="45"/>
      <c r="CT87" s="45"/>
      <c r="CU87" s="45"/>
      <c r="CV87" s="45"/>
      <c r="CW87" s="45"/>
      <c r="CX87" s="45"/>
      <c r="CY87" s="45"/>
      <c r="CZ87" s="45"/>
      <c r="DA87" s="45"/>
      <c r="DB87" s="45"/>
      <c r="DC87" s="45"/>
      <c r="DD87" s="45"/>
      <c r="DE87" s="45"/>
      <c r="DF87" s="45"/>
      <c r="DG87" s="45"/>
      <c r="DH87" s="45"/>
      <c r="DI87" s="45"/>
      <c r="DJ87" s="45"/>
      <c r="DK87" s="45"/>
      <c r="DL87" s="45"/>
      <c r="DM87" s="45"/>
      <c r="DN87" s="45"/>
      <c r="DO87" s="45"/>
      <c r="DP87" s="45"/>
      <c r="DQ87" s="45"/>
      <c r="DR87" s="45"/>
      <c r="DS87" s="45"/>
      <c r="DT87" s="45"/>
      <c r="DU87" s="45"/>
      <c r="DV87" s="45"/>
      <c r="DW87" s="45"/>
      <c r="DX87" s="45"/>
      <c r="DY87" s="45"/>
      <c r="DZ87" s="45"/>
      <c r="EA87" s="45"/>
      <c r="EB87" s="45"/>
      <c r="EC87" s="45"/>
      <c r="ED87" s="45"/>
      <c r="EE87" s="45"/>
      <c r="EF87" s="45"/>
      <c r="EG87" s="45"/>
      <c r="EH87" s="45"/>
      <c r="EI87" s="45"/>
      <c r="EJ87" s="45"/>
      <c r="EK87" s="45"/>
      <c r="EL87" s="45"/>
      <c r="EM87" s="45"/>
      <c r="EN87" s="45"/>
      <c r="EO87" s="45"/>
      <c r="EP87" s="45"/>
      <c r="EQ87" s="45"/>
      <c r="ER87" s="45"/>
      <c r="ES87" s="45"/>
      <c r="ET87" s="45"/>
      <c r="EU87" s="45"/>
      <c r="EV87" s="97"/>
      <c r="EW87" s="97"/>
      <c r="EX87" s="97"/>
      <c r="EY87" s="97"/>
      <c r="EZ87" s="97"/>
      <c r="FA87" s="97"/>
      <c r="FB87" s="97"/>
      <c r="FC87" s="97"/>
      <c r="FD87" s="97"/>
      <c r="FE87" s="97"/>
      <c r="FF87" s="97"/>
      <c r="FG87" s="92"/>
      <c r="FH87" s="92"/>
    </row>
    <row r="88" spans="12:164" ht="20" x14ac:dyDescent="0.2">
      <c r="L88"/>
      <c r="M88"/>
      <c r="N88"/>
      <c r="O88" s="3" t="s">
        <v>94</v>
      </c>
      <c r="P88" s="3">
        <f>SUM(P87/0.98)*100</f>
        <v>100.78231292517007</v>
      </c>
      <c r="R88" s="3">
        <f>SUM(R87/1.01)*100</f>
        <v>2.3432343234323434</v>
      </c>
      <c r="T88" s="3">
        <f>SUM(T87/1)*100</f>
        <v>3.4666666666666663</v>
      </c>
      <c r="V88"/>
      <c r="W88"/>
      <c r="X88"/>
      <c r="Y88"/>
      <c r="Z88"/>
      <c r="AA88"/>
      <c r="AB88"/>
      <c r="AC88"/>
      <c r="AD88"/>
      <c r="AE88"/>
      <c r="AF88"/>
      <c r="AG88"/>
      <c r="AH88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  <c r="BI88" s="45"/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5"/>
      <c r="BU88" s="45"/>
      <c r="BV88" s="45"/>
      <c r="BW88" s="45"/>
      <c r="BX88" s="45"/>
      <c r="BY88" s="45"/>
      <c r="BZ88" s="45"/>
      <c r="CA88" s="45"/>
      <c r="CB88" s="45"/>
      <c r="CC88" s="45"/>
      <c r="CD88" s="45"/>
      <c r="CE88" s="45"/>
      <c r="CF88" s="45"/>
      <c r="CG88" s="45"/>
      <c r="CH88" s="45"/>
      <c r="CI88" s="45"/>
      <c r="CJ88" s="45"/>
      <c r="CK88" s="45"/>
      <c r="CL88" s="45"/>
      <c r="CM88" s="45"/>
      <c r="CN88" s="45"/>
      <c r="CO88" s="45"/>
      <c r="CP88" s="45"/>
      <c r="CQ88" s="45"/>
      <c r="CR88" s="45"/>
      <c r="CS88" s="45"/>
      <c r="CT88" s="45"/>
      <c r="CU88" s="45"/>
      <c r="CV88" s="45"/>
      <c r="CW88" s="45"/>
      <c r="CX88" s="45"/>
      <c r="CY88" s="45"/>
      <c r="CZ88" s="45"/>
      <c r="DA88" s="45"/>
      <c r="DB88" s="45"/>
      <c r="DC88" s="45"/>
      <c r="DD88" s="45"/>
      <c r="DE88" s="45"/>
      <c r="DF88" s="45"/>
      <c r="DG88" s="45"/>
      <c r="DH88" s="45"/>
      <c r="DI88" s="45"/>
      <c r="DJ88" s="45"/>
      <c r="DK88" s="45"/>
      <c r="DL88" s="45"/>
      <c r="DM88" s="45"/>
      <c r="DN88" s="45"/>
      <c r="DO88" s="45"/>
      <c r="DP88" s="45"/>
      <c r="DQ88" s="45"/>
      <c r="DR88" s="45"/>
      <c r="DS88" s="45"/>
      <c r="DT88" s="45"/>
      <c r="DU88" s="45"/>
      <c r="DV88" s="45"/>
      <c r="DW88" s="45"/>
      <c r="DX88" s="45"/>
      <c r="DY88" s="45"/>
      <c r="DZ88" s="45"/>
      <c r="EA88" s="45"/>
      <c r="EB88" s="45"/>
      <c r="EC88" s="45"/>
      <c r="ED88" s="45"/>
      <c r="EE88" s="45"/>
      <c r="EF88" s="45"/>
      <c r="EG88" s="45"/>
      <c r="EH88" s="45"/>
      <c r="EI88" s="45"/>
      <c r="EJ88" s="45"/>
      <c r="EK88" s="45"/>
      <c r="EL88" s="45"/>
      <c r="EM88" s="45"/>
      <c r="EN88" s="45"/>
      <c r="EO88" s="45"/>
      <c r="EP88" s="45"/>
      <c r="EQ88" s="45"/>
      <c r="ER88" s="45"/>
      <c r="ES88" s="45"/>
      <c r="ET88" s="45"/>
      <c r="EU88" s="45"/>
      <c r="EV88" s="97"/>
      <c r="EW88" s="97"/>
      <c r="EX88" s="97"/>
      <c r="EY88" s="97"/>
      <c r="EZ88" s="97"/>
      <c r="FA88" s="97"/>
      <c r="FB88" s="97"/>
      <c r="FC88" s="97"/>
      <c r="FD88" s="97"/>
      <c r="FE88" s="97"/>
      <c r="FF88" s="97"/>
      <c r="FG88" s="92"/>
      <c r="FH88" s="92"/>
    </row>
    <row r="89" spans="12:164" ht="20" x14ac:dyDescent="0.2">
      <c r="L89"/>
      <c r="M89"/>
      <c r="N89"/>
      <c r="O89" s="3" t="s">
        <v>110</v>
      </c>
      <c r="P89" s="3" t="s">
        <v>101</v>
      </c>
      <c r="R89" s="3" t="s">
        <v>68</v>
      </c>
      <c r="T89" s="3" t="s">
        <v>69</v>
      </c>
      <c r="V89"/>
      <c r="W89"/>
      <c r="X89"/>
      <c r="Y89"/>
      <c r="Z89"/>
      <c r="AA89"/>
      <c r="AB89"/>
      <c r="AC89"/>
      <c r="AD89"/>
      <c r="AE89"/>
      <c r="AF89"/>
      <c r="AG89"/>
      <c r="AH89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5"/>
      <c r="BT89" s="45"/>
      <c r="BU89" s="45"/>
      <c r="BV89" s="45"/>
      <c r="BW89" s="45"/>
      <c r="BX89" s="45"/>
      <c r="BY89" s="45"/>
      <c r="BZ89" s="45"/>
      <c r="CA89" s="45"/>
      <c r="CB89" s="45"/>
      <c r="CC89" s="45"/>
      <c r="CD89" s="45"/>
      <c r="CE89" s="45"/>
      <c r="CF89" s="45"/>
      <c r="CG89" s="45"/>
      <c r="CH89" s="45"/>
      <c r="CI89" s="45"/>
      <c r="CJ89" s="45"/>
      <c r="CK89" s="45"/>
      <c r="CL89" s="45"/>
      <c r="CM89" s="45"/>
      <c r="CN89" s="45"/>
      <c r="CO89" s="45"/>
      <c r="CP89" s="45"/>
      <c r="CQ89" s="45"/>
      <c r="CR89" s="45"/>
      <c r="CS89" s="45"/>
      <c r="CT89" s="45"/>
      <c r="CU89" s="45"/>
      <c r="CV89" s="45"/>
      <c r="CW89" s="45"/>
      <c r="CX89" s="45"/>
      <c r="CY89" s="45"/>
      <c r="CZ89" s="45"/>
      <c r="DA89" s="45"/>
      <c r="DB89" s="45"/>
      <c r="DC89" s="45"/>
      <c r="DD89" s="45"/>
      <c r="DE89" s="45"/>
      <c r="DF89" s="45"/>
      <c r="DG89" s="45"/>
      <c r="DH89" s="45"/>
      <c r="DI89" s="45"/>
      <c r="DJ89" s="45"/>
      <c r="DK89" s="45"/>
      <c r="DL89" s="45"/>
      <c r="DM89" s="45"/>
      <c r="DN89" s="45"/>
      <c r="DO89" s="45"/>
      <c r="DP89" s="45"/>
      <c r="DQ89" s="45"/>
      <c r="DR89" s="45"/>
      <c r="DS89" s="45"/>
      <c r="DT89" s="45"/>
      <c r="DU89" s="45"/>
      <c r="DV89" s="45"/>
      <c r="DW89" s="45"/>
      <c r="DX89" s="45"/>
      <c r="DY89" s="45"/>
      <c r="DZ89" s="45"/>
      <c r="EA89" s="45"/>
      <c r="EB89" s="45"/>
      <c r="EC89" s="45"/>
      <c r="ED89" s="45"/>
      <c r="EE89" s="45"/>
      <c r="EF89" s="45"/>
      <c r="EG89" s="45"/>
      <c r="EH89" s="45"/>
      <c r="EI89" s="45"/>
      <c r="EJ89" s="45"/>
      <c r="EK89" s="45"/>
      <c r="EL89" s="45"/>
      <c r="EM89" s="45"/>
      <c r="EN89" s="45"/>
      <c r="EO89" s="45"/>
      <c r="EP89" s="45"/>
      <c r="EQ89" s="45"/>
      <c r="ER89" s="45"/>
      <c r="ES89" s="45"/>
      <c r="ET89" s="45"/>
      <c r="EU89" s="45"/>
      <c r="EV89" s="97"/>
      <c r="EW89" s="97"/>
      <c r="EX89" s="97"/>
      <c r="EY89" s="97"/>
      <c r="EZ89" s="97"/>
      <c r="FA89" s="97"/>
      <c r="FB89" s="97"/>
      <c r="FC89" s="97"/>
      <c r="FD89" s="97"/>
      <c r="FE89" s="97"/>
      <c r="FF89" s="97"/>
      <c r="FG89" s="92"/>
      <c r="FH89" s="92"/>
    </row>
    <row r="90" spans="12:164" ht="20" x14ac:dyDescent="0.2">
      <c r="L90"/>
      <c r="M90"/>
      <c r="N90"/>
      <c r="P90" s="3">
        <v>0.98299999999999998</v>
      </c>
      <c r="Q90" s="3">
        <f>SUM(P90/P17)*100</f>
        <v>83.659574468085111</v>
      </c>
      <c r="R90" s="3">
        <v>2.8000000000000001E-2</v>
      </c>
      <c r="S90" s="3">
        <f>SUM(R90/R17)*100</f>
        <v>2.5247971145175834</v>
      </c>
      <c r="T90" s="3">
        <v>4.7E-2</v>
      </c>
      <c r="U90" s="3">
        <f t="shared" si="41"/>
        <v>3.916666666666667</v>
      </c>
      <c r="V90"/>
      <c r="W90"/>
      <c r="X90"/>
      <c r="Y90"/>
      <c r="Z90"/>
      <c r="AA90"/>
      <c r="AB90"/>
      <c r="AC90"/>
      <c r="AD90"/>
      <c r="AE90"/>
      <c r="AF90"/>
      <c r="AG90"/>
      <c r="AH90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  <c r="CS90" s="45"/>
      <c r="CT90" s="45"/>
      <c r="CU90" s="45"/>
      <c r="CV90" s="45"/>
      <c r="CW90" s="45"/>
      <c r="CX90" s="45"/>
      <c r="CY90" s="45"/>
      <c r="CZ90" s="45"/>
      <c r="DA90" s="45"/>
      <c r="DB90" s="45"/>
      <c r="DC90" s="45"/>
      <c r="DD90" s="45"/>
      <c r="DE90" s="45"/>
      <c r="DF90" s="45"/>
      <c r="DG90" s="45"/>
      <c r="DH90" s="45"/>
      <c r="DI90" s="45"/>
      <c r="DJ90" s="45"/>
      <c r="DK90" s="45"/>
      <c r="DL90" s="45"/>
      <c r="DM90" s="45"/>
      <c r="DN90" s="45"/>
      <c r="DO90" s="45"/>
      <c r="DP90" s="45"/>
      <c r="DQ90" s="45"/>
      <c r="DR90" s="45"/>
      <c r="DS90" s="45"/>
      <c r="DT90" s="45"/>
      <c r="DU90" s="45"/>
      <c r="DV90" s="45"/>
      <c r="DW90" s="45"/>
      <c r="DX90" s="45"/>
      <c r="DY90" s="45"/>
      <c r="DZ90" s="45"/>
      <c r="EA90" s="45"/>
      <c r="EB90" s="45"/>
      <c r="EC90" s="45"/>
      <c r="ED90" s="45"/>
      <c r="EE90" s="45"/>
      <c r="EF90" s="45"/>
      <c r="EG90" s="45"/>
      <c r="EH90" s="45"/>
      <c r="EI90" s="45"/>
      <c r="EJ90" s="45"/>
      <c r="EK90" s="45"/>
      <c r="EL90" s="45"/>
      <c r="EM90" s="45"/>
      <c r="EN90" s="45"/>
      <c r="EO90" s="45"/>
      <c r="EP90" s="45"/>
      <c r="EQ90" s="45"/>
      <c r="ER90" s="45"/>
      <c r="ES90" s="45"/>
      <c r="ET90" s="45"/>
      <c r="EU90" s="45"/>
      <c r="EV90" s="97"/>
      <c r="EW90" s="97"/>
      <c r="EX90" s="97"/>
      <c r="EY90" s="97"/>
      <c r="EZ90" s="97"/>
      <c r="FA90" s="97"/>
      <c r="FB90" s="97"/>
      <c r="FC90" s="97"/>
      <c r="FD90" s="97"/>
      <c r="FE90" s="97"/>
      <c r="FF90" s="97"/>
      <c r="FG90" s="92"/>
      <c r="FH90" s="92"/>
    </row>
    <row r="91" spans="12:164" ht="20" x14ac:dyDescent="0.2">
      <c r="L91"/>
      <c r="M91"/>
      <c r="N91"/>
      <c r="P91" s="3">
        <v>0.93899999999999995</v>
      </c>
      <c r="Q91" s="3">
        <f t="shared" ref="Q91:Q92" si="44">SUM(P91/P18)*100</f>
        <v>80.670103092783506</v>
      </c>
      <c r="R91" s="3">
        <v>1.9E-2</v>
      </c>
      <c r="S91" s="3">
        <f t="shared" ref="S91:S92" si="45">SUM(R91/R18)*100</f>
        <v>1.8269230769230766</v>
      </c>
      <c r="T91" s="3">
        <v>3.7999999999999999E-2</v>
      </c>
      <c r="U91" s="3">
        <f t="shared" si="41"/>
        <v>3.166666666666667</v>
      </c>
      <c r="V91"/>
      <c r="W91"/>
      <c r="X91"/>
      <c r="Y91"/>
      <c r="Z91"/>
      <c r="AA91"/>
      <c r="AB91"/>
      <c r="AC91"/>
      <c r="AD91"/>
      <c r="AE91"/>
      <c r="AF91"/>
      <c r="AG91"/>
      <c r="AH91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  <c r="BB91" s="45"/>
      <c r="BC91" s="45"/>
      <c r="BD91" s="45"/>
      <c r="BE91" s="45"/>
      <c r="BF91" s="45"/>
      <c r="BG91" s="45"/>
      <c r="BH91" s="45"/>
      <c r="BI91" s="45"/>
      <c r="BJ91" s="45"/>
      <c r="BK91" s="45"/>
      <c r="BL91" s="45"/>
      <c r="BM91" s="45"/>
      <c r="BN91" s="45"/>
      <c r="BO91" s="45"/>
      <c r="BP91" s="45"/>
      <c r="BQ91" s="45"/>
      <c r="BR91" s="45"/>
      <c r="BS91" s="45"/>
      <c r="BT91" s="45"/>
      <c r="BU91" s="45"/>
      <c r="BV91" s="45"/>
      <c r="BW91" s="45"/>
      <c r="BX91" s="45"/>
      <c r="BY91" s="45"/>
      <c r="BZ91" s="45"/>
      <c r="CA91" s="45"/>
      <c r="CB91" s="45"/>
      <c r="CC91" s="45"/>
      <c r="CD91" s="45"/>
      <c r="CE91" s="45"/>
      <c r="CF91" s="45"/>
      <c r="CG91" s="45"/>
      <c r="CH91" s="45"/>
      <c r="CI91" s="45"/>
      <c r="CJ91" s="45"/>
      <c r="CK91" s="45"/>
      <c r="CL91" s="45"/>
      <c r="CM91" s="45"/>
      <c r="CN91" s="45"/>
      <c r="CO91" s="45"/>
      <c r="CP91" s="45"/>
      <c r="CQ91" s="45"/>
      <c r="CR91" s="45"/>
      <c r="CS91" s="45"/>
      <c r="CT91" s="45"/>
      <c r="CU91" s="45"/>
      <c r="CV91" s="45"/>
      <c r="CW91" s="45"/>
      <c r="CX91" s="45"/>
      <c r="CY91" s="45"/>
      <c r="CZ91" s="45"/>
      <c r="DA91" s="45"/>
      <c r="DB91" s="45"/>
      <c r="DC91" s="45"/>
      <c r="DD91" s="45"/>
      <c r="DE91" s="45"/>
      <c r="DF91" s="45"/>
      <c r="DG91" s="45"/>
      <c r="DH91" s="45"/>
      <c r="DI91" s="45"/>
      <c r="DJ91" s="45"/>
      <c r="DK91" s="45"/>
      <c r="DL91" s="45"/>
      <c r="DM91" s="45"/>
      <c r="DN91" s="45"/>
      <c r="DO91" s="45"/>
      <c r="DP91" s="45"/>
      <c r="DQ91" s="45"/>
      <c r="DR91" s="45"/>
      <c r="DS91" s="45"/>
      <c r="DT91" s="45"/>
      <c r="DU91" s="45"/>
      <c r="DV91" s="45"/>
      <c r="DW91" s="45"/>
      <c r="DX91" s="45"/>
      <c r="DY91" s="45"/>
      <c r="DZ91" s="45"/>
      <c r="EA91" s="45"/>
      <c r="EB91" s="45"/>
      <c r="EC91" s="45"/>
      <c r="ED91" s="45"/>
      <c r="EE91" s="45"/>
      <c r="EF91" s="45"/>
      <c r="EG91" s="45"/>
      <c r="EH91" s="45"/>
      <c r="EI91" s="45"/>
      <c r="EJ91" s="45"/>
      <c r="EK91" s="45"/>
      <c r="EL91" s="45"/>
      <c r="EM91" s="45"/>
      <c r="EN91" s="45"/>
      <c r="EO91" s="45"/>
      <c r="EP91" s="45"/>
      <c r="EQ91" s="45"/>
      <c r="ER91" s="45"/>
      <c r="ES91" s="45"/>
      <c r="ET91" s="45"/>
      <c r="EU91" s="45"/>
      <c r="EV91" s="97"/>
      <c r="EW91" s="97"/>
      <c r="EX91" s="97"/>
      <c r="EY91" s="97"/>
      <c r="EZ91" s="97"/>
      <c r="FA91" s="97"/>
      <c r="FB91" s="97"/>
      <c r="FC91" s="97"/>
      <c r="FD91" s="97"/>
      <c r="FE91" s="97"/>
      <c r="FF91" s="97"/>
      <c r="FG91" s="92"/>
      <c r="FH91" s="92"/>
    </row>
    <row r="92" spans="12:164" ht="20" x14ac:dyDescent="0.2">
      <c r="L92"/>
      <c r="M92"/>
      <c r="N92"/>
      <c r="P92" s="3">
        <v>0.97099999999999997</v>
      </c>
      <c r="Q92" s="3">
        <f t="shared" si="44"/>
        <v>83.996539792387551</v>
      </c>
      <c r="R92" s="3">
        <v>1.9E-2</v>
      </c>
      <c r="S92" s="3">
        <f t="shared" si="45"/>
        <v>1.8357487922705313</v>
      </c>
      <c r="T92" s="3">
        <v>1.9E-2</v>
      </c>
      <c r="U92" s="3">
        <f t="shared" si="41"/>
        <v>1.5833333333333335</v>
      </c>
      <c r="V92"/>
      <c r="W92"/>
      <c r="X92"/>
      <c r="Y92"/>
      <c r="Z92"/>
      <c r="AA92"/>
      <c r="AB92"/>
      <c r="AC92"/>
      <c r="AD92"/>
      <c r="AE92"/>
      <c r="AF92"/>
      <c r="AG92"/>
      <c r="AH92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5"/>
      <c r="BL92" s="45"/>
      <c r="BM92" s="45"/>
      <c r="BN92" s="45"/>
      <c r="BO92" s="45"/>
      <c r="BP92" s="45"/>
      <c r="BQ92" s="45"/>
      <c r="BR92" s="45"/>
      <c r="BS92" s="45"/>
      <c r="BT92" s="45"/>
      <c r="BU92" s="45"/>
      <c r="BV92" s="45"/>
      <c r="BW92" s="45"/>
      <c r="BX92" s="45"/>
      <c r="BY92" s="45"/>
      <c r="BZ92" s="45"/>
      <c r="CA92" s="45"/>
      <c r="CB92" s="45"/>
      <c r="CC92" s="45"/>
      <c r="CD92" s="45"/>
      <c r="CE92" s="45"/>
      <c r="CF92" s="45"/>
      <c r="CG92" s="45"/>
      <c r="CH92" s="45"/>
      <c r="CI92" s="45"/>
      <c r="CJ92" s="45"/>
      <c r="CK92" s="45"/>
      <c r="CL92" s="45"/>
      <c r="CM92" s="45"/>
      <c r="CN92" s="45"/>
      <c r="CO92" s="45"/>
      <c r="CP92" s="45"/>
      <c r="CQ92" s="45"/>
      <c r="CR92" s="45"/>
      <c r="CS92" s="45"/>
      <c r="CT92" s="45"/>
      <c r="CU92" s="45"/>
      <c r="CV92" s="45"/>
      <c r="CW92" s="45"/>
      <c r="CX92" s="45"/>
      <c r="CY92" s="45"/>
      <c r="CZ92" s="45"/>
      <c r="DA92" s="45"/>
      <c r="DB92" s="45"/>
      <c r="DC92" s="45"/>
      <c r="DD92" s="45"/>
      <c r="DE92" s="45"/>
      <c r="DF92" s="45"/>
      <c r="DG92" s="45"/>
      <c r="DH92" s="45"/>
      <c r="DI92" s="45"/>
      <c r="DJ92" s="45"/>
      <c r="DK92" s="45"/>
      <c r="DL92" s="45"/>
      <c r="DM92" s="45"/>
      <c r="DN92" s="45"/>
      <c r="DO92" s="45"/>
      <c r="DP92" s="45"/>
      <c r="DQ92" s="45"/>
      <c r="DR92" s="45"/>
      <c r="DS92" s="45"/>
      <c r="DT92" s="45"/>
      <c r="DU92" s="45"/>
      <c r="DV92" s="45"/>
      <c r="DW92" s="45"/>
      <c r="DX92" s="45"/>
      <c r="DY92" s="45"/>
      <c r="DZ92" s="45"/>
      <c r="EA92" s="45"/>
      <c r="EB92" s="45"/>
      <c r="EC92" s="45"/>
      <c r="ED92" s="45"/>
      <c r="EE92" s="45"/>
      <c r="EF92" s="45"/>
      <c r="EG92" s="45"/>
      <c r="EH92" s="45"/>
      <c r="EI92" s="45"/>
      <c r="EJ92" s="45"/>
      <c r="EK92" s="45"/>
      <c r="EL92" s="45"/>
      <c r="EM92" s="45"/>
      <c r="EN92" s="45"/>
      <c r="EO92" s="45"/>
      <c r="EP92" s="45"/>
      <c r="EQ92" s="45"/>
      <c r="ER92" s="45"/>
      <c r="ES92" s="45"/>
      <c r="ET92" s="45"/>
      <c r="EU92" s="45"/>
      <c r="EV92" s="97"/>
      <c r="EW92" s="97"/>
      <c r="EX92" s="97"/>
      <c r="EY92" s="97"/>
      <c r="EZ92" s="97"/>
      <c r="FA92" s="97"/>
      <c r="FB92" s="97"/>
      <c r="FC92" s="97"/>
      <c r="FD92" s="97"/>
      <c r="FE92" s="97"/>
      <c r="FF92" s="97"/>
      <c r="FG92" s="92"/>
      <c r="FH92" s="92"/>
    </row>
    <row r="93" spans="12:164" ht="20" x14ac:dyDescent="0.2">
      <c r="L93"/>
      <c r="M93"/>
      <c r="N93"/>
      <c r="O93" s="3" t="s">
        <v>84</v>
      </c>
      <c r="P93" s="3">
        <f>AVERAGE(P90:P92)</f>
        <v>0.96433333333333326</v>
      </c>
      <c r="R93" s="3">
        <f>AVERAGE(R90:R92)</f>
        <v>2.2000000000000002E-2</v>
      </c>
      <c r="T93" s="3">
        <f>AVERAGE(T90:T92)</f>
        <v>3.4666666666666665E-2</v>
      </c>
      <c r="V93"/>
      <c r="W93"/>
      <c r="X93"/>
      <c r="Y93"/>
      <c r="Z93"/>
      <c r="AA93"/>
      <c r="AB93"/>
      <c r="AC93"/>
      <c r="AD93"/>
      <c r="AE93"/>
      <c r="AF93"/>
      <c r="AG93"/>
      <c r="AH93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/>
      <c r="AX93" s="45"/>
      <c r="AY93" s="45"/>
      <c r="AZ93" s="45"/>
      <c r="BA93" s="45"/>
      <c r="BB93" s="45"/>
      <c r="BC93" s="45"/>
      <c r="BD93" s="45"/>
      <c r="BE93" s="45"/>
      <c r="BF93" s="45"/>
      <c r="BG93" s="45"/>
      <c r="BH93" s="45"/>
      <c r="BI93" s="45"/>
      <c r="BJ93" s="45"/>
      <c r="BK93" s="45"/>
      <c r="BL93" s="45"/>
      <c r="BM93" s="45"/>
      <c r="BN93" s="45"/>
      <c r="BO93" s="45"/>
      <c r="BP93" s="45"/>
      <c r="BQ93" s="45"/>
      <c r="BR93" s="45"/>
      <c r="BS93" s="45"/>
      <c r="BT93" s="45"/>
      <c r="BU93" s="45"/>
      <c r="BV93" s="45"/>
      <c r="BW93" s="45"/>
      <c r="BX93" s="45"/>
      <c r="BY93" s="45"/>
      <c r="BZ93" s="45"/>
      <c r="CA93" s="45"/>
      <c r="CB93" s="45"/>
      <c r="CC93" s="45"/>
      <c r="CD93" s="45"/>
      <c r="CE93" s="45"/>
      <c r="CF93" s="45"/>
      <c r="CG93" s="45"/>
      <c r="CH93" s="45"/>
      <c r="CI93" s="45"/>
      <c r="CJ93" s="45"/>
      <c r="CK93" s="45"/>
      <c r="CL93" s="45"/>
      <c r="CM93" s="45"/>
      <c r="CN93" s="45"/>
      <c r="CO93" s="45"/>
      <c r="CP93" s="45"/>
      <c r="CQ93" s="45"/>
      <c r="CR93" s="45"/>
      <c r="CS93" s="45"/>
      <c r="CT93" s="45"/>
      <c r="CU93" s="45"/>
      <c r="CV93" s="45"/>
      <c r="CW93" s="45"/>
      <c r="CX93" s="45"/>
      <c r="CY93" s="45"/>
      <c r="CZ93" s="45"/>
      <c r="DA93" s="45"/>
      <c r="DB93" s="45"/>
      <c r="DC93" s="45"/>
      <c r="DD93" s="45"/>
      <c r="DE93" s="45"/>
      <c r="DF93" s="45"/>
      <c r="DG93" s="45"/>
      <c r="DH93" s="45"/>
      <c r="DI93" s="45"/>
      <c r="DJ93" s="45"/>
      <c r="DK93" s="45"/>
      <c r="DL93" s="45"/>
      <c r="DM93" s="45"/>
      <c r="DN93" s="45"/>
      <c r="DO93" s="45"/>
      <c r="DP93" s="45"/>
      <c r="DQ93" s="45"/>
      <c r="DR93" s="45"/>
      <c r="DS93" s="45"/>
      <c r="DT93" s="45"/>
      <c r="DU93" s="45"/>
      <c r="DV93" s="45"/>
      <c r="DW93" s="45"/>
      <c r="DX93" s="45"/>
      <c r="DY93" s="45"/>
      <c r="DZ93" s="45"/>
      <c r="EA93" s="45"/>
      <c r="EB93" s="45"/>
      <c r="EC93" s="45"/>
      <c r="ED93" s="45"/>
      <c r="EE93" s="45"/>
      <c r="EF93" s="45"/>
      <c r="EG93" s="45"/>
      <c r="EH93" s="45"/>
      <c r="EI93" s="45"/>
      <c r="EJ93" s="45"/>
      <c r="EK93" s="45"/>
      <c r="EL93" s="45"/>
      <c r="EM93" s="45"/>
      <c r="EN93" s="45"/>
      <c r="EO93" s="45"/>
      <c r="EP93" s="45"/>
      <c r="EQ93" s="45"/>
      <c r="ER93" s="45"/>
      <c r="ES93" s="45"/>
      <c r="ET93" s="45"/>
      <c r="EU93" s="45"/>
      <c r="EV93" s="97"/>
      <c r="EW93" s="97"/>
      <c r="EX93" s="97"/>
      <c r="EY93" s="97"/>
      <c r="EZ93" s="97"/>
      <c r="FA93" s="97"/>
      <c r="FB93" s="97"/>
      <c r="FC93" s="97"/>
      <c r="FD93" s="97"/>
      <c r="FE93" s="97"/>
      <c r="FF93" s="97"/>
      <c r="FG93" s="92"/>
      <c r="FH93" s="92"/>
    </row>
    <row r="94" spans="12:164" ht="20" x14ac:dyDescent="0.2">
      <c r="L94"/>
      <c r="M94"/>
      <c r="N94"/>
      <c r="O94" s="3" t="s">
        <v>94</v>
      </c>
      <c r="P94" s="3">
        <f>SUM(P93/0.98)*100</f>
        <v>98.401360544217681</v>
      </c>
      <c r="R94" s="3">
        <f>SUM(R93/1.01)*100</f>
        <v>2.1782178217821784</v>
      </c>
      <c r="T94" s="3">
        <f>SUM(T93/1)*100</f>
        <v>3.4666666666666663</v>
      </c>
      <c r="V94"/>
      <c r="W94"/>
      <c r="X94"/>
      <c r="Y94"/>
      <c r="Z94"/>
      <c r="AA94"/>
      <c r="AB94"/>
      <c r="AC94"/>
      <c r="AD94"/>
      <c r="AE94"/>
      <c r="AF94"/>
      <c r="AG94"/>
      <c r="AH94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  <c r="BH94" s="45"/>
      <c r="BI94" s="45"/>
      <c r="BJ94" s="45"/>
      <c r="BK94" s="45"/>
      <c r="BL94" s="45"/>
      <c r="BM94" s="45"/>
      <c r="BN94" s="45"/>
      <c r="BO94" s="45"/>
      <c r="BP94" s="45"/>
      <c r="BQ94" s="45"/>
      <c r="BR94" s="45"/>
      <c r="BS94" s="45"/>
      <c r="BT94" s="45"/>
      <c r="BU94" s="45"/>
      <c r="BV94" s="45"/>
      <c r="BW94" s="45"/>
      <c r="BX94" s="45"/>
      <c r="BY94" s="45"/>
      <c r="BZ94" s="45"/>
      <c r="CA94" s="45"/>
      <c r="CB94" s="45"/>
      <c r="CC94" s="45"/>
      <c r="CD94" s="45"/>
      <c r="CE94" s="45"/>
      <c r="CF94" s="45"/>
      <c r="CG94" s="45"/>
      <c r="CH94" s="45"/>
      <c r="CI94" s="45"/>
      <c r="CJ94" s="45"/>
      <c r="CK94" s="45"/>
      <c r="CL94" s="45"/>
      <c r="CM94" s="45"/>
      <c r="CN94" s="45"/>
      <c r="CO94" s="45"/>
      <c r="CP94" s="45"/>
      <c r="CQ94" s="45"/>
      <c r="CR94" s="45"/>
      <c r="CS94" s="45"/>
      <c r="CT94" s="45"/>
      <c r="CU94" s="45"/>
      <c r="CV94" s="45"/>
      <c r="CW94" s="45"/>
      <c r="CX94" s="45"/>
      <c r="CY94" s="45"/>
      <c r="CZ94" s="45"/>
      <c r="DA94" s="45"/>
      <c r="DB94" s="45"/>
      <c r="DC94" s="45"/>
      <c r="DD94" s="45"/>
      <c r="DE94" s="45"/>
      <c r="DF94" s="45"/>
      <c r="DG94" s="45"/>
      <c r="DH94" s="45"/>
      <c r="DI94" s="45"/>
      <c r="DJ94" s="45"/>
      <c r="DK94" s="45"/>
      <c r="DL94" s="45"/>
      <c r="DM94" s="45"/>
      <c r="DN94" s="45"/>
      <c r="DO94" s="45"/>
      <c r="DP94" s="45"/>
      <c r="DQ94" s="45"/>
      <c r="DR94" s="45"/>
      <c r="DS94" s="45"/>
      <c r="DT94" s="45"/>
      <c r="DU94" s="45"/>
      <c r="DV94" s="45"/>
      <c r="DW94" s="45"/>
      <c r="DX94" s="45"/>
      <c r="DY94" s="45"/>
      <c r="DZ94" s="45"/>
      <c r="EA94" s="45"/>
      <c r="EB94" s="45"/>
      <c r="EC94" s="45"/>
      <c r="ED94" s="45"/>
      <c r="EE94" s="45"/>
      <c r="EF94" s="45"/>
      <c r="EG94" s="45"/>
      <c r="EH94" s="45"/>
      <c r="EI94" s="45"/>
      <c r="EJ94" s="45"/>
      <c r="EK94" s="45"/>
      <c r="EL94" s="45"/>
      <c r="EM94" s="45"/>
      <c r="EN94" s="45"/>
      <c r="EO94" s="45"/>
      <c r="EP94" s="45"/>
      <c r="EQ94" s="45"/>
      <c r="ER94" s="45"/>
      <c r="ES94" s="45"/>
      <c r="ET94" s="45"/>
      <c r="EU94" s="45"/>
      <c r="EV94" s="97"/>
      <c r="EW94" s="97"/>
      <c r="EX94" s="97"/>
      <c r="EY94" s="97"/>
      <c r="EZ94" s="97"/>
      <c r="FA94" s="97"/>
      <c r="FB94" s="97"/>
      <c r="FC94" s="97"/>
      <c r="FD94" s="97"/>
      <c r="FE94" s="97"/>
      <c r="FF94" s="97"/>
      <c r="FG94" s="92"/>
      <c r="FH94" s="92"/>
    </row>
    <row r="95" spans="12:164" ht="20" x14ac:dyDescent="0.2">
      <c r="L95"/>
      <c r="M95"/>
      <c r="N95"/>
      <c r="V95"/>
      <c r="W95"/>
      <c r="X95"/>
      <c r="Y95"/>
      <c r="Z95"/>
      <c r="AA95"/>
      <c r="AB95"/>
      <c r="AC95"/>
      <c r="AD95"/>
      <c r="AE95"/>
      <c r="AF95"/>
      <c r="AG95"/>
      <c r="AH9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  <c r="BA95" s="45"/>
      <c r="BB95" s="45"/>
      <c r="BC95" s="45"/>
      <c r="BD95" s="45"/>
      <c r="BE95" s="45"/>
      <c r="BF95" s="45"/>
      <c r="BG95" s="45"/>
      <c r="BH95" s="45"/>
      <c r="BI95" s="45"/>
      <c r="BJ95" s="45"/>
      <c r="BK95" s="45"/>
      <c r="BL95" s="45"/>
      <c r="BM95" s="45"/>
      <c r="BN95" s="45"/>
      <c r="BO95" s="45"/>
      <c r="BP95" s="45"/>
      <c r="BQ95" s="45"/>
      <c r="BR95" s="45"/>
      <c r="BS95" s="45"/>
      <c r="BT95" s="45"/>
      <c r="BU95" s="45"/>
      <c r="BV95" s="45"/>
      <c r="BW95" s="45"/>
      <c r="BX95" s="45"/>
      <c r="BY95" s="45"/>
      <c r="BZ95" s="45"/>
      <c r="CA95" s="45"/>
      <c r="CB95" s="45"/>
      <c r="CC95" s="45"/>
      <c r="CD95" s="45"/>
      <c r="CE95" s="45"/>
      <c r="CF95" s="45"/>
      <c r="CG95" s="45"/>
      <c r="CH95" s="45"/>
      <c r="CI95" s="45"/>
      <c r="CJ95" s="45"/>
      <c r="CK95" s="45"/>
      <c r="CL95" s="45"/>
      <c r="CM95" s="45"/>
      <c r="CN95" s="45"/>
      <c r="CO95" s="45"/>
      <c r="CP95" s="45"/>
      <c r="CQ95" s="45"/>
      <c r="CR95" s="45"/>
      <c r="CS95" s="45"/>
      <c r="CT95" s="45"/>
      <c r="CU95" s="45"/>
      <c r="CV95" s="45"/>
      <c r="CW95" s="45"/>
      <c r="CX95" s="45"/>
      <c r="CY95" s="45"/>
      <c r="CZ95" s="45"/>
      <c r="DA95" s="45"/>
      <c r="DB95" s="45"/>
      <c r="DC95" s="45"/>
      <c r="DD95" s="45"/>
      <c r="DE95" s="45"/>
      <c r="DF95" s="45"/>
      <c r="DG95" s="45"/>
      <c r="DH95" s="45"/>
      <c r="DI95" s="45"/>
      <c r="DJ95" s="45"/>
      <c r="DK95" s="45"/>
      <c r="DL95" s="45"/>
      <c r="DM95" s="45"/>
      <c r="DN95" s="45"/>
      <c r="DO95" s="45"/>
      <c r="DP95" s="45"/>
      <c r="DQ95" s="45"/>
      <c r="DR95" s="45"/>
      <c r="DS95" s="45"/>
      <c r="DT95" s="45"/>
      <c r="DU95" s="45"/>
      <c r="DV95" s="45"/>
      <c r="DW95" s="45"/>
      <c r="DX95" s="45"/>
      <c r="DY95" s="45"/>
      <c r="DZ95" s="45"/>
      <c r="EA95" s="45"/>
      <c r="EB95" s="45"/>
      <c r="EC95" s="45"/>
      <c r="ED95" s="45"/>
      <c r="EE95" s="45"/>
      <c r="EF95" s="45"/>
      <c r="EG95" s="45"/>
      <c r="EH95" s="45"/>
      <c r="EI95" s="45"/>
      <c r="EJ95" s="45"/>
      <c r="EK95" s="45"/>
      <c r="EL95" s="45"/>
      <c r="EM95" s="45"/>
      <c r="EN95" s="45"/>
      <c r="EO95" s="45"/>
      <c r="EP95" s="45"/>
      <c r="EQ95" s="45"/>
      <c r="ER95" s="45"/>
      <c r="ES95" s="45"/>
      <c r="ET95" s="45"/>
      <c r="EU95" s="45"/>
      <c r="EV95" s="97"/>
      <c r="EW95" s="97"/>
      <c r="EX95" s="97"/>
      <c r="EY95" s="97"/>
      <c r="EZ95" s="97"/>
      <c r="FA95" s="97"/>
      <c r="FB95" s="97"/>
      <c r="FC95" s="97"/>
      <c r="FD95" s="97"/>
      <c r="FE95" s="97"/>
      <c r="FF95" s="97"/>
      <c r="FG95" s="92"/>
      <c r="FH95" s="92"/>
    </row>
    <row r="96" spans="12:164" ht="20" x14ac:dyDescent="0.2">
      <c r="L96"/>
      <c r="M96"/>
      <c r="N96"/>
      <c r="O96" s="3" t="s">
        <v>111</v>
      </c>
      <c r="P96" s="3" t="s">
        <v>101</v>
      </c>
      <c r="R96" s="3" t="s">
        <v>68</v>
      </c>
      <c r="T96" s="3" t="s">
        <v>69</v>
      </c>
      <c r="V96"/>
      <c r="W96"/>
      <c r="X96"/>
      <c r="Y96"/>
      <c r="Z96"/>
      <c r="AA96"/>
      <c r="AB96"/>
      <c r="AC96"/>
      <c r="AD96"/>
      <c r="AE96"/>
      <c r="AF96"/>
      <c r="AG96"/>
      <c r="AH96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  <c r="BG96" s="45"/>
      <c r="BH96" s="45"/>
      <c r="BI96" s="45"/>
      <c r="BJ96" s="45"/>
      <c r="BK96" s="45"/>
      <c r="BL96" s="45"/>
      <c r="BM96" s="45"/>
      <c r="BN96" s="45"/>
      <c r="BO96" s="45"/>
      <c r="BP96" s="45"/>
      <c r="BQ96" s="45"/>
      <c r="BR96" s="45"/>
      <c r="BS96" s="45"/>
      <c r="BT96" s="45"/>
      <c r="BU96" s="45"/>
      <c r="BV96" s="45"/>
      <c r="BW96" s="45"/>
      <c r="BX96" s="45"/>
      <c r="BY96" s="45"/>
      <c r="BZ96" s="45"/>
      <c r="CA96" s="45"/>
      <c r="CB96" s="45"/>
      <c r="CC96" s="45"/>
      <c r="CD96" s="45"/>
      <c r="CE96" s="45"/>
      <c r="CF96" s="45"/>
      <c r="CG96" s="45"/>
      <c r="CH96" s="45"/>
      <c r="CI96" s="45"/>
      <c r="CJ96" s="45"/>
      <c r="CK96" s="45"/>
      <c r="CL96" s="45"/>
      <c r="CM96" s="45"/>
      <c r="CN96" s="45"/>
      <c r="CO96" s="45"/>
      <c r="CP96" s="45"/>
      <c r="CQ96" s="45"/>
      <c r="CR96" s="45"/>
      <c r="CS96" s="45"/>
      <c r="CT96" s="45"/>
      <c r="CU96" s="45"/>
      <c r="CV96" s="45"/>
      <c r="CW96" s="45"/>
      <c r="CX96" s="45"/>
      <c r="CY96" s="45"/>
      <c r="CZ96" s="45"/>
      <c r="DA96" s="45"/>
      <c r="DB96" s="45"/>
      <c r="DC96" s="45"/>
      <c r="DD96" s="45"/>
      <c r="DE96" s="45"/>
      <c r="DF96" s="45"/>
      <c r="DG96" s="45"/>
      <c r="DH96" s="45"/>
      <c r="DI96" s="45"/>
      <c r="DJ96" s="45"/>
      <c r="DK96" s="45"/>
      <c r="DL96" s="45"/>
      <c r="DM96" s="45"/>
      <c r="DN96" s="45"/>
      <c r="DO96" s="45"/>
      <c r="DP96" s="45"/>
      <c r="DQ96" s="45"/>
      <c r="DR96" s="45"/>
      <c r="DS96" s="45"/>
      <c r="DT96" s="45"/>
      <c r="DU96" s="45"/>
      <c r="DV96" s="45"/>
      <c r="DW96" s="45"/>
      <c r="DX96" s="45"/>
      <c r="DY96" s="45"/>
      <c r="DZ96" s="45"/>
      <c r="EA96" s="45"/>
      <c r="EB96" s="45"/>
      <c r="EC96" s="45"/>
      <c r="ED96" s="45"/>
      <c r="EE96" s="45"/>
      <c r="EF96" s="45"/>
      <c r="EG96" s="45"/>
      <c r="EH96" s="45"/>
      <c r="EI96" s="45"/>
      <c r="EJ96" s="45"/>
      <c r="EK96" s="45"/>
      <c r="EL96" s="45"/>
      <c r="EM96" s="45"/>
      <c r="EN96" s="45"/>
      <c r="EO96" s="45"/>
      <c r="EP96" s="45"/>
      <c r="EQ96" s="45"/>
      <c r="ER96" s="45"/>
      <c r="ES96" s="45"/>
      <c r="ET96" s="45"/>
      <c r="EU96" s="45"/>
      <c r="EV96" s="97"/>
      <c r="EW96" s="97"/>
      <c r="EX96" s="97"/>
      <c r="EY96" s="97"/>
      <c r="EZ96" s="97"/>
      <c r="FA96" s="97"/>
      <c r="FB96" s="97"/>
      <c r="FC96" s="97"/>
      <c r="FD96" s="97"/>
      <c r="FE96" s="97"/>
      <c r="FF96" s="97"/>
      <c r="FG96" s="92"/>
      <c r="FH96" s="92"/>
    </row>
    <row r="97" spans="12:164" ht="20" x14ac:dyDescent="0.2">
      <c r="L97"/>
      <c r="M97"/>
      <c r="N97"/>
      <c r="P97" s="3">
        <v>0.98299999999999998</v>
      </c>
      <c r="Q97" s="3">
        <f>SUM(P97/P17)*100</f>
        <v>83.659574468085111</v>
      </c>
      <c r="R97" s="3">
        <v>2.8000000000000001E-2</v>
      </c>
      <c r="S97" s="3">
        <f>SUM(R97/R17)*100</f>
        <v>2.5247971145175834</v>
      </c>
      <c r="T97" s="3">
        <v>4.7E-2</v>
      </c>
      <c r="U97" s="3">
        <f t="shared" si="41"/>
        <v>3.916666666666667</v>
      </c>
      <c r="V97"/>
      <c r="W97"/>
      <c r="X97"/>
      <c r="Y97"/>
      <c r="Z97"/>
      <c r="AA97"/>
      <c r="AB97"/>
      <c r="AC97"/>
      <c r="AD97"/>
      <c r="AE97"/>
      <c r="AF97"/>
      <c r="AG97"/>
      <c r="AH97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5"/>
      <c r="AW97" s="45"/>
      <c r="AX97" s="45"/>
      <c r="AY97" s="45"/>
      <c r="AZ97" s="45"/>
      <c r="BA97" s="45"/>
      <c r="BB97" s="45"/>
      <c r="BC97" s="45"/>
      <c r="BD97" s="45"/>
      <c r="BE97" s="45"/>
      <c r="BF97" s="45"/>
      <c r="BG97" s="45"/>
      <c r="BH97" s="45"/>
      <c r="BI97" s="45"/>
      <c r="BJ97" s="45"/>
      <c r="BK97" s="45"/>
      <c r="BL97" s="45"/>
      <c r="BM97" s="45"/>
      <c r="BN97" s="45"/>
      <c r="BO97" s="45"/>
      <c r="BP97" s="45"/>
      <c r="BQ97" s="45"/>
      <c r="BR97" s="45"/>
      <c r="BS97" s="45"/>
      <c r="BT97" s="45"/>
      <c r="BU97" s="45"/>
      <c r="BV97" s="45"/>
      <c r="BW97" s="45"/>
      <c r="BX97" s="45"/>
      <c r="BY97" s="45"/>
      <c r="BZ97" s="45"/>
      <c r="CA97" s="45"/>
      <c r="CB97" s="45"/>
      <c r="CC97" s="45"/>
      <c r="CD97" s="45"/>
      <c r="CE97" s="45"/>
      <c r="CF97" s="45"/>
      <c r="CG97" s="45"/>
      <c r="CH97" s="45"/>
      <c r="CI97" s="45"/>
      <c r="CJ97" s="45"/>
      <c r="CK97" s="45"/>
      <c r="CL97" s="45"/>
      <c r="CM97" s="45"/>
      <c r="CN97" s="45"/>
      <c r="CO97" s="45"/>
      <c r="CP97" s="45"/>
      <c r="CQ97" s="45"/>
      <c r="CR97" s="45"/>
      <c r="CS97" s="45"/>
      <c r="CT97" s="45"/>
      <c r="CU97" s="45"/>
      <c r="CV97" s="45"/>
      <c r="CW97" s="45"/>
      <c r="CX97" s="45"/>
      <c r="CY97" s="45"/>
      <c r="CZ97" s="45"/>
      <c r="DA97" s="45"/>
      <c r="DB97" s="45"/>
      <c r="DC97" s="45"/>
      <c r="DD97" s="45"/>
      <c r="DE97" s="45"/>
      <c r="DF97" s="45"/>
      <c r="DG97" s="45"/>
      <c r="DH97" s="45"/>
      <c r="DI97" s="45"/>
      <c r="DJ97" s="45"/>
      <c r="DK97" s="45"/>
      <c r="DL97" s="45"/>
      <c r="DM97" s="45"/>
      <c r="DN97" s="45"/>
      <c r="DO97" s="45"/>
      <c r="DP97" s="45"/>
      <c r="DQ97" s="45"/>
      <c r="DR97" s="45"/>
      <c r="DS97" s="45"/>
      <c r="DT97" s="45"/>
      <c r="DU97" s="45"/>
      <c r="DV97" s="45"/>
      <c r="DW97" s="45"/>
      <c r="DX97" s="45"/>
      <c r="DY97" s="45"/>
      <c r="DZ97" s="45"/>
      <c r="EA97" s="45"/>
      <c r="EB97" s="45"/>
      <c r="EC97" s="45"/>
      <c r="ED97" s="45"/>
      <c r="EE97" s="45"/>
      <c r="EF97" s="45"/>
      <c r="EG97" s="45"/>
      <c r="EH97" s="45"/>
      <c r="EI97" s="45"/>
      <c r="EJ97" s="45"/>
      <c r="EK97" s="45"/>
      <c r="EL97" s="45"/>
      <c r="EM97" s="45"/>
      <c r="EN97" s="45"/>
      <c r="EO97" s="45"/>
      <c r="EP97" s="45"/>
      <c r="EQ97" s="45"/>
      <c r="ER97" s="45"/>
      <c r="ES97" s="45"/>
      <c r="ET97" s="45"/>
      <c r="EU97" s="45"/>
      <c r="EV97" s="97"/>
      <c r="EW97" s="97"/>
      <c r="EX97" s="97"/>
      <c r="EY97" s="97"/>
      <c r="EZ97" s="97"/>
      <c r="FA97" s="97"/>
      <c r="FB97" s="97"/>
      <c r="FC97" s="97"/>
      <c r="FD97" s="97"/>
      <c r="FE97" s="97"/>
      <c r="FF97" s="97"/>
      <c r="FG97" s="92"/>
      <c r="FH97" s="92"/>
    </row>
    <row r="98" spans="12:164" ht="20" x14ac:dyDescent="0.2">
      <c r="L98"/>
      <c r="M98"/>
      <c r="N98"/>
      <c r="P98" s="3">
        <v>0.93899999999999995</v>
      </c>
      <c r="Q98" s="3">
        <f t="shared" ref="Q98:Q99" si="46">SUM(P98/P18)*100</f>
        <v>80.670103092783506</v>
      </c>
      <c r="R98" s="3">
        <v>0.02</v>
      </c>
      <c r="S98" s="3">
        <f t="shared" ref="S98:S99" si="47">SUM(R98/R18)*100</f>
        <v>1.9230769230769231</v>
      </c>
      <c r="T98" s="3">
        <v>3.7999999999999999E-2</v>
      </c>
      <c r="U98" s="3">
        <f t="shared" si="41"/>
        <v>3.166666666666667</v>
      </c>
      <c r="V98"/>
      <c r="W98"/>
      <c r="X98"/>
      <c r="Y98"/>
      <c r="Z98"/>
      <c r="AA98"/>
      <c r="AB98"/>
      <c r="AC98"/>
      <c r="AD98"/>
      <c r="AE98"/>
      <c r="AF98"/>
      <c r="AG98"/>
      <c r="AH9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38"/>
      <c r="CG98" s="38"/>
      <c r="CH98" s="38"/>
      <c r="CI98" s="38"/>
      <c r="CJ98" s="38"/>
      <c r="CK98" s="38"/>
      <c r="CL98" s="38"/>
      <c r="CM98" s="38"/>
      <c r="CN98" s="38"/>
      <c r="CO98" s="38"/>
      <c r="CP98" s="38"/>
      <c r="CQ98" s="38"/>
      <c r="CR98" s="38"/>
      <c r="CS98" s="38"/>
      <c r="CT98" s="38"/>
      <c r="CU98" s="38"/>
      <c r="CV98" s="38"/>
      <c r="CW98" s="38"/>
      <c r="CX98" s="38"/>
      <c r="CY98" s="38"/>
      <c r="CZ98" s="38"/>
      <c r="DA98" s="38"/>
      <c r="DB98" s="38"/>
      <c r="DC98" s="38"/>
      <c r="DD98" s="38"/>
      <c r="DE98" s="38"/>
      <c r="DF98" s="38"/>
      <c r="DG98" s="38"/>
      <c r="DH98" s="38"/>
      <c r="DI98" s="38"/>
      <c r="DJ98" s="38"/>
      <c r="DK98" s="38"/>
      <c r="DL98" s="38"/>
      <c r="DM98" s="38"/>
      <c r="DN98" s="38"/>
      <c r="DO98" s="38"/>
      <c r="DP98" s="38"/>
      <c r="DQ98" s="38"/>
      <c r="DR98" s="38"/>
      <c r="DS98" s="38"/>
      <c r="DT98" s="38"/>
      <c r="DU98" s="38"/>
      <c r="DV98" s="38"/>
      <c r="DW98" s="38"/>
      <c r="DX98" s="38"/>
      <c r="DY98" s="38"/>
      <c r="DZ98" s="38"/>
      <c r="EA98" s="38"/>
      <c r="EB98" s="38"/>
      <c r="EC98" s="38"/>
      <c r="ED98" s="38"/>
      <c r="EE98" s="38"/>
      <c r="EF98" s="38"/>
      <c r="EG98" s="38"/>
      <c r="EH98" s="38"/>
      <c r="EI98" s="38"/>
      <c r="EJ98" s="38"/>
      <c r="EK98" s="38"/>
      <c r="EL98" s="38"/>
      <c r="EM98" s="38"/>
      <c r="EN98" s="38"/>
      <c r="EO98" s="38"/>
      <c r="EP98" s="38"/>
      <c r="EQ98" s="38"/>
      <c r="ER98" s="38"/>
      <c r="ES98" s="38"/>
      <c r="ET98" s="38"/>
      <c r="EU98" s="38"/>
      <c r="EV98" s="96"/>
      <c r="EW98" s="96"/>
      <c r="EX98" s="96"/>
      <c r="EY98" s="96"/>
      <c r="EZ98" s="96"/>
      <c r="FA98" s="96"/>
      <c r="FB98" s="96"/>
      <c r="FC98" s="96"/>
      <c r="FD98" s="96"/>
      <c r="FE98" s="96"/>
      <c r="FF98" s="96"/>
      <c r="FG98" s="92"/>
      <c r="FH98" s="92"/>
    </row>
    <row r="99" spans="12:164" x14ac:dyDescent="0.2">
      <c r="L99"/>
      <c r="M99"/>
      <c r="N99"/>
      <c r="P99" s="3">
        <v>0.96299999999999997</v>
      </c>
      <c r="Q99" s="3">
        <f t="shared" si="46"/>
        <v>83.3044982698962</v>
      </c>
      <c r="R99" s="3">
        <v>1.9E-2</v>
      </c>
      <c r="S99" s="3">
        <f t="shared" si="47"/>
        <v>1.8357487922705313</v>
      </c>
      <c r="T99" s="3">
        <v>1.9E-2</v>
      </c>
      <c r="U99" s="3">
        <f t="shared" si="41"/>
        <v>1.5833333333333335</v>
      </c>
      <c r="V99"/>
      <c r="W99"/>
      <c r="X99"/>
      <c r="Y99"/>
      <c r="Z99"/>
      <c r="AA99"/>
      <c r="AB99"/>
      <c r="AC99"/>
      <c r="AD99"/>
      <c r="AE99"/>
      <c r="AF99"/>
      <c r="AG99"/>
      <c r="AH99"/>
    </row>
    <row r="100" spans="12:164" x14ac:dyDescent="0.2">
      <c r="L100"/>
      <c r="M100"/>
      <c r="N100"/>
      <c r="O100" s="3" t="s">
        <v>84</v>
      </c>
      <c r="P100" s="3">
        <f>AVERAGE(P97:P99)</f>
        <v>0.96166666666666656</v>
      </c>
      <c r="R100" s="3">
        <f>AVERAGE(R97:R99)</f>
        <v>2.2333333333333334E-2</v>
      </c>
      <c r="T100" s="3">
        <f>AVERAGE(T97:T99)</f>
        <v>3.4666666666666665E-2</v>
      </c>
      <c r="V100"/>
      <c r="W100"/>
      <c r="X100"/>
      <c r="Y100"/>
      <c r="Z100"/>
      <c r="AA100"/>
      <c r="AB100"/>
      <c r="AC100"/>
      <c r="AD100"/>
      <c r="AE100"/>
      <c r="AF100"/>
      <c r="AG100"/>
      <c r="AH100"/>
    </row>
    <row r="101" spans="12:164" x14ac:dyDescent="0.2">
      <c r="L101"/>
      <c r="M101"/>
      <c r="N101"/>
      <c r="O101" s="3" t="s">
        <v>94</v>
      </c>
      <c r="P101" s="3">
        <f>SUM(P100/0.98)*100</f>
        <v>98.129251700680271</v>
      </c>
      <c r="R101" s="3">
        <f>SUM(R100/1.01)*100</f>
        <v>2.2112211221122111</v>
      </c>
      <c r="T101" s="3">
        <f>SUM(T100/1)*100</f>
        <v>3.4666666666666663</v>
      </c>
      <c r="V101"/>
      <c r="W101"/>
      <c r="X101"/>
      <c r="Y101"/>
      <c r="Z101"/>
      <c r="AA101"/>
      <c r="AB101"/>
      <c r="AC101"/>
      <c r="AD101"/>
      <c r="AE101"/>
      <c r="AF101"/>
      <c r="AG101"/>
      <c r="AH101"/>
    </row>
    <row r="150" spans="1:34" x14ac:dyDescent="0.2">
      <c r="A150" s="3" t="s">
        <v>205</v>
      </c>
    </row>
    <row r="151" spans="1:34" x14ac:dyDescent="0.2">
      <c r="A151" s="3" t="s">
        <v>127</v>
      </c>
      <c r="Y151" s="3" t="s">
        <v>128</v>
      </c>
      <c r="AB151" t="s">
        <v>153</v>
      </c>
      <c r="AC151" t="s">
        <v>154</v>
      </c>
      <c r="AD151" t="s">
        <v>152</v>
      </c>
      <c r="AE151" t="s">
        <v>196</v>
      </c>
      <c r="AF151" s="3" t="s">
        <v>197</v>
      </c>
      <c r="AG151" s="3" t="s">
        <v>198</v>
      </c>
    </row>
    <row r="152" spans="1:34" x14ac:dyDescent="0.2">
      <c r="C152" s="3">
        <v>1</v>
      </c>
      <c r="D152" s="3">
        <v>2</v>
      </c>
      <c r="E152" s="3">
        <v>3</v>
      </c>
      <c r="F152" s="3">
        <v>4</v>
      </c>
      <c r="G152" s="3">
        <v>5</v>
      </c>
      <c r="H152" s="3">
        <v>6</v>
      </c>
      <c r="I152" s="3">
        <v>7</v>
      </c>
      <c r="J152" s="3">
        <v>8</v>
      </c>
      <c r="K152" s="3">
        <v>9</v>
      </c>
      <c r="L152" s="3">
        <v>10</v>
      </c>
      <c r="M152" s="3">
        <v>11</v>
      </c>
      <c r="N152" s="3">
        <v>12</v>
      </c>
      <c r="O152" s="3">
        <v>13</v>
      </c>
      <c r="P152" s="3" t="s">
        <v>113</v>
      </c>
      <c r="Q152" s="3" t="s">
        <v>114</v>
      </c>
      <c r="R152" s="3" t="s">
        <v>115</v>
      </c>
      <c r="S152" s="3" t="s">
        <v>116</v>
      </c>
      <c r="T152" s="3" t="s">
        <v>117</v>
      </c>
      <c r="U152" s="3" t="s">
        <v>118</v>
      </c>
      <c r="V152" s="3" t="s">
        <v>119</v>
      </c>
      <c r="W152" s="3" t="s">
        <v>120</v>
      </c>
      <c r="X152" s="3" t="s">
        <v>121</v>
      </c>
      <c r="Y152" s="3" t="s">
        <v>122</v>
      </c>
      <c r="AB152"/>
      <c r="AC152"/>
      <c r="AD152"/>
      <c r="AE152"/>
    </row>
    <row r="153" spans="1:34" x14ac:dyDescent="0.2">
      <c r="C153" s="3">
        <v>1.9701428184938901</v>
      </c>
      <c r="D153" s="3">
        <v>1.9069907622066</v>
      </c>
      <c r="E153" s="3">
        <v>1.33783297697123</v>
      </c>
      <c r="F153" s="3">
        <v>1.34441229454601</v>
      </c>
      <c r="G153" s="3">
        <v>1.3209168106403599</v>
      </c>
      <c r="H153" s="3">
        <v>1.74095349814705</v>
      </c>
      <c r="I153" s="3">
        <v>1.7148049267624701</v>
      </c>
      <c r="J153" s="3">
        <v>1.6727676364008801</v>
      </c>
      <c r="K153" s="3">
        <v>0</v>
      </c>
      <c r="L153" s="3">
        <v>0</v>
      </c>
      <c r="M153" s="3">
        <v>0</v>
      </c>
      <c r="N153" s="3">
        <v>0</v>
      </c>
      <c r="P153" s="3">
        <v>1.9385667903502399</v>
      </c>
      <c r="Q153" s="3">
        <v>200</v>
      </c>
      <c r="R153" s="3">
        <v>1.3209168106403599</v>
      </c>
      <c r="S153" s="3" t="s">
        <v>76</v>
      </c>
      <c r="T153" s="3">
        <v>6.5726543699537201</v>
      </c>
      <c r="U153" s="3">
        <v>196.82923882407701</v>
      </c>
      <c r="V153" s="3">
        <v>3.1707611759229</v>
      </c>
      <c r="W153" s="3">
        <v>0.2</v>
      </c>
      <c r="X153" s="3">
        <v>6.5727003110354802</v>
      </c>
      <c r="Y153" s="3">
        <v>21.085353943747698</v>
      </c>
      <c r="AB153">
        <v>924.95079960564601</v>
      </c>
      <c r="AC153">
        <v>835.66178812386102</v>
      </c>
      <c r="AD153">
        <v>707.49621028503202</v>
      </c>
      <c r="AH153" t="s">
        <v>72</v>
      </c>
    </row>
    <row r="154" spans="1:34" x14ac:dyDescent="0.2">
      <c r="C154" s="3">
        <v>1.77130369773535</v>
      </c>
      <c r="D154" s="3">
        <v>1.7612210848966601</v>
      </c>
      <c r="E154" s="3">
        <v>0.82060505867356504</v>
      </c>
      <c r="F154" s="3">
        <v>0.82383429599922398</v>
      </c>
      <c r="G154" s="3">
        <v>0.81949144317396405</v>
      </c>
      <c r="H154" s="3">
        <v>1.5230826545918199</v>
      </c>
      <c r="I154" s="3">
        <v>1.49355794318656</v>
      </c>
      <c r="J154" s="3">
        <v>1.5102291601211699</v>
      </c>
      <c r="K154" s="3">
        <v>1.33729477601083</v>
      </c>
      <c r="L154" s="3">
        <v>1.3493784635735699</v>
      </c>
      <c r="M154" s="3">
        <v>1.2867964045289599</v>
      </c>
      <c r="N154" s="3">
        <v>0</v>
      </c>
      <c r="P154" s="3">
        <v>1.766262391316</v>
      </c>
      <c r="Q154" s="3">
        <v>100</v>
      </c>
      <c r="R154" s="3">
        <v>0.81949144317396405</v>
      </c>
      <c r="S154" s="3" t="s">
        <v>82</v>
      </c>
      <c r="T154" s="3">
        <v>45237481.239247702</v>
      </c>
      <c r="U154" s="3">
        <v>108.470454230055</v>
      </c>
      <c r="V154" s="3">
        <v>-8.4704542300558696</v>
      </c>
      <c r="W154" s="3">
        <v>0.20781250000000001</v>
      </c>
      <c r="X154" s="3">
        <v>6.5727137764623897</v>
      </c>
      <c r="Y154" s="3">
        <v>7.1628088395328202</v>
      </c>
      <c r="AB154">
        <v>860.01256352927601</v>
      </c>
      <c r="AC154">
        <v>706.46480440713299</v>
      </c>
      <c r="AD154">
        <v>684.40373578533297</v>
      </c>
      <c r="AH154" t="s">
        <v>73</v>
      </c>
    </row>
    <row r="155" spans="1:34" x14ac:dyDescent="0.2">
      <c r="C155" s="3">
        <v>1.57322478896517</v>
      </c>
      <c r="D155" s="3">
        <v>1.4886486386256399</v>
      </c>
      <c r="E155" s="3">
        <v>1.4460768163050799</v>
      </c>
      <c r="F155" s="3">
        <v>1.4660715228599901</v>
      </c>
      <c r="G155" s="3">
        <v>1.45385465241945</v>
      </c>
      <c r="H155" s="3">
        <v>1.15821075817451</v>
      </c>
      <c r="I155" s="3">
        <v>1.1331726923146199</v>
      </c>
      <c r="J155" s="3">
        <v>1.11615591918629</v>
      </c>
      <c r="K155" s="3">
        <v>1.4978424649245099</v>
      </c>
      <c r="L155" s="3">
        <v>1.5286353063524101</v>
      </c>
      <c r="M155" s="3">
        <v>1.49772085128032</v>
      </c>
      <c r="N155" s="3">
        <v>0</v>
      </c>
      <c r="P155" s="3">
        <v>1.5309367137954</v>
      </c>
      <c r="Q155" s="3">
        <v>50</v>
      </c>
      <c r="R155" s="3">
        <v>1.45385465241945</v>
      </c>
      <c r="S155" s="3" t="s">
        <v>123</v>
      </c>
      <c r="T155" s="3">
        <v>12.272465525915999</v>
      </c>
      <c r="U155" s="3">
        <v>45.621692540743197</v>
      </c>
      <c r="V155" s="3">
        <v>4.3783074592567104</v>
      </c>
      <c r="W155" s="3">
        <v>0.21562500000000001</v>
      </c>
      <c r="X155" s="3">
        <v>6.57273046328491</v>
      </c>
      <c r="Y155" s="3">
        <v>34.185264032948403</v>
      </c>
      <c r="AB155">
        <v>423.76879647122502</v>
      </c>
      <c r="AC155">
        <v>450.36267184520398</v>
      </c>
      <c r="AD155">
        <v>391.30465868782397</v>
      </c>
      <c r="AH155" t="s">
        <v>125</v>
      </c>
    </row>
    <row r="156" spans="1:34" x14ac:dyDescent="0.2">
      <c r="C156" s="3">
        <v>1.29737417441725</v>
      </c>
      <c r="D156" s="3">
        <v>1.23189431135566</v>
      </c>
      <c r="E156" s="3">
        <v>1.22536533178464</v>
      </c>
      <c r="F156" s="3">
        <v>1.2341567526483801</v>
      </c>
      <c r="G156" s="3">
        <v>1.20819911915455</v>
      </c>
      <c r="H156" s="3">
        <v>1.36735645953151</v>
      </c>
      <c r="I156" s="3">
        <v>1.36694235701547</v>
      </c>
      <c r="J156" s="3">
        <v>1.3636972575475499</v>
      </c>
      <c r="K156" s="3">
        <v>1.53249106405641</v>
      </c>
      <c r="L156" s="3">
        <v>1.5034245442455301</v>
      </c>
      <c r="M156" s="3">
        <v>1.4932689914248001</v>
      </c>
      <c r="P156" s="3">
        <v>1.2646342428864501</v>
      </c>
      <c r="Q156" s="3">
        <v>25</v>
      </c>
      <c r="R156" s="3">
        <v>1.20819911915455</v>
      </c>
      <c r="S156" s="3" t="s">
        <v>77</v>
      </c>
      <c r="T156" s="3">
        <v>6.7080289124492403</v>
      </c>
      <c r="U156" s="3">
        <v>17.409324602617499</v>
      </c>
      <c r="V156" s="3">
        <v>7.5906753973824896</v>
      </c>
      <c r="W156" s="3">
        <v>0.22343750000000001</v>
      </c>
      <c r="X156" s="3">
        <v>6.57275098222041</v>
      </c>
      <c r="Y156" s="3">
        <v>14.550757950412899</v>
      </c>
      <c r="AB156">
        <v>377.24734144384399</v>
      </c>
      <c r="AC156">
        <v>330.82522755996803</v>
      </c>
      <c r="AD156">
        <v>356.399017225303</v>
      </c>
      <c r="AH156" t="s">
        <v>74</v>
      </c>
    </row>
    <row r="157" spans="1:34" x14ac:dyDescent="0.2">
      <c r="C157" s="3">
        <v>1.0152134601340801</v>
      </c>
      <c r="D157" s="3">
        <v>0.93510954131750501</v>
      </c>
      <c r="E157" s="3">
        <v>0.930589180059334</v>
      </c>
      <c r="F157" s="3">
        <v>0.93775755184915499</v>
      </c>
      <c r="G157" s="3">
        <v>0.93743613494608502</v>
      </c>
      <c r="H157" s="3">
        <v>0.97325937363998405</v>
      </c>
      <c r="I157" s="3">
        <v>0.94111986585716501</v>
      </c>
      <c r="J157" s="3">
        <v>0.92622292507825499</v>
      </c>
      <c r="K157" s="3">
        <v>0</v>
      </c>
      <c r="L157" s="57">
        <v>4.00266534930898E-3</v>
      </c>
      <c r="M157" s="3">
        <v>0</v>
      </c>
      <c r="P157" s="3">
        <v>0.975161500725792</v>
      </c>
      <c r="Q157" s="3">
        <v>12.5</v>
      </c>
      <c r="R157" s="3">
        <v>0.93743613494608502</v>
      </c>
      <c r="S157" s="3" t="s">
        <v>81</v>
      </c>
      <c r="U157" s="3">
        <v>8.4677771794911401</v>
      </c>
      <c r="V157" s="3">
        <v>4.0322228205088599</v>
      </c>
      <c r="W157" s="3">
        <v>0.23125000000000001</v>
      </c>
      <c r="X157" s="3">
        <v>6.57277603172935</v>
      </c>
      <c r="Y157" s="3">
        <v>8.0270958333690601</v>
      </c>
      <c r="AB157">
        <v>393.15757912647302</v>
      </c>
      <c r="AC157">
        <v>345.76467204645797</v>
      </c>
      <c r="AD157">
        <v>330.396129343947</v>
      </c>
      <c r="AH157" t="s">
        <v>126</v>
      </c>
    </row>
    <row r="158" spans="1:34" x14ac:dyDescent="0.2">
      <c r="C158" s="3">
        <v>0.74912540585037501</v>
      </c>
      <c r="D158" s="3">
        <v>0.73928695949500101</v>
      </c>
      <c r="E158" s="3">
        <v>1.0823903432264099</v>
      </c>
      <c r="F158" s="3">
        <v>1.06808629637523</v>
      </c>
      <c r="G158" s="3">
        <v>1.07065306146424</v>
      </c>
      <c r="H158" s="3">
        <v>1.3786891420086</v>
      </c>
      <c r="I158" s="3">
        <v>1.39245774481323</v>
      </c>
      <c r="J158" s="3">
        <v>1.33453021392718</v>
      </c>
      <c r="K158" s="3">
        <v>0.85374451973983501</v>
      </c>
      <c r="L158" s="3">
        <v>0.84111154643080499</v>
      </c>
      <c r="M158" s="3">
        <v>0.84649625622468505</v>
      </c>
      <c r="P158" s="3">
        <v>0.74420618267268801</v>
      </c>
      <c r="Q158" s="3">
        <v>6.25</v>
      </c>
      <c r="R158" s="3">
        <v>1.07065306146424</v>
      </c>
      <c r="S158" s="3" t="s">
        <v>66</v>
      </c>
      <c r="U158" s="3">
        <v>6.8818454687008899</v>
      </c>
      <c r="V158" s="3">
        <v>-0.63184546870089198</v>
      </c>
      <c r="W158" s="3">
        <v>0.23906250000000001</v>
      </c>
      <c r="X158" s="3">
        <v>6.5728064068862899</v>
      </c>
      <c r="Y158" s="3">
        <v>10.119129688399999</v>
      </c>
      <c r="AB158">
        <v>337.24368408329798</v>
      </c>
      <c r="AC158">
        <v>386.569549140829</v>
      </c>
      <c r="AD158">
        <v>337.06004971937699</v>
      </c>
      <c r="AH158" t="s">
        <v>71</v>
      </c>
    </row>
    <row r="159" spans="1:34" x14ac:dyDescent="0.2">
      <c r="C159" s="3">
        <v>0.57479806538337397</v>
      </c>
      <c r="D159" s="3">
        <v>0.53823377911459602</v>
      </c>
      <c r="E159" s="3">
        <v>1.7221632852239901</v>
      </c>
      <c r="F159" s="3">
        <v>1.6724038751919901</v>
      </c>
      <c r="G159" s="3">
        <v>1.6645129631667701</v>
      </c>
      <c r="H159" s="3">
        <v>1.38616735615954</v>
      </c>
      <c r="I159" s="3">
        <v>1.3733052951334499</v>
      </c>
      <c r="J159" s="3">
        <v>1.3276701737168599</v>
      </c>
      <c r="K159" s="3">
        <v>0.82735778241437496</v>
      </c>
      <c r="L159" s="3">
        <v>0.84151389699158496</v>
      </c>
      <c r="M159" s="3">
        <v>0.81595503877497499</v>
      </c>
      <c r="P159" s="3">
        <v>0.55651592224898505</v>
      </c>
      <c r="Q159" s="3">
        <v>3.125</v>
      </c>
      <c r="R159" s="3">
        <v>1.6645129631667701</v>
      </c>
      <c r="S159" s="3" t="s">
        <v>73</v>
      </c>
      <c r="U159" s="3">
        <v>6.6166661119376604</v>
      </c>
      <c r="V159" s="3">
        <v>-3.49166611193766</v>
      </c>
      <c r="W159" s="3">
        <v>0.24687500000000001</v>
      </c>
      <c r="X159" s="3">
        <v>6.5728430087967098</v>
      </c>
      <c r="Y159" s="3">
        <v>75.013027948487107</v>
      </c>
      <c r="AB159">
        <v>266.36690062237199</v>
      </c>
      <c r="AC159">
        <v>292.06905057890998</v>
      </c>
      <c r="AD159">
        <v>276.12609662994703</v>
      </c>
      <c r="AH159" t="s">
        <v>123</v>
      </c>
    </row>
    <row r="160" spans="1:34" x14ac:dyDescent="0.2">
      <c r="C160" s="3">
        <v>0.30932765962394898</v>
      </c>
      <c r="D160" s="3">
        <v>0.29035235875828902</v>
      </c>
      <c r="E160" s="3">
        <v>1.0451200098567599</v>
      </c>
      <c r="F160" s="3">
        <v>1.0293364644321401</v>
      </c>
      <c r="G160" s="3">
        <v>0.98574396451239399</v>
      </c>
      <c r="H160" s="3">
        <v>1.54971624770081</v>
      </c>
      <c r="I160" s="3">
        <v>1.5638415700389601</v>
      </c>
      <c r="J160" s="3">
        <v>1.5314122017512899</v>
      </c>
      <c r="K160" s="3">
        <v>0.63762274980627098</v>
      </c>
      <c r="L160" s="3">
        <v>0.61408707427744402</v>
      </c>
      <c r="M160" s="3">
        <v>0.61753745850224495</v>
      </c>
      <c r="P160" s="3">
        <v>0.29984000919111897</v>
      </c>
      <c r="Q160" s="3">
        <v>0</v>
      </c>
      <c r="R160" s="3">
        <v>0.98574396451239399</v>
      </c>
      <c r="S160" s="3" t="s">
        <v>79</v>
      </c>
      <c r="U160" s="3">
        <v>6.5733491901128396</v>
      </c>
      <c r="V160" s="3">
        <v>-6.5733491901128396</v>
      </c>
      <c r="W160" s="3">
        <v>0.25468750000000001</v>
      </c>
      <c r="X160" s="3">
        <v>6.5728868545730901</v>
      </c>
      <c r="Y160" s="3">
        <v>8.6100800558414701</v>
      </c>
      <c r="AB160">
        <v>193.39995693470701</v>
      </c>
      <c r="AC160">
        <v>206.731186809881</v>
      </c>
      <c r="AD160">
        <v>155.46000186427699</v>
      </c>
      <c r="AE160" s="3">
        <v>216.16139999999999</v>
      </c>
      <c r="AF160" s="3">
        <v>201.5316</v>
      </c>
      <c r="AG160" s="3">
        <v>224.52889999999999</v>
      </c>
      <c r="AH160" t="s">
        <v>194</v>
      </c>
    </row>
    <row r="161" spans="18:34" x14ac:dyDescent="0.2">
      <c r="R161" s="3">
        <v>1.6727676364008801</v>
      </c>
      <c r="S161" s="3" t="s">
        <v>72</v>
      </c>
      <c r="W161" s="3">
        <v>0.26250000000000001</v>
      </c>
      <c r="X161" s="3">
        <v>6.5729390878834604</v>
      </c>
      <c r="Y161" s="3">
        <v>77.322275398456895</v>
      </c>
      <c r="AB161">
        <v>200.54674521066599</v>
      </c>
      <c r="AC161">
        <v>188.38993143777199</v>
      </c>
      <c r="AD161">
        <v>150.177435544556</v>
      </c>
      <c r="AH161" t="s">
        <v>68</v>
      </c>
    </row>
    <row r="162" spans="18:34" x14ac:dyDescent="0.2">
      <c r="R162" s="3">
        <v>1.5102291601211699</v>
      </c>
      <c r="S162" s="3" t="s">
        <v>74</v>
      </c>
      <c r="W162" s="3">
        <v>0.27031250000000001</v>
      </c>
      <c r="X162" s="3">
        <v>6.5730009900857604</v>
      </c>
      <c r="Y162" s="3">
        <v>42.2125560924841</v>
      </c>
      <c r="AB162">
        <v>182.98299200548001</v>
      </c>
      <c r="AC162">
        <v>182.611579743379</v>
      </c>
      <c r="AD162">
        <v>179.723166244449</v>
      </c>
      <c r="AH162" t="s">
        <v>75</v>
      </c>
    </row>
    <row r="163" spans="18:34" x14ac:dyDescent="0.2">
      <c r="R163" s="3">
        <v>1.11615591918629</v>
      </c>
      <c r="S163" s="3" t="s">
        <v>78</v>
      </c>
      <c r="W163" s="3">
        <v>0.27812500000000001</v>
      </c>
      <c r="X163" s="3">
        <v>6.5730739919609196</v>
      </c>
      <c r="Y163" s="3">
        <v>11.261349082649801</v>
      </c>
      <c r="AB163">
        <v>158.05915015255201</v>
      </c>
      <c r="AC163" s="3">
        <v>79.766919999999999</v>
      </c>
      <c r="AD163">
        <v>145.12699573794001</v>
      </c>
      <c r="AE163" s="3">
        <v>81.619579999999999</v>
      </c>
      <c r="AF163" s="3">
        <v>78.141670000000005</v>
      </c>
      <c r="AG163">
        <v>163.34717183752801</v>
      </c>
      <c r="AH163" t="s">
        <v>76</v>
      </c>
    </row>
    <row r="164" spans="18:34" x14ac:dyDescent="0.2">
      <c r="R164" s="3">
        <v>1.3636972575475499</v>
      </c>
      <c r="S164" s="3" t="s">
        <v>75</v>
      </c>
      <c r="W164" s="3">
        <v>0.28593750000000001</v>
      </c>
      <c r="X164" s="3">
        <v>6.5731596860577497</v>
      </c>
      <c r="Y164" s="3">
        <v>24.5449709943986</v>
      </c>
      <c r="AB164">
        <v>87.700133467188493</v>
      </c>
      <c r="AC164">
        <v>92.008277559089706</v>
      </c>
      <c r="AD164">
        <v>79.781035804592605</v>
      </c>
      <c r="AH164" t="s">
        <v>77</v>
      </c>
    </row>
    <row r="165" spans="18:34" x14ac:dyDescent="0.2">
      <c r="R165" s="3">
        <v>0.92622292507825499</v>
      </c>
      <c r="S165" s="3" t="s">
        <v>80</v>
      </c>
      <c r="W165" s="3">
        <v>0.29375000000000001</v>
      </c>
      <c r="X165" s="3">
        <v>6.5732598396624002</v>
      </c>
      <c r="Y165" s="3">
        <v>7.9143036097340396</v>
      </c>
      <c r="AB165">
        <v>60.089859202468297</v>
      </c>
      <c r="AC165">
        <v>51.895771782862397</v>
      </c>
      <c r="AD165">
        <v>46.886947126960798</v>
      </c>
      <c r="AH165" t="s">
        <v>78</v>
      </c>
    </row>
    <row r="166" spans="18:34" x14ac:dyDescent="0.2">
      <c r="R166" s="3">
        <v>1.33453021392718</v>
      </c>
      <c r="S166" s="3" t="s">
        <v>124</v>
      </c>
      <c r="W166" s="3">
        <v>0.30156250000000001</v>
      </c>
      <c r="X166" s="3">
        <v>6.5733764084050703</v>
      </c>
      <c r="Y166" s="3">
        <v>22.1186545563815</v>
      </c>
      <c r="AB166">
        <v>38.155788603096397</v>
      </c>
      <c r="AC166">
        <v>34.898306943006702</v>
      </c>
      <c r="AD166">
        <v>35.4647531844629</v>
      </c>
      <c r="AH166" t="s">
        <v>66</v>
      </c>
    </row>
    <row r="167" spans="18:34" x14ac:dyDescent="0.2">
      <c r="R167" s="3">
        <v>1.3276701737168599</v>
      </c>
      <c r="S167" s="3" t="s">
        <v>68</v>
      </c>
      <c r="W167" s="3">
        <v>0.30937500000000001</v>
      </c>
      <c r="X167" s="3">
        <v>6.5735115505167698</v>
      </c>
      <c r="Y167" s="3">
        <v>21.590397924409402</v>
      </c>
      <c r="AB167">
        <v>30.1633352126881</v>
      </c>
      <c r="AC167">
        <v>27.2362498590577</v>
      </c>
      <c r="AD167">
        <v>20.374256858877398</v>
      </c>
      <c r="AH167" t="s">
        <v>79</v>
      </c>
    </row>
    <row r="168" spans="18:34" x14ac:dyDescent="0.2">
      <c r="R168" s="3">
        <v>1.5314122017512899</v>
      </c>
      <c r="S168" s="3" t="s">
        <v>125</v>
      </c>
      <c r="W168" s="3">
        <v>0.31718750000000001</v>
      </c>
      <c r="X168" s="3">
        <v>6.5736676417484103</v>
      </c>
      <c r="Y168" s="3">
        <v>45.703120238736098</v>
      </c>
      <c r="AB168">
        <v>18.704636529930301</v>
      </c>
      <c r="AC168">
        <v>14.932127948424201</v>
      </c>
      <c r="AD168">
        <v>13.416492397803101</v>
      </c>
      <c r="AH168" t="s">
        <v>80</v>
      </c>
    </row>
    <row r="169" spans="18:34" x14ac:dyDescent="0.2">
      <c r="R169" s="3">
        <v>0</v>
      </c>
      <c r="S169" s="3" t="s">
        <v>83</v>
      </c>
      <c r="W169" s="3">
        <v>0.32500000000000001</v>
      </c>
      <c r="X169" s="3">
        <v>6.5738472909649301</v>
      </c>
      <c r="Y169" s="3">
        <v>6.5726543699537201</v>
      </c>
      <c r="AB169">
        <v>13.846498209355101</v>
      </c>
      <c r="AC169">
        <v>14.577899084994201</v>
      </c>
      <c r="AD169">
        <v>14.5444146341533</v>
      </c>
      <c r="AH169" t="s">
        <v>81</v>
      </c>
    </row>
    <row r="170" spans="18:34" x14ac:dyDescent="0.2">
      <c r="R170" s="3">
        <v>1.2867964045289599</v>
      </c>
      <c r="S170" s="3" t="s">
        <v>70</v>
      </c>
      <c r="W170" s="3">
        <v>0.33281250000000001</v>
      </c>
      <c r="X170" s="3">
        <v>6.5740533564265</v>
      </c>
      <c r="Y170" s="3">
        <v>18.748727922327699</v>
      </c>
      <c r="AB170" s="72">
        <v>76.766919999999999</v>
      </c>
      <c r="AC170" s="72">
        <v>81.619579999999999</v>
      </c>
      <c r="AD170" s="72">
        <v>78.141670000000005</v>
      </c>
      <c r="AH170" t="s">
        <v>195</v>
      </c>
    </row>
    <row r="171" spans="18:34" x14ac:dyDescent="0.2">
      <c r="R171" s="3">
        <v>1.49772085128032</v>
      </c>
      <c r="S171" s="3" t="s">
        <v>71</v>
      </c>
      <c r="W171" s="3">
        <v>0.34062500000000001</v>
      </c>
      <c r="X171" s="3">
        <v>6.5742889627693204</v>
      </c>
      <c r="Y171" s="3">
        <v>40.278659341891398</v>
      </c>
      <c r="AB171" s="59">
        <v>8.8817841970012507E-15</v>
      </c>
      <c r="AC171" s="59">
        <v>8.8817841970012507E-15</v>
      </c>
      <c r="AD171" s="59">
        <v>8.8817841970012507E-15</v>
      </c>
      <c r="AH171" t="s">
        <v>83</v>
      </c>
    </row>
    <row r="172" spans="18:34" x14ac:dyDescent="0.2">
      <c r="R172" s="3">
        <v>1.4932689914248001</v>
      </c>
      <c r="S172" s="3" t="s">
        <v>126</v>
      </c>
      <c r="W172" s="3">
        <v>0.34843750000000001</v>
      </c>
      <c r="X172" s="3">
        <v>6.5745575186979597</v>
      </c>
      <c r="Y172" s="3">
        <v>39.6122673043484</v>
      </c>
      <c r="AB172">
        <v>0</v>
      </c>
      <c r="AC172">
        <v>0</v>
      </c>
      <c r="AD172">
        <v>0</v>
      </c>
      <c r="AH172" t="s">
        <v>46</v>
      </c>
    </row>
    <row r="173" spans="18:34" x14ac:dyDescent="0.2">
      <c r="R173" s="3">
        <v>0</v>
      </c>
      <c r="S173" s="3" t="s">
        <v>46</v>
      </c>
      <c r="W173" s="3">
        <v>0.35625000000000001</v>
      </c>
      <c r="X173" s="3">
        <v>6.5748627354014104</v>
      </c>
      <c r="Y173" s="3">
        <v>6.5726543699537201</v>
      </c>
    </row>
    <row r="174" spans="18:34" x14ac:dyDescent="0.2">
      <c r="W174" s="3">
        <v>0.36406250000000001</v>
      </c>
      <c r="X174" s="3">
        <v>6.57520864570487</v>
      </c>
    </row>
    <row r="175" spans="18:34" x14ac:dyDescent="0.2">
      <c r="W175" s="3">
        <v>0.37187500000000001</v>
      </c>
      <c r="X175" s="3">
        <v>6.5755996239690404</v>
      </c>
    </row>
    <row r="176" spans="18:34" x14ac:dyDescent="0.2">
      <c r="W176" s="3">
        <v>0.37968750000000001</v>
      </c>
      <c r="X176" s="3">
        <v>6.5760404067488896</v>
      </c>
    </row>
    <row r="177" spans="23:24" x14ac:dyDescent="0.2">
      <c r="W177" s="3">
        <v>0.38750000000000001</v>
      </c>
      <c r="X177" s="3">
        <v>6.5765361142236101</v>
      </c>
    </row>
    <row r="178" spans="23:24" x14ac:dyDescent="0.2">
      <c r="W178" s="3">
        <v>0.39531250000000001</v>
      </c>
      <c r="X178" s="3">
        <v>6.5770922724093799</v>
      </c>
    </row>
    <row r="179" spans="23:24" x14ac:dyDescent="0.2">
      <c r="W179" s="3">
        <v>0.40312500000000001</v>
      </c>
      <c r="X179" s="3">
        <v>6.57771483616665</v>
      </c>
    </row>
    <row r="180" spans="23:24" x14ac:dyDescent="0.2">
      <c r="W180" s="3">
        <v>0.41093750000000001</v>
      </c>
      <c r="X180" s="3">
        <v>6.5784102130133899</v>
      </c>
    </row>
    <row r="181" spans="23:24" x14ac:dyDescent="0.2">
      <c r="W181" s="3">
        <v>0.41875000000000001</v>
      </c>
      <c r="X181" s="3">
        <v>6.5791852877558696</v>
      </c>
    </row>
    <row r="182" spans="23:24" x14ac:dyDescent="0.2">
      <c r="W182" s="3">
        <v>0.42656250000000001</v>
      </c>
      <c r="X182" s="3">
        <v>6.5800474479482398</v>
      </c>
    </row>
    <row r="183" spans="23:24" x14ac:dyDescent="0.2">
      <c r="W183" s="3">
        <v>0.43437500000000001</v>
      </c>
      <c r="X183" s="3">
        <v>6.5810046101924504</v>
      </c>
    </row>
    <row r="184" spans="23:24" x14ac:dyDescent="0.2">
      <c r="W184" s="3">
        <v>0.44218750000000001</v>
      </c>
      <c r="X184" s="3">
        <v>6.5820652472896199</v>
      </c>
    </row>
    <row r="185" spans="23:24" x14ac:dyDescent="0.2">
      <c r="W185" s="3">
        <v>0.45</v>
      </c>
      <c r="X185" s="3">
        <v>6.58323841625411</v>
      </c>
    </row>
    <row r="186" spans="23:24" x14ac:dyDescent="0.2">
      <c r="W186" s="3">
        <v>0.45781250000000001</v>
      </c>
      <c r="X186" s="3">
        <v>6.5845337872015497</v>
      </c>
    </row>
    <row r="187" spans="23:24" x14ac:dyDescent="0.2">
      <c r="W187" s="3">
        <v>0.46562500000000001</v>
      </c>
      <c r="X187" s="3">
        <v>6.5859616731217896</v>
      </c>
    </row>
    <row r="188" spans="23:24" x14ac:dyDescent="0.2">
      <c r="W188" s="3">
        <v>0.47343750000000001</v>
      </c>
      <c r="X188" s="3">
        <v>6.5875330605478997</v>
      </c>
    </row>
    <row r="189" spans="23:24" x14ac:dyDescent="0.2">
      <c r="W189" s="3">
        <v>0.48125000000000001</v>
      </c>
      <c r="X189" s="3">
        <v>6.5892596411322302</v>
      </c>
    </row>
    <row r="190" spans="23:24" x14ac:dyDescent="0.2">
      <c r="W190" s="3">
        <v>0.48906250000000001</v>
      </c>
      <c r="X190" s="3">
        <v>6.5911538441403303</v>
      </c>
    </row>
    <row r="191" spans="23:24" x14ac:dyDescent="0.2">
      <c r="W191" s="3">
        <v>0.49687500000000001</v>
      </c>
      <c r="X191" s="3">
        <v>6.5932288698737596</v>
      </c>
    </row>
    <row r="192" spans="23:24" x14ac:dyDescent="0.2">
      <c r="W192" s="3">
        <v>0.50468749999999896</v>
      </c>
      <c r="X192" s="3">
        <v>6.59549872403257</v>
      </c>
    </row>
    <row r="193" spans="23:24" x14ac:dyDescent="0.2">
      <c r="W193" s="3">
        <v>0.51249999999999896</v>
      </c>
      <c r="X193" s="3">
        <v>6.5979782530281001</v>
      </c>
    </row>
    <row r="194" spans="23:24" x14ac:dyDescent="0.2">
      <c r="W194" s="3">
        <v>0.52031249999999896</v>
      </c>
      <c r="X194" s="3">
        <v>6.6006831802571</v>
      </c>
    </row>
    <row r="195" spans="23:24" x14ac:dyDescent="0.2">
      <c r="W195" s="3">
        <v>0.52812499999999896</v>
      </c>
      <c r="X195" s="3">
        <v>6.6036301433475302</v>
      </c>
    </row>
    <row r="196" spans="23:24" x14ac:dyDescent="0.2">
      <c r="W196" s="3">
        <v>0.53593749999999896</v>
      </c>
      <c r="X196" s="3">
        <v>6.60683673238686</v>
      </c>
    </row>
    <row r="197" spans="23:24" x14ac:dyDescent="0.2">
      <c r="W197" s="3">
        <v>0.54374999999999896</v>
      </c>
      <c r="X197" s="3">
        <v>6.6103215291435102</v>
      </c>
    </row>
    <row r="198" spans="23:24" x14ac:dyDescent="0.2">
      <c r="W198" s="3">
        <v>0.55156249999999896</v>
      </c>
      <c r="X198" s="3">
        <v>6.6141041472916804</v>
      </c>
    </row>
    <row r="199" spans="23:24" x14ac:dyDescent="0.2">
      <c r="W199" s="3">
        <v>0.55937499999999896</v>
      </c>
      <c r="X199" s="3">
        <v>6.61820527365039</v>
      </c>
    </row>
    <row r="200" spans="23:24" x14ac:dyDescent="0.2">
      <c r="W200" s="3">
        <v>0.56718749999999896</v>
      </c>
      <c r="X200" s="3">
        <v>6.6226467104469799</v>
      </c>
    </row>
    <row r="201" spans="23:24" x14ac:dyDescent="0.2">
      <c r="W201" s="3">
        <v>0.57499999999999896</v>
      </c>
      <c r="X201" s="3">
        <v>6.62745141861547</v>
      </c>
    </row>
    <row r="202" spans="23:24" x14ac:dyDescent="0.2">
      <c r="W202" s="3">
        <v>0.58281249999999896</v>
      </c>
      <c r="X202" s="3">
        <v>6.6326435621402604</v>
      </c>
    </row>
    <row r="203" spans="23:24" x14ac:dyDescent="0.2">
      <c r="W203" s="3">
        <v>0.59062499999999896</v>
      </c>
      <c r="X203" s="3">
        <v>6.6382485534553703</v>
      </c>
    </row>
    <row r="204" spans="23:24" x14ac:dyDescent="0.2">
      <c r="W204" s="3">
        <v>0.59843749999999896</v>
      </c>
      <c r="X204" s="3">
        <v>6.6442930999095404</v>
      </c>
    </row>
    <row r="205" spans="23:24" x14ac:dyDescent="0.2">
      <c r="W205" s="3">
        <v>0.60624999999999896</v>
      </c>
      <c r="X205" s="3">
        <v>6.6508052513073803</v>
      </c>
    </row>
    <row r="206" spans="23:24" x14ac:dyDescent="0.2">
      <c r="W206" s="3">
        <v>0.61406249999999896</v>
      </c>
      <c r="X206" s="3">
        <v>6.6578144485369002</v>
      </c>
    </row>
    <row r="207" spans="23:24" x14ac:dyDescent="0.2">
      <c r="W207" s="3">
        <v>0.62187499999999896</v>
      </c>
      <c r="X207" s="3">
        <v>6.6653515732933704</v>
      </c>
    </row>
    <row r="208" spans="23:24" x14ac:dyDescent="0.2">
      <c r="W208" s="3">
        <v>0.62968749999999896</v>
      </c>
      <c r="X208" s="3">
        <v>6.6734489989097598</v>
      </c>
    </row>
    <row r="209" spans="23:24" x14ac:dyDescent="0.2">
      <c r="W209" s="3">
        <v>0.63749999999999896</v>
      </c>
      <c r="X209" s="3">
        <v>6.6821406423038603</v>
      </c>
    </row>
    <row r="210" spans="23:24" x14ac:dyDescent="0.2">
      <c r="W210" s="3">
        <v>0.64531249999999896</v>
      </c>
      <c r="X210" s="3">
        <v>6.6914620170520296</v>
      </c>
    </row>
    <row r="211" spans="23:24" x14ac:dyDescent="0.2">
      <c r="W211" s="3">
        <v>0.65312499999999896</v>
      </c>
      <c r="X211" s="3">
        <v>6.7014502875995703</v>
      </c>
    </row>
    <row r="212" spans="23:24" x14ac:dyDescent="0.2">
      <c r="W212" s="3">
        <v>0.66093749999999896</v>
      </c>
      <c r="X212" s="3">
        <v>6.7121443246178298</v>
      </c>
    </row>
    <row r="213" spans="23:24" x14ac:dyDescent="0.2">
      <c r="W213" s="3">
        <v>0.66874999999999896</v>
      </c>
      <c r="X213" s="3">
        <v>6.7235847615178201</v>
      </c>
    </row>
    <row r="214" spans="23:24" x14ac:dyDescent="0.2">
      <c r="W214" s="3">
        <v>0.67656249999999896</v>
      </c>
      <c r="X214" s="3">
        <v>6.7358140521302996</v>
      </c>
    </row>
    <row r="215" spans="23:24" x14ac:dyDescent="0.2">
      <c r="W215" s="3">
        <v>0.68437499999999896</v>
      </c>
      <c r="X215" s="3">
        <v>6.7488765295622404</v>
      </c>
    </row>
    <row r="216" spans="23:24" x14ac:dyDescent="0.2">
      <c r="W216" s="3">
        <v>0.69218749999999896</v>
      </c>
      <c r="X216" s="3">
        <v>6.7628184662393496</v>
      </c>
    </row>
    <row r="217" spans="23:24" x14ac:dyDescent="0.2">
      <c r="W217" s="3">
        <v>0.69999999999999896</v>
      </c>
      <c r="X217" s="3">
        <v>6.7776881351446701</v>
      </c>
    </row>
    <row r="218" spans="23:24" x14ac:dyDescent="0.2">
      <c r="W218" s="3">
        <v>0.70781249999999896</v>
      </c>
      <c r="X218" s="3">
        <v>6.7935358722627601</v>
      </c>
    </row>
    <row r="219" spans="23:24" x14ac:dyDescent="0.2">
      <c r="W219" s="3">
        <v>0.71562499999999896</v>
      </c>
      <c r="X219" s="3">
        <v>6.8104141402394598</v>
      </c>
    </row>
    <row r="220" spans="23:24" x14ac:dyDescent="0.2">
      <c r="W220" s="3">
        <v>0.72343749999999996</v>
      </c>
      <c r="X220" s="3">
        <v>6.8283775932666302</v>
      </c>
    </row>
    <row r="221" spans="23:24" x14ac:dyDescent="0.2">
      <c r="W221" s="3">
        <v>0.73124999999999996</v>
      </c>
      <c r="X221" s="3">
        <v>6.8474831432018703</v>
      </c>
    </row>
    <row r="222" spans="23:24" x14ac:dyDescent="0.2">
      <c r="W222" s="3">
        <v>0.73906249999999996</v>
      </c>
      <c r="X222" s="3">
        <v>6.8677900269325303</v>
      </c>
    </row>
    <row r="223" spans="23:24" x14ac:dyDescent="0.2">
      <c r="W223" s="3">
        <v>0.74687499999999996</v>
      </c>
      <c r="X223" s="3">
        <v>6.88935987499387</v>
      </c>
    </row>
    <row r="224" spans="23:24" x14ac:dyDescent="0.2">
      <c r="W224" s="3">
        <v>0.75468749999999996</v>
      </c>
      <c r="X224" s="3">
        <v>6.9122567814507399</v>
      </c>
    </row>
    <row r="225" spans="23:24" x14ac:dyDescent="0.2">
      <c r="W225" s="3">
        <v>0.76249999999999996</v>
      </c>
      <c r="X225" s="3">
        <v>6.9365473750525197</v>
      </c>
    </row>
    <row r="226" spans="23:24" x14ac:dyDescent="0.2">
      <c r="W226" s="3">
        <v>0.77031249999999996</v>
      </c>
      <c r="X226" s="3">
        <v>6.9623008916706297</v>
      </c>
    </row>
    <row r="227" spans="23:24" x14ac:dyDescent="0.2">
      <c r="W227" s="3">
        <v>0.77812499999999996</v>
      </c>
      <c r="X227" s="3">
        <v>6.9895892480282997</v>
      </c>
    </row>
    <row r="228" spans="23:24" x14ac:dyDescent="0.2">
      <c r="W228" s="3">
        <v>0.78593749999999996</v>
      </c>
      <c r="X228" s="3">
        <v>7.0184871167318903</v>
      </c>
    </row>
    <row r="229" spans="23:24" x14ac:dyDescent="0.2">
      <c r="W229" s="3">
        <v>0.79374999999999996</v>
      </c>
      <c r="X229" s="3">
        <v>7.0490720026132498</v>
      </c>
    </row>
    <row r="230" spans="23:24" x14ac:dyDescent="0.2">
      <c r="W230" s="3">
        <v>0.80156249999999996</v>
      </c>
      <c r="X230" s="3">
        <v>7.0814243203925598</v>
      </c>
    </row>
    <row r="231" spans="23:24" x14ac:dyDescent="0.2">
      <c r="W231" s="3">
        <v>0.80937499999999996</v>
      </c>
      <c r="X231" s="3">
        <v>7.1156274736709699</v>
      </c>
    </row>
    <row r="232" spans="23:24" x14ac:dyDescent="0.2">
      <c r="W232" s="3">
        <v>0.81718749999999996</v>
      </c>
      <c r="X232" s="3">
        <v>7.15176793526238</v>
      </c>
    </row>
    <row r="233" spans="23:24" x14ac:dyDescent="0.2">
      <c r="W233" s="3">
        <v>0.82499999999999996</v>
      </c>
      <c r="X233" s="3">
        <v>7.1899353288737702</v>
      </c>
    </row>
    <row r="234" spans="23:24" x14ac:dyDescent="0.2">
      <c r="W234" s="3">
        <v>0.83281249999999996</v>
      </c>
      <c r="X234" s="3">
        <v>7.2302225121431603</v>
      </c>
    </row>
    <row r="235" spans="23:24" x14ac:dyDescent="0.2">
      <c r="W235" s="3">
        <v>0.84062499999999996</v>
      </c>
      <c r="X235" s="3">
        <v>7.2727256610448103</v>
      </c>
    </row>
    <row r="236" spans="23:24" x14ac:dyDescent="0.2">
      <c r="W236" s="3">
        <v>0.84843749999999996</v>
      </c>
      <c r="X236" s="3">
        <v>7.3175443556705</v>
      </c>
    </row>
    <row r="237" spans="23:24" x14ac:dyDescent="0.2">
      <c r="W237" s="3">
        <v>0.85624999999999996</v>
      </c>
      <c r="X237" s="3">
        <v>7.3647816673964401</v>
      </c>
    </row>
    <row r="238" spans="23:24" x14ac:dyDescent="0.2">
      <c r="W238" s="3">
        <v>0.86406249999999996</v>
      </c>
      <c r="X238" s="3">
        <v>7.4145442474447698</v>
      </c>
    </row>
    <row r="239" spans="23:24" x14ac:dyDescent="0.2">
      <c r="W239" s="3">
        <v>0.87187499999999996</v>
      </c>
      <c r="X239" s="3">
        <v>7.4669424168490099</v>
      </c>
    </row>
    <row r="240" spans="23:24" x14ac:dyDescent="0.2">
      <c r="W240" s="3">
        <v>0.87968749999999996</v>
      </c>
      <c r="X240" s="3">
        <v>7.5220902578323798</v>
      </c>
    </row>
    <row r="241" spans="23:24" x14ac:dyDescent="0.2">
      <c r="W241" s="3">
        <v>0.88749999999999996</v>
      </c>
      <c r="X241" s="3">
        <v>7.5801057066082898</v>
      </c>
    </row>
    <row r="242" spans="23:24" x14ac:dyDescent="0.2">
      <c r="W242" s="3">
        <v>0.89531249999999996</v>
      </c>
      <c r="X242" s="3">
        <v>7.6411106476120096</v>
      </c>
    </row>
    <row r="243" spans="23:24" x14ac:dyDescent="0.2">
      <c r="W243" s="3">
        <v>0.90312499999999996</v>
      </c>
      <c r="X243" s="3">
        <v>7.7052310091726097</v>
      </c>
    </row>
    <row r="244" spans="23:24" x14ac:dyDescent="0.2">
      <c r="W244" s="3">
        <v>0.91093749999999996</v>
      </c>
      <c r="X244" s="3">
        <v>7.7725968606341498</v>
      </c>
    </row>
    <row r="245" spans="23:24" x14ac:dyDescent="0.2">
      <c r="W245" s="3">
        <v>0.91874999999999996</v>
      </c>
      <c r="X245" s="3">
        <v>7.8433425109352903</v>
      </c>
    </row>
    <row r="246" spans="23:24" x14ac:dyDescent="0.2">
      <c r="W246" s="3">
        <v>0.92656249999999996</v>
      </c>
      <c r="X246" s="3">
        <v>7.9176066086561097</v>
      </c>
    </row>
    <row r="247" spans="23:24" x14ac:dyDescent="0.2">
      <c r="W247" s="3">
        <v>0.93437499999999996</v>
      </c>
      <c r="X247" s="3">
        <v>7.9955322435413301</v>
      </c>
    </row>
    <row r="248" spans="23:24" x14ac:dyDescent="0.2">
      <c r="W248" s="3">
        <v>0.94218749999999996</v>
      </c>
      <c r="X248" s="3">
        <v>8.0772670495086896</v>
      </c>
    </row>
    <row r="249" spans="23:24" x14ac:dyDescent="0.2">
      <c r="W249" s="3">
        <v>0.95</v>
      </c>
      <c r="X249" s="3">
        <v>8.1629633091515608</v>
      </c>
    </row>
    <row r="250" spans="23:24" x14ac:dyDescent="0.2">
      <c r="W250" s="3">
        <v>0.95781249999999996</v>
      </c>
      <c r="X250" s="3">
        <v>8.2527780597446299</v>
      </c>
    </row>
    <row r="251" spans="23:24" x14ac:dyDescent="0.2">
      <c r="W251" s="3">
        <v>0.96562499999999996</v>
      </c>
      <c r="X251" s="3">
        <v>8.3468732007615696</v>
      </c>
    </row>
    <row r="252" spans="23:24" x14ac:dyDescent="0.2">
      <c r="W252" s="3">
        <v>0.97343749999999996</v>
      </c>
      <c r="X252" s="3">
        <v>8.4454156029135206</v>
      </c>
    </row>
    <row r="253" spans="23:24" x14ac:dyDescent="0.2">
      <c r="W253" s="3">
        <v>0.98124999999999996</v>
      </c>
      <c r="X253" s="3">
        <v>8.5485772187172397</v>
      </c>
    </row>
    <row r="254" spans="23:24" x14ac:dyDescent="0.2">
      <c r="W254" s="3">
        <v>0.98906249999999996</v>
      </c>
      <c r="X254" s="3">
        <v>8.6565351946018296</v>
      </c>
    </row>
    <row r="255" spans="23:24" x14ac:dyDescent="0.2">
      <c r="W255" s="3">
        <v>0.99687499999999996</v>
      </c>
      <c r="X255" s="3">
        <v>8.7694719845626707</v>
      </c>
    </row>
    <row r="256" spans="23:24" x14ac:dyDescent="0.2">
      <c r="W256" s="3">
        <v>1.0046875</v>
      </c>
      <c r="X256" s="3">
        <v>8.8875754653714907</v>
      </c>
    </row>
    <row r="257" spans="23:24" x14ac:dyDescent="0.2">
      <c r="W257" s="3">
        <v>1.0125</v>
      </c>
      <c r="X257" s="3">
        <v>9.0110390533512899</v>
      </c>
    </row>
    <row r="258" spans="23:24" x14ac:dyDescent="0.2">
      <c r="W258" s="3">
        <v>1.0203125</v>
      </c>
      <c r="X258" s="3">
        <v>9.1400618227248192</v>
      </c>
    </row>
    <row r="259" spans="23:24" x14ac:dyDescent="0.2">
      <c r="W259" s="3">
        <v>1.028125</v>
      </c>
      <c r="X259" s="3">
        <v>9.2748486255453795</v>
      </c>
    </row>
    <row r="260" spans="23:24" x14ac:dyDescent="0.2">
      <c r="W260" s="3">
        <v>1.0359375</v>
      </c>
      <c r="X260" s="3">
        <v>9.4156102132185904</v>
      </c>
    </row>
    <row r="261" spans="23:24" x14ac:dyDescent="0.2">
      <c r="W261" s="3">
        <v>1.04375</v>
      </c>
      <c r="X261" s="3">
        <v>9.5625633596238906</v>
      </c>
    </row>
    <row r="262" spans="23:24" x14ac:dyDescent="0.2">
      <c r="W262" s="3">
        <v>1.0515625</v>
      </c>
      <c r="X262" s="3">
        <v>9.7159309858443592</v>
      </c>
    </row>
    <row r="263" spans="23:24" x14ac:dyDescent="0.2">
      <c r="W263" s="3">
        <v>1.059375</v>
      </c>
      <c r="X263" s="3">
        <v>9.8759422865134994</v>
      </c>
    </row>
    <row r="264" spans="23:24" x14ac:dyDescent="0.2">
      <c r="W264" s="3">
        <v>1.0671875</v>
      </c>
      <c r="X264" s="3">
        <v>10.0428328577876</v>
      </c>
    </row>
    <row r="265" spans="23:24" x14ac:dyDescent="0.2">
      <c r="W265" s="3">
        <v>1.075</v>
      </c>
      <c r="X265" s="3">
        <v>10.2168448269527</v>
      </c>
    </row>
    <row r="266" spans="23:24" x14ac:dyDescent="0.2">
      <c r="W266" s="3">
        <v>1.0828125</v>
      </c>
      <c r="X266" s="3">
        <v>10.398226983673201</v>
      </c>
    </row>
    <row r="267" spans="23:24" x14ac:dyDescent="0.2">
      <c r="W267" s="3">
        <v>1.090625</v>
      </c>
      <c r="X267" s="3">
        <v>10.587234912893599</v>
      </c>
    </row>
    <row r="268" spans="23:24" x14ac:dyDescent="0.2">
      <c r="W268" s="3">
        <v>1.0984375</v>
      </c>
      <c r="X268" s="3">
        <v>10.784131129398601</v>
      </c>
    </row>
    <row r="269" spans="23:24" x14ac:dyDescent="0.2">
      <c r="W269" s="3">
        <v>1.10625</v>
      </c>
      <c r="X269" s="3">
        <v>10.9891852140421</v>
      </c>
    </row>
    <row r="270" spans="23:24" x14ac:dyDescent="0.2">
      <c r="W270" s="3">
        <v>1.1140625</v>
      </c>
      <c r="X270" s="3">
        <v>11.2026739516538</v>
      </c>
    </row>
    <row r="271" spans="23:24" x14ac:dyDescent="0.2">
      <c r="W271" s="3">
        <v>1.121875</v>
      </c>
      <c r="X271" s="3">
        <v>11.424881470630201</v>
      </c>
    </row>
    <row r="272" spans="23:24" x14ac:dyDescent="0.2">
      <c r="W272" s="3">
        <v>1.1296875</v>
      </c>
      <c r="X272" s="3">
        <v>11.6560993842202</v>
      </c>
    </row>
    <row r="273" spans="23:24" x14ac:dyDescent="0.2">
      <c r="W273" s="3">
        <v>1.1375</v>
      </c>
      <c r="X273" s="3">
        <v>11.896626933512801</v>
      </c>
    </row>
    <row r="274" spans="23:24" x14ac:dyDescent="0.2">
      <c r="W274" s="3">
        <v>1.1453125</v>
      </c>
      <c r="X274" s="3">
        <v>12.1467711321359</v>
      </c>
    </row>
    <row r="275" spans="23:24" x14ac:dyDescent="0.2">
      <c r="W275" s="3">
        <v>1.153125</v>
      </c>
      <c r="X275" s="3">
        <v>12.406846912673799</v>
      </c>
    </row>
    <row r="276" spans="23:24" x14ac:dyDescent="0.2">
      <c r="W276" s="3">
        <v>1.1609375</v>
      </c>
      <c r="X276" s="3">
        <v>12.6771772748128</v>
      </c>
    </row>
    <row r="277" spans="23:24" x14ac:dyDescent="0.2">
      <c r="W277" s="3">
        <v>1.16875</v>
      </c>
      <c r="X277" s="3">
        <v>12.9580934352228</v>
      </c>
    </row>
    <row r="278" spans="23:24" x14ac:dyDescent="0.2">
      <c r="W278" s="3">
        <v>1.1765625</v>
      </c>
      <c r="X278" s="3">
        <v>13.2499349791829</v>
      </c>
    </row>
    <row r="279" spans="23:24" x14ac:dyDescent="0.2">
      <c r="W279" s="3">
        <v>1.184375</v>
      </c>
      <c r="X279" s="3">
        <v>13.5530500139603</v>
      </c>
    </row>
    <row r="280" spans="23:24" x14ac:dyDescent="0.2">
      <c r="W280" s="3">
        <v>1.1921875</v>
      </c>
      <c r="X280" s="3">
        <v>13.8677953239498</v>
      </c>
    </row>
    <row r="281" spans="23:24" x14ac:dyDescent="0.2">
      <c r="W281" s="3">
        <v>1.2</v>
      </c>
      <c r="X281" s="3">
        <v>14.194536527583001</v>
      </c>
    </row>
    <row r="282" spans="23:24" x14ac:dyDescent="0.2">
      <c r="W282" s="3">
        <v>1.2078125</v>
      </c>
      <c r="X282" s="3">
        <v>14.5336482360152</v>
      </c>
    </row>
    <row r="283" spans="23:24" x14ac:dyDescent="0.2">
      <c r="W283" s="3">
        <v>1.215625</v>
      </c>
      <c r="X283" s="3">
        <v>14.8855142135981</v>
      </c>
    </row>
    <row r="284" spans="23:24" x14ac:dyDescent="0.2">
      <c r="W284" s="3">
        <v>1.2234375</v>
      </c>
      <c r="X284" s="3">
        <v>15.2505275401469</v>
      </c>
    </row>
    <row r="285" spans="23:24" x14ac:dyDescent="0.2">
      <c r="W285" s="3">
        <v>1.23125</v>
      </c>
      <c r="X285" s="3">
        <v>15.629090775010299</v>
      </c>
    </row>
    <row r="286" spans="23:24" x14ac:dyDescent="0.2">
      <c r="W286" s="3">
        <v>1.2390625</v>
      </c>
      <c r="X286" s="3">
        <v>16.021616122950199</v>
      </c>
    </row>
    <row r="287" spans="23:24" x14ac:dyDescent="0.2">
      <c r="W287" s="3">
        <v>1.246875</v>
      </c>
      <c r="X287" s="3">
        <v>16.428525601841901</v>
      </c>
    </row>
    <row r="288" spans="23:24" x14ac:dyDescent="0.2">
      <c r="W288" s="3">
        <v>1.2546875</v>
      </c>
      <c r="X288" s="3">
        <v>16.850251212200099</v>
      </c>
    </row>
    <row r="289" spans="23:24" x14ac:dyDescent="0.2">
      <c r="W289" s="3">
        <v>1.2625</v>
      </c>
      <c r="X289" s="3">
        <v>17.2872351085412</v>
      </c>
    </row>
    <row r="290" spans="23:24" x14ac:dyDescent="0.2">
      <c r="W290" s="3">
        <v>1.2703125</v>
      </c>
      <c r="X290" s="3">
        <v>17.739929772588699</v>
      </c>
    </row>
    <row r="291" spans="23:24" x14ac:dyDescent="0.2">
      <c r="W291" s="3">
        <v>1.278125</v>
      </c>
      <c r="X291" s="3">
        <v>18.208798188330899</v>
      </c>
    </row>
    <row r="292" spans="23:24" x14ac:dyDescent="0.2">
      <c r="W292" s="3">
        <v>1.2859375</v>
      </c>
      <c r="X292" s="3">
        <v>18.694314018937401</v>
      </c>
    </row>
    <row r="293" spans="23:24" x14ac:dyDescent="0.2">
      <c r="W293" s="3">
        <v>1.29375</v>
      </c>
      <c r="X293" s="3">
        <v>19.196961785545099</v>
      </c>
    </row>
    <row r="294" spans="23:24" x14ac:dyDescent="0.2">
      <c r="W294" s="3">
        <v>1.3015625</v>
      </c>
      <c r="X294" s="3">
        <v>19.717237047918999</v>
      </c>
    </row>
    <row r="295" spans="23:24" x14ac:dyDescent="0.2">
      <c r="W295" s="3">
        <v>1.309375</v>
      </c>
      <c r="X295" s="3">
        <v>20.255646586997901</v>
      </c>
    </row>
    <row r="296" spans="23:24" x14ac:dyDescent="0.2">
      <c r="W296" s="3">
        <v>1.3171875</v>
      </c>
      <c r="X296" s="3">
        <v>20.812708589332601</v>
      </c>
    </row>
    <row r="297" spans="23:24" x14ac:dyDescent="0.2">
      <c r="W297" s="3">
        <v>1.325</v>
      </c>
      <c r="X297" s="3">
        <v>21.388952833423701</v>
      </c>
    </row>
    <row r="298" spans="23:24" x14ac:dyDescent="0.2">
      <c r="W298" s="3">
        <v>1.3328125</v>
      </c>
      <c r="X298" s="3">
        <v>21.984920877968701</v>
      </c>
    </row>
    <row r="299" spans="23:24" x14ac:dyDescent="0.2">
      <c r="W299" s="3">
        <v>1.340625</v>
      </c>
      <c r="X299" s="3">
        <v>22.601166252025301</v>
      </c>
    </row>
    <row r="300" spans="23:24" x14ac:dyDescent="0.2">
      <c r="W300" s="3">
        <v>1.3484375</v>
      </c>
      <c r="X300" s="3">
        <v>23.238254647098898</v>
      </c>
    </row>
    <row r="301" spans="23:24" x14ac:dyDescent="0.2">
      <c r="W301" s="3">
        <v>1.35625</v>
      </c>
      <c r="X301" s="3">
        <v>23.896764111163101</v>
      </c>
    </row>
    <row r="302" spans="23:24" x14ac:dyDescent="0.2">
      <c r="W302" s="3">
        <v>1.3640625</v>
      </c>
      <c r="X302" s="3">
        <v>24.577285244620398</v>
      </c>
    </row>
    <row r="303" spans="23:24" x14ac:dyDescent="0.2">
      <c r="W303" s="3">
        <v>1.371875</v>
      </c>
      <c r="X303" s="3">
        <v>25.2804213982118</v>
      </c>
    </row>
    <row r="304" spans="23:24" x14ac:dyDescent="0.2">
      <c r="W304" s="3">
        <v>1.3796875</v>
      </c>
      <c r="X304" s="3">
        <v>26.006788872882598</v>
      </c>
    </row>
    <row r="305" spans="23:24" x14ac:dyDescent="0.2">
      <c r="W305" s="3">
        <v>1.3875</v>
      </c>
      <c r="X305" s="3">
        <v>26.757017121612702</v>
      </c>
    </row>
    <row r="306" spans="23:24" x14ac:dyDescent="0.2">
      <c r="W306" s="3">
        <v>1.3953125</v>
      </c>
      <c r="X306" s="3">
        <v>27.531748953219001</v>
      </c>
    </row>
    <row r="307" spans="23:24" x14ac:dyDescent="0.2">
      <c r="W307" s="3">
        <v>1.403125</v>
      </c>
      <c r="X307" s="3">
        <v>28.331640738139299</v>
      </c>
    </row>
    <row r="308" spans="23:24" x14ac:dyDescent="0.2">
      <c r="W308" s="3">
        <v>1.4109375</v>
      </c>
      <c r="X308" s="3">
        <v>29.1573626162028</v>
      </c>
    </row>
    <row r="309" spans="23:24" x14ac:dyDescent="0.2">
      <c r="W309" s="3">
        <v>1.41875</v>
      </c>
      <c r="X309" s="3">
        <v>30.009598706397799</v>
      </c>
    </row>
    <row r="310" spans="23:24" x14ac:dyDescent="0.2">
      <c r="W310" s="3">
        <v>1.4265625</v>
      </c>
      <c r="X310" s="3">
        <v>30.889047318643499</v>
      </c>
    </row>
    <row r="311" spans="23:24" x14ac:dyDescent="0.2">
      <c r="W311" s="3">
        <v>1.434375</v>
      </c>
      <c r="X311" s="3">
        <v>31.796421167572898</v>
      </c>
    </row>
    <row r="312" spans="23:24" x14ac:dyDescent="0.2">
      <c r="W312" s="3">
        <v>1.4421875</v>
      </c>
      <c r="X312" s="3">
        <v>32.732447588336498</v>
      </c>
    </row>
    <row r="313" spans="23:24" x14ac:dyDescent="0.2">
      <c r="W313" s="3">
        <v>1.45</v>
      </c>
      <c r="X313" s="3">
        <v>33.697868754432697</v>
      </c>
    </row>
    <row r="314" spans="23:24" x14ac:dyDescent="0.2">
      <c r="W314" s="3">
        <v>1.4578125</v>
      </c>
      <c r="X314" s="3">
        <v>34.693441897574097</v>
      </c>
    </row>
    <row r="315" spans="23:24" x14ac:dyDescent="0.2">
      <c r="W315" s="3">
        <v>1.465625</v>
      </c>
      <c r="X315" s="3">
        <v>35.719939529597497</v>
      </c>
    </row>
    <row r="316" spans="23:24" x14ac:dyDescent="0.2">
      <c r="W316" s="3">
        <v>1.4734375</v>
      </c>
      <c r="X316" s="3">
        <v>36.778149666424</v>
      </c>
    </row>
    <row r="317" spans="23:24" x14ac:dyDescent="0.2">
      <c r="W317" s="3">
        <v>1.48125</v>
      </c>
      <c r="X317" s="3">
        <v>37.868876054078598</v>
      </c>
    </row>
    <row r="318" spans="23:24" x14ac:dyDescent="0.2">
      <c r="W318" s="3">
        <v>1.4890625</v>
      </c>
      <c r="X318" s="3">
        <v>38.9929383967768</v>
      </c>
    </row>
    <row r="319" spans="23:24" x14ac:dyDescent="0.2">
      <c r="W319" s="3">
        <v>1.496875</v>
      </c>
      <c r="X319" s="3">
        <v>40.151172587084801</v>
      </c>
    </row>
    <row r="320" spans="23:24" x14ac:dyDescent="0.2">
      <c r="W320" s="3">
        <v>1.5046875</v>
      </c>
      <c r="X320" s="3">
        <v>41.344430938162297</v>
      </c>
    </row>
    <row r="321" spans="23:24" x14ac:dyDescent="0.2">
      <c r="W321" s="3">
        <v>1.5125</v>
      </c>
      <c r="X321" s="3">
        <v>42.573582418095697</v>
      </c>
    </row>
    <row r="322" spans="23:24" x14ac:dyDescent="0.2">
      <c r="W322" s="3">
        <v>1.5203125</v>
      </c>
      <c r="X322" s="3">
        <v>43.839512886327903</v>
      </c>
    </row>
    <row r="323" spans="23:24" x14ac:dyDescent="0.2">
      <c r="W323" s="3">
        <v>1.528125</v>
      </c>
      <c r="X323" s="3">
        <v>45.1431253321947</v>
      </c>
    </row>
    <row r="324" spans="23:24" x14ac:dyDescent="0.2">
      <c r="W324" s="3">
        <v>1.5359375</v>
      </c>
      <c r="X324" s="3">
        <v>46.485340115573301</v>
      </c>
    </row>
    <row r="325" spans="23:24" x14ac:dyDescent="0.2">
      <c r="W325" s="3">
        <v>1.54375</v>
      </c>
      <c r="X325" s="3">
        <v>47.867095209652</v>
      </c>
    </row>
    <row r="326" spans="23:24" x14ac:dyDescent="0.2">
      <c r="W326" s="3">
        <v>1.5515625</v>
      </c>
      <c r="X326" s="3">
        <v>49.2893464458284</v>
      </c>
    </row>
    <row r="327" spans="23:24" x14ac:dyDescent="0.2">
      <c r="W327" s="3">
        <v>1.559375</v>
      </c>
      <c r="X327" s="3">
        <v>50.753067760743797</v>
      </c>
    </row>
    <row r="328" spans="23:24" x14ac:dyDescent="0.2">
      <c r="W328" s="3">
        <v>1.5671875</v>
      </c>
      <c r="X328" s="3">
        <v>52.259251445460897</v>
      </c>
    </row>
    <row r="329" spans="23:24" x14ac:dyDescent="0.2">
      <c r="W329" s="3">
        <v>1.575</v>
      </c>
      <c r="X329" s="3">
        <v>53.808908396793697</v>
      </c>
    </row>
    <row r="330" spans="23:24" x14ac:dyDescent="0.2">
      <c r="W330" s="3">
        <v>1.5828125</v>
      </c>
      <c r="X330" s="3">
        <v>55.403068370795502</v>
      </c>
    </row>
    <row r="331" spans="23:24" x14ac:dyDescent="0.2">
      <c r="W331" s="3">
        <v>1.590625</v>
      </c>
      <c r="X331" s="3">
        <v>57.042780238414402</v>
      </c>
    </row>
    <row r="332" spans="23:24" x14ac:dyDescent="0.2">
      <c r="W332" s="3">
        <v>1.5984375</v>
      </c>
      <c r="X332" s="3">
        <v>58.729112243322803</v>
      </c>
    </row>
    <row r="333" spans="23:24" x14ac:dyDescent="0.2">
      <c r="W333" s="3">
        <v>1.60625</v>
      </c>
      <c r="X333" s="3">
        <v>60.4631522619284</v>
      </c>
    </row>
    <row r="334" spans="23:24" x14ac:dyDescent="0.2">
      <c r="W334" s="3">
        <v>1.6140625</v>
      </c>
      <c r="X334" s="3">
        <v>62.246008065575097</v>
      </c>
    </row>
    <row r="335" spans="23:24" x14ac:dyDescent="0.2">
      <c r="W335" s="3">
        <v>1.621875</v>
      </c>
      <c r="X335" s="3">
        <v>64.078807584941003</v>
      </c>
    </row>
    <row r="336" spans="23:24" x14ac:dyDescent="0.2">
      <c r="W336" s="3">
        <v>1.6296875</v>
      </c>
      <c r="X336" s="3">
        <v>65.962699176640299</v>
      </c>
    </row>
    <row r="337" spans="23:24" x14ac:dyDescent="0.2">
      <c r="W337" s="3">
        <v>1.6375</v>
      </c>
      <c r="X337" s="3">
        <v>67.898851892037897</v>
      </c>
    </row>
    <row r="338" spans="23:24" x14ac:dyDescent="0.2">
      <c r="W338" s="3">
        <v>1.6453125</v>
      </c>
      <c r="X338" s="3">
        <v>69.888455748283803</v>
      </c>
    </row>
    <row r="339" spans="23:24" x14ac:dyDescent="0.2">
      <c r="W339" s="3">
        <v>1.653125</v>
      </c>
      <c r="X339" s="3">
        <v>71.932722001573595</v>
      </c>
    </row>
    <row r="340" spans="23:24" x14ac:dyDescent="0.2">
      <c r="W340" s="3">
        <v>1.6609375</v>
      </c>
      <c r="X340" s="3">
        <v>74.032883422645</v>
      </c>
    </row>
    <row r="341" spans="23:24" x14ac:dyDescent="0.2">
      <c r="W341" s="3">
        <v>1.66875</v>
      </c>
      <c r="X341" s="3">
        <v>76.190194574515502</v>
      </c>
    </row>
    <row r="342" spans="23:24" x14ac:dyDescent="0.2">
      <c r="W342" s="3">
        <v>1.6765625</v>
      </c>
      <c r="X342" s="3">
        <v>78.405932092470195</v>
      </c>
    </row>
    <row r="343" spans="23:24" x14ac:dyDescent="0.2">
      <c r="W343" s="3">
        <v>1.684375</v>
      </c>
      <c r="X343" s="3">
        <v>80.681394966306797</v>
      </c>
    </row>
    <row r="344" spans="23:24" x14ac:dyDescent="0.2">
      <c r="W344" s="3">
        <v>1.6921875</v>
      </c>
      <c r="X344" s="3">
        <v>83.017904824843995</v>
      </c>
    </row>
    <row r="345" spans="23:24" x14ac:dyDescent="0.2">
      <c r="W345" s="3">
        <v>1.7</v>
      </c>
      <c r="X345" s="3">
        <v>85.416806222703798</v>
      </c>
    </row>
    <row r="346" spans="23:24" x14ac:dyDescent="0.2">
      <c r="W346" s="3">
        <v>1.7078125</v>
      </c>
      <c r="X346" s="3">
        <v>87.8794669293722</v>
      </c>
    </row>
    <row r="347" spans="23:24" x14ac:dyDescent="0.2">
      <c r="W347" s="3">
        <v>1.715625</v>
      </c>
      <c r="X347" s="3">
        <v>90.407278220546203</v>
      </c>
    </row>
    <row r="348" spans="23:24" x14ac:dyDescent="0.2">
      <c r="W348" s="3">
        <v>1.7234375</v>
      </c>
      <c r="X348" s="3">
        <v>93.001655171775894</v>
      </c>
    </row>
    <row r="349" spans="23:24" x14ac:dyDescent="0.2">
      <c r="W349" s="3">
        <v>1.73125</v>
      </c>
      <c r="X349" s="3">
        <v>95.664036954408601</v>
      </c>
    </row>
    <row r="350" spans="23:24" x14ac:dyDescent="0.2">
      <c r="W350" s="3">
        <v>1.7390625</v>
      </c>
      <c r="X350" s="3">
        <v>98.395887133840603</v>
      </c>
    </row>
    <row r="351" spans="23:24" x14ac:dyDescent="0.2">
      <c r="W351" s="3">
        <v>1.746875</v>
      </c>
      <c r="X351" s="3">
        <v>101.198693970086</v>
      </c>
    </row>
    <row r="352" spans="23:24" x14ac:dyDescent="0.2">
      <c r="W352" s="3">
        <v>1.7546875</v>
      </c>
      <c r="X352" s="3">
        <v>104.073970720673</v>
      </c>
    </row>
    <row r="353" spans="23:24" x14ac:dyDescent="0.2">
      <c r="W353" s="3">
        <v>1.7625</v>
      </c>
      <c r="X353" s="3">
        <v>107.02325594586</v>
      </c>
    </row>
    <row r="354" spans="23:24" x14ac:dyDescent="0.2">
      <c r="W354" s="3">
        <v>1.7703125</v>
      </c>
      <c r="X354" s="3">
        <v>110.04811381620701</v>
      </c>
    </row>
    <row r="355" spans="23:24" x14ac:dyDescent="0.2">
      <c r="W355" s="3">
        <v>1.778125</v>
      </c>
      <c r="X355" s="3">
        <v>113.150134422477</v>
      </c>
    </row>
    <row r="356" spans="23:24" x14ac:dyDescent="0.2">
      <c r="W356" s="3">
        <v>1.7859375</v>
      </c>
      <c r="X356" s="3">
        <v>116.330934087903</v>
      </c>
    </row>
    <row r="357" spans="23:24" x14ac:dyDescent="0.2">
      <c r="W357" s="3">
        <v>1.79375</v>
      </c>
      <c r="X357" s="3">
        <v>119.592155682802</v>
      </c>
    </row>
    <row r="358" spans="23:24" x14ac:dyDescent="0.2">
      <c r="W358" s="3">
        <v>1.8015625</v>
      </c>
      <c r="X358" s="3">
        <v>122.935468941574</v>
      </c>
    </row>
    <row r="359" spans="23:24" x14ac:dyDescent="0.2">
      <c r="W359" s="3">
        <v>1.809375</v>
      </c>
      <c r="X359" s="3">
        <v>126.362570782056</v>
      </c>
    </row>
    <row r="360" spans="23:24" x14ac:dyDescent="0.2">
      <c r="W360" s="3">
        <v>1.8171875</v>
      </c>
      <c r="X360" s="3">
        <v>129.875185627279</v>
      </c>
    </row>
    <row r="361" spans="23:24" x14ac:dyDescent="0.2">
      <c r="W361" s="3">
        <v>1.825</v>
      </c>
      <c r="X361" s="3">
        <v>133.475065729596</v>
      </c>
    </row>
    <row r="362" spans="23:24" x14ac:dyDescent="0.2">
      <c r="W362" s="3">
        <v>1.8328125</v>
      </c>
      <c r="X362" s="3">
        <v>137.16399149721701</v>
      </c>
    </row>
    <row r="363" spans="23:24" x14ac:dyDescent="0.2">
      <c r="W363" s="3">
        <v>1.840625</v>
      </c>
      <c r="X363" s="3">
        <v>140.94377182314699</v>
      </c>
    </row>
    <row r="364" spans="23:24" x14ac:dyDescent="0.2">
      <c r="W364" s="3">
        <v>1.8484375</v>
      </c>
      <c r="X364" s="3">
        <v>144.816244416534</v>
      </c>
    </row>
    <row r="365" spans="23:24" x14ac:dyDescent="0.2">
      <c r="W365" s="3">
        <v>1.85625</v>
      </c>
      <c r="X365" s="3">
        <v>148.78327613643401</v>
      </c>
    </row>
    <row r="366" spans="23:24" x14ac:dyDescent="0.2">
      <c r="W366" s="3">
        <v>1.8640625</v>
      </c>
      <c r="X366" s="3">
        <v>152.846763328002</v>
      </c>
    </row>
    <row r="367" spans="23:24" x14ac:dyDescent="0.2">
      <c r="W367" s="3">
        <v>1.871875</v>
      </c>
      <c r="X367" s="3">
        <v>157.00863216111799</v>
      </c>
    </row>
    <row r="368" spans="23:24" x14ac:dyDescent="0.2">
      <c r="W368" s="3">
        <v>1.8796875</v>
      </c>
      <c r="X368" s="3">
        <v>161.270838971453</v>
      </c>
    </row>
    <row r="369" spans="23:24" x14ac:dyDescent="0.2">
      <c r="W369" s="3">
        <v>1.8875</v>
      </c>
      <c r="X369" s="3">
        <v>165.63537060397601</v>
      </c>
    </row>
    <row r="370" spans="23:24" x14ac:dyDescent="0.2">
      <c r="W370" s="3">
        <v>1.8953125</v>
      </c>
      <c r="X370" s="3">
        <v>170.10424475892299</v>
      </c>
    </row>
    <row r="371" spans="23:24" x14ac:dyDescent="0.2">
      <c r="W371" s="3">
        <v>1.903125</v>
      </c>
      <c r="X371" s="3">
        <v>174.679510340224</v>
      </c>
    </row>
    <row r="372" spans="23:24" x14ac:dyDescent="0.2">
      <c r="W372" s="3">
        <v>1.9109375</v>
      </c>
      <c r="X372" s="3">
        <v>179.363247806396</v>
      </c>
    </row>
    <row r="373" spans="23:24" x14ac:dyDescent="0.2">
      <c r="W373" s="3">
        <v>1.91875</v>
      </c>
      <c r="X373" s="3">
        <v>184.157569523918</v>
      </c>
    </row>
    <row r="374" spans="23:24" x14ac:dyDescent="0.2">
      <c r="W374" s="3">
        <v>1.9265625</v>
      </c>
      <c r="X374" s="3">
        <v>189.06462012308</v>
      </c>
    </row>
    <row r="375" spans="23:24" x14ac:dyDescent="0.2">
      <c r="W375" s="3">
        <v>1.934375</v>
      </c>
      <c r="X375" s="3">
        <v>194.08657685633</v>
      </c>
    </row>
    <row r="376" spans="23:24" x14ac:dyDescent="0.2">
      <c r="W376" s="3">
        <v>1.9421875</v>
      </c>
      <c r="X376" s="3">
        <v>199.22564995911301</v>
      </c>
    </row>
    <row r="377" spans="23:24" x14ac:dyDescent="0.2">
      <c r="W377" s="3">
        <v>1.95</v>
      </c>
      <c r="X377" s="3">
        <v>204.484083013212</v>
      </c>
    </row>
    <row r="378" spans="23:24" x14ac:dyDescent="0.2">
      <c r="W378" s="3">
        <v>1.9578125</v>
      </c>
      <c r="X378" s="3">
        <v>209.86415331261099</v>
      </c>
    </row>
    <row r="379" spans="23:24" x14ac:dyDescent="0.2">
      <c r="W379" s="3">
        <v>1.965625</v>
      </c>
      <c r="X379" s="3">
        <v>215.36817223185699</v>
      </c>
    </row>
    <row r="380" spans="23:24" x14ac:dyDescent="0.2">
      <c r="W380" s="3">
        <v>1.9734375</v>
      </c>
      <c r="X380" s="3">
        <v>220.99848559696699</v>
      </c>
    </row>
    <row r="381" spans="23:24" x14ac:dyDescent="0.2">
      <c r="W381" s="3">
        <v>1.98125</v>
      </c>
      <c r="X381" s="3">
        <v>226.75747405885301</v>
      </c>
    </row>
    <row r="382" spans="23:24" x14ac:dyDescent="0.2">
      <c r="W382" s="3">
        <v>1.9890625</v>
      </c>
      <c r="X382" s="3">
        <v>232.64755346929201</v>
      </c>
    </row>
    <row r="383" spans="23:24" x14ac:dyDescent="0.2">
      <c r="W383" s="3">
        <v>1.996875</v>
      </c>
      <c r="X383" s="3">
        <v>238.671175259438</v>
      </c>
    </row>
    <row r="384" spans="23:24" x14ac:dyDescent="0.2">
      <c r="W384" s="3">
        <v>2.0046875000000002</v>
      </c>
      <c r="X384" s="3">
        <v>244.83082682089599</v>
      </c>
    </row>
    <row r="385" spans="23:24" x14ac:dyDescent="0.2">
      <c r="W385" s="3">
        <v>2.0125000000000002</v>
      </c>
      <c r="X385" s="3">
        <v>251.12903188934001</v>
      </c>
    </row>
    <row r="386" spans="23:24" x14ac:dyDescent="0.2">
      <c r="W386" s="3">
        <v>2.0203125000000002</v>
      </c>
      <c r="X386" s="3">
        <v>257.56835093071601</v>
      </c>
    </row>
    <row r="387" spans="23:24" x14ac:dyDescent="0.2">
      <c r="W387" s="3">
        <v>2.0281250000000002</v>
      </c>
      <c r="X387" s="3">
        <v>264.15138153000402</v>
      </c>
    </row>
    <row r="388" spans="23:24" x14ac:dyDescent="0.2">
      <c r="W388" s="3">
        <v>2.0359375000000002</v>
      </c>
      <c r="X388" s="3">
        <v>270.88075878256802</v>
      </c>
    </row>
    <row r="389" spans="23:24" x14ac:dyDescent="0.2">
      <c r="W389" s="3">
        <v>2.0437500000000002</v>
      </c>
      <c r="X389" s="3">
        <v>277.75915568809199</v>
      </c>
    </row>
    <row r="390" spans="23:24" x14ac:dyDescent="0.2">
      <c r="W390" s="3">
        <v>2.0515625000000002</v>
      </c>
      <c r="X390" s="3">
        <v>284.78928354711201</v>
      </c>
    </row>
    <row r="391" spans="23:24" x14ac:dyDescent="0.2">
      <c r="W391" s="3">
        <v>2.0593750000000002</v>
      </c>
      <c r="X391" s="3">
        <v>291.97389236014402</v>
      </c>
    </row>
    <row r="392" spans="23:24" x14ac:dyDescent="0.2">
      <c r="W392" s="3">
        <v>2.0671875000000002</v>
      </c>
      <c r="X392" s="3">
        <v>299.31577122942798</v>
      </c>
    </row>
    <row r="393" spans="23:24" x14ac:dyDescent="0.2">
      <c r="W393" s="3">
        <v>2.0750000000000002</v>
      </c>
      <c r="X393" s="3">
        <v>306.81774876327597</v>
      </c>
    </row>
    <row r="394" spans="23:24" x14ac:dyDescent="0.2">
      <c r="W394" s="3">
        <v>2.0828125000000002</v>
      </c>
      <c r="X394" s="3">
        <v>314.48269348305899</v>
      </c>
    </row>
    <row r="395" spans="23:24" x14ac:dyDescent="0.2">
      <c r="W395" s="3">
        <v>2.0906250000000002</v>
      </c>
      <c r="X395" s="3">
        <v>322.31351423280199</v>
      </c>
    </row>
    <row r="396" spans="23:24" x14ac:dyDescent="0.2">
      <c r="W396" s="3">
        <v>2.0984375000000002</v>
      </c>
      <c r="X396" s="3">
        <v>330.31316059142898</v>
      </c>
    </row>
    <row r="397" spans="23:24" x14ac:dyDescent="0.2">
      <c r="W397" s="3">
        <v>2.1062500000000002</v>
      </c>
      <c r="X397" s="3">
        <v>338.48462328764901</v>
      </c>
    </row>
    <row r="398" spans="23:24" x14ac:dyDescent="0.2">
      <c r="W398" s="3">
        <v>2.1140625000000002</v>
      </c>
      <c r="X398" s="3">
        <v>346.830934617482</v>
      </c>
    </row>
    <row r="399" spans="23:24" x14ac:dyDescent="0.2">
      <c r="W399" s="3">
        <v>2.1218750000000002</v>
      </c>
      <c r="X399" s="3">
        <v>355.355168864451</v>
      </c>
    </row>
    <row r="400" spans="23:24" x14ac:dyDescent="0.2">
      <c r="W400" s="3">
        <v>2.1296875000000002</v>
      </c>
      <c r="X400" s="3">
        <v>364.060442722429</v>
      </c>
    </row>
    <row r="401" spans="1:25" x14ac:dyDescent="0.2">
      <c r="W401" s="3">
        <v>2.1375000000000002</v>
      </c>
      <c r="X401" s="3">
        <v>372.94991572116101</v>
      </c>
    </row>
    <row r="402" spans="1:25" x14ac:dyDescent="0.2">
      <c r="W402" s="3">
        <v>2.1453125000000002</v>
      </c>
      <c r="X402" s="3">
        <v>382.02679065446102</v>
      </c>
    </row>
    <row r="403" spans="1:25" x14ac:dyDescent="0.2">
      <c r="W403" s="3">
        <v>2.1531250000000002</v>
      </c>
      <c r="X403" s="3">
        <v>391.29431401108701</v>
      </c>
    </row>
    <row r="404" spans="1:25" x14ac:dyDescent="0.2">
      <c r="W404" s="3">
        <v>2.1609375000000002</v>
      </c>
      <c r="X404" s="3">
        <v>400.75577640830898</v>
      </c>
    </row>
    <row r="405" spans="1:25" x14ac:dyDescent="0.2">
      <c r="W405" s="3">
        <v>2.1687500000000002</v>
      </c>
      <c r="X405" s="3">
        <v>410.41451302817597</v>
      </c>
    </row>
    <row r="406" spans="1:25" x14ac:dyDescent="0.2">
      <c r="W406" s="3">
        <v>2.1765625000000002</v>
      </c>
      <c r="X406" s="3">
        <v>420.27390405647799</v>
      </c>
    </row>
    <row r="407" spans="1:25" x14ac:dyDescent="0.2">
      <c r="W407" s="3">
        <v>2.1843750000000002</v>
      </c>
      <c r="X407" s="3">
        <v>430.33737512442701</v>
      </c>
    </row>
    <row r="408" spans="1:25" x14ac:dyDescent="0.2">
      <c r="W408" s="3">
        <v>2.1921875000000002</v>
      </c>
      <c r="X408" s="3">
        <v>440.60839775304402</v>
      </c>
    </row>
    <row r="409" spans="1:25" x14ac:dyDescent="0.2">
      <c r="W409" s="3">
        <v>2.2000000000000002</v>
      </c>
      <c r="X409" s="3">
        <v>451.09048980027899</v>
      </c>
    </row>
    <row r="410" spans="1:25" x14ac:dyDescent="0.2">
      <c r="A410" s="3" t="s">
        <v>151</v>
      </c>
    </row>
    <row r="411" spans="1:25" x14ac:dyDescent="0.2">
      <c r="A411">
        <v>1</v>
      </c>
      <c r="B411">
        <v>2</v>
      </c>
      <c r="C411">
        <v>3</v>
      </c>
      <c r="D411">
        <v>4</v>
      </c>
      <c r="E411">
        <v>5</v>
      </c>
      <c r="F411">
        <v>6</v>
      </c>
      <c r="G411">
        <v>7</v>
      </c>
      <c r="H411">
        <v>8</v>
      </c>
      <c r="I411">
        <v>9</v>
      </c>
      <c r="J411">
        <v>10</v>
      </c>
      <c r="K411">
        <v>11</v>
      </c>
      <c r="L411">
        <v>12</v>
      </c>
      <c r="M411">
        <v>13</v>
      </c>
      <c r="N411" t="s">
        <v>113</v>
      </c>
      <c r="O411" t="s">
        <v>114</v>
      </c>
      <c r="P411" t="s">
        <v>115</v>
      </c>
      <c r="Q411" t="s">
        <v>116</v>
      </c>
      <c r="R411" t="s">
        <v>117</v>
      </c>
      <c r="S411" t="s">
        <v>118</v>
      </c>
      <c r="T411" t="s">
        <v>119</v>
      </c>
      <c r="U411" t="s">
        <v>120</v>
      </c>
      <c r="V411" t="s">
        <v>121</v>
      </c>
      <c r="W411" t="s">
        <v>122</v>
      </c>
      <c r="X411"/>
      <c r="Y411"/>
    </row>
    <row r="412" spans="1:25" x14ac:dyDescent="0.2">
      <c r="A412">
        <v>1.9701428184938901</v>
      </c>
      <c r="B412">
        <v>1.9069907622066</v>
      </c>
      <c r="C412">
        <v>1.33783297697123</v>
      </c>
      <c r="D412">
        <v>1.34441229454601</v>
      </c>
      <c r="E412">
        <v>1.3209168106403599</v>
      </c>
      <c r="F412">
        <v>1.74095349814705</v>
      </c>
      <c r="G412">
        <v>1.7148049267624701</v>
      </c>
      <c r="H412">
        <v>1.6727676364008801</v>
      </c>
      <c r="I412">
        <v>0</v>
      </c>
      <c r="J412">
        <v>0</v>
      </c>
      <c r="K412">
        <v>0</v>
      </c>
      <c r="L412">
        <v>0</v>
      </c>
      <c r="M412"/>
      <c r="N412">
        <v>1.9385667903502399</v>
      </c>
      <c r="O412">
        <v>200</v>
      </c>
      <c r="P412">
        <v>1.33783297697123</v>
      </c>
      <c r="Q412" t="s">
        <v>76</v>
      </c>
      <c r="R412">
        <v>6.5726543699537201</v>
      </c>
      <c r="S412">
        <v>196.82923882407701</v>
      </c>
      <c r="T412">
        <v>3.1707611759229</v>
      </c>
      <c r="U412">
        <v>0.2</v>
      </c>
      <c r="V412">
        <v>6.5727003110354802</v>
      </c>
      <c r="W412">
        <v>22.378569385208898</v>
      </c>
      <c r="X412"/>
      <c r="Y412"/>
    </row>
    <row r="413" spans="1:25" x14ac:dyDescent="0.2">
      <c r="A413">
        <v>1.77130369773535</v>
      </c>
      <c r="B413">
        <v>1.7612210848966601</v>
      </c>
      <c r="C413">
        <v>0.82060505867356504</v>
      </c>
      <c r="D413">
        <v>0.82383429599922398</v>
      </c>
      <c r="E413">
        <v>0.81949144317396405</v>
      </c>
      <c r="F413">
        <v>1.5230826545918199</v>
      </c>
      <c r="G413">
        <v>1.49355794318656</v>
      </c>
      <c r="H413">
        <v>1.5102291601211699</v>
      </c>
      <c r="I413">
        <v>1.33729477601083</v>
      </c>
      <c r="J413">
        <v>1.3493784635735699</v>
      </c>
      <c r="K413">
        <v>1.2867964045289599</v>
      </c>
      <c r="L413">
        <v>0</v>
      </c>
      <c r="M413"/>
      <c r="N413">
        <v>1.766262391316</v>
      </c>
      <c r="O413">
        <v>100</v>
      </c>
      <c r="P413">
        <v>0.82060505867356504</v>
      </c>
      <c r="Q413" t="s">
        <v>82</v>
      </c>
      <c r="R413">
        <v>45237481.239247702</v>
      </c>
      <c r="S413">
        <v>108.470454230055</v>
      </c>
      <c r="T413">
        <v>-8.4704542300558696</v>
      </c>
      <c r="U413">
        <v>0.20781250000000001</v>
      </c>
      <c r="V413">
        <v>6.5727137764623897</v>
      </c>
      <c r="W413">
        <v>7.1682093664541098</v>
      </c>
      <c r="X413"/>
      <c r="Y413"/>
    </row>
    <row r="414" spans="1:25" x14ac:dyDescent="0.2">
      <c r="A414">
        <v>1.57322478896517</v>
      </c>
      <c r="B414">
        <v>1.4886486386256399</v>
      </c>
      <c r="C414">
        <v>1.4460768163050799</v>
      </c>
      <c r="D414">
        <v>1.4660715228599901</v>
      </c>
      <c r="E414">
        <v>1.45385465241945</v>
      </c>
      <c r="F414">
        <v>1.15821075817451</v>
      </c>
      <c r="G414">
        <v>1.1331726923146199</v>
      </c>
      <c r="H414">
        <v>1.11615591918629</v>
      </c>
      <c r="I414">
        <v>1.4978424649245099</v>
      </c>
      <c r="J414">
        <v>1.5286353063524101</v>
      </c>
      <c r="K414">
        <v>1.49772085128032</v>
      </c>
      <c r="L414">
        <v>0</v>
      </c>
      <c r="M414"/>
      <c r="N414">
        <v>1.5309367137954</v>
      </c>
      <c r="O414">
        <v>50</v>
      </c>
      <c r="P414">
        <v>1.4460768163050799</v>
      </c>
      <c r="Q414" t="s">
        <v>123</v>
      </c>
      <c r="R414">
        <v>12.272465525915999</v>
      </c>
      <c r="S414">
        <v>45.621692540743197</v>
      </c>
      <c r="T414">
        <v>4.3783074592567104</v>
      </c>
      <c r="U414">
        <v>0.21562500000000001</v>
      </c>
      <c r="V414">
        <v>6.57273046328491</v>
      </c>
      <c r="W414">
        <v>33.209344432191003</v>
      </c>
      <c r="X414"/>
      <c r="Y414"/>
    </row>
    <row r="415" spans="1:25" x14ac:dyDescent="0.2">
      <c r="A415">
        <v>1.29737417441725</v>
      </c>
      <c r="B415">
        <v>1.23189431135566</v>
      </c>
      <c r="C415">
        <v>1.22536533178464</v>
      </c>
      <c r="D415">
        <v>1.2341567526483801</v>
      </c>
      <c r="E415">
        <v>1.20819911915455</v>
      </c>
      <c r="F415">
        <v>1.36735645953151</v>
      </c>
      <c r="G415">
        <v>1.36694235701547</v>
      </c>
      <c r="H415">
        <v>1.3636972575475499</v>
      </c>
      <c r="I415">
        <v>1.53249106405641</v>
      </c>
      <c r="J415">
        <v>1.5034245442455301</v>
      </c>
      <c r="K415">
        <v>1.4932689914248001</v>
      </c>
      <c r="L415"/>
      <c r="M415"/>
      <c r="N415">
        <v>1.2646342428864501</v>
      </c>
      <c r="O415">
        <v>25</v>
      </c>
      <c r="P415">
        <v>1.22536533178464</v>
      </c>
      <c r="Q415" t="s">
        <v>77</v>
      </c>
      <c r="R415">
        <v>6.7080289124492403</v>
      </c>
      <c r="S415">
        <v>17.409324602617499</v>
      </c>
      <c r="T415">
        <v>7.5906753973824896</v>
      </c>
      <c r="U415">
        <v>0.22343750000000001</v>
      </c>
      <c r="V415">
        <v>6.57275098222041</v>
      </c>
      <c r="W415">
        <v>15.3426677166725</v>
      </c>
      <c r="X415"/>
      <c r="Y415"/>
    </row>
    <row r="416" spans="1:25" x14ac:dyDescent="0.2">
      <c r="A416">
        <v>1.0152134601340801</v>
      </c>
      <c r="B416">
        <v>0.93510954131750501</v>
      </c>
      <c r="C416">
        <v>0.930589180059334</v>
      </c>
      <c r="D416">
        <v>0.93775755184915499</v>
      </c>
      <c r="E416">
        <v>0.93743613494608502</v>
      </c>
      <c r="F416">
        <v>0.97325937363998405</v>
      </c>
      <c r="G416">
        <v>0.94111986585716501</v>
      </c>
      <c r="H416">
        <v>0.92622292507825499</v>
      </c>
      <c r="I416">
        <v>0</v>
      </c>
      <c r="J416" s="59">
        <v>4.00266534930898E-3</v>
      </c>
      <c r="K416">
        <v>0</v>
      </c>
      <c r="L416"/>
      <c r="M416"/>
      <c r="N416">
        <v>0.975161500725792</v>
      </c>
      <c r="O416">
        <v>12.5</v>
      </c>
      <c r="P416">
        <v>0.930589180059334</v>
      </c>
      <c r="Q416" t="s">
        <v>81</v>
      </c>
      <c r="R416"/>
      <c r="S416">
        <v>8.4677771794911401</v>
      </c>
      <c r="T416">
        <v>4.0322228205088599</v>
      </c>
      <c r="U416">
        <v>0.23125000000000001</v>
      </c>
      <c r="V416">
        <v>6.57277603172935</v>
      </c>
      <c r="W416">
        <v>7.9573041908892401</v>
      </c>
      <c r="X416"/>
      <c r="Y416"/>
    </row>
    <row r="417" spans="1:25" x14ac:dyDescent="0.2">
      <c r="A417">
        <v>0.74912540585037501</v>
      </c>
      <c r="B417">
        <v>0.73928695949500101</v>
      </c>
      <c r="C417">
        <v>1.0823903432264099</v>
      </c>
      <c r="D417">
        <v>1.06808629637523</v>
      </c>
      <c r="E417">
        <v>1.07065306146424</v>
      </c>
      <c r="F417">
        <v>1.3786891420086</v>
      </c>
      <c r="G417">
        <v>1.39245774481323</v>
      </c>
      <c r="H417">
        <v>1.33453021392718</v>
      </c>
      <c r="I417">
        <v>0.85374451973983501</v>
      </c>
      <c r="J417">
        <v>0.84111154643080499</v>
      </c>
      <c r="K417">
        <v>0.84649625622468505</v>
      </c>
      <c r="L417"/>
      <c r="M417"/>
      <c r="N417">
        <v>0.74420618267268801</v>
      </c>
      <c r="O417">
        <v>6.25</v>
      </c>
      <c r="P417">
        <v>1.0823903432264099</v>
      </c>
      <c r="Q417" t="s">
        <v>66</v>
      </c>
      <c r="R417"/>
      <c r="S417">
        <v>6.8818454687008899</v>
      </c>
      <c r="T417">
        <v>-0.63184546870089198</v>
      </c>
      <c r="U417">
        <v>0.23906250000000001</v>
      </c>
      <c r="V417">
        <v>6.5728064068862899</v>
      </c>
      <c r="W417">
        <v>10.3882332302633</v>
      </c>
      <c r="X417"/>
      <c r="Y417"/>
    </row>
    <row r="418" spans="1:25" x14ac:dyDescent="0.2">
      <c r="A418">
        <v>0.57479806538337397</v>
      </c>
      <c r="B418">
        <v>0.53823377911459602</v>
      </c>
      <c r="C418">
        <v>1.7221632852239901</v>
      </c>
      <c r="D418">
        <v>1.6724038751919901</v>
      </c>
      <c r="E418">
        <v>1.6645129631667701</v>
      </c>
      <c r="F418">
        <v>1.38616735615954</v>
      </c>
      <c r="G418">
        <v>1.3733052951334499</v>
      </c>
      <c r="H418">
        <v>1.3276701737168599</v>
      </c>
      <c r="I418">
        <v>0.82735778241437496</v>
      </c>
      <c r="J418">
        <v>0.84151389699158496</v>
      </c>
      <c r="K418">
        <v>0.81595503877497499</v>
      </c>
      <c r="L418"/>
      <c r="M418"/>
      <c r="N418">
        <v>0.55651592224898505</v>
      </c>
      <c r="O418">
        <v>3.125</v>
      </c>
      <c r="P418">
        <v>1.7221632852239901</v>
      </c>
      <c r="Q418" t="s">
        <v>73</v>
      </c>
      <c r="R418"/>
      <c r="S418">
        <v>6.6166661119376604</v>
      </c>
      <c r="T418">
        <v>-3.49166611193766</v>
      </c>
      <c r="U418">
        <v>0.24687500000000001</v>
      </c>
      <c r="V418">
        <v>6.5728430087967098</v>
      </c>
      <c r="W418">
        <v>92.573910722881294</v>
      </c>
      <c r="X418"/>
      <c r="Y418"/>
    </row>
    <row r="419" spans="1:25" x14ac:dyDescent="0.2">
      <c r="A419">
        <v>0.30932765962394898</v>
      </c>
      <c r="B419">
        <v>0.29035235875828902</v>
      </c>
      <c r="C419">
        <v>1.0451200098567599</v>
      </c>
      <c r="D419">
        <v>1.0293364644321401</v>
      </c>
      <c r="E419">
        <v>0.98574396451239399</v>
      </c>
      <c r="F419">
        <v>1.54971624770081</v>
      </c>
      <c r="G419">
        <v>1.5638415700389601</v>
      </c>
      <c r="H419">
        <v>1.5314122017512899</v>
      </c>
      <c r="I419">
        <v>0.63762274980627098</v>
      </c>
      <c r="J419">
        <v>0.61408707427744402</v>
      </c>
      <c r="K419">
        <v>0.61753745850224495</v>
      </c>
      <c r="L419"/>
      <c r="M419"/>
      <c r="N419">
        <v>0.29984000919111897</v>
      </c>
      <c r="O419">
        <v>0</v>
      </c>
      <c r="P419">
        <v>1.0451200098567599</v>
      </c>
      <c r="Q419" t="s">
        <v>79</v>
      </c>
      <c r="R419"/>
      <c r="S419">
        <v>6.5733491901128396</v>
      </c>
      <c r="T419">
        <v>-6.5733491901128396</v>
      </c>
      <c r="U419">
        <v>0.25468750000000001</v>
      </c>
      <c r="V419">
        <v>6.5728868545730901</v>
      </c>
      <c r="W419">
        <v>9.5889878912225406</v>
      </c>
      <c r="X419"/>
      <c r="Y419"/>
    </row>
    <row r="420" spans="1:2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>
        <v>1.74095349814705</v>
      </c>
      <c r="Q420" t="s">
        <v>72</v>
      </c>
      <c r="R420"/>
      <c r="S420"/>
      <c r="T420"/>
      <c r="U420">
        <v>0.26250000000000001</v>
      </c>
      <c r="V420">
        <v>6.5729390878834604</v>
      </c>
      <c r="W420">
        <v>99.067734330518306</v>
      </c>
      <c r="X420"/>
      <c r="Y420"/>
    </row>
    <row r="421" spans="1:2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>
        <v>1.5230826545918199</v>
      </c>
      <c r="Q421" t="s">
        <v>74</v>
      </c>
      <c r="R421"/>
      <c r="S421"/>
      <c r="T421"/>
      <c r="U421">
        <v>0.27031250000000001</v>
      </c>
      <c r="V421">
        <v>6.5730009900857604</v>
      </c>
      <c r="W421">
        <v>44.297388514338103</v>
      </c>
      <c r="X421"/>
      <c r="Y421"/>
    </row>
    <row r="422" spans="1:2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>
        <v>1.15821075817451</v>
      </c>
      <c r="Q422" t="s">
        <v>78</v>
      </c>
      <c r="R422"/>
      <c r="S422"/>
      <c r="T422"/>
      <c r="U422">
        <v>0.27812500000000001</v>
      </c>
      <c r="V422">
        <v>6.5730739919609196</v>
      </c>
      <c r="W422">
        <v>12.5816402902005</v>
      </c>
      <c r="X422"/>
      <c r="Y422"/>
    </row>
    <row r="423" spans="1:2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>
        <v>1.36735645953151</v>
      </c>
      <c r="Q423" t="s">
        <v>75</v>
      </c>
      <c r="R423"/>
      <c r="S423"/>
      <c r="T423"/>
      <c r="U423">
        <v>0.28593750000000001</v>
      </c>
      <c r="V423">
        <v>6.5731596860577497</v>
      </c>
      <c r="W423">
        <v>24.870953570501701</v>
      </c>
      <c r="X423"/>
      <c r="Y423"/>
    </row>
    <row r="424" spans="1:2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>
        <v>0.97325937363998405</v>
      </c>
      <c r="Q424" t="s">
        <v>80</v>
      </c>
      <c r="R424"/>
      <c r="S424"/>
      <c r="T424"/>
      <c r="U424">
        <v>0.29375000000000001</v>
      </c>
      <c r="V424">
        <v>6.5732598396624002</v>
      </c>
      <c r="W424">
        <v>8.4431180229467593</v>
      </c>
      <c r="X424"/>
      <c r="Y424"/>
    </row>
    <row r="425" spans="1:2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>
        <v>1.3786891420086</v>
      </c>
      <c r="Q425" t="s">
        <v>124</v>
      </c>
      <c r="R425"/>
      <c r="S425"/>
      <c r="T425"/>
      <c r="U425">
        <v>0.30156250000000001</v>
      </c>
      <c r="V425">
        <v>6.5733764084050703</v>
      </c>
      <c r="W425">
        <v>25.912650063424401</v>
      </c>
      <c r="X425"/>
      <c r="Y425"/>
    </row>
    <row r="426" spans="1:2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>
        <v>1.38616735615954</v>
      </c>
      <c r="Q426" t="s">
        <v>68</v>
      </c>
      <c r="R426"/>
      <c r="S426"/>
      <c r="T426"/>
      <c r="U426">
        <v>0.30937500000000001</v>
      </c>
      <c r="V426">
        <v>6.5735115505167698</v>
      </c>
      <c r="W426">
        <v>26.627328891020301</v>
      </c>
      <c r="X426"/>
      <c r="Y426"/>
    </row>
    <row r="427" spans="1:2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>
        <v>1.54971624770081</v>
      </c>
      <c r="Q427" t="s">
        <v>125</v>
      </c>
      <c r="R427"/>
      <c r="S427"/>
      <c r="T427"/>
      <c r="U427">
        <v>0.31718750000000001</v>
      </c>
      <c r="V427">
        <v>6.5736676417484103</v>
      </c>
      <c r="W427">
        <v>48.949534017076203</v>
      </c>
      <c r="X427"/>
      <c r="Y427"/>
    </row>
    <row r="428" spans="1:2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>
        <v>0</v>
      </c>
      <c r="Q428" t="s">
        <v>83</v>
      </c>
      <c r="R428"/>
      <c r="S428"/>
      <c r="T428"/>
      <c r="U428">
        <v>0.32500000000000001</v>
      </c>
      <c r="V428">
        <v>6.5738472909649301</v>
      </c>
      <c r="W428">
        <v>6.5726543699537201</v>
      </c>
      <c r="X428"/>
      <c r="Y428"/>
    </row>
    <row r="429" spans="1:2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>
        <v>1.33729477601083</v>
      </c>
      <c r="Q429" t="s">
        <v>70</v>
      </c>
      <c r="R429"/>
      <c r="S429"/>
      <c r="T429"/>
      <c r="U429">
        <v>0.33281250000000001</v>
      </c>
      <c r="V429">
        <v>6.5740533564265</v>
      </c>
      <c r="W429">
        <v>22.335964599846999</v>
      </c>
      <c r="X429"/>
      <c r="Y429"/>
    </row>
    <row r="430" spans="1:2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>
        <v>1.4978424649245099</v>
      </c>
      <c r="Q430" t="s">
        <v>71</v>
      </c>
      <c r="R430"/>
      <c r="S430"/>
      <c r="T430"/>
      <c r="U430">
        <v>0.34062500000000001</v>
      </c>
      <c r="V430">
        <v>6.5742889627693204</v>
      </c>
      <c r="W430">
        <v>40.297022778283498</v>
      </c>
      <c r="X430"/>
      <c r="Y430"/>
    </row>
    <row r="431" spans="1:2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>
        <v>1.53249106405641</v>
      </c>
      <c r="Q431" t="s">
        <v>126</v>
      </c>
      <c r="R431"/>
      <c r="S431"/>
      <c r="T431"/>
      <c r="U431">
        <v>0.34843750000000001</v>
      </c>
      <c r="V431">
        <v>6.5745575186979597</v>
      </c>
      <c r="W431">
        <v>45.888412282601102</v>
      </c>
      <c r="X431"/>
      <c r="Y431"/>
    </row>
    <row r="432" spans="1:2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>
        <v>0</v>
      </c>
      <c r="Q432" t="s">
        <v>46</v>
      </c>
      <c r="R432"/>
      <c r="S432"/>
      <c r="T432"/>
      <c r="U432">
        <v>0.35625000000000001</v>
      </c>
      <c r="V432">
        <v>6.5748627354014104</v>
      </c>
      <c r="W432">
        <v>6.5726543699537201</v>
      </c>
      <c r="X432"/>
      <c r="Y432"/>
    </row>
    <row r="433" spans="1:2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>
        <v>0.36406250000000001</v>
      </c>
      <c r="V433">
        <v>6.57520864570487</v>
      </c>
      <c r="W433"/>
      <c r="X433"/>
      <c r="Y433"/>
    </row>
    <row r="434" spans="1:2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>
        <v>0.37187500000000001</v>
      </c>
      <c r="V434">
        <v>6.5755996239690404</v>
      </c>
      <c r="W434"/>
      <c r="X434"/>
      <c r="Y434"/>
    </row>
    <row r="435" spans="1:2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>
        <v>0.37968750000000001</v>
      </c>
      <c r="V435">
        <v>6.5760404067488896</v>
      </c>
      <c r="W435"/>
      <c r="X435"/>
      <c r="Y435"/>
    </row>
    <row r="436" spans="1:2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>
        <v>0.38750000000000001</v>
      </c>
      <c r="V436">
        <v>6.5765361142236101</v>
      </c>
      <c r="W436"/>
      <c r="X436"/>
      <c r="Y436"/>
    </row>
    <row r="437" spans="1:2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>
        <v>0.39531250000000001</v>
      </c>
      <c r="V437">
        <v>6.5770922724093799</v>
      </c>
      <c r="W437"/>
      <c r="X437"/>
      <c r="Y437"/>
    </row>
    <row r="438" spans="1:2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>
        <v>0.40312500000000001</v>
      </c>
      <c r="V438">
        <v>6.57771483616665</v>
      </c>
      <c r="W438"/>
      <c r="X438"/>
      <c r="Y438"/>
    </row>
    <row r="439" spans="1:2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>
        <v>0.41093750000000001</v>
      </c>
      <c r="V439">
        <v>6.5784102130133899</v>
      </c>
      <c r="W439"/>
      <c r="X439"/>
      <c r="Y439"/>
    </row>
    <row r="440" spans="1:2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>
        <v>0.41875000000000001</v>
      </c>
      <c r="V440">
        <v>6.5791852877558696</v>
      </c>
      <c r="W440"/>
      <c r="X440"/>
      <c r="Y440"/>
    </row>
    <row r="441" spans="1:2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>
        <v>0.42656250000000001</v>
      </c>
      <c r="V441">
        <v>6.5800474479482398</v>
      </c>
      <c r="W441"/>
      <c r="X441"/>
      <c r="Y441"/>
    </row>
    <row r="442" spans="1:2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>
        <v>0.43437500000000001</v>
      </c>
      <c r="V442">
        <v>6.5810046101924504</v>
      </c>
      <c r="W442"/>
      <c r="X442"/>
      <c r="Y442"/>
    </row>
    <row r="443" spans="1:2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>
        <v>0.44218750000000001</v>
      </c>
      <c r="V443">
        <v>6.5820652472896199</v>
      </c>
      <c r="W443"/>
      <c r="X443"/>
      <c r="Y443"/>
    </row>
    <row r="444" spans="1:2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>
        <v>0.45</v>
      </c>
      <c r="V444">
        <v>6.58323841625411</v>
      </c>
      <c r="W444"/>
      <c r="X444"/>
      <c r="Y444"/>
    </row>
    <row r="445" spans="1:2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>
        <v>0.45781250000000001</v>
      </c>
      <c r="V445">
        <v>6.5845337872015497</v>
      </c>
      <c r="W445"/>
      <c r="X445"/>
      <c r="Y445"/>
    </row>
    <row r="446" spans="1:2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>
        <v>0.46562500000000001</v>
      </c>
      <c r="V446">
        <v>6.5859616731217896</v>
      </c>
      <c r="W446"/>
      <c r="X446"/>
      <c r="Y446"/>
    </row>
    <row r="447" spans="1:2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>
        <v>0.47343750000000001</v>
      </c>
      <c r="V447">
        <v>6.5875330605478997</v>
      </c>
      <c r="W447"/>
      <c r="X447"/>
      <c r="Y447"/>
    </row>
    <row r="448" spans="1:2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>
        <v>0.48125000000000001</v>
      </c>
      <c r="V448">
        <v>6.5892596411322302</v>
      </c>
      <c r="W448"/>
      <c r="X448"/>
      <c r="Y448"/>
    </row>
    <row r="449" spans="1:2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>
        <v>0.48906250000000001</v>
      </c>
      <c r="V449">
        <v>6.5911538441403303</v>
      </c>
      <c r="W449"/>
      <c r="X449"/>
      <c r="Y449"/>
    </row>
    <row r="450" spans="1:2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>
        <v>0.49687500000000001</v>
      </c>
      <c r="V450">
        <v>6.5932288698737596</v>
      </c>
      <c r="W450"/>
      <c r="X450"/>
      <c r="Y450"/>
    </row>
    <row r="451" spans="1:2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>
        <v>0.50468749999999896</v>
      </c>
      <c r="V451">
        <v>6.59549872403257</v>
      </c>
      <c r="W451"/>
      <c r="X451"/>
      <c r="Y451"/>
    </row>
    <row r="452" spans="1:2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>
        <v>0.51249999999999896</v>
      </c>
      <c r="V452">
        <v>6.5979782530281001</v>
      </c>
      <c r="W452"/>
      <c r="X452"/>
      <c r="Y452"/>
    </row>
    <row r="453" spans="1:2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>
        <v>0.52031249999999896</v>
      </c>
      <c r="V453">
        <v>6.6006831802571</v>
      </c>
      <c r="W453"/>
      <c r="X453"/>
      <c r="Y453"/>
    </row>
    <row r="454" spans="1:2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>
        <v>0.52812499999999896</v>
      </c>
      <c r="V454">
        <v>6.6036301433475302</v>
      </c>
      <c r="W454"/>
      <c r="X454"/>
      <c r="Y454"/>
    </row>
    <row r="455" spans="1:2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>
        <v>0.53593749999999896</v>
      </c>
      <c r="V455">
        <v>6.60683673238686</v>
      </c>
      <c r="W455"/>
      <c r="X455"/>
      <c r="Y455"/>
    </row>
    <row r="456" spans="1:2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>
        <v>0.54374999999999896</v>
      </c>
      <c r="V456">
        <v>6.6103215291435102</v>
      </c>
      <c r="W456"/>
      <c r="X456"/>
      <c r="Y456"/>
    </row>
    <row r="457" spans="1:2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>
        <v>0.55156249999999896</v>
      </c>
      <c r="V457">
        <v>6.6141041472916804</v>
      </c>
      <c r="W457"/>
      <c r="X457"/>
      <c r="Y457"/>
    </row>
    <row r="458" spans="1:2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>
        <v>0.55937499999999896</v>
      </c>
      <c r="V458">
        <v>6.61820527365039</v>
      </c>
      <c r="W458"/>
      <c r="X458"/>
      <c r="Y458"/>
    </row>
    <row r="459" spans="1:2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>
        <v>0.56718749999999896</v>
      </c>
      <c r="V459">
        <v>6.6226467104469799</v>
      </c>
      <c r="W459"/>
      <c r="X459"/>
      <c r="Y459"/>
    </row>
    <row r="460" spans="1:2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>
        <v>0.57499999999999896</v>
      </c>
      <c r="V460">
        <v>6.62745141861547</v>
      </c>
      <c r="W460"/>
      <c r="X460"/>
      <c r="Y460"/>
    </row>
    <row r="461" spans="1:2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>
        <v>0.58281249999999896</v>
      </c>
      <c r="V461">
        <v>6.6326435621402604</v>
      </c>
      <c r="W461"/>
      <c r="X461"/>
      <c r="Y461"/>
    </row>
    <row r="462" spans="1:2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>
        <v>0.59062499999999896</v>
      </c>
      <c r="V462">
        <v>6.6382485534553703</v>
      </c>
      <c r="W462"/>
      <c r="X462"/>
      <c r="Y462"/>
    </row>
    <row r="463" spans="1:2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>
        <v>0.59843749999999896</v>
      </c>
      <c r="V463">
        <v>6.6442930999095404</v>
      </c>
      <c r="W463"/>
      <c r="X463"/>
      <c r="Y463"/>
    </row>
    <row r="464" spans="1:2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>
        <v>0.60624999999999896</v>
      </c>
      <c r="V464">
        <v>6.6508052513073803</v>
      </c>
      <c r="W464"/>
      <c r="X464"/>
      <c r="Y464"/>
    </row>
    <row r="465" spans="1:2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>
        <v>0.61406249999999896</v>
      </c>
      <c r="V465">
        <v>6.6578144485369002</v>
      </c>
      <c r="W465"/>
      <c r="X465"/>
      <c r="Y465"/>
    </row>
    <row r="466" spans="1:2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>
        <v>0.62187499999999896</v>
      </c>
      <c r="V466">
        <v>6.6653515732933704</v>
      </c>
      <c r="W466"/>
      <c r="X466"/>
      <c r="Y466"/>
    </row>
    <row r="467" spans="1:2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>
        <v>0.62968749999999896</v>
      </c>
      <c r="V467">
        <v>6.6734489989097598</v>
      </c>
      <c r="W467"/>
      <c r="X467"/>
      <c r="Y467"/>
    </row>
    <row r="468" spans="1:2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>
        <v>0.63749999999999896</v>
      </c>
      <c r="V468">
        <v>6.6821406423038603</v>
      </c>
      <c r="W468"/>
      <c r="X468"/>
      <c r="Y468"/>
    </row>
    <row r="469" spans="1:2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>
        <v>0.64531249999999896</v>
      </c>
      <c r="V469">
        <v>6.6914620170520296</v>
      </c>
      <c r="W469"/>
      <c r="X469"/>
      <c r="Y469"/>
    </row>
    <row r="470" spans="1:2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>
        <v>0.65312499999999896</v>
      </c>
      <c r="V470">
        <v>6.7014502875995703</v>
      </c>
      <c r="W470"/>
      <c r="X470"/>
      <c r="Y470"/>
    </row>
    <row r="471" spans="1:2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>
        <v>0.66093749999999896</v>
      </c>
      <c r="V471">
        <v>6.7121443246178298</v>
      </c>
      <c r="W471"/>
      <c r="X471"/>
      <c r="Y471"/>
    </row>
    <row r="472" spans="1:2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>
        <v>0.66874999999999896</v>
      </c>
      <c r="V472">
        <v>6.7235847615178201</v>
      </c>
      <c r="W472"/>
      <c r="X472"/>
      <c r="Y472"/>
    </row>
    <row r="473" spans="1:2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>
        <v>0.67656249999999896</v>
      </c>
      <c r="V473">
        <v>6.7358140521302996</v>
      </c>
      <c r="W473"/>
      <c r="X473"/>
      <c r="Y473"/>
    </row>
    <row r="474" spans="1:2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>
        <v>0.68437499999999896</v>
      </c>
      <c r="V474">
        <v>6.7488765295622404</v>
      </c>
      <c r="W474"/>
      <c r="X474"/>
      <c r="Y474"/>
    </row>
    <row r="475" spans="1:2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>
        <v>0.69218749999999896</v>
      </c>
      <c r="V475">
        <v>6.7628184662393496</v>
      </c>
      <c r="W475"/>
      <c r="X475"/>
      <c r="Y475"/>
    </row>
    <row r="476" spans="1:2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>
        <v>0.69999999999999896</v>
      </c>
      <c r="V476">
        <v>6.7776881351446701</v>
      </c>
      <c r="W476"/>
      <c r="X476"/>
      <c r="Y476"/>
    </row>
    <row r="477" spans="1:2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>
        <v>0.70781249999999896</v>
      </c>
      <c r="V477">
        <v>6.7935358722627601</v>
      </c>
      <c r="W477"/>
      <c r="X477"/>
      <c r="Y477"/>
    </row>
    <row r="478" spans="1:2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>
        <v>0.71562499999999896</v>
      </c>
      <c r="V478">
        <v>6.8104141402394598</v>
      </c>
      <c r="W478"/>
      <c r="X478"/>
      <c r="Y478"/>
    </row>
    <row r="479" spans="1:2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>
        <v>0.72343749999999996</v>
      </c>
      <c r="V479">
        <v>6.8283775932666302</v>
      </c>
      <c r="W479"/>
      <c r="X479"/>
      <c r="Y479"/>
    </row>
    <row r="480" spans="1:2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>
        <v>0.73124999999999996</v>
      </c>
      <c r="V480">
        <v>6.8474831432018703</v>
      </c>
      <c r="W480"/>
      <c r="X480"/>
      <c r="Y480"/>
    </row>
    <row r="481" spans="1:2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>
        <v>0.73906249999999996</v>
      </c>
      <c r="V481">
        <v>6.8677900269325303</v>
      </c>
      <c r="W481"/>
      <c r="X481"/>
      <c r="Y481"/>
    </row>
    <row r="482" spans="1:2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>
        <v>0.74687499999999996</v>
      </c>
      <c r="V482">
        <v>6.88935987499387</v>
      </c>
      <c r="W482"/>
      <c r="X482"/>
      <c r="Y482"/>
    </row>
    <row r="483" spans="1:2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>
        <v>0.75468749999999996</v>
      </c>
      <c r="V483">
        <v>6.9122567814507399</v>
      </c>
      <c r="W483"/>
      <c r="X483"/>
      <c r="Y483"/>
    </row>
    <row r="484" spans="1:2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>
        <v>0.76249999999999996</v>
      </c>
      <c r="V484">
        <v>6.9365473750525197</v>
      </c>
      <c r="W484"/>
      <c r="X484"/>
      <c r="Y484"/>
    </row>
    <row r="485" spans="1:2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>
        <v>0.77031249999999996</v>
      </c>
      <c r="V485">
        <v>6.9623008916706297</v>
      </c>
      <c r="W485"/>
      <c r="X485"/>
      <c r="Y485"/>
    </row>
    <row r="486" spans="1:2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>
        <v>0.77812499999999996</v>
      </c>
      <c r="V486">
        <v>6.9895892480282997</v>
      </c>
      <c r="W486"/>
      <c r="X486"/>
      <c r="Y486"/>
    </row>
    <row r="487" spans="1:2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>
        <v>0.78593749999999996</v>
      </c>
      <c r="V487">
        <v>7.0184871167318903</v>
      </c>
      <c r="W487"/>
      <c r="X487"/>
      <c r="Y487"/>
    </row>
    <row r="488" spans="1:2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>
        <v>0.79374999999999996</v>
      </c>
      <c r="V488">
        <v>7.0490720026132498</v>
      </c>
      <c r="W488"/>
      <c r="X488"/>
      <c r="Y488"/>
    </row>
    <row r="489" spans="1:2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>
        <v>0.80156249999999996</v>
      </c>
      <c r="V489">
        <v>7.0814243203925598</v>
      </c>
      <c r="W489"/>
      <c r="X489"/>
      <c r="Y489"/>
    </row>
    <row r="490" spans="1:2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>
        <v>0.80937499999999996</v>
      </c>
      <c r="V490">
        <v>7.1156274736709699</v>
      </c>
      <c r="W490"/>
      <c r="X490"/>
      <c r="Y490"/>
    </row>
    <row r="491" spans="1:2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>
        <v>0.81718749999999996</v>
      </c>
      <c r="V491">
        <v>7.15176793526238</v>
      </c>
      <c r="W491"/>
      <c r="X491"/>
      <c r="Y491"/>
    </row>
    <row r="492" spans="1:2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>
        <v>0.82499999999999996</v>
      </c>
      <c r="V492">
        <v>7.1899353288737702</v>
      </c>
      <c r="W492"/>
      <c r="X492"/>
      <c r="Y492"/>
    </row>
    <row r="493" spans="1:2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>
        <v>0.83281249999999996</v>
      </c>
      <c r="V493">
        <v>7.2302225121431603</v>
      </c>
      <c r="W493"/>
      <c r="X493"/>
      <c r="Y493"/>
    </row>
    <row r="494" spans="1:2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>
        <v>0.84062499999999996</v>
      </c>
      <c r="V494">
        <v>7.2727256610448103</v>
      </c>
      <c r="W494"/>
      <c r="X494"/>
      <c r="Y494"/>
    </row>
    <row r="495" spans="1:2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>
        <v>0.84843749999999996</v>
      </c>
      <c r="V495">
        <v>7.3175443556705</v>
      </c>
      <c r="W495"/>
      <c r="X495"/>
      <c r="Y495"/>
    </row>
    <row r="496" spans="1:2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>
        <v>0.85624999999999996</v>
      </c>
      <c r="V496">
        <v>7.3647816673964401</v>
      </c>
      <c r="W496"/>
      <c r="X496"/>
      <c r="Y496"/>
    </row>
    <row r="497" spans="1:2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>
        <v>0.86406249999999996</v>
      </c>
      <c r="V497">
        <v>7.4145442474447698</v>
      </c>
      <c r="W497"/>
      <c r="X497"/>
      <c r="Y497"/>
    </row>
    <row r="498" spans="1:2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>
        <v>0.87187499999999996</v>
      </c>
      <c r="V498">
        <v>7.4669424168490099</v>
      </c>
      <c r="W498"/>
      <c r="X498"/>
      <c r="Y498"/>
    </row>
    <row r="499" spans="1:2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>
        <v>0.87968749999999996</v>
      </c>
      <c r="V499">
        <v>7.5220902578323798</v>
      </c>
      <c r="W499"/>
      <c r="X499"/>
      <c r="Y499"/>
    </row>
    <row r="500" spans="1:2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>
        <v>0.88749999999999996</v>
      </c>
      <c r="V500">
        <v>7.5801057066082898</v>
      </c>
      <c r="W500"/>
      <c r="X500"/>
      <c r="Y500"/>
    </row>
    <row r="501" spans="1:2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>
        <v>0.89531249999999996</v>
      </c>
      <c r="V501">
        <v>7.6411106476120096</v>
      </c>
      <c r="W501"/>
      <c r="X501"/>
      <c r="Y501"/>
    </row>
    <row r="502" spans="1:2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>
        <v>0.90312499999999996</v>
      </c>
      <c r="V502">
        <v>7.7052310091726097</v>
      </c>
      <c r="W502"/>
      <c r="X502"/>
      <c r="Y502"/>
    </row>
    <row r="503" spans="1:2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>
        <v>0.91093749999999996</v>
      </c>
      <c r="V503">
        <v>7.7725968606341498</v>
      </c>
      <c r="W503"/>
      <c r="X503"/>
      <c r="Y503"/>
    </row>
    <row r="504" spans="1:2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>
        <v>0.91874999999999996</v>
      </c>
      <c r="V504">
        <v>7.8433425109352903</v>
      </c>
      <c r="W504"/>
      <c r="X504"/>
      <c r="Y504"/>
    </row>
    <row r="505" spans="1:2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>
        <v>0.92656249999999996</v>
      </c>
      <c r="V505">
        <v>7.9176066086561097</v>
      </c>
      <c r="W505"/>
      <c r="X505"/>
      <c r="Y505"/>
    </row>
    <row r="506" spans="1:2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>
        <v>0.93437499999999996</v>
      </c>
      <c r="V506">
        <v>7.9955322435413301</v>
      </c>
      <c r="W506"/>
      <c r="X506"/>
      <c r="Y506"/>
    </row>
    <row r="507" spans="1:2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>
        <v>0.94218749999999996</v>
      </c>
      <c r="V507">
        <v>8.0772670495086896</v>
      </c>
      <c r="W507"/>
      <c r="X507"/>
      <c r="Y507"/>
    </row>
    <row r="508" spans="1:2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>
        <v>0.95</v>
      </c>
      <c r="V508">
        <v>8.1629633091515608</v>
      </c>
      <c r="W508"/>
      <c r="X508"/>
      <c r="Y508"/>
    </row>
    <row r="509" spans="1:2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>
        <v>0.95781249999999996</v>
      </c>
      <c r="V509">
        <v>8.2527780597446299</v>
      </c>
      <c r="W509"/>
      <c r="X509"/>
      <c r="Y509"/>
    </row>
    <row r="510" spans="1:2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>
        <v>0.96562499999999996</v>
      </c>
      <c r="V510">
        <v>8.3468732007615696</v>
      </c>
      <c r="W510"/>
      <c r="X510"/>
      <c r="Y510"/>
    </row>
    <row r="511" spans="1:2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>
        <v>0.97343749999999996</v>
      </c>
      <c r="V511">
        <v>8.4454156029135206</v>
      </c>
      <c r="W511"/>
      <c r="X511"/>
      <c r="Y511"/>
    </row>
    <row r="512" spans="1:2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>
        <v>0.98124999999999996</v>
      </c>
      <c r="V512">
        <v>8.5485772187172397</v>
      </c>
      <c r="W512"/>
      <c r="X512"/>
      <c r="Y512"/>
    </row>
    <row r="513" spans="1:2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>
        <v>0.98906249999999996</v>
      </c>
      <c r="V513">
        <v>8.6565351946018296</v>
      </c>
      <c r="W513"/>
      <c r="X513"/>
      <c r="Y513"/>
    </row>
    <row r="514" spans="1:2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>
        <v>0.99687499999999996</v>
      </c>
      <c r="V514">
        <v>8.7694719845626707</v>
      </c>
      <c r="W514"/>
      <c r="X514"/>
      <c r="Y514"/>
    </row>
    <row r="515" spans="1:2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>
        <v>1.0046875</v>
      </c>
      <c r="V515">
        <v>8.8875754653714907</v>
      </c>
      <c r="W515"/>
      <c r="X515"/>
      <c r="Y515"/>
    </row>
    <row r="516" spans="1:2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>
        <v>1.0125</v>
      </c>
      <c r="V516">
        <v>9.0110390533512899</v>
      </c>
      <c r="W516"/>
      <c r="X516"/>
      <c r="Y516"/>
    </row>
    <row r="517" spans="1:2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>
        <v>1.0203125</v>
      </c>
      <c r="V517">
        <v>9.1400618227248192</v>
      </c>
      <c r="W517"/>
      <c r="X517"/>
      <c r="Y517"/>
    </row>
    <row r="518" spans="1:2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>
        <v>1.028125</v>
      </c>
      <c r="V518">
        <v>9.2748486255453795</v>
      </c>
      <c r="W518"/>
      <c r="X518"/>
      <c r="Y518"/>
    </row>
    <row r="519" spans="1:2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>
        <v>1.0359375</v>
      </c>
      <c r="V519">
        <v>9.4156102132185904</v>
      </c>
      <c r="W519"/>
      <c r="X519"/>
      <c r="Y519"/>
    </row>
    <row r="520" spans="1:2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>
        <v>1.04375</v>
      </c>
      <c r="V520">
        <v>9.5625633596238906</v>
      </c>
      <c r="W520"/>
      <c r="X520"/>
      <c r="Y520"/>
    </row>
    <row r="521" spans="1:2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>
        <v>1.0515625</v>
      </c>
      <c r="V521">
        <v>9.7159309858443592</v>
      </c>
      <c r="W521"/>
      <c r="X521"/>
      <c r="Y521"/>
    </row>
    <row r="522" spans="1:2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>
        <v>1.059375</v>
      </c>
      <c r="V522">
        <v>9.8759422865134994</v>
      </c>
      <c r="W522"/>
      <c r="X522"/>
      <c r="Y522"/>
    </row>
    <row r="523" spans="1:2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>
        <v>1.0671875</v>
      </c>
      <c r="V523">
        <v>10.0428328577876</v>
      </c>
      <c r="W523"/>
      <c r="X523"/>
      <c r="Y523"/>
    </row>
    <row r="524" spans="1:2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>
        <v>1.075</v>
      </c>
      <c r="V524">
        <v>10.2168448269527</v>
      </c>
      <c r="W524"/>
      <c r="X524"/>
      <c r="Y524"/>
    </row>
    <row r="525" spans="1:2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>
        <v>1.0828125</v>
      </c>
      <c r="V525">
        <v>10.398226983673201</v>
      </c>
      <c r="W525"/>
      <c r="X525"/>
      <c r="Y525"/>
    </row>
    <row r="526" spans="1:2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>
        <v>1.090625</v>
      </c>
      <c r="V526">
        <v>10.587234912893599</v>
      </c>
      <c r="W526"/>
      <c r="X526"/>
      <c r="Y526"/>
    </row>
    <row r="527" spans="1:2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>
        <v>1.0984375</v>
      </c>
      <c r="V527">
        <v>10.784131129398601</v>
      </c>
      <c r="W527"/>
      <c r="X527"/>
      <c r="Y527"/>
    </row>
    <row r="528" spans="1:2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>
        <v>1.10625</v>
      </c>
      <c r="V528">
        <v>10.9891852140421</v>
      </c>
      <c r="W528"/>
      <c r="X528"/>
      <c r="Y528"/>
    </row>
    <row r="529" spans="1:2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>
        <v>1.1140625</v>
      </c>
      <c r="V529">
        <v>11.2026739516538</v>
      </c>
      <c r="W529"/>
      <c r="X529"/>
      <c r="Y529"/>
    </row>
    <row r="530" spans="1:2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>
        <v>1.121875</v>
      </c>
      <c r="V530">
        <v>11.424881470630201</v>
      </c>
      <c r="W530"/>
      <c r="X530"/>
      <c r="Y530"/>
    </row>
    <row r="531" spans="1:2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>
        <v>1.1296875</v>
      </c>
      <c r="V531">
        <v>11.6560993842202</v>
      </c>
      <c r="W531"/>
      <c r="X531"/>
      <c r="Y531"/>
    </row>
    <row r="532" spans="1:2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>
        <v>1.1375</v>
      </c>
      <c r="V532">
        <v>11.896626933512801</v>
      </c>
      <c r="W532"/>
      <c r="X532"/>
      <c r="Y532"/>
    </row>
    <row r="533" spans="1:2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>
        <v>1.1453125</v>
      </c>
      <c r="V533">
        <v>12.1467711321359</v>
      </c>
      <c r="W533"/>
      <c r="X533"/>
      <c r="Y533"/>
    </row>
    <row r="534" spans="1:2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>
        <v>1.153125</v>
      </c>
      <c r="V534">
        <v>12.406846912673799</v>
      </c>
      <c r="W534"/>
      <c r="X534"/>
      <c r="Y534"/>
    </row>
    <row r="535" spans="1:2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>
        <v>1.1609375</v>
      </c>
      <c r="V535">
        <v>12.6771772748128</v>
      </c>
      <c r="W535"/>
      <c r="X535"/>
      <c r="Y535"/>
    </row>
    <row r="536" spans="1:2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>
        <v>1.16875</v>
      </c>
      <c r="V536">
        <v>12.9580934352228</v>
      </c>
      <c r="W536"/>
      <c r="X536"/>
      <c r="Y536"/>
    </row>
    <row r="537" spans="1:2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>
        <v>1.1765625</v>
      </c>
      <c r="V537">
        <v>13.2499349791829</v>
      </c>
      <c r="W537"/>
      <c r="X537"/>
      <c r="Y537"/>
    </row>
    <row r="538" spans="1:2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>
        <v>1.184375</v>
      </c>
      <c r="V538">
        <v>13.5530500139603</v>
      </c>
      <c r="W538"/>
      <c r="X538"/>
      <c r="Y538"/>
    </row>
    <row r="539" spans="1:2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>
        <v>1.1921875</v>
      </c>
      <c r="V539">
        <v>13.8677953239498</v>
      </c>
      <c r="W539"/>
      <c r="X539"/>
      <c r="Y539"/>
    </row>
    <row r="540" spans="1:2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>
        <v>1.2</v>
      </c>
      <c r="V540">
        <v>14.194536527583001</v>
      </c>
      <c r="W540"/>
      <c r="X540"/>
      <c r="Y540"/>
    </row>
    <row r="541" spans="1:2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>
        <v>1.2078125</v>
      </c>
      <c r="V541">
        <v>14.5336482360152</v>
      </c>
      <c r="W541"/>
      <c r="X541"/>
      <c r="Y541"/>
    </row>
    <row r="542" spans="1:2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>
        <v>1.215625</v>
      </c>
      <c r="V542">
        <v>14.8855142135981</v>
      </c>
      <c r="W542"/>
      <c r="X542"/>
      <c r="Y542"/>
    </row>
    <row r="543" spans="1:2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>
        <v>1.2234375</v>
      </c>
      <c r="V543">
        <v>15.2505275401469</v>
      </c>
      <c r="W543"/>
      <c r="X543"/>
      <c r="Y543"/>
    </row>
    <row r="544" spans="1:2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>
        <v>1.23125</v>
      </c>
      <c r="V544">
        <v>15.629090775010299</v>
      </c>
      <c r="W544"/>
      <c r="X544"/>
      <c r="Y544"/>
    </row>
    <row r="545" spans="1:2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>
        <v>1.2390625</v>
      </c>
      <c r="V545">
        <v>16.021616122950199</v>
      </c>
      <c r="W545"/>
      <c r="X545"/>
      <c r="Y545"/>
    </row>
    <row r="546" spans="1:2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>
        <v>1.246875</v>
      </c>
      <c r="V546">
        <v>16.428525601841901</v>
      </c>
      <c r="W546"/>
      <c r="X546"/>
      <c r="Y546"/>
    </row>
    <row r="547" spans="1:2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>
        <v>1.2546875</v>
      </c>
      <c r="V547">
        <v>16.850251212200099</v>
      </c>
      <c r="W547"/>
      <c r="X547"/>
      <c r="Y547"/>
    </row>
    <row r="548" spans="1:2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>
        <v>1.2625</v>
      </c>
      <c r="V548">
        <v>17.2872351085412</v>
      </c>
      <c r="W548"/>
      <c r="X548"/>
      <c r="Y548"/>
    </row>
    <row r="549" spans="1:2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>
        <v>1.2703125</v>
      </c>
      <c r="V549">
        <v>17.739929772588699</v>
      </c>
      <c r="W549"/>
      <c r="X549"/>
      <c r="Y549"/>
    </row>
    <row r="550" spans="1:2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>
        <v>1.278125</v>
      </c>
      <c r="V550">
        <v>18.208798188330899</v>
      </c>
      <c r="W550"/>
      <c r="X550"/>
      <c r="Y550"/>
    </row>
    <row r="551" spans="1:2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>
        <v>1.2859375</v>
      </c>
      <c r="V551">
        <v>18.694314018937401</v>
      </c>
      <c r="W551"/>
      <c r="X551"/>
      <c r="Y551"/>
    </row>
    <row r="552" spans="1:2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>
        <v>1.29375</v>
      </c>
      <c r="V552">
        <v>19.196961785545099</v>
      </c>
      <c r="W552"/>
      <c r="X552"/>
      <c r="Y552"/>
    </row>
    <row r="553" spans="1:2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>
        <v>1.3015625</v>
      </c>
      <c r="V553">
        <v>19.717237047918999</v>
      </c>
      <c r="W553"/>
      <c r="X553"/>
      <c r="Y553"/>
    </row>
    <row r="554" spans="1:2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>
        <v>1.309375</v>
      </c>
      <c r="V554">
        <v>20.255646586997901</v>
      </c>
      <c r="W554"/>
      <c r="X554"/>
      <c r="Y554"/>
    </row>
    <row r="555" spans="1:2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>
        <v>1.3171875</v>
      </c>
      <c r="V555">
        <v>20.812708589332601</v>
      </c>
      <c r="W555"/>
      <c r="X555"/>
      <c r="Y555"/>
    </row>
    <row r="556" spans="1:2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>
        <v>1.325</v>
      </c>
      <c r="V556">
        <v>21.388952833423701</v>
      </c>
      <c r="W556"/>
      <c r="X556"/>
      <c r="Y556"/>
    </row>
    <row r="557" spans="1:2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>
        <v>1.3328125</v>
      </c>
      <c r="V557">
        <v>21.984920877968701</v>
      </c>
      <c r="W557"/>
      <c r="X557"/>
      <c r="Y557"/>
    </row>
    <row r="558" spans="1:2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>
        <v>1.340625</v>
      </c>
      <c r="V558">
        <v>22.601166252025301</v>
      </c>
      <c r="W558"/>
      <c r="X558"/>
      <c r="Y558"/>
    </row>
    <row r="559" spans="1:2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>
        <v>1.3484375</v>
      </c>
      <c r="V559">
        <v>23.238254647098898</v>
      </c>
      <c r="W559"/>
      <c r="X559"/>
      <c r="Y559"/>
    </row>
    <row r="560" spans="1:2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>
        <v>1.35625</v>
      </c>
      <c r="V560">
        <v>23.896764111163101</v>
      </c>
      <c r="W560"/>
      <c r="X560"/>
      <c r="Y560"/>
    </row>
    <row r="561" spans="1:2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>
        <v>1.3640625</v>
      </c>
      <c r="V561">
        <v>24.577285244620398</v>
      </c>
      <c r="W561"/>
      <c r="X561"/>
      <c r="Y561"/>
    </row>
    <row r="562" spans="1:2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>
        <v>1.371875</v>
      </c>
      <c r="V562">
        <v>25.2804213982118</v>
      </c>
      <c r="W562"/>
      <c r="X562"/>
      <c r="Y562"/>
    </row>
    <row r="563" spans="1:2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>
        <v>1.3796875</v>
      </c>
      <c r="V563">
        <v>26.006788872882598</v>
      </c>
      <c r="W563"/>
      <c r="X563"/>
      <c r="Y563"/>
    </row>
    <row r="564" spans="1:2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>
        <v>1.3875</v>
      </c>
      <c r="V564">
        <v>26.757017121612702</v>
      </c>
      <c r="W564"/>
      <c r="X564"/>
      <c r="Y564"/>
    </row>
    <row r="565" spans="1:2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>
        <v>1.3953125</v>
      </c>
      <c r="V565">
        <v>27.531748953219001</v>
      </c>
      <c r="W565"/>
      <c r="X565"/>
      <c r="Y565"/>
    </row>
    <row r="566" spans="1:2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>
        <v>1.403125</v>
      </c>
      <c r="V566">
        <v>28.331640738139299</v>
      </c>
      <c r="W566"/>
      <c r="X566"/>
      <c r="Y566"/>
    </row>
    <row r="567" spans="1:2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>
        <v>1.4109375</v>
      </c>
      <c r="V567">
        <v>29.1573626162028</v>
      </c>
      <c r="W567"/>
      <c r="X567"/>
      <c r="Y567"/>
    </row>
    <row r="568" spans="1:2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>
        <v>1.41875</v>
      </c>
      <c r="V568">
        <v>30.009598706397799</v>
      </c>
      <c r="W568"/>
      <c r="X568"/>
      <c r="Y568"/>
    </row>
    <row r="569" spans="1:2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>
        <v>1.4265625</v>
      </c>
      <c r="V569">
        <v>30.889047318643499</v>
      </c>
      <c r="W569"/>
      <c r="X569"/>
      <c r="Y569"/>
    </row>
    <row r="570" spans="1:2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>
        <v>1.434375</v>
      </c>
      <c r="V570">
        <v>31.796421167572898</v>
      </c>
      <c r="W570"/>
      <c r="X570"/>
      <c r="Y570"/>
    </row>
    <row r="571" spans="1:2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>
        <v>1.4421875</v>
      </c>
      <c r="V571">
        <v>32.732447588336498</v>
      </c>
      <c r="W571"/>
      <c r="X571"/>
      <c r="Y571"/>
    </row>
    <row r="572" spans="1:2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>
        <v>1.45</v>
      </c>
      <c r="V572">
        <v>33.697868754432697</v>
      </c>
      <c r="W572"/>
      <c r="X572"/>
      <c r="Y572"/>
    </row>
    <row r="573" spans="1:2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>
        <v>1.4578125</v>
      </c>
      <c r="V573">
        <v>34.693441897574097</v>
      </c>
      <c r="W573"/>
      <c r="X573"/>
      <c r="Y573"/>
    </row>
    <row r="574" spans="1:2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>
        <v>1.465625</v>
      </c>
      <c r="V574">
        <v>35.719939529597497</v>
      </c>
      <c r="W574"/>
      <c r="X574"/>
      <c r="Y574"/>
    </row>
    <row r="575" spans="1:2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>
        <v>1.4734375</v>
      </c>
      <c r="V575">
        <v>36.778149666424</v>
      </c>
      <c r="W575"/>
      <c r="X575"/>
      <c r="Y575"/>
    </row>
    <row r="576" spans="1:2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>
        <v>1.48125</v>
      </c>
      <c r="V576">
        <v>37.868876054078598</v>
      </c>
      <c r="W576"/>
      <c r="X576"/>
      <c r="Y576"/>
    </row>
    <row r="577" spans="1:2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>
        <v>1.4890625</v>
      </c>
      <c r="V577">
        <v>38.9929383967768</v>
      </c>
      <c r="W577"/>
      <c r="X577"/>
      <c r="Y577"/>
    </row>
    <row r="578" spans="1:2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>
        <v>1.496875</v>
      </c>
      <c r="V578">
        <v>40.151172587084801</v>
      </c>
      <c r="W578"/>
      <c r="X578"/>
      <c r="Y578"/>
    </row>
    <row r="579" spans="1:2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>
        <v>1.5046875</v>
      </c>
      <c r="V579">
        <v>41.344430938162297</v>
      </c>
      <c r="W579"/>
      <c r="X579"/>
      <c r="Y579"/>
    </row>
    <row r="580" spans="1:2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>
        <v>1.5125</v>
      </c>
      <c r="V580">
        <v>42.573582418095697</v>
      </c>
      <c r="W580"/>
      <c r="X580"/>
      <c r="Y580"/>
    </row>
    <row r="581" spans="1:2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>
        <v>1.5203125</v>
      </c>
      <c r="V581">
        <v>43.839512886327903</v>
      </c>
      <c r="W581"/>
      <c r="X581"/>
      <c r="Y581"/>
    </row>
    <row r="582" spans="1:2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>
        <v>1.528125</v>
      </c>
      <c r="V582">
        <v>45.1431253321947</v>
      </c>
      <c r="W582"/>
      <c r="X582"/>
      <c r="Y582"/>
    </row>
    <row r="583" spans="1:2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>
        <v>1.5359375</v>
      </c>
      <c r="V583">
        <v>46.485340115573301</v>
      </c>
      <c r="W583"/>
      <c r="X583"/>
      <c r="Y583"/>
    </row>
    <row r="584" spans="1:2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>
        <v>1.54375</v>
      </c>
      <c r="V584">
        <v>47.867095209652</v>
      </c>
      <c r="W584"/>
      <c r="X584"/>
      <c r="Y584"/>
    </row>
    <row r="585" spans="1:2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>
        <v>1.5515625</v>
      </c>
      <c r="V585">
        <v>49.2893464458284</v>
      </c>
      <c r="W585"/>
      <c r="X585"/>
      <c r="Y585"/>
    </row>
    <row r="586" spans="1:2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>
        <v>1.559375</v>
      </c>
      <c r="V586">
        <v>50.753067760743797</v>
      </c>
      <c r="W586"/>
      <c r="X586"/>
      <c r="Y586"/>
    </row>
    <row r="587" spans="1:2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>
        <v>1.5671875</v>
      </c>
      <c r="V587">
        <v>52.259251445460897</v>
      </c>
      <c r="W587"/>
      <c r="X587"/>
      <c r="Y587"/>
    </row>
    <row r="588" spans="1:2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>
        <v>1.575</v>
      </c>
      <c r="V588">
        <v>53.808908396793697</v>
      </c>
      <c r="W588"/>
      <c r="X588"/>
      <c r="Y588"/>
    </row>
    <row r="589" spans="1:2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>
        <v>1.5828125</v>
      </c>
      <c r="V589">
        <v>55.403068370795502</v>
      </c>
      <c r="W589"/>
      <c r="X589"/>
      <c r="Y589"/>
    </row>
    <row r="590" spans="1:2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>
        <v>1.590625</v>
      </c>
      <c r="V590">
        <v>57.042780238414402</v>
      </c>
      <c r="W590"/>
      <c r="X590"/>
      <c r="Y590"/>
    </row>
    <row r="591" spans="1:2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>
        <v>1.5984375</v>
      </c>
      <c r="V591">
        <v>58.729112243322803</v>
      </c>
      <c r="W591"/>
      <c r="X591"/>
      <c r="Y591"/>
    </row>
    <row r="592" spans="1:2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>
        <v>1.60625</v>
      </c>
      <c r="V592">
        <v>60.4631522619284</v>
      </c>
      <c r="W592"/>
      <c r="X592"/>
      <c r="Y592"/>
    </row>
    <row r="593" spans="1:2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>
        <v>1.6140625</v>
      </c>
      <c r="V593">
        <v>62.246008065575097</v>
      </c>
      <c r="W593"/>
      <c r="X593"/>
      <c r="Y593"/>
    </row>
    <row r="594" spans="1:2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>
        <v>1.621875</v>
      </c>
      <c r="V594">
        <v>64.078807584941003</v>
      </c>
      <c r="W594"/>
      <c r="X594"/>
      <c r="Y594"/>
    </row>
    <row r="595" spans="1:2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>
        <v>1.6296875</v>
      </c>
      <c r="V595">
        <v>65.962699176640299</v>
      </c>
      <c r="W595"/>
      <c r="X595"/>
      <c r="Y595"/>
    </row>
    <row r="596" spans="1:2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>
        <v>1.6375</v>
      </c>
      <c r="V596">
        <v>67.898851892037897</v>
      </c>
      <c r="W596"/>
      <c r="X596"/>
      <c r="Y596"/>
    </row>
    <row r="597" spans="1:2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>
        <v>1.6453125</v>
      </c>
      <c r="V597">
        <v>69.888455748283803</v>
      </c>
      <c r="W597"/>
      <c r="X597"/>
      <c r="Y597"/>
    </row>
    <row r="598" spans="1:2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>
        <v>1.653125</v>
      </c>
      <c r="V598">
        <v>71.932722001573595</v>
      </c>
      <c r="W598"/>
      <c r="X598"/>
      <c r="Y598"/>
    </row>
    <row r="599" spans="1:2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>
        <v>1.6609375</v>
      </c>
      <c r="V599">
        <v>74.032883422645</v>
      </c>
      <c r="W599"/>
      <c r="X599"/>
      <c r="Y599"/>
    </row>
    <row r="600" spans="1:2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>
        <v>1.66875</v>
      </c>
      <c r="V600">
        <v>76.190194574515502</v>
      </c>
      <c r="W600"/>
      <c r="X600"/>
      <c r="Y600"/>
    </row>
    <row r="601" spans="1:2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>
        <v>1.6765625</v>
      </c>
      <c r="V601">
        <v>78.405932092470195</v>
      </c>
      <c r="W601"/>
      <c r="X601"/>
      <c r="Y601"/>
    </row>
    <row r="602" spans="1:2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>
        <v>1.684375</v>
      </c>
      <c r="V602">
        <v>80.681394966306797</v>
      </c>
      <c r="W602"/>
      <c r="X602"/>
      <c r="Y602"/>
    </row>
    <row r="603" spans="1:2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>
        <v>1.6921875</v>
      </c>
      <c r="V603">
        <v>83.017904824843995</v>
      </c>
      <c r="W603"/>
      <c r="X603"/>
      <c r="Y603"/>
    </row>
    <row r="604" spans="1:2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>
        <v>1.7</v>
      </c>
      <c r="V604">
        <v>85.416806222703798</v>
      </c>
      <c r="W604"/>
      <c r="X604"/>
      <c r="Y604"/>
    </row>
    <row r="605" spans="1:2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>
        <v>1.7078125</v>
      </c>
      <c r="V605">
        <v>87.8794669293722</v>
      </c>
      <c r="W605"/>
      <c r="X605"/>
      <c r="Y605"/>
    </row>
    <row r="606" spans="1:2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>
        <v>1.715625</v>
      </c>
      <c r="V606">
        <v>90.407278220546203</v>
      </c>
      <c r="W606"/>
      <c r="X606"/>
      <c r="Y606"/>
    </row>
    <row r="607" spans="1:2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>
        <v>1.7234375</v>
      </c>
      <c r="V607">
        <v>93.001655171775894</v>
      </c>
      <c r="W607"/>
      <c r="X607"/>
      <c r="Y607"/>
    </row>
    <row r="608" spans="1:2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>
        <v>1.73125</v>
      </c>
      <c r="V608">
        <v>95.664036954408601</v>
      </c>
      <c r="W608"/>
      <c r="X608"/>
      <c r="Y608"/>
    </row>
    <row r="609" spans="1:2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>
        <v>1.7390625</v>
      </c>
      <c r="V609">
        <v>98.395887133840603</v>
      </c>
      <c r="W609"/>
      <c r="X609"/>
      <c r="Y609"/>
    </row>
    <row r="610" spans="1:2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>
        <v>1.746875</v>
      </c>
      <c r="V610">
        <v>101.198693970086</v>
      </c>
      <c r="W610"/>
      <c r="X610"/>
      <c r="Y610"/>
    </row>
    <row r="611" spans="1:2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>
        <v>1.7546875</v>
      </c>
      <c r="V611">
        <v>104.073970720673</v>
      </c>
      <c r="W611"/>
      <c r="X611"/>
      <c r="Y611"/>
    </row>
    <row r="612" spans="1:2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>
        <v>1.7625</v>
      </c>
      <c r="V612">
        <v>107.02325594586</v>
      </c>
      <c r="W612"/>
      <c r="X612"/>
      <c r="Y612"/>
    </row>
    <row r="613" spans="1:2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>
        <v>1.7703125</v>
      </c>
      <c r="V613">
        <v>110.04811381620701</v>
      </c>
      <c r="W613"/>
      <c r="X613"/>
      <c r="Y613"/>
    </row>
    <row r="614" spans="1:2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>
        <v>1.778125</v>
      </c>
      <c r="V614">
        <v>113.150134422477</v>
      </c>
      <c r="W614"/>
      <c r="X614"/>
      <c r="Y614"/>
    </row>
    <row r="615" spans="1:2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>
        <v>1.7859375</v>
      </c>
      <c r="V615">
        <v>116.330934087903</v>
      </c>
      <c r="W615"/>
      <c r="X615"/>
      <c r="Y615"/>
    </row>
    <row r="616" spans="1:2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>
        <v>1.79375</v>
      </c>
      <c r="V616">
        <v>119.592155682802</v>
      </c>
      <c r="W616"/>
      <c r="X616"/>
      <c r="Y616"/>
    </row>
    <row r="617" spans="1:2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>
        <v>1.8015625</v>
      </c>
      <c r="V617">
        <v>122.935468941574</v>
      </c>
      <c r="W617"/>
      <c r="X617"/>
      <c r="Y617"/>
    </row>
    <row r="618" spans="1:2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>
        <v>1.809375</v>
      </c>
      <c r="V618">
        <v>126.362570782056</v>
      </c>
      <c r="W618"/>
      <c r="X618"/>
      <c r="Y618"/>
    </row>
    <row r="619" spans="1:2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>
        <v>1.8171875</v>
      </c>
      <c r="V619">
        <v>129.875185627279</v>
      </c>
      <c r="W619"/>
      <c r="X619"/>
      <c r="Y619"/>
    </row>
    <row r="620" spans="1:2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>
        <v>1.825</v>
      </c>
      <c r="V620">
        <v>133.475065729596</v>
      </c>
      <c r="W620"/>
      <c r="X620"/>
      <c r="Y620"/>
    </row>
    <row r="621" spans="1:2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>
        <v>1.8328125</v>
      </c>
      <c r="V621">
        <v>137.16399149721701</v>
      </c>
      <c r="W621"/>
      <c r="X621"/>
      <c r="Y621"/>
    </row>
    <row r="622" spans="1:2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>
        <v>1.840625</v>
      </c>
      <c r="V622">
        <v>140.94377182314699</v>
      </c>
      <c r="W622"/>
      <c r="X622"/>
      <c r="Y622"/>
    </row>
    <row r="623" spans="1:2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>
        <v>1.8484375</v>
      </c>
      <c r="V623">
        <v>144.816244416534</v>
      </c>
      <c r="W623"/>
      <c r="X623"/>
      <c r="Y623"/>
    </row>
    <row r="624" spans="1:2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>
        <v>1.85625</v>
      </c>
      <c r="V624">
        <v>148.78327613643401</v>
      </c>
      <c r="W624"/>
      <c r="X624"/>
      <c r="Y624"/>
    </row>
    <row r="625" spans="1:2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>
        <v>1.8640625</v>
      </c>
      <c r="V625">
        <v>152.846763328002</v>
      </c>
      <c r="W625"/>
      <c r="X625"/>
      <c r="Y625"/>
    </row>
    <row r="626" spans="1:2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>
        <v>1.871875</v>
      </c>
      <c r="V626">
        <v>157.00863216111799</v>
      </c>
      <c r="W626"/>
      <c r="X626"/>
      <c r="Y626"/>
    </row>
    <row r="627" spans="1:2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>
        <v>1.8796875</v>
      </c>
      <c r="V627">
        <v>161.270838971453</v>
      </c>
      <c r="W627"/>
      <c r="X627"/>
      <c r="Y627"/>
    </row>
    <row r="628" spans="1:2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>
        <v>1.8875</v>
      </c>
      <c r="V628">
        <v>165.63537060397601</v>
      </c>
      <c r="W628"/>
      <c r="X628"/>
      <c r="Y628"/>
    </row>
    <row r="629" spans="1:2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>
        <v>1.8953125</v>
      </c>
      <c r="V629">
        <v>170.10424475892299</v>
      </c>
      <c r="W629"/>
      <c r="X629"/>
      <c r="Y629"/>
    </row>
    <row r="630" spans="1:2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>
        <v>1.903125</v>
      </c>
      <c r="V630">
        <v>174.679510340224</v>
      </c>
      <c r="W630"/>
      <c r="X630"/>
      <c r="Y630"/>
    </row>
    <row r="631" spans="1:2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>
        <v>1.9109375</v>
      </c>
      <c r="V631">
        <v>179.363247806396</v>
      </c>
      <c r="W631"/>
      <c r="X631"/>
      <c r="Y631"/>
    </row>
    <row r="632" spans="1:2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>
        <v>1.91875</v>
      </c>
      <c r="V632">
        <v>184.157569523918</v>
      </c>
      <c r="W632"/>
      <c r="X632"/>
      <c r="Y632"/>
    </row>
    <row r="633" spans="1:2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>
        <v>1.9265625</v>
      </c>
      <c r="V633">
        <v>189.06462012308</v>
      </c>
      <c r="W633"/>
      <c r="X633"/>
      <c r="Y633"/>
    </row>
    <row r="634" spans="1:2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>
        <v>1.934375</v>
      </c>
      <c r="V634">
        <v>194.08657685633</v>
      </c>
      <c r="W634"/>
      <c r="X634"/>
      <c r="Y634"/>
    </row>
    <row r="635" spans="1:2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>
        <v>1.9421875</v>
      </c>
      <c r="V635">
        <v>199.22564995911301</v>
      </c>
      <c r="W635"/>
      <c r="X635"/>
      <c r="Y635"/>
    </row>
    <row r="636" spans="1:2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>
        <v>1.95</v>
      </c>
      <c r="V636">
        <v>204.484083013212</v>
      </c>
      <c r="W636"/>
      <c r="X636"/>
      <c r="Y636"/>
    </row>
    <row r="637" spans="1:2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>
        <v>1.9578125</v>
      </c>
      <c r="V637">
        <v>209.86415331261099</v>
      </c>
      <c r="W637"/>
      <c r="X637"/>
      <c r="Y637"/>
    </row>
    <row r="638" spans="1:2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>
        <v>1.965625</v>
      </c>
      <c r="V638">
        <v>215.36817223185699</v>
      </c>
      <c r="W638"/>
      <c r="X638"/>
      <c r="Y638"/>
    </row>
    <row r="639" spans="1:2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>
        <v>1.9734375</v>
      </c>
      <c r="V639">
        <v>220.99848559696699</v>
      </c>
      <c r="W639"/>
      <c r="X639"/>
      <c r="Y639"/>
    </row>
    <row r="640" spans="1:2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>
        <v>1.98125</v>
      </c>
      <c r="V640">
        <v>226.75747405885301</v>
      </c>
      <c r="W640"/>
      <c r="X640"/>
      <c r="Y640"/>
    </row>
    <row r="641" spans="1:2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>
        <v>1.9890625</v>
      </c>
      <c r="V641">
        <v>232.64755346929201</v>
      </c>
      <c r="W641"/>
      <c r="X641"/>
      <c r="Y641"/>
    </row>
    <row r="642" spans="1:2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>
        <v>1.996875</v>
      </c>
      <c r="V642">
        <v>238.671175259438</v>
      </c>
      <c r="W642"/>
      <c r="X642"/>
      <c r="Y642"/>
    </row>
    <row r="643" spans="1:2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>
        <v>2.0046875000000002</v>
      </c>
      <c r="V643">
        <v>244.83082682089599</v>
      </c>
      <c r="W643"/>
      <c r="X643"/>
      <c r="Y643"/>
    </row>
    <row r="644" spans="1:2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>
        <v>2.0125000000000002</v>
      </c>
      <c r="V644">
        <v>251.12903188934001</v>
      </c>
      <c r="W644"/>
      <c r="X644"/>
      <c r="Y644"/>
    </row>
    <row r="645" spans="1:2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>
        <v>2.0203125000000002</v>
      </c>
      <c r="V645">
        <v>257.56835093071601</v>
      </c>
      <c r="W645"/>
      <c r="X645"/>
      <c r="Y645"/>
    </row>
    <row r="646" spans="1:2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>
        <v>2.0281250000000002</v>
      </c>
      <c r="V646">
        <v>264.15138153000402</v>
      </c>
      <c r="W646"/>
      <c r="X646"/>
      <c r="Y646"/>
    </row>
    <row r="647" spans="1:2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>
        <v>2.0359375000000002</v>
      </c>
      <c r="V647">
        <v>270.88075878256802</v>
      </c>
      <c r="W647"/>
      <c r="X647"/>
      <c r="Y647"/>
    </row>
    <row r="648" spans="1:2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>
        <v>2.0437500000000002</v>
      </c>
      <c r="V648">
        <v>277.75915568809199</v>
      </c>
      <c r="W648"/>
      <c r="X648"/>
      <c r="Y648"/>
    </row>
    <row r="649" spans="1:2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>
        <v>2.0515625000000002</v>
      </c>
      <c r="V649">
        <v>284.78928354711201</v>
      </c>
      <c r="W649"/>
      <c r="X649"/>
      <c r="Y649"/>
    </row>
    <row r="650" spans="1:2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>
        <v>2.0593750000000002</v>
      </c>
      <c r="V650">
        <v>291.97389236014402</v>
      </c>
      <c r="W650"/>
      <c r="X650"/>
      <c r="Y650"/>
    </row>
    <row r="651" spans="1:2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>
        <v>2.0671875000000002</v>
      </c>
      <c r="V651">
        <v>299.31577122942798</v>
      </c>
      <c r="W651"/>
      <c r="X651"/>
      <c r="Y651"/>
    </row>
    <row r="652" spans="1:2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>
        <v>2.0750000000000002</v>
      </c>
      <c r="V652">
        <v>306.81774876327597</v>
      </c>
      <c r="W652"/>
      <c r="X652"/>
      <c r="Y652"/>
    </row>
    <row r="653" spans="1:2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>
        <v>2.0828125000000002</v>
      </c>
      <c r="V653">
        <v>314.48269348305899</v>
      </c>
      <c r="W653"/>
      <c r="X653"/>
      <c r="Y653"/>
    </row>
    <row r="654" spans="1:2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>
        <v>2.0906250000000002</v>
      </c>
      <c r="V654">
        <v>322.31351423280199</v>
      </c>
      <c r="W654"/>
      <c r="X654"/>
      <c r="Y654"/>
    </row>
    <row r="655" spans="1:2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>
        <v>2.0984375000000002</v>
      </c>
      <c r="V655">
        <v>330.31316059142898</v>
      </c>
      <c r="W655"/>
      <c r="X655"/>
      <c r="Y655"/>
    </row>
    <row r="656" spans="1:2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>
        <v>2.1062500000000002</v>
      </c>
      <c r="V656">
        <v>338.48462328764901</v>
      </c>
      <c r="W656"/>
      <c r="X656"/>
      <c r="Y656"/>
    </row>
    <row r="657" spans="1:2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>
        <v>2.1140625000000002</v>
      </c>
      <c r="V657">
        <v>346.830934617482</v>
      </c>
      <c r="W657"/>
      <c r="X657"/>
      <c r="Y657"/>
    </row>
    <row r="658" spans="1:2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>
        <v>2.1218750000000002</v>
      </c>
      <c r="V658">
        <v>355.355168864451</v>
      </c>
      <c r="W658"/>
      <c r="X658"/>
      <c r="Y658"/>
    </row>
    <row r="659" spans="1:2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>
        <v>2.1296875000000002</v>
      </c>
      <c r="V659">
        <v>364.060442722429</v>
      </c>
      <c r="W659"/>
      <c r="X659"/>
      <c r="Y659"/>
    </row>
    <row r="660" spans="1:2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>
        <v>2.1375000000000002</v>
      </c>
      <c r="V660">
        <v>372.94991572116101</v>
      </c>
      <c r="W660"/>
      <c r="X660"/>
      <c r="Y660"/>
    </row>
    <row r="661" spans="1:2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>
        <v>2.1453125000000002</v>
      </c>
      <c r="V661">
        <v>382.02679065446102</v>
      </c>
      <c r="W661"/>
      <c r="X661"/>
      <c r="Y661"/>
    </row>
    <row r="662" spans="1:2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>
        <v>2.1531250000000002</v>
      </c>
      <c r="V662">
        <v>391.29431401108701</v>
      </c>
      <c r="W662"/>
      <c r="X662"/>
      <c r="Y662"/>
    </row>
    <row r="663" spans="1:2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>
        <v>2.1609375000000002</v>
      </c>
      <c r="V663">
        <v>400.75577640830898</v>
      </c>
      <c r="W663"/>
      <c r="X663"/>
      <c r="Y663"/>
    </row>
    <row r="664" spans="1:2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>
        <v>2.1687500000000002</v>
      </c>
      <c r="V664">
        <v>410.41451302817597</v>
      </c>
      <c r="W664"/>
      <c r="X664"/>
      <c r="Y664"/>
    </row>
    <row r="665" spans="1:2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>
        <v>2.1765625000000002</v>
      </c>
      <c r="V665">
        <v>420.27390405647799</v>
      </c>
      <c r="W665"/>
      <c r="X665"/>
      <c r="Y665"/>
    </row>
    <row r="666" spans="1:2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>
        <v>2.1843750000000002</v>
      </c>
      <c r="V666">
        <v>430.33737512442701</v>
      </c>
      <c r="W666"/>
      <c r="X666"/>
      <c r="Y666"/>
    </row>
    <row r="667" spans="1:2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>
        <v>2.1921875000000002</v>
      </c>
      <c r="V667">
        <v>440.60839775304402</v>
      </c>
      <c r="W667"/>
      <c r="X667"/>
      <c r="Y667"/>
    </row>
    <row r="668" spans="1:2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>
        <v>2.2000000000000002</v>
      </c>
      <c r="V668">
        <v>451.09048980027899</v>
      </c>
      <c r="W668"/>
      <c r="X668"/>
      <c r="Y668"/>
    </row>
    <row r="671" spans="1:25" x14ac:dyDescent="0.2">
      <c r="A671" s="3" t="s">
        <v>152</v>
      </c>
    </row>
    <row r="672" spans="1:25" x14ac:dyDescent="0.2">
      <c r="A672">
        <v>1</v>
      </c>
      <c r="B672">
        <v>2</v>
      </c>
      <c r="C672">
        <v>3</v>
      </c>
      <c r="D672">
        <v>4</v>
      </c>
      <c r="E672">
        <v>5</v>
      </c>
      <c r="F672">
        <v>6</v>
      </c>
      <c r="G672">
        <v>7</v>
      </c>
      <c r="H672">
        <v>8</v>
      </c>
      <c r="I672">
        <v>9</v>
      </c>
      <c r="J672">
        <v>10</v>
      </c>
      <c r="K672">
        <v>11</v>
      </c>
      <c r="L672">
        <v>12</v>
      </c>
      <c r="M672">
        <v>13</v>
      </c>
      <c r="N672" t="s">
        <v>113</v>
      </c>
      <c r="O672" t="s">
        <v>114</v>
      </c>
      <c r="P672" t="s">
        <v>115</v>
      </c>
      <c r="Q672" t="s">
        <v>116</v>
      </c>
      <c r="R672" t="s">
        <v>117</v>
      </c>
      <c r="S672" t="s">
        <v>118</v>
      </c>
      <c r="T672" t="s">
        <v>119</v>
      </c>
      <c r="U672" t="s">
        <v>120</v>
      </c>
      <c r="V672" t="s">
        <v>121</v>
      </c>
      <c r="W672" t="s">
        <v>122</v>
      </c>
      <c r="X672"/>
      <c r="Y672"/>
    </row>
    <row r="673" spans="1:25" x14ac:dyDescent="0.2">
      <c r="A673">
        <v>1.9701428184938901</v>
      </c>
      <c r="B673">
        <v>1.9069907622066</v>
      </c>
      <c r="C673">
        <v>1.33783297697123</v>
      </c>
      <c r="D673">
        <v>1.34441229454601</v>
      </c>
      <c r="E673">
        <v>1.3209168106403599</v>
      </c>
      <c r="F673">
        <v>1.74095349814705</v>
      </c>
      <c r="G673">
        <v>1.7148049267624701</v>
      </c>
      <c r="H673">
        <v>1.6727676364008801</v>
      </c>
      <c r="I673">
        <v>0</v>
      </c>
      <c r="J673">
        <v>0</v>
      </c>
      <c r="K673">
        <v>0</v>
      </c>
      <c r="L673">
        <v>0</v>
      </c>
      <c r="M673"/>
      <c r="N673">
        <v>1.9385667903502399</v>
      </c>
      <c r="O673">
        <v>200</v>
      </c>
      <c r="P673">
        <v>1.34441229454601</v>
      </c>
      <c r="Q673" t="s">
        <v>76</v>
      </c>
      <c r="R673">
        <v>6.5726543699537201</v>
      </c>
      <c r="S673">
        <v>196.82923882407701</v>
      </c>
      <c r="T673">
        <v>3.1707611759229</v>
      </c>
      <c r="U673">
        <v>0.2</v>
      </c>
      <c r="V673">
        <v>6.5727003110354802</v>
      </c>
      <c r="W673">
        <v>22.907371553706501</v>
      </c>
      <c r="X673"/>
      <c r="Y673"/>
    </row>
    <row r="674" spans="1:25" x14ac:dyDescent="0.2">
      <c r="A674">
        <v>1.77130369773535</v>
      </c>
      <c r="B674">
        <v>1.7612210848966601</v>
      </c>
      <c r="C674">
        <v>0.82060505867356504</v>
      </c>
      <c r="D674">
        <v>0.82383429599922398</v>
      </c>
      <c r="E674">
        <v>0.81949144317396405</v>
      </c>
      <c r="F674">
        <v>1.5230826545918199</v>
      </c>
      <c r="G674">
        <v>1.49355794318656</v>
      </c>
      <c r="H674">
        <v>1.5102291601211699</v>
      </c>
      <c r="I674">
        <v>1.33729477601083</v>
      </c>
      <c r="J674">
        <v>1.3493784635735699</v>
      </c>
      <c r="K674">
        <v>1.2867964045289599</v>
      </c>
      <c r="L674">
        <v>0</v>
      </c>
      <c r="M674"/>
      <c r="N674">
        <v>1.766262391316</v>
      </c>
      <c r="O674">
        <v>100</v>
      </c>
      <c r="P674">
        <v>0.82383429599922398</v>
      </c>
      <c r="Q674" t="s">
        <v>82</v>
      </c>
      <c r="R674">
        <v>45237481.239247702</v>
      </c>
      <c r="S674">
        <v>108.470454230055</v>
      </c>
      <c r="T674">
        <v>-8.4704542300558696</v>
      </c>
      <c r="U674">
        <v>0.20781250000000001</v>
      </c>
      <c r="V674">
        <v>6.5727137764623897</v>
      </c>
      <c r="W674">
        <v>7.1841081126296897</v>
      </c>
      <c r="X674"/>
      <c r="Y674"/>
    </row>
    <row r="675" spans="1:25" x14ac:dyDescent="0.2">
      <c r="A675">
        <v>1.57322478896517</v>
      </c>
      <c r="B675">
        <v>1.4886486386256399</v>
      </c>
      <c r="C675">
        <v>1.4460768163050799</v>
      </c>
      <c r="D675">
        <v>1.4660715228599901</v>
      </c>
      <c r="E675">
        <v>1.45385465241945</v>
      </c>
      <c r="F675">
        <v>1.15821075817451</v>
      </c>
      <c r="G675">
        <v>1.1331726923146199</v>
      </c>
      <c r="H675">
        <v>1.11615591918629</v>
      </c>
      <c r="I675">
        <v>1.4978424649245099</v>
      </c>
      <c r="J675">
        <v>1.5286353063524101</v>
      </c>
      <c r="K675">
        <v>1.49772085128032</v>
      </c>
      <c r="L675">
        <v>0</v>
      </c>
      <c r="M675"/>
      <c r="N675">
        <v>1.5309367137954</v>
      </c>
      <c r="O675">
        <v>50</v>
      </c>
      <c r="P675">
        <v>1.4660715228599901</v>
      </c>
      <c r="Q675" t="s">
        <v>123</v>
      </c>
      <c r="R675">
        <v>12.272465525915999</v>
      </c>
      <c r="S675">
        <v>45.621692540743197</v>
      </c>
      <c r="T675">
        <v>4.3783074592567104</v>
      </c>
      <c r="U675">
        <v>0.21562500000000001</v>
      </c>
      <c r="V675">
        <v>6.57273046328491</v>
      </c>
      <c r="W675">
        <v>35.779559427844802</v>
      </c>
      <c r="X675"/>
      <c r="Y675"/>
    </row>
    <row r="676" spans="1:25" x14ac:dyDescent="0.2">
      <c r="A676">
        <v>1.29737417441725</v>
      </c>
      <c r="B676">
        <v>1.23189431135566</v>
      </c>
      <c r="C676">
        <v>1.22536533178464</v>
      </c>
      <c r="D676">
        <v>1.2341567526483801</v>
      </c>
      <c r="E676">
        <v>1.20819911915455</v>
      </c>
      <c r="F676">
        <v>1.36735645953151</v>
      </c>
      <c r="G676">
        <v>1.36694235701547</v>
      </c>
      <c r="H676">
        <v>1.3636972575475499</v>
      </c>
      <c r="I676">
        <v>1.53249106405641</v>
      </c>
      <c r="J676">
        <v>1.5034245442455301</v>
      </c>
      <c r="K676">
        <v>1.4932689914248001</v>
      </c>
      <c r="L676"/>
      <c r="M676"/>
      <c r="N676">
        <v>1.2646342428864501</v>
      </c>
      <c r="O676">
        <v>25</v>
      </c>
      <c r="P676">
        <v>1.2341567526483801</v>
      </c>
      <c r="Q676" t="s">
        <v>77</v>
      </c>
      <c r="R676">
        <v>6.7080289124492403</v>
      </c>
      <c r="S676">
        <v>17.409324602617499</v>
      </c>
      <c r="T676">
        <v>7.5906753973824896</v>
      </c>
      <c r="U676">
        <v>0.22343750000000001</v>
      </c>
      <c r="V676">
        <v>6.57275098222041</v>
      </c>
      <c r="W676">
        <v>15.773482125862699</v>
      </c>
      <c r="X676"/>
      <c r="Y676"/>
    </row>
    <row r="677" spans="1:25" x14ac:dyDescent="0.2">
      <c r="A677">
        <v>1.0152134601340801</v>
      </c>
      <c r="B677">
        <v>0.93510954131750501</v>
      </c>
      <c r="C677">
        <v>0.930589180059334</v>
      </c>
      <c r="D677">
        <v>0.93775755184915499</v>
      </c>
      <c r="E677">
        <v>0.93743613494608502</v>
      </c>
      <c r="F677">
        <v>0.97325937363998405</v>
      </c>
      <c r="G677">
        <v>0.94111986585716501</v>
      </c>
      <c r="H677">
        <v>0.92622292507825499</v>
      </c>
      <c r="I677">
        <v>0</v>
      </c>
      <c r="J677" s="59">
        <v>4.00266534930898E-3</v>
      </c>
      <c r="K677">
        <v>0</v>
      </c>
      <c r="L677"/>
      <c r="M677"/>
      <c r="N677">
        <v>0.975161500725792</v>
      </c>
      <c r="O677">
        <v>12.5</v>
      </c>
      <c r="P677">
        <v>0.93775755184915499</v>
      </c>
      <c r="Q677" t="s">
        <v>81</v>
      </c>
      <c r="R677"/>
      <c r="S677">
        <v>8.4677771794911401</v>
      </c>
      <c r="T677">
        <v>4.0322228205088599</v>
      </c>
      <c r="U677">
        <v>0.23125000000000001</v>
      </c>
      <c r="V677">
        <v>6.57277603172935</v>
      </c>
      <c r="W677">
        <v>8.0304442784531496</v>
      </c>
      <c r="X677"/>
      <c r="Y677"/>
    </row>
    <row r="678" spans="1:25" x14ac:dyDescent="0.2">
      <c r="A678">
        <v>0.74912540585037501</v>
      </c>
      <c r="B678">
        <v>0.73928695949500101</v>
      </c>
      <c r="C678">
        <v>1.0823903432264099</v>
      </c>
      <c r="D678">
        <v>1.06808629637523</v>
      </c>
      <c r="E678">
        <v>1.07065306146424</v>
      </c>
      <c r="F678">
        <v>1.3786891420086</v>
      </c>
      <c r="G678">
        <v>1.39245774481323</v>
      </c>
      <c r="H678">
        <v>1.33453021392718</v>
      </c>
      <c r="I678">
        <v>0.85374451973983501</v>
      </c>
      <c r="J678">
        <v>0.84111154643080499</v>
      </c>
      <c r="K678">
        <v>0.84649625622468505</v>
      </c>
      <c r="L678"/>
      <c r="M678"/>
      <c r="N678">
        <v>0.74420618267268801</v>
      </c>
      <c r="O678">
        <v>6.25</v>
      </c>
      <c r="P678">
        <v>1.06808629637523</v>
      </c>
      <c r="Q678" t="s">
        <v>66</v>
      </c>
      <c r="R678"/>
      <c r="S678">
        <v>6.8818454687008899</v>
      </c>
      <c r="T678">
        <v>-0.63184546870089198</v>
      </c>
      <c r="U678">
        <v>0.23906250000000001</v>
      </c>
      <c r="V678">
        <v>6.5728064068862899</v>
      </c>
      <c r="W678">
        <v>10.0624850642544</v>
      </c>
      <c r="X678"/>
      <c r="Y678"/>
    </row>
    <row r="679" spans="1:25" x14ac:dyDescent="0.2">
      <c r="A679">
        <v>0.57479806538337397</v>
      </c>
      <c r="B679">
        <v>0.53823377911459602</v>
      </c>
      <c r="C679">
        <v>1.7221632852239901</v>
      </c>
      <c r="D679">
        <v>1.6724038751919901</v>
      </c>
      <c r="E679">
        <v>1.6645129631667701</v>
      </c>
      <c r="F679">
        <v>1.38616735615954</v>
      </c>
      <c r="G679">
        <v>1.3733052951334499</v>
      </c>
      <c r="H679">
        <v>1.3276701737168599</v>
      </c>
      <c r="I679">
        <v>0.82735778241437496</v>
      </c>
      <c r="J679">
        <v>0.84151389699158496</v>
      </c>
      <c r="K679">
        <v>0.81595503877497499</v>
      </c>
      <c r="L679"/>
      <c r="M679"/>
      <c r="N679">
        <v>0.55651592224898505</v>
      </c>
      <c r="O679">
        <v>3.125</v>
      </c>
      <c r="P679">
        <v>1.6724038751919901</v>
      </c>
      <c r="Q679" t="s">
        <v>73</v>
      </c>
      <c r="R679"/>
      <c r="S679">
        <v>6.6166661119376604</v>
      </c>
      <c r="T679">
        <v>-3.49166611193766</v>
      </c>
      <c r="U679">
        <v>0.24687500000000001</v>
      </c>
      <c r="V679">
        <v>6.5728430087967098</v>
      </c>
      <c r="W679">
        <v>77.219134810667001</v>
      </c>
      <c r="X679"/>
      <c r="Y679"/>
    </row>
    <row r="680" spans="1:25" x14ac:dyDescent="0.2">
      <c r="A680">
        <v>0.30932765962394898</v>
      </c>
      <c r="B680">
        <v>0.29035235875828902</v>
      </c>
      <c r="C680">
        <v>1.0451200098567599</v>
      </c>
      <c r="D680">
        <v>1.0293364644321401</v>
      </c>
      <c r="E680">
        <v>0.98574396451239399</v>
      </c>
      <c r="F680">
        <v>1.54971624770081</v>
      </c>
      <c r="G680">
        <v>1.5638415700389601</v>
      </c>
      <c r="H680">
        <v>1.5314122017512899</v>
      </c>
      <c r="I680">
        <v>0.63762274980627098</v>
      </c>
      <c r="J680">
        <v>0.61408707427744402</v>
      </c>
      <c r="K680">
        <v>0.61753745850224495</v>
      </c>
      <c r="L680"/>
      <c r="M680"/>
      <c r="N680">
        <v>0.29984000919111897</v>
      </c>
      <c r="O680">
        <v>0</v>
      </c>
      <c r="P680">
        <v>1.0293364644321401</v>
      </c>
      <c r="Q680" t="s">
        <v>79</v>
      </c>
      <c r="R680"/>
      <c r="S680">
        <v>6.5733491901128396</v>
      </c>
      <c r="T680">
        <v>-6.5733491901128396</v>
      </c>
      <c r="U680">
        <v>0.25468750000000001</v>
      </c>
      <c r="V680">
        <v>6.5728868545730901</v>
      </c>
      <c r="W680">
        <v>9.2962793558595003</v>
      </c>
      <c r="X680"/>
      <c r="Y680"/>
    </row>
    <row r="681" spans="1:2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>
        <v>1.7148049267624701</v>
      </c>
      <c r="Q681" t="s">
        <v>72</v>
      </c>
      <c r="R681"/>
      <c r="S681"/>
      <c r="T681"/>
      <c r="U681">
        <v>0.26250000000000001</v>
      </c>
      <c r="V681">
        <v>6.5729390878834604</v>
      </c>
      <c r="W681">
        <v>90.138833182339795</v>
      </c>
      <c r="X681"/>
      <c r="Y681"/>
    </row>
    <row r="682" spans="1:2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>
        <v>1.49355794318656</v>
      </c>
      <c r="Q682" t="s">
        <v>74</v>
      </c>
      <c r="R682"/>
      <c r="S682"/>
      <c r="T682"/>
      <c r="U682">
        <v>0.27031250000000001</v>
      </c>
      <c r="V682">
        <v>6.5730009900857604</v>
      </c>
      <c r="W682">
        <v>39.655177125950502</v>
      </c>
      <c r="X682"/>
      <c r="Y682"/>
    </row>
    <row r="683" spans="1:2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>
        <v>1.1331726923146199</v>
      </c>
      <c r="Q683" t="s">
        <v>78</v>
      </c>
      <c r="R683"/>
      <c r="S683"/>
      <c r="T683"/>
      <c r="U683">
        <v>0.27812500000000001</v>
      </c>
      <c r="V683">
        <v>6.5730739919609196</v>
      </c>
      <c r="W683">
        <v>11.7622315482399</v>
      </c>
      <c r="X683"/>
      <c r="Y683"/>
    </row>
    <row r="684" spans="1:2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>
        <v>1.36694235701547</v>
      </c>
      <c r="Q684" t="s">
        <v>75</v>
      </c>
      <c r="R684"/>
      <c r="S684"/>
      <c r="T684"/>
      <c r="U684">
        <v>0.28593750000000001</v>
      </c>
      <c r="V684">
        <v>6.5731596860577497</v>
      </c>
      <c r="W684">
        <v>24.833812344291601</v>
      </c>
      <c r="X684"/>
      <c r="Y684"/>
    </row>
    <row r="685" spans="1:2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>
        <v>0.94111986585716501</v>
      </c>
      <c r="Q685" t="s">
        <v>80</v>
      </c>
      <c r="R685"/>
      <c r="S685"/>
      <c r="T685"/>
      <c r="U685">
        <v>0.29375000000000001</v>
      </c>
      <c r="V685">
        <v>6.5732598396624002</v>
      </c>
      <c r="W685">
        <v>8.0658671647961508</v>
      </c>
      <c r="X685"/>
      <c r="Y685"/>
    </row>
    <row r="686" spans="1:2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>
        <v>1.39245774481323</v>
      </c>
      <c r="Q686" t="s">
        <v>124</v>
      </c>
      <c r="R686"/>
      <c r="S686"/>
      <c r="T686"/>
      <c r="U686">
        <v>0.30156250000000001</v>
      </c>
      <c r="V686">
        <v>6.5733764084050703</v>
      </c>
      <c r="W686">
        <v>27.2457730509418</v>
      </c>
      <c r="X686"/>
      <c r="Y686"/>
    </row>
    <row r="687" spans="1:2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>
        <v>1.3733052951334499</v>
      </c>
      <c r="Q687" t="s">
        <v>68</v>
      </c>
      <c r="R687"/>
      <c r="S687"/>
      <c r="T687"/>
      <c r="U687">
        <v>0.30937500000000001</v>
      </c>
      <c r="V687">
        <v>6.5735115505167698</v>
      </c>
      <c r="W687">
        <v>25.411647513730902</v>
      </c>
      <c r="X687"/>
      <c r="Y687"/>
    </row>
    <row r="688" spans="1:2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>
        <v>1.5638415700389601</v>
      </c>
      <c r="Q688" t="s">
        <v>125</v>
      </c>
      <c r="R688"/>
      <c r="S688"/>
      <c r="T688"/>
      <c r="U688">
        <v>0.31718750000000001</v>
      </c>
      <c r="V688">
        <v>6.5736676417484103</v>
      </c>
      <c r="W688">
        <v>51.608921554474101</v>
      </c>
      <c r="X688"/>
      <c r="Y688"/>
    </row>
    <row r="689" spans="1:2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>
        <v>0</v>
      </c>
      <c r="Q689" t="s">
        <v>83</v>
      </c>
      <c r="R689"/>
      <c r="S689"/>
      <c r="T689"/>
      <c r="U689">
        <v>0.32500000000000001</v>
      </c>
      <c r="V689">
        <v>6.5738472909649301</v>
      </c>
      <c r="W689">
        <v>6.5726543699537201</v>
      </c>
      <c r="X689"/>
      <c r="Y689"/>
    </row>
    <row r="690" spans="1:2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>
        <v>1.3493784635735699</v>
      </c>
      <c r="Q690" t="s">
        <v>70</v>
      </c>
      <c r="R690"/>
      <c r="S690"/>
      <c r="T690"/>
      <c r="U690">
        <v>0.33281250000000001</v>
      </c>
      <c r="V690">
        <v>6.5740533564265</v>
      </c>
      <c r="W690">
        <v>23.316421519362699</v>
      </c>
      <c r="X690"/>
      <c r="Y690"/>
    </row>
    <row r="691" spans="1:2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>
        <v>1.5286353063524101</v>
      </c>
      <c r="Q691" t="s">
        <v>71</v>
      </c>
      <c r="R691"/>
      <c r="S691"/>
      <c r="T691"/>
      <c r="U691">
        <v>0.34062500000000001</v>
      </c>
      <c r="V691">
        <v>6.5742889627693204</v>
      </c>
      <c r="W691">
        <v>45.229609284036698</v>
      </c>
      <c r="X691"/>
      <c r="Y691"/>
    </row>
    <row r="692" spans="1:2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>
        <v>1.5034245442455301</v>
      </c>
      <c r="Q692" t="s">
        <v>126</v>
      </c>
      <c r="R692"/>
      <c r="S692"/>
      <c r="T692"/>
      <c r="U692">
        <v>0.34843750000000001</v>
      </c>
      <c r="V692">
        <v>6.5745575186979597</v>
      </c>
      <c r="W692">
        <v>41.149121574599498</v>
      </c>
      <c r="X692"/>
      <c r="Y692"/>
    </row>
    <row r="693" spans="1:2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 s="59">
        <v>4.00266534930898E-3</v>
      </c>
      <c r="Q693" t="s">
        <v>46</v>
      </c>
      <c r="R693"/>
      <c r="S693"/>
      <c r="T693"/>
      <c r="U693">
        <v>0.35625000000000001</v>
      </c>
      <c r="V693">
        <v>6.5748627354014104</v>
      </c>
      <c r="W693">
        <v>6.5726543699537201</v>
      </c>
      <c r="X693"/>
      <c r="Y693"/>
    </row>
    <row r="694" spans="1:2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>
        <v>0.36406250000000001</v>
      </c>
      <c r="V694">
        <v>6.57520864570487</v>
      </c>
      <c r="W694"/>
      <c r="X694"/>
      <c r="Y694"/>
    </row>
    <row r="695" spans="1:2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>
        <v>0.37187500000000001</v>
      </c>
      <c r="V695">
        <v>6.5755996239690404</v>
      </c>
      <c r="W695"/>
      <c r="X695"/>
      <c r="Y695"/>
    </row>
    <row r="696" spans="1:2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>
        <v>0.37968750000000001</v>
      </c>
      <c r="V696">
        <v>6.5760404067488896</v>
      </c>
      <c r="W696"/>
      <c r="X696"/>
      <c r="Y696"/>
    </row>
    <row r="697" spans="1:2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>
        <v>0.38750000000000001</v>
      </c>
      <c r="V697">
        <v>6.5765361142236101</v>
      </c>
      <c r="W697"/>
      <c r="X697"/>
      <c r="Y697"/>
    </row>
    <row r="698" spans="1:2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>
        <v>0.39531250000000001</v>
      </c>
      <c r="V698">
        <v>6.5770922724093799</v>
      </c>
      <c r="W698"/>
      <c r="X698"/>
      <c r="Y698"/>
    </row>
    <row r="699" spans="1:2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>
        <v>0.40312500000000001</v>
      </c>
      <c r="V699">
        <v>6.57771483616665</v>
      </c>
      <c r="W699"/>
      <c r="X699"/>
      <c r="Y699"/>
    </row>
    <row r="700" spans="1:2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>
        <v>0.41093750000000001</v>
      </c>
      <c r="V700">
        <v>6.5784102130133899</v>
      </c>
      <c r="W700"/>
      <c r="X700"/>
      <c r="Y700"/>
    </row>
    <row r="701" spans="1:2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>
        <v>0.41875000000000001</v>
      </c>
      <c r="V701">
        <v>6.5791852877558696</v>
      </c>
      <c r="W701"/>
      <c r="X701"/>
      <c r="Y701"/>
    </row>
    <row r="702" spans="1:2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>
        <v>0.42656250000000001</v>
      </c>
      <c r="V702">
        <v>6.5800474479482398</v>
      </c>
      <c r="W702"/>
      <c r="X702"/>
      <c r="Y702"/>
    </row>
    <row r="703" spans="1:2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>
        <v>0.43437500000000001</v>
      </c>
      <c r="V703">
        <v>6.5810046101924504</v>
      </c>
      <c r="W703"/>
      <c r="X703"/>
      <c r="Y703"/>
    </row>
    <row r="704" spans="1:2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>
        <v>0.44218750000000001</v>
      </c>
      <c r="V704">
        <v>6.5820652472896199</v>
      </c>
      <c r="W704"/>
      <c r="X704"/>
      <c r="Y704"/>
    </row>
    <row r="705" spans="1:2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>
        <v>0.45</v>
      </c>
      <c r="V705">
        <v>6.58323841625411</v>
      </c>
      <c r="W705"/>
      <c r="X705"/>
      <c r="Y705"/>
    </row>
    <row r="706" spans="1:2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>
        <v>0.45781250000000001</v>
      </c>
      <c r="V706">
        <v>6.5845337872015497</v>
      </c>
      <c r="W706"/>
      <c r="X706"/>
      <c r="Y706"/>
    </row>
    <row r="707" spans="1:2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>
        <v>0.46562500000000001</v>
      </c>
      <c r="V707">
        <v>6.5859616731217896</v>
      </c>
      <c r="W707"/>
      <c r="X707"/>
      <c r="Y707"/>
    </row>
    <row r="708" spans="1:2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>
        <v>0.47343750000000001</v>
      </c>
      <c r="V708">
        <v>6.5875330605478997</v>
      </c>
      <c r="W708"/>
      <c r="X708"/>
      <c r="Y708"/>
    </row>
    <row r="709" spans="1:2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>
        <v>0.48125000000000001</v>
      </c>
      <c r="V709">
        <v>6.5892596411322302</v>
      </c>
      <c r="W709"/>
      <c r="X709"/>
      <c r="Y709"/>
    </row>
    <row r="710" spans="1:2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>
        <v>0.48906250000000001</v>
      </c>
      <c r="V710">
        <v>6.5911538441403303</v>
      </c>
      <c r="W710"/>
      <c r="X710"/>
      <c r="Y710"/>
    </row>
    <row r="711" spans="1:2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>
        <v>0.49687500000000001</v>
      </c>
      <c r="V711">
        <v>6.5932288698737596</v>
      </c>
      <c r="W711"/>
      <c r="X711"/>
      <c r="Y711"/>
    </row>
    <row r="712" spans="1:2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>
        <v>0.50468749999999896</v>
      </c>
      <c r="V712">
        <v>6.59549872403257</v>
      </c>
      <c r="W712"/>
      <c r="X712"/>
      <c r="Y712"/>
    </row>
    <row r="713" spans="1:2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>
        <v>0.51249999999999896</v>
      </c>
      <c r="V713">
        <v>6.5979782530281001</v>
      </c>
      <c r="W713"/>
      <c r="X713"/>
      <c r="Y713"/>
    </row>
    <row r="714" spans="1:2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>
        <v>0.52031249999999896</v>
      </c>
      <c r="V714">
        <v>6.6006831802571</v>
      </c>
      <c r="W714"/>
      <c r="X714"/>
      <c r="Y714"/>
    </row>
    <row r="715" spans="1:2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>
        <v>0.52812499999999896</v>
      </c>
      <c r="V715">
        <v>6.6036301433475302</v>
      </c>
      <c r="W715"/>
      <c r="X715"/>
      <c r="Y715"/>
    </row>
    <row r="716" spans="1:2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>
        <v>0.53593749999999896</v>
      </c>
      <c r="V716">
        <v>6.60683673238686</v>
      </c>
      <c r="W716"/>
      <c r="X716"/>
      <c r="Y716"/>
    </row>
    <row r="717" spans="1:2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>
        <v>0.54374999999999896</v>
      </c>
      <c r="V717">
        <v>6.6103215291435102</v>
      </c>
      <c r="W717"/>
      <c r="X717"/>
      <c r="Y717"/>
    </row>
    <row r="718" spans="1:2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>
        <v>0.55156249999999896</v>
      </c>
      <c r="V718">
        <v>6.6141041472916804</v>
      </c>
      <c r="W718"/>
      <c r="X718"/>
      <c r="Y718"/>
    </row>
    <row r="719" spans="1:2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>
        <v>0.55937499999999896</v>
      </c>
      <c r="V719">
        <v>6.61820527365039</v>
      </c>
      <c r="W719"/>
      <c r="X719"/>
      <c r="Y719"/>
    </row>
    <row r="720" spans="1:2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>
        <v>0.56718749999999896</v>
      </c>
      <c r="V720">
        <v>6.6226467104469799</v>
      </c>
      <c r="W720"/>
      <c r="X720"/>
      <c r="Y720"/>
    </row>
    <row r="721" spans="1:2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>
        <v>0.57499999999999896</v>
      </c>
      <c r="V721">
        <v>6.62745141861547</v>
      </c>
      <c r="W721"/>
      <c r="X721"/>
      <c r="Y721"/>
    </row>
    <row r="722" spans="1:2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>
        <v>0.58281249999999896</v>
      </c>
      <c r="V722">
        <v>6.6326435621402604</v>
      </c>
      <c r="W722"/>
      <c r="X722"/>
      <c r="Y722"/>
    </row>
    <row r="723" spans="1:2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>
        <v>0.59062499999999896</v>
      </c>
      <c r="V723">
        <v>6.6382485534553703</v>
      </c>
      <c r="W723"/>
      <c r="X723"/>
      <c r="Y723"/>
    </row>
    <row r="724" spans="1:2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>
        <v>0.59843749999999896</v>
      </c>
      <c r="V724">
        <v>6.6442930999095404</v>
      </c>
      <c r="W724"/>
      <c r="X724"/>
      <c r="Y724"/>
    </row>
    <row r="725" spans="1:2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>
        <v>0.60624999999999896</v>
      </c>
      <c r="V725">
        <v>6.6508052513073803</v>
      </c>
      <c r="W725"/>
      <c r="X725"/>
      <c r="Y725"/>
    </row>
    <row r="726" spans="1:2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>
        <v>0.61406249999999896</v>
      </c>
      <c r="V726">
        <v>6.6578144485369002</v>
      </c>
      <c r="W726"/>
      <c r="X726"/>
      <c r="Y726"/>
    </row>
    <row r="727" spans="1:2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>
        <v>0.62187499999999896</v>
      </c>
      <c r="V727">
        <v>6.6653515732933704</v>
      </c>
      <c r="W727"/>
      <c r="X727"/>
      <c r="Y727"/>
    </row>
    <row r="728" spans="1:2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>
        <v>0.62968749999999896</v>
      </c>
      <c r="V728">
        <v>6.6734489989097598</v>
      </c>
      <c r="W728"/>
      <c r="X728"/>
      <c r="Y728"/>
    </row>
    <row r="729" spans="1:2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>
        <v>0.63749999999999896</v>
      </c>
      <c r="V729">
        <v>6.6821406423038603</v>
      </c>
      <c r="W729"/>
      <c r="X729"/>
      <c r="Y729"/>
    </row>
    <row r="730" spans="1:2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>
        <v>0.64531249999999896</v>
      </c>
      <c r="V730">
        <v>6.6914620170520296</v>
      </c>
      <c r="W730"/>
      <c r="X730"/>
      <c r="Y730"/>
    </row>
    <row r="731" spans="1:2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>
        <v>0.65312499999999896</v>
      </c>
      <c r="V731">
        <v>6.7014502875995703</v>
      </c>
      <c r="W731"/>
      <c r="X731"/>
      <c r="Y731"/>
    </row>
    <row r="732" spans="1:2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>
        <v>0.66093749999999896</v>
      </c>
      <c r="V732">
        <v>6.7121443246178298</v>
      </c>
      <c r="W732"/>
      <c r="X732"/>
      <c r="Y732"/>
    </row>
    <row r="733" spans="1:2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>
        <v>0.66874999999999896</v>
      </c>
      <c r="V733">
        <v>6.7235847615178201</v>
      </c>
      <c r="W733"/>
      <c r="X733"/>
      <c r="Y733"/>
    </row>
    <row r="734" spans="1:2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>
        <v>0.67656249999999896</v>
      </c>
      <c r="V734">
        <v>6.7358140521302996</v>
      </c>
      <c r="W734"/>
      <c r="X734"/>
      <c r="Y734"/>
    </row>
    <row r="735" spans="1:2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>
        <v>0.68437499999999896</v>
      </c>
      <c r="V735">
        <v>6.7488765295622404</v>
      </c>
      <c r="W735"/>
      <c r="X735"/>
      <c r="Y735"/>
    </row>
    <row r="736" spans="1:2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>
        <v>0.69218749999999896</v>
      </c>
      <c r="V736">
        <v>6.7628184662393496</v>
      </c>
      <c r="W736"/>
      <c r="X736"/>
      <c r="Y736"/>
    </row>
    <row r="737" spans="1:2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>
        <v>0.69999999999999896</v>
      </c>
      <c r="V737">
        <v>6.7776881351446701</v>
      </c>
      <c r="W737"/>
      <c r="X737"/>
      <c r="Y737"/>
    </row>
    <row r="738" spans="1:2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>
        <v>0.70781249999999896</v>
      </c>
      <c r="V738">
        <v>6.7935358722627601</v>
      </c>
      <c r="W738"/>
      <c r="X738"/>
      <c r="Y738"/>
    </row>
    <row r="739" spans="1:2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>
        <v>0.71562499999999896</v>
      </c>
      <c r="V739">
        <v>6.8104141402394598</v>
      </c>
      <c r="W739"/>
      <c r="X739"/>
      <c r="Y739"/>
    </row>
    <row r="740" spans="1:2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>
        <v>0.72343749999999996</v>
      </c>
      <c r="V740">
        <v>6.8283775932666302</v>
      </c>
      <c r="W740"/>
      <c r="X740"/>
      <c r="Y740"/>
    </row>
    <row r="741" spans="1:2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>
        <v>0.73124999999999996</v>
      </c>
      <c r="V741">
        <v>6.8474831432018703</v>
      </c>
      <c r="W741"/>
      <c r="X741"/>
      <c r="Y741"/>
    </row>
    <row r="742" spans="1:2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>
        <v>0.73906249999999996</v>
      </c>
      <c r="V742">
        <v>6.8677900269325303</v>
      </c>
      <c r="W742"/>
      <c r="X742"/>
      <c r="Y742"/>
    </row>
    <row r="743" spans="1:2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>
        <v>0.74687499999999996</v>
      </c>
      <c r="V743">
        <v>6.88935987499387</v>
      </c>
      <c r="W743"/>
      <c r="X743"/>
      <c r="Y743"/>
    </row>
    <row r="744" spans="1:2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>
        <v>0.75468749999999996</v>
      </c>
      <c r="V744">
        <v>6.9122567814507399</v>
      </c>
      <c r="W744"/>
      <c r="X744"/>
      <c r="Y744"/>
    </row>
    <row r="745" spans="1:2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>
        <v>0.76249999999999996</v>
      </c>
      <c r="V745">
        <v>6.9365473750525197</v>
      </c>
      <c r="W745"/>
      <c r="X745"/>
      <c r="Y745"/>
    </row>
    <row r="746" spans="1:2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>
        <v>0.77031249999999996</v>
      </c>
      <c r="V746">
        <v>6.9623008916706297</v>
      </c>
      <c r="W746"/>
      <c r="X746"/>
      <c r="Y746"/>
    </row>
    <row r="747" spans="1:2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>
        <v>0.77812499999999996</v>
      </c>
      <c r="V747">
        <v>6.9895892480282997</v>
      </c>
      <c r="W747"/>
      <c r="X747"/>
      <c r="Y747"/>
    </row>
    <row r="748" spans="1:2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>
        <v>0.78593749999999996</v>
      </c>
      <c r="V748">
        <v>7.0184871167318903</v>
      </c>
      <c r="W748"/>
      <c r="X748"/>
      <c r="Y748"/>
    </row>
    <row r="749" spans="1:2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>
        <v>0.79374999999999996</v>
      </c>
      <c r="V749">
        <v>7.0490720026132498</v>
      </c>
      <c r="W749"/>
      <c r="X749"/>
      <c r="Y749"/>
    </row>
    <row r="750" spans="1:2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>
        <v>0.80156249999999996</v>
      </c>
      <c r="V750">
        <v>7.0814243203925598</v>
      </c>
      <c r="W750"/>
      <c r="X750"/>
      <c r="Y750"/>
    </row>
    <row r="751" spans="1:2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>
        <v>0.80937499999999996</v>
      </c>
      <c r="V751">
        <v>7.1156274736709699</v>
      </c>
      <c r="W751"/>
      <c r="X751"/>
      <c r="Y751"/>
    </row>
    <row r="752" spans="1:2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>
        <v>0.81718749999999996</v>
      </c>
      <c r="V752">
        <v>7.15176793526238</v>
      </c>
      <c r="W752"/>
      <c r="X752"/>
      <c r="Y752"/>
    </row>
    <row r="753" spans="1:2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>
        <v>0.82499999999999996</v>
      </c>
      <c r="V753">
        <v>7.1899353288737702</v>
      </c>
      <c r="W753"/>
      <c r="X753"/>
      <c r="Y753"/>
    </row>
    <row r="754" spans="1:2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>
        <v>0.83281249999999996</v>
      </c>
      <c r="V754">
        <v>7.2302225121431603</v>
      </c>
      <c r="W754"/>
      <c r="X754"/>
      <c r="Y754"/>
    </row>
    <row r="755" spans="1:2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>
        <v>0.84062499999999996</v>
      </c>
      <c r="V755">
        <v>7.2727256610448103</v>
      </c>
      <c r="W755"/>
      <c r="X755"/>
      <c r="Y755"/>
    </row>
    <row r="756" spans="1:2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>
        <v>0.84843749999999996</v>
      </c>
      <c r="V756">
        <v>7.3175443556705</v>
      </c>
      <c r="W756"/>
      <c r="X756"/>
      <c r="Y756"/>
    </row>
    <row r="757" spans="1:2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>
        <v>0.85624999999999996</v>
      </c>
      <c r="V757">
        <v>7.3647816673964401</v>
      </c>
      <c r="W757"/>
      <c r="X757"/>
      <c r="Y757"/>
    </row>
    <row r="758" spans="1:2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>
        <v>0.86406249999999996</v>
      </c>
      <c r="V758">
        <v>7.4145442474447698</v>
      </c>
      <c r="W758"/>
      <c r="X758"/>
      <c r="Y758"/>
    </row>
    <row r="759" spans="1:2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>
        <v>0.87187499999999996</v>
      </c>
      <c r="V759">
        <v>7.4669424168490099</v>
      </c>
      <c r="W759"/>
      <c r="X759"/>
      <c r="Y759"/>
    </row>
    <row r="760" spans="1:2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>
        <v>0.87968749999999996</v>
      </c>
      <c r="V760">
        <v>7.5220902578323798</v>
      </c>
      <c r="W760"/>
      <c r="X760"/>
      <c r="Y760"/>
    </row>
    <row r="761" spans="1:2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>
        <v>0.88749999999999996</v>
      </c>
      <c r="V761">
        <v>7.5801057066082898</v>
      </c>
      <c r="W761"/>
      <c r="X761"/>
      <c r="Y761"/>
    </row>
    <row r="762" spans="1:2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>
        <v>0.89531249999999996</v>
      </c>
      <c r="V762">
        <v>7.6411106476120096</v>
      </c>
      <c r="W762"/>
      <c r="X762"/>
      <c r="Y762"/>
    </row>
    <row r="763" spans="1:2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>
        <v>0.90312499999999996</v>
      </c>
      <c r="V763">
        <v>7.7052310091726097</v>
      </c>
      <c r="W763"/>
      <c r="X763"/>
      <c r="Y763"/>
    </row>
    <row r="764" spans="1:2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>
        <v>0.91093749999999996</v>
      </c>
      <c r="V764">
        <v>7.7725968606341498</v>
      </c>
      <c r="W764"/>
      <c r="X764"/>
      <c r="Y764"/>
    </row>
    <row r="765" spans="1:2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>
        <v>0.91874999999999996</v>
      </c>
      <c r="V765">
        <v>7.8433425109352903</v>
      </c>
      <c r="W765"/>
      <c r="X765"/>
      <c r="Y765"/>
    </row>
    <row r="766" spans="1:2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>
        <v>0.92656249999999996</v>
      </c>
      <c r="V766">
        <v>7.9176066086561097</v>
      </c>
      <c r="W766"/>
      <c r="X766"/>
      <c r="Y766"/>
    </row>
    <row r="767" spans="1:2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>
        <v>0.93437499999999996</v>
      </c>
      <c r="V767">
        <v>7.9955322435413301</v>
      </c>
      <c r="W767"/>
      <c r="X767"/>
      <c r="Y767"/>
    </row>
    <row r="768" spans="1:2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>
        <v>0.94218749999999996</v>
      </c>
      <c r="V768">
        <v>8.0772670495086896</v>
      </c>
      <c r="W768"/>
      <c r="X768"/>
      <c r="Y768"/>
    </row>
    <row r="769" spans="1:2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>
        <v>0.95</v>
      </c>
      <c r="V769">
        <v>8.1629633091515608</v>
      </c>
      <c r="W769"/>
      <c r="X769"/>
      <c r="Y769"/>
    </row>
    <row r="770" spans="1:2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>
        <v>0.95781249999999996</v>
      </c>
      <c r="V770">
        <v>8.2527780597446299</v>
      </c>
      <c r="W770"/>
      <c r="X770"/>
      <c r="Y770"/>
    </row>
    <row r="771" spans="1:2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>
        <v>0.96562499999999996</v>
      </c>
      <c r="V771">
        <v>8.3468732007615696</v>
      </c>
      <c r="W771"/>
      <c r="X771"/>
      <c r="Y771"/>
    </row>
    <row r="772" spans="1:2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>
        <v>0.97343749999999996</v>
      </c>
      <c r="V772">
        <v>8.4454156029135206</v>
      </c>
      <c r="W772"/>
      <c r="X772"/>
      <c r="Y772"/>
    </row>
    <row r="773" spans="1:2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>
        <v>0.98124999999999996</v>
      </c>
      <c r="V773">
        <v>8.5485772187172397</v>
      </c>
      <c r="W773"/>
      <c r="X773"/>
      <c r="Y773"/>
    </row>
    <row r="774" spans="1:2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>
        <v>0.98906249999999996</v>
      </c>
      <c r="V774">
        <v>8.6565351946018296</v>
      </c>
      <c r="W774"/>
      <c r="X774"/>
      <c r="Y774"/>
    </row>
    <row r="775" spans="1:2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>
        <v>0.99687499999999996</v>
      </c>
      <c r="V775">
        <v>8.7694719845626707</v>
      </c>
      <c r="W775"/>
      <c r="X775"/>
      <c r="Y775"/>
    </row>
    <row r="776" spans="1:2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>
        <v>1.0046875</v>
      </c>
      <c r="V776">
        <v>8.8875754653714907</v>
      </c>
      <c r="W776"/>
      <c r="X776"/>
      <c r="Y776"/>
    </row>
    <row r="777" spans="1:2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>
        <v>1.0125</v>
      </c>
      <c r="V777">
        <v>9.0110390533512899</v>
      </c>
      <c r="W777"/>
      <c r="X777"/>
      <c r="Y777"/>
    </row>
    <row r="778" spans="1:2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>
        <v>1.0203125</v>
      </c>
      <c r="V778">
        <v>9.1400618227248192</v>
      </c>
      <c r="W778"/>
      <c r="X778"/>
      <c r="Y778"/>
    </row>
    <row r="779" spans="1:2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>
        <v>1.028125</v>
      </c>
      <c r="V779">
        <v>9.2748486255453795</v>
      </c>
      <c r="W779"/>
      <c r="X779"/>
      <c r="Y779"/>
    </row>
    <row r="780" spans="1:2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>
        <v>1.0359375</v>
      </c>
      <c r="V780">
        <v>9.4156102132185904</v>
      </c>
      <c r="W780"/>
      <c r="X780"/>
      <c r="Y780"/>
    </row>
    <row r="781" spans="1:2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>
        <v>1.04375</v>
      </c>
      <c r="V781">
        <v>9.5625633596238906</v>
      </c>
      <c r="W781"/>
      <c r="X781"/>
      <c r="Y781"/>
    </row>
    <row r="782" spans="1:2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>
        <v>1.0515625</v>
      </c>
      <c r="V782">
        <v>9.7159309858443592</v>
      </c>
      <c r="W782"/>
      <c r="X782"/>
      <c r="Y782"/>
    </row>
    <row r="783" spans="1:2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>
        <v>1.059375</v>
      </c>
      <c r="V783">
        <v>9.8759422865134994</v>
      </c>
      <c r="W783"/>
      <c r="X783"/>
      <c r="Y783"/>
    </row>
    <row r="784" spans="1:2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>
        <v>1.0671875</v>
      </c>
      <c r="V784">
        <v>10.0428328577876</v>
      </c>
      <c r="W784"/>
      <c r="X784"/>
      <c r="Y784"/>
    </row>
    <row r="785" spans="1:2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>
        <v>1.075</v>
      </c>
      <c r="V785">
        <v>10.2168448269527</v>
      </c>
      <c r="W785"/>
      <c r="X785"/>
      <c r="Y785"/>
    </row>
    <row r="786" spans="1:2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>
        <v>1.0828125</v>
      </c>
      <c r="V786">
        <v>10.398226983673201</v>
      </c>
      <c r="W786"/>
      <c r="X786"/>
      <c r="Y786"/>
    </row>
    <row r="787" spans="1:2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>
        <v>1.090625</v>
      </c>
      <c r="V787">
        <v>10.587234912893599</v>
      </c>
      <c r="W787"/>
      <c r="X787"/>
      <c r="Y787"/>
    </row>
    <row r="788" spans="1:2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>
        <v>1.0984375</v>
      </c>
      <c r="V788">
        <v>10.784131129398601</v>
      </c>
      <c r="W788"/>
      <c r="X788"/>
      <c r="Y788"/>
    </row>
    <row r="789" spans="1:2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>
        <v>1.10625</v>
      </c>
      <c r="V789">
        <v>10.9891852140421</v>
      </c>
      <c r="W789"/>
      <c r="X789"/>
      <c r="Y789"/>
    </row>
    <row r="790" spans="1:2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>
        <v>1.1140625</v>
      </c>
      <c r="V790">
        <v>11.2026739516538</v>
      </c>
      <c r="W790"/>
      <c r="X790"/>
      <c r="Y790"/>
    </row>
    <row r="791" spans="1:2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>
        <v>1.121875</v>
      </c>
      <c r="V791">
        <v>11.424881470630201</v>
      </c>
      <c r="W791"/>
      <c r="X791"/>
      <c r="Y791"/>
    </row>
    <row r="792" spans="1:2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>
        <v>1.1296875</v>
      </c>
      <c r="V792">
        <v>11.6560993842202</v>
      </c>
      <c r="W792"/>
      <c r="X792"/>
      <c r="Y792"/>
    </row>
    <row r="793" spans="1:2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>
        <v>1.1375</v>
      </c>
      <c r="V793">
        <v>11.896626933512801</v>
      </c>
      <c r="W793"/>
      <c r="X793"/>
      <c r="Y793"/>
    </row>
    <row r="794" spans="1:2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>
        <v>1.1453125</v>
      </c>
      <c r="V794">
        <v>12.1467711321359</v>
      </c>
      <c r="W794"/>
      <c r="X794"/>
      <c r="Y794"/>
    </row>
    <row r="795" spans="1:2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>
        <v>1.153125</v>
      </c>
      <c r="V795">
        <v>12.406846912673799</v>
      </c>
      <c r="W795"/>
      <c r="X795"/>
      <c r="Y795"/>
    </row>
    <row r="796" spans="1:2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>
        <v>1.1609375</v>
      </c>
      <c r="V796">
        <v>12.6771772748128</v>
      </c>
      <c r="W796"/>
      <c r="X796"/>
      <c r="Y796"/>
    </row>
    <row r="797" spans="1:2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>
        <v>1.16875</v>
      </c>
      <c r="V797">
        <v>12.9580934352228</v>
      </c>
      <c r="W797"/>
      <c r="X797"/>
      <c r="Y797"/>
    </row>
    <row r="798" spans="1:2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>
        <v>1.1765625</v>
      </c>
      <c r="V798">
        <v>13.2499349791829</v>
      </c>
      <c r="W798"/>
      <c r="X798"/>
      <c r="Y798"/>
    </row>
    <row r="799" spans="1:2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>
        <v>1.184375</v>
      </c>
      <c r="V799">
        <v>13.5530500139603</v>
      </c>
      <c r="W799"/>
      <c r="X799"/>
      <c r="Y799"/>
    </row>
    <row r="800" spans="1:2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>
        <v>1.1921875</v>
      </c>
      <c r="V800">
        <v>13.8677953239498</v>
      </c>
      <c r="W800"/>
      <c r="X800"/>
      <c r="Y800"/>
    </row>
    <row r="801" spans="1:2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>
        <v>1.2</v>
      </c>
      <c r="V801">
        <v>14.194536527583001</v>
      </c>
      <c r="W801"/>
      <c r="X801"/>
      <c r="Y801"/>
    </row>
    <row r="802" spans="1:25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>
        <v>1.2078125</v>
      </c>
      <c r="V802">
        <v>14.5336482360152</v>
      </c>
      <c r="W802"/>
      <c r="X802"/>
      <c r="Y802"/>
    </row>
    <row r="803" spans="1:2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>
        <v>1.215625</v>
      </c>
      <c r="V803">
        <v>14.8855142135981</v>
      </c>
      <c r="W803"/>
      <c r="X803"/>
      <c r="Y803"/>
    </row>
    <row r="804" spans="1:2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>
        <v>1.2234375</v>
      </c>
      <c r="V804">
        <v>15.2505275401469</v>
      </c>
      <c r="W804"/>
      <c r="X804"/>
      <c r="Y804"/>
    </row>
    <row r="805" spans="1:25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>
        <v>1.23125</v>
      </c>
      <c r="V805">
        <v>15.629090775010299</v>
      </c>
      <c r="W805"/>
      <c r="X805"/>
      <c r="Y805"/>
    </row>
    <row r="806" spans="1:2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>
        <v>1.2390625</v>
      </c>
      <c r="V806">
        <v>16.021616122950199</v>
      </c>
      <c r="W806"/>
      <c r="X806"/>
      <c r="Y806"/>
    </row>
    <row r="807" spans="1:2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>
        <v>1.246875</v>
      </c>
      <c r="V807">
        <v>16.428525601841901</v>
      </c>
      <c r="W807"/>
      <c r="X807"/>
      <c r="Y807"/>
    </row>
    <row r="808" spans="1:25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>
        <v>1.2546875</v>
      </c>
      <c r="V808">
        <v>16.850251212200099</v>
      </c>
      <c r="W808"/>
      <c r="X808"/>
      <c r="Y808"/>
    </row>
    <row r="809" spans="1:2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>
        <v>1.2625</v>
      </c>
      <c r="V809">
        <v>17.2872351085412</v>
      </c>
      <c r="W809"/>
      <c r="X809"/>
      <c r="Y809"/>
    </row>
    <row r="810" spans="1:2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>
        <v>1.2703125</v>
      </c>
      <c r="V810">
        <v>17.739929772588699</v>
      </c>
      <c r="W810"/>
      <c r="X810"/>
      <c r="Y810"/>
    </row>
    <row r="811" spans="1:25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>
        <v>1.278125</v>
      </c>
      <c r="V811">
        <v>18.208798188330899</v>
      </c>
      <c r="W811"/>
      <c r="X811"/>
      <c r="Y811"/>
    </row>
    <row r="812" spans="1:2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>
        <v>1.2859375</v>
      </c>
      <c r="V812">
        <v>18.694314018937401</v>
      </c>
      <c r="W812"/>
      <c r="X812"/>
      <c r="Y812"/>
    </row>
    <row r="813" spans="1:2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>
        <v>1.29375</v>
      </c>
      <c r="V813">
        <v>19.196961785545099</v>
      </c>
      <c r="W813"/>
      <c r="X813"/>
      <c r="Y813"/>
    </row>
    <row r="814" spans="1:25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>
        <v>1.3015625</v>
      </c>
      <c r="V814">
        <v>19.717237047918999</v>
      </c>
      <c r="W814"/>
      <c r="X814"/>
      <c r="Y814"/>
    </row>
    <row r="815" spans="1:2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>
        <v>1.309375</v>
      </c>
      <c r="V815">
        <v>20.255646586997901</v>
      </c>
      <c r="W815"/>
      <c r="X815"/>
      <c r="Y815"/>
    </row>
    <row r="816" spans="1:2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>
        <v>1.3171875</v>
      </c>
      <c r="V816">
        <v>20.812708589332601</v>
      </c>
      <c r="W816"/>
      <c r="X816"/>
      <c r="Y816"/>
    </row>
    <row r="817" spans="1:25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>
        <v>1.325</v>
      </c>
      <c r="V817">
        <v>21.388952833423701</v>
      </c>
      <c r="W817"/>
      <c r="X817"/>
      <c r="Y817"/>
    </row>
    <row r="818" spans="1:2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>
        <v>1.3328125</v>
      </c>
      <c r="V818">
        <v>21.984920877968701</v>
      </c>
      <c r="W818"/>
      <c r="X818"/>
      <c r="Y818"/>
    </row>
    <row r="819" spans="1:2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>
        <v>1.340625</v>
      </c>
      <c r="V819">
        <v>22.601166252025301</v>
      </c>
      <c r="W819"/>
      <c r="X819"/>
      <c r="Y819"/>
    </row>
    <row r="820" spans="1:25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>
        <v>1.3484375</v>
      </c>
      <c r="V820">
        <v>23.238254647098898</v>
      </c>
      <c r="W820"/>
      <c r="X820"/>
      <c r="Y820"/>
    </row>
    <row r="821" spans="1:2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>
        <v>1.35625</v>
      </c>
      <c r="V821">
        <v>23.896764111163101</v>
      </c>
      <c r="W821"/>
      <c r="X821"/>
      <c r="Y821"/>
    </row>
    <row r="822" spans="1:2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>
        <v>1.3640625</v>
      </c>
      <c r="V822">
        <v>24.577285244620398</v>
      </c>
      <c r="W822"/>
      <c r="X822"/>
      <c r="Y822"/>
    </row>
    <row r="823" spans="1:25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>
        <v>1.371875</v>
      </c>
      <c r="V823">
        <v>25.2804213982118</v>
      </c>
      <c r="W823"/>
      <c r="X823"/>
      <c r="Y823"/>
    </row>
    <row r="824" spans="1:2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>
        <v>1.3796875</v>
      </c>
      <c r="V824">
        <v>26.006788872882598</v>
      </c>
      <c r="W824"/>
      <c r="X824"/>
      <c r="Y824"/>
    </row>
    <row r="825" spans="1:2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>
        <v>1.3875</v>
      </c>
      <c r="V825">
        <v>26.757017121612702</v>
      </c>
      <c r="W825"/>
      <c r="X825"/>
      <c r="Y825"/>
    </row>
    <row r="826" spans="1:25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>
        <v>1.3953125</v>
      </c>
      <c r="V826">
        <v>27.531748953219001</v>
      </c>
      <c r="W826"/>
      <c r="X826"/>
      <c r="Y826"/>
    </row>
    <row r="827" spans="1:2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>
        <v>1.403125</v>
      </c>
      <c r="V827">
        <v>28.331640738139299</v>
      </c>
      <c r="W827"/>
      <c r="X827"/>
      <c r="Y827"/>
    </row>
    <row r="828" spans="1:2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>
        <v>1.4109375</v>
      </c>
      <c r="V828">
        <v>29.1573626162028</v>
      </c>
      <c r="W828"/>
      <c r="X828"/>
      <c r="Y828"/>
    </row>
    <row r="829" spans="1:25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>
        <v>1.41875</v>
      </c>
      <c r="V829">
        <v>30.009598706397799</v>
      </c>
      <c r="W829"/>
      <c r="X829"/>
      <c r="Y829"/>
    </row>
    <row r="830" spans="1:2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>
        <v>1.4265625</v>
      </c>
      <c r="V830">
        <v>30.889047318643499</v>
      </c>
      <c r="W830"/>
      <c r="X830"/>
      <c r="Y830"/>
    </row>
    <row r="831" spans="1:2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>
        <v>1.434375</v>
      </c>
      <c r="V831">
        <v>31.796421167572898</v>
      </c>
      <c r="W831"/>
      <c r="X831"/>
      <c r="Y831"/>
    </row>
    <row r="832" spans="1:25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>
        <v>1.4421875</v>
      </c>
      <c r="V832">
        <v>32.732447588336498</v>
      </c>
      <c r="W832"/>
      <c r="X832"/>
      <c r="Y832"/>
    </row>
    <row r="833" spans="1:2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>
        <v>1.45</v>
      </c>
      <c r="V833">
        <v>33.697868754432697</v>
      </c>
      <c r="W833"/>
      <c r="X833"/>
      <c r="Y833"/>
    </row>
    <row r="834" spans="1:2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>
        <v>1.4578125</v>
      </c>
      <c r="V834">
        <v>34.693441897574097</v>
      </c>
      <c r="W834"/>
      <c r="X834"/>
      <c r="Y834"/>
    </row>
    <row r="835" spans="1:25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>
        <v>1.465625</v>
      </c>
      <c r="V835">
        <v>35.719939529597497</v>
      </c>
      <c r="W835"/>
      <c r="X835"/>
      <c r="Y835"/>
    </row>
    <row r="836" spans="1:2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>
        <v>1.4734375</v>
      </c>
      <c r="V836">
        <v>36.778149666424</v>
      </c>
      <c r="W836"/>
      <c r="X836"/>
      <c r="Y836"/>
    </row>
    <row r="837" spans="1:2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>
        <v>1.48125</v>
      </c>
      <c r="V837">
        <v>37.868876054078598</v>
      </c>
      <c r="W837"/>
      <c r="X837"/>
      <c r="Y837"/>
    </row>
    <row r="838" spans="1:25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>
        <v>1.4890625</v>
      </c>
      <c r="V838">
        <v>38.9929383967768</v>
      </c>
      <c r="W838"/>
      <c r="X838"/>
      <c r="Y838"/>
    </row>
    <row r="839" spans="1:2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>
        <v>1.496875</v>
      </c>
      <c r="V839">
        <v>40.151172587084801</v>
      </c>
      <c r="W839"/>
      <c r="X839"/>
      <c r="Y839"/>
    </row>
    <row r="840" spans="1:2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>
        <v>1.5046875</v>
      </c>
      <c r="V840">
        <v>41.344430938162297</v>
      </c>
      <c r="W840"/>
      <c r="X840"/>
      <c r="Y840"/>
    </row>
    <row r="841" spans="1:25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>
        <v>1.5125</v>
      </c>
      <c r="V841">
        <v>42.573582418095697</v>
      </c>
      <c r="W841"/>
      <c r="X841"/>
      <c r="Y841"/>
    </row>
    <row r="842" spans="1:2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>
        <v>1.5203125</v>
      </c>
      <c r="V842">
        <v>43.839512886327903</v>
      </c>
      <c r="W842"/>
      <c r="X842"/>
      <c r="Y842"/>
    </row>
    <row r="843" spans="1:2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>
        <v>1.528125</v>
      </c>
      <c r="V843">
        <v>45.1431253321947</v>
      </c>
      <c r="W843"/>
      <c r="X843"/>
      <c r="Y843"/>
    </row>
    <row r="844" spans="1:25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>
        <v>1.5359375</v>
      </c>
      <c r="V844">
        <v>46.485340115573301</v>
      </c>
      <c r="W844"/>
      <c r="X844"/>
      <c r="Y844"/>
    </row>
    <row r="845" spans="1:2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>
        <v>1.54375</v>
      </c>
      <c r="V845">
        <v>47.867095209652</v>
      </c>
      <c r="W845"/>
      <c r="X845"/>
      <c r="Y845"/>
    </row>
    <row r="846" spans="1:2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>
        <v>1.5515625</v>
      </c>
      <c r="V846">
        <v>49.2893464458284</v>
      </c>
      <c r="W846"/>
      <c r="X846"/>
      <c r="Y846"/>
    </row>
    <row r="847" spans="1:25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>
        <v>1.559375</v>
      </c>
      <c r="V847">
        <v>50.753067760743797</v>
      </c>
      <c r="W847"/>
      <c r="X847"/>
      <c r="Y847"/>
    </row>
    <row r="848" spans="1:2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>
        <v>1.5671875</v>
      </c>
      <c r="V848">
        <v>52.259251445460897</v>
      </c>
      <c r="W848"/>
      <c r="X848"/>
      <c r="Y848"/>
    </row>
    <row r="849" spans="1:2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>
        <v>1.575</v>
      </c>
      <c r="V849">
        <v>53.808908396793697</v>
      </c>
      <c r="W849"/>
      <c r="X849"/>
      <c r="Y849"/>
    </row>
    <row r="850" spans="1:25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>
        <v>1.5828125</v>
      </c>
      <c r="V850">
        <v>55.403068370795502</v>
      </c>
      <c r="W850"/>
      <c r="X850"/>
      <c r="Y850"/>
    </row>
    <row r="851" spans="1:2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>
        <v>1.590625</v>
      </c>
      <c r="V851">
        <v>57.042780238414402</v>
      </c>
      <c r="W851"/>
      <c r="X851"/>
      <c r="Y851"/>
    </row>
    <row r="852" spans="1:2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>
        <v>1.5984375</v>
      </c>
      <c r="V852">
        <v>58.729112243322803</v>
      </c>
      <c r="W852"/>
      <c r="X852"/>
      <c r="Y852"/>
    </row>
    <row r="853" spans="1:25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>
        <v>1.60625</v>
      </c>
      <c r="V853">
        <v>60.4631522619284</v>
      </c>
      <c r="W853"/>
      <c r="X853"/>
      <c r="Y853"/>
    </row>
    <row r="854" spans="1:2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>
        <v>1.6140625</v>
      </c>
      <c r="V854">
        <v>62.246008065575097</v>
      </c>
      <c r="W854"/>
      <c r="X854"/>
      <c r="Y854"/>
    </row>
    <row r="855" spans="1:2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>
        <v>1.621875</v>
      </c>
      <c r="V855">
        <v>64.078807584941003</v>
      </c>
      <c r="W855"/>
      <c r="X855"/>
      <c r="Y855"/>
    </row>
    <row r="856" spans="1:25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>
        <v>1.6296875</v>
      </c>
      <c r="V856">
        <v>65.962699176640299</v>
      </c>
      <c r="W856"/>
      <c r="X856"/>
      <c r="Y856"/>
    </row>
    <row r="857" spans="1:2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>
        <v>1.6375</v>
      </c>
      <c r="V857">
        <v>67.898851892037897</v>
      </c>
      <c r="W857"/>
      <c r="X857"/>
      <c r="Y857"/>
    </row>
    <row r="858" spans="1:2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>
        <v>1.6453125</v>
      </c>
      <c r="V858">
        <v>69.888455748283803</v>
      </c>
      <c r="W858"/>
      <c r="X858"/>
      <c r="Y858"/>
    </row>
    <row r="859" spans="1:25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>
        <v>1.653125</v>
      </c>
      <c r="V859">
        <v>71.932722001573595</v>
      </c>
      <c r="W859"/>
      <c r="X859"/>
      <c r="Y859"/>
    </row>
    <row r="860" spans="1:2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>
        <v>1.6609375</v>
      </c>
      <c r="V860">
        <v>74.032883422645</v>
      </c>
      <c r="W860"/>
      <c r="X860"/>
      <c r="Y860"/>
    </row>
    <row r="861" spans="1:2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>
        <v>1.66875</v>
      </c>
      <c r="V861">
        <v>76.190194574515502</v>
      </c>
      <c r="W861"/>
      <c r="X861"/>
      <c r="Y861"/>
    </row>
    <row r="862" spans="1:25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>
        <v>1.6765625</v>
      </c>
      <c r="V862">
        <v>78.405932092470195</v>
      </c>
      <c r="W862"/>
      <c r="X862"/>
      <c r="Y862"/>
    </row>
    <row r="863" spans="1:2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>
        <v>1.684375</v>
      </c>
      <c r="V863">
        <v>80.681394966306797</v>
      </c>
      <c r="W863"/>
      <c r="X863"/>
      <c r="Y863"/>
    </row>
    <row r="864" spans="1:2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>
        <v>1.6921875</v>
      </c>
      <c r="V864">
        <v>83.017904824843995</v>
      </c>
      <c r="W864"/>
      <c r="X864"/>
      <c r="Y864"/>
    </row>
    <row r="865" spans="1:25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>
        <v>1.7</v>
      </c>
      <c r="V865">
        <v>85.416806222703798</v>
      </c>
      <c r="W865"/>
      <c r="X865"/>
      <c r="Y865"/>
    </row>
    <row r="866" spans="1:2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>
        <v>1.7078125</v>
      </c>
      <c r="V866">
        <v>87.8794669293722</v>
      </c>
      <c r="W866"/>
      <c r="X866"/>
      <c r="Y866"/>
    </row>
    <row r="867" spans="1:2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>
        <v>1.715625</v>
      </c>
      <c r="V867">
        <v>90.407278220546203</v>
      </c>
      <c r="W867"/>
      <c r="X867"/>
      <c r="Y867"/>
    </row>
    <row r="868" spans="1:25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>
        <v>1.7234375</v>
      </c>
      <c r="V868">
        <v>93.001655171775894</v>
      </c>
      <c r="W868"/>
      <c r="X868"/>
      <c r="Y868"/>
    </row>
    <row r="869" spans="1:2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>
        <v>1.73125</v>
      </c>
      <c r="V869">
        <v>95.664036954408601</v>
      </c>
      <c r="W869"/>
      <c r="X869"/>
      <c r="Y869"/>
    </row>
    <row r="870" spans="1:2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>
        <v>1.7390625</v>
      </c>
      <c r="V870">
        <v>98.395887133840603</v>
      </c>
      <c r="W870"/>
      <c r="X870"/>
      <c r="Y870"/>
    </row>
    <row r="871" spans="1:25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>
        <v>1.746875</v>
      </c>
      <c r="V871">
        <v>101.198693970086</v>
      </c>
      <c r="W871"/>
      <c r="X871"/>
      <c r="Y871"/>
    </row>
    <row r="872" spans="1:2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>
        <v>1.7546875</v>
      </c>
      <c r="V872">
        <v>104.073970720673</v>
      </c>
      <c r="W872"/>
      <c r="X872"/>
      <c r="Y872"/>
    </row>
    <row r="873" spans="1:2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>
        <v>1.7625</v>
      </c>
      <c r="V873">
        <v>107.02325594586</v>
      </c>
      <c r="W873"/>
      <c r="X873"/>
      <c r="Y873"/>
    </row>
    <row r="874" spans="1:25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>
        <v>1.7703125</v>
      </c>
      <c r="V874">
        <v>110.04811381620701</v>
      </c>
      <c r="W874"/>
      <c r="X874"/>
      <c r="Y874"/>
    </row>
    <row r="875" spans="1:2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>
        <v>1.778125</v>
      </c>
      <c r="V875">
        <v>113.150134422477</v>
      </c>
      <c r="W875"/>
      <c r="X875"/>
      <c r="Y875"/>
    </row>
    <row r="876" spans="1:2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>
        <v>1.7859375</v>
      </c>
      <c r="V876">
        <v>116.330934087903</v>
      </c>
      <c r="W876"/>
      <c r="X876"/>
      <c r="Y876"/>
    </row>
    <row r="877" spans="1:25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>
        <v>1.79375</v>
      </c>
      <c r="V877">
        <v>119.592155682802</v>
      </c>
      <c r="W877"/>
      <c r="X877"/>
      <c r="Y877"/>
    </row>
    <row r="878" spans="1:2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>
        <v>1.8015625</v>
      </c>
      <c r="V878">
        <v>122.935468941574</v>
      </c>
      <c r="W878"/>
      <c r="X878"/>
      <c r="Y878"/>
    </row>
    <row r="879" spans="1:2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>
        <v>1.809375</v>
      </c>
      <c r="V879">
        <v>126.362570782056</v>
      </c>
      <c r="W879"/>
      <c r="X879"/>
      <c r="Y879"/>
    </row>
    <row r="880" spans="1:25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>
        <v>1.8171875</v>
      </c>
      <c r="V880">
        <v>129.875185627279</v>
      </c>
      <c r="W880"/>
      <c r="X880"/>
      <c r="Y880"/>
    </row>
    <row r="881" spans="1:2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>
        <v>1.825</v>
      </c>
      <c r="V881">
        <v>133.475065729596</v>
      </c>
      <c r="W881"/>
      <c r="X881"/>
      <c r="Y881"/>
    </row>
    <row r="882" spans="1:2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>
        <v>1.8328125</v>
      </c>
      <c r="V882">
        <v>137.16399149721701</v>
      </c>
      <c r="W882"/>
      <c r="X882"/>
      <c r="Y882"/>
    </row>
    <row r="883" spans="1:25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>
        <v>1.840625</v>
      </c>
      <c r="V883">
        <v>140.94377182314699</v>
      </c>
      <c r="W883"/>
      <c r="X883"/>
      <c r="Y883"/>
    </row>
    <row r="884" spans="1:2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>
        <v>1.8484375</v>
      </c>
      <c r="V884">
        <v>144.816244416534</v>
      </c>
      <c r="W884"/>
      <c r="X884"/>
      <c r="Y884"/>
    </row>
    <row r="885" spans="1:2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>
        <v>1.85625</v>
      </c>
      <c r="V885">
        <v>148.78327613643401</v>
      </c>
      <c r="W885"/>
      <c r="X885"/>
      <c r="Y885"/>
    </row>
    <row r="886" spans="1:25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>
        <v>1.8640625</v>
      </c>
      <c r="V886">
        <v>152.846763328002</v>
      </c>
      <c r="W886"/>
      <c r="X886"/>
      <c r="Y886"/>
    </row>
    <row r="887" spans="1:2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>
        <v>1.871875</v>
      </c>
      <c r="V887">
        <v>157.00863216111799</v>
      </c>
      <c r="W887"/>
      <c r="X887"/>
      <c r="Y887"/>
    </row>
    <row r="888" spans="1:2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>
        <v>1.8796875</v>
      </c>
      <c r="V888">
        <v>161.270838971453</v>
      </c>
      <c r="W888"/>
      <c r="X888"/>
      <c r="Y888"/>
    </row>
    <row r="889" spans="1:25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>
        <v>1.8875</v>
      </c>
      <c r="V889">
        <v>165.63537060397601</v>
      </c>
      <c r="W889"/>
      <c r="X889"/>
      <c r="Y889"/>
    </row>
    <row r="890" spans="1:2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>
        <v>1.8953125</v>
      </c>
      <c r="V890">
        <v>170.10424475892299</v>
      </c>
      <c r="W890"/>
      <c r="X890"/>
      <c r="Y890"/>
    </row>
    <row r="891" spans="1:2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>
        <v>1.903125</v>
      </c>
      <c r="V891">
        <v>174.679510340224</v>
      </c>
      <c r="W891"/>
      <c r="X891"/>
      <c r="Y891"/>
    </row>
    <row r="892" spans="1:25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>
        <v>1.9109375</v>
      </c>
      <c r="V892">
        <v>179.363247806396</v>
      </c>
      <c r="W892"/>
      <c r="X892"/>
      <c r="Y892"/>
    </row>
    <row r="893" spans="1:2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>
        <v>1.91875</v>
      </c>
      <c r="V893">
        <v>184.157569523918</v>
      </c>
      <c r="W893"/>
      <c r="X893"/>
      <c r="Y893"/>
    </row>
    <row r="894" spans="1:2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>
        <v>1.9265625</v>
      </c>
      <c r="V894">
        <v>189.06462012308</v>
      </c>
      <c r="W894"/>
      <c r="X894"/>
      <c r="Y894"/>
    </row>
    <row r="895" spans="1:25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>
        <v>1.934375</v>
      </c>
      <c r="V895">
        <v>194.08657685633</v>
      </c>
      <c r="W895"/>
      <c r="X895"/>
      <c r="Y895"/>
    </row>
    <row r="896" spans="1:2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>
        <v>1.9421875</v>
      </c>
      <c r="V896">
        <v>199.22564995911301</v>
      </c>
      <c r="W896"/>
      <c r="X896"/>
      <c r="Y896"/>
    </row>
    <row r="897" spans="1:2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>
        <v>1.95</v>
      </c>
      <c r="V897">
        <v>204.484083013212</v>
      </c>
      <c r="W897"/>
      <c r="X897"/>
      <c r="Y897"/>
    </row>
    <row r="898" spans="1:25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>
        <v>1.9578125</v>
      </c>
      <c r="V898">
        <v>209.86415331261099</v>
      </c>
      <c r="W898"/>
      <c r="X898"/>
      <c r="Y898"/>
    </row>
    <row r="899" spans="1:2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>
        <v>1.965625</v>
      </c>
      <c r="V899">
        <v>215.36817223185699</v>
      </c>
      <c r="W899"/>
      <c r="X899"/>
      <c r="Y899"/>
    </row>
    <row r="900" spans="1:2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>
        <v>1.9734375</v>
      </c>
      <c r="V900">
        <v>220.99848559696699</v>
      </c>
      <c r="W900"/>
      <c r="X900"/>
      <c r="Y900"/>
    </row>
    <row r="901" spans="1:25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>
        <v>1.98125</v>
      </c>
      <c r="V901">
        <v>226.75747405885301</v>
      </c>
      <c r="W901"/>
      <c r="X901"/>
      <c r="Y901"/>
    </row>
    <row r="902" spans="1:2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>
        <v>1.9890625</v>
      </c>
      <c r="V902">
        <v>232.64755346929201</v>
      </c>
      <c r="W902"/>
      <c r="X902"/>
      <c r="Y902"/>
    </row>
    <row r="903" spans="1:2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>
        <v>1.996875</v>
      </c>
      <c r="V903">
        <v>238.671175259438</v>
      </c>
      <c r="W903"/>
      <c r="X903"/>
      <c r="Y903"/>
    </row>
    <row r="904" spans="1:25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>
        <v>2.0046875000000002</v>
      </c>
      <c r="V904">
        <v>244.83082682089599</v>
      </c>
      <c r="W904"/>
      <c r="X904"/>
      <c r="Y904"/>
    </row>
    <row r="905" spans="1:2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>
        <v>2.0125000000000002</v>
      </c>
      <c r="V905">
        <v>251.12903188934001</v>
      </c>
      <c r="W905"/>
      <c r="X905"/>
      <c r="Y905"/>
    </row>
    <row r="906" spans="1:2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>
        <v>2.0203125000000002</v>
      </c>
      <c r="V906">
        <v>257.56835093071601</v>
      </c>
      <c r="W906"/>
      <c r="X906"/>
      <c r="Y906"/>
    </row>
    <row r="907" spans="1:25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>
        <v>2.0281250000000002</v>
      </c>
      <c r="V907">
        <v>264.15138153000402</v>
      </c>
      <c r="W907"/>
      <c r="X907"/>
      <c r="Y907"/>
    </row>
    <row r="908" spans="1:2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>
        <v>2.0359375000000002</v>
      </c>
      <c r="V908">
        <v>270.88075878256802</v>
      </c>
      <c r="W908"/>
      <c r="X908"/>
      <c r="Y908"/>
    </row>
    <row r="909" spans="1:2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>
        <v>2.0437500000000002</v>
      </c>
      <c r="V909">
        <v>277.75915568809199</v>
      </c>
      <c r="W909"/>
      <c r="X909"/>
      <c r="Y909"/>
    </row>
    <row r="910" spans="1:25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>
        <v>2.0515625000000002</v>
      </c>
      <c r="V910">
        <v>284.78928354711201</v>
      </c>
      <c r="W910"/>
      <c r="X910"/>
      <c r="Y910"/>
    </row>
    <row r="911" spans="1:2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>
        <v>2.0593750000000002</v>
      </c>
      <c r="V911">
        <v>291.97389236014402</v>
      </c>
      <c r="W911"/>
      <c r="X911"/>
      <c r="Y911"/>
    </row>
    <row r="912" spans="1:2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>
        <v>2.0671875000000002</v>
      </c>
      <c r="V912">
        <v>299.31577122942798</v>
      </c>
      <c r="W912"/>
      <c r="X912"/>
      <c r="Y912"/>
    </row>
    <row r="913" spans="1:25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>
        <v>2.0750000000000002</v>
      </c>
      <c r="V913">
        <v>306.81774876327597</v>
      </c>
      <c r="W913"/>
      <c r="X913"/>
      <c r="Y913"/>
    </row>
    <row r="914" spans="1:2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>
        <v>2.0828125000000002</v>
      </c>
      <c r="V914">
        <v>314.48269348305899</v>
      </c>
      <c r="W914"/>
      <c r="X914"/>
      <c r="Y914"/>
    </row>
    <row r="915" spans="1:2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>
        <v>2.0906250000000002</v>
      </c>
      <c r="V915">
        <v>322.31351423280199</v>
      </c>
      <c r="W915"/>
      <c r="X915"/>
      <c r="Y915"/>
    </row>
    <row r="916" spans="1:25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>
        <v>2.0984375000000002</v>
      </c>
      <c r="V916">
        <v>330.31316059142898</v>
      </c>
      <c r="W916"/>
      <c r="X916"/>
      <c r="Y916"/>
    </row>
    <row r="917" spans="1:2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>
        <v>2.1062500000000002</v>
      </c>
      <c r="V917">
        <v>338.48462328764901</v>
      </c>
      <c r="W917"/>
      <c r="X917"/>
      <c r="Y917"/>
    </row>
    <row r="918" spans="1:2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>
        <v>2.1140625000000002</v>
      </c>
      <c r="V918">
        <v>346.830934617482</v>
      </c>
      <c r="W918"/>
      <c r="X918"/>
      <c r="Y918"/>
    </row>
    <row r="919" spans="1:25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>
        <v>2.1218750000000002</v>
      </c>
      <c r="V919">
        <v>355.355168864451</v>
      </c>
      <c r="W919"/>
      <c r="X919"/>
      <c r="Y919"/>
    </row>
    <row r="920" spans="1:2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>
        <v>2.1296875000000002</v>
      </c>
      <c r="V920">
        <v>364.060442722429</v>
      </c>
      <c r="W920"/>
      <c r="X920"/>
      <c r="Y920"/>
    </row>
    <row r="921" spans="1:2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>
        <v>2.1375000000000002</v>
      </c>
      <c r="V921">
        <v>372.94991572116101</v>
      </c>
      <c r="W921"/>
      <c r="X921"/>
      <c r="Y921"/>
    </row>
    <row r="922" spans="1:25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>
        <v>2.1453125000000002</v>
      </c>
      <c r="V922">
        <v>382.02679065446102</v>
      </c>
      <c r="W922"/>
      <c r="X922"/>
      <c r="Y922"/>
    </row>
    <row r="923" spans="1:2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>
        <v>2.1531250000000002</v>
      </c>
      <c r="V923">
        <v>391.29431401108701</v>
      </c>
      <c r="W923"/>
      <c r="X923"/>
      <c r="Y923"/>
    </row>
    <row r="924" spans="1:2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>
        <v>2.1609375000000002</v>
      </c>
      <c r="V924">
        <v>400.75577640830898</v>
      </c>
      <c r="W924"/>
      <c r="X924"/>
      <c r="Y924"/>
    </row>
    <row r="925" spans="1:25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>
        <v>2.1687500000000002</v>
      </c>
      <c r="V925">
        <v>410.41451302817597</v>
      </c>
      <c r="W925"/>
      <c r="X925"/>
      <c r="Y925"/>
    </row>
    <row r="926" spans="1:2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>
        <v>2.1765625000000002</v>
      </c>
      <c r="V926">
        <v>420.27390405647799</v>
      </c>
      <c r="W926"/>
      <c r="X926"/>
      <c r="Y926"/>
    </row>
    <row r="927" spans="1:2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>
        <v>2.1843750000000002</v>
      </c>
      <c r="V927">
        <v>430.33737512442701</v>
      </c>
      <c r="W927"/>
      <c r="X927"/>
      <c r="Y927"/>
    </row>
    <row r="928" spans="1:25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>
        <v>2.1921875000000002</v>
      </c>
      <c r="V928">
        <v>440.60839775304402</v>
      </c>
      <c r="W928"/>
      <c r="X928"/>
      <c r="Y928"/>
    </row>
    <row r="929" spans="1:2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>
        <v>2.2000000000000002</v>
      </c>
      <c r="V929">
        <v>451.09048980027899</v>
      </c>
      <c r="W929"/>
      <c r="X929"/>
      <c r="Y929"/>
    </row>
  </sheetData>
  <mergeCells count="9">
    <mergeCell ref="DQ3:EJ3"/>
    <mergeCell ref="EK3:EU3"/>
    <mergeCell ref="EV3:FF3"/>
    <mergeCell ref="A3:T3"/>
    <mergeCell ref="U3:AN3"/>
    <mergeCell ref="AO3:BH3"/>
    <mergeCell ref="BI3:CB3"/>
    <mergeCell ref="CC3:CV3"/>
    <mergeCell ref="CW3:DP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-0.249977111117893"/>
  </sheetPr>
  <dimension ref="A1:Y796"/>
  <sheetViews>
    <sheetView topLeftCell="I523" workbookViewId="0">
      <selection activeCell="Q520" sqref="Q520"/>
    </sheetView>
  </sheetViews>
  <sheetFormatPr baseColWidth="10" defaultColWidth="21.1640625" defaultRowHeight="16" x14ac:dyDescent="0.2"/>
  <cols>
    <col min="1" max="20" width="21.1640625" style="3"/>
    <col min="21" max="21" width="30.83203125" style="3" customWidth="1"/>
    <col min="22" max="22" width="28.83203125" style="3" customWidth="1"/>
    <col min="23" max="24" width="21.1640625" style="3"/>
    <col min="25" max="25" width="41.6640625" style="3" customWidth="1"/>
    <col min="26" max="16384" width="21.1640625" style="3"/>
  </cols>
  <sheetData>
    <row r="1" spans="1:25" x14ac:dyDescent="0.2">
      <c r="A1" s="66" t="s">
        <v>155</v>
      </c>
    </row>
    <row r="2" spans="1:25" x14ac:dyDescent="0.2">
      <c r="A2" s="3" t="s">
        <v>148</v>
      </c>
    </row>
    <row r="3" spans="1:25" x14ac:dyDescent="0.2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 t="s">
        <v>113</v>
      </c>
      <c r="H3" t="s">
        <v>114</v>
      </c>
      <c r="I3" t="s">
        <v>115</v>
      </c>
      <c r="J3" t="s">
        <v>116</v>
      </c>
      <c r="K3" t="s">
        <v>117</v>
      </c>
      <c r="L3" t="s">
        <v>118</v>
      </c>
      <c r="M3" t="s">
        <v>119</v>
      </c>
      <c r="N3" t="s">
        <v>120</v>
      </c>
      <c r="O3" t="s">
        <v>121</v>
      </c>
      <c r="P3" s="90"/>
      <c r="Q3"/>
      <c r="R3"/>
      <c r="S3"/>
      <c r="T3" s="66"/>
    </row>
    <row r="4" spans="1:25" x14ac:dyDescent="0.2">
      <c r="A4">
        <v>0.76378358450652595</v>
      </c>
      <c r="B4">
        <v>0.75367709519330495</v>
      </c>
      <c r="C4">
        <v>0.67318810539319995</v>
      </c>
      <c r="D4">
        <v>0.70938338895852904</v>
      </c>
      <c r="E4">
        <v>0.66847460598173003</v>
      </c>
      <c r="F4"/>
      <c r="G4">
        <v>0.758730339849916</v>
      </c>
      <c r="H4">
        <v>100</v>
      </c>
      <c r="I4">
        <v>0.66847460598173003</v>
      </c>
      <c r="J4">
        <v>-0.65735941818597698</v>
      </c>
      <c r="K4">
        <v>99.941271918553795</v>
      </c>
      <c r="L4">
        <v>5.87280814461053E-2</v>
      </c>
      <c r="M4">
        <v>0.1</v>
      </c>
      <c r="N4">
        <v>-0.65630913711555805</v>
      </c>
      <c r="O4">
        <v>68.981874932988305</v>
      </c>
      <c r="P4" s="64">
        <v>3.4490937466494098</v>
      </c>
      <c r="Q4" s="65" t="s">
        <v>47</v>
      </c>
      <c r="R4"/>
      <c r="S4"/>
    </row>
    <row r="5" spans="1:25" x14ac:dyDescent="0.2">
      <c r="A5">
        <v>0.62031929587141599</v>
      </c>
      <c r="B5">
        <v>0.61323620618381103</v>
      </c>
      <c r="C5">
        <v>0.53253279987219004</v>
      </c>
      <c r="D5">
        <v>0.54507564933032004</v>
      </c>
      <c r="E5">
        <v>0.55805114375483</v>
      </c>
      <c r="F5"/>
      <c r="G5">
        <v>0.61677775102761301</v>
      </c>
      <c r="H5">
        <v>50</v>
      </c>
      <c r="I5">
        <v>0.55805114375483</v>
      </c>
      <c r="J5">
        <v>161.05839057859899</v>
      </c>
      <c r="K5">
        <v>50.399560841196703</v>
      </c>
      <c r="L5">
        <v>-0.39956084119672403</v>
      </c>
      <c r="M5">
        <v>0.102734375</v>
      </c>
      <c r="N5">
        <v>-0.656119931825772</v>
      </c>
      <c r="O5">
        <v>31.6446994350508</v>
      </c>
      <c r="P5" s="64">
        <v>1.5822349717525399</v>
      </c>
      <c r="Q5" s="65">
        <v>5</v>
      </c>
      <c r="R5"/>
      <c r="S5"/>
      <c r="T5" s="1"/>
      <c r="U5" s="1"/>
      <c r="V5" s="1"/>
      <c r="W5" s="1"/>
      <c r="X5" s="1"/>
      <c r="Y5" s="1"/>
    </row>
    <row r="6" spans="1:25" x14ac:dyDescent="0.2">
      <c r="A6">
        <v>0.519695490258685</v>
      </c>
      <c r="B6">
        <v>0.54051388415790003</v>
      </c>
      <c r="C6">
        <v>0.54110262603019998</v>
      </c>
      <c r="D6">
        <v>0.53208345220468001</v>
      </c>
      <c r="E6">
        <v>0.56976995343109005</v>
      </c>
      <c r="F6"/>
      <c r="G6">
        <v>0.53010468720829196</v>
      </c>
      <c r="H6">
        <v>25</v>
      </c>
      <c r="I6">
        <v>0.56976995343109005</v>
      </c>
      <c r="J6">
        <v>0.69958305856676595</v>
      </c>
      <c r="K6">
        <v>24.251634745244399</v>
      </c>
      <c r="L6">
        <v>0.74836525475559001</v>
      </c>
      <c r="M6">
        <v>0.10546875</v>
      </c>
      <c r="N6">
        <v>-0.65590299309843603</v>
      </c>
      <c r="O6">
        <v>35.069859321732999</v>
      </c>
      <c r="P6" s="64">
        <v>1.7534929660866501</v>
      </c>
      <c r="Q6" s="65" t="s">
        <v>6</v>
      </c>
      <c r="R6"/>
      <c r="S6"/>
      <c r="T6" s="1"/>
      <c r="U6" s="1"/>
      <c r="V6" s="1"/>
      <c r="W6" s="1"/>
      <c r="X6" s="1"/>
      <c r="Y6" s="1"/>
    </row>
    <row r="7" spans="1:25" x14ac:dyDescent="0.2">
      <c r="A7">
        <v>0.42273257906898198</v>
      </c>
      <c r="B7">
        <v>0.421315226561015</v>
      </c>
      <c r="C7">
        <v>0.49622226111781997</v>
      </c>
      <c r="D7">
        <v>0.50393268373140998</v>
      </c>
      <c r="E7">
        <v>0.483735290962239</v>
      </c>
      <c r="F7"/>
      <c r="G7">
        <v>0.42202390281499802</v>
      </c>
      <c r="H7">
        <v>12.5</v>
      </c>
      <c r="I7">
        <v>0.483735290962239</v>
      </c>
      <c r="J7">
        <v>6.1401547722613499</v>
      </c>
      <c r="K7">
        <v>6.2912984807954002</v>
      </c>
      <c r="L7">
        <v>6.20870151920459</v>
      </c>
      <c r="M7">
        <v>0.108203125</v>
      </c>
      <c r="N7">
        <v>-0.65565513611140502</v>
      </c>
      <c r="O7">
        <v>14.5488075074748</v>
      </c>
      <c r="P7" s="64">
        <v>0.72744037537374195</v>
      </c>
      <c r="Q7" s="65" t="s">
        <v>210</v>
      </c>
      <c r="R7"/>
      <c r="S7"/>
      <c r="T7" s="1"/>
      <c r="U7" s="1"/>
      <c r="V7" s="1"/>
      <c r="W7" s="1"/>
      <c r="X7" s="1"/>
      <c r="Y7" s="1"/>
    </row>
    <row r="8" spans="1:25" x14ac:dyDescent="0.2">
      <c r="A8">
        <v>0.42914350443036198</v>
      </c>
      <c r="B8">
        <v>0.44485454276383102</v>
      </c>
      <c r="C8">
        <v>0.161841790644741</v>
      </c>
      <c r="D8">
        <v>0.162005712399271</v>
      </c>
      <c r="E8">
        <v>0.148984667481461</v>
      </c>
      <c r="F8"/>
      <c r="G8">
        <v>0.43699902359709603</v>
      </c>
      <c r="H8">
        <v>6.25</v>
      </c>
      <c r="I8">
        <v>0.148984667481461</v>
      </c>
      <c r="J8"/>
      <c r="K8">
        <v>7.8628702034322</v>
      </c>
      <c r="L8">
        <v>-1.6128702034322</v>
      </c>
      <c r="M8">
        <v>0.11093749999999999</v>
      </c>
      <c r="N8">
        <v>-0.655372906054699</v>
      </c>
      <c r="O8">
        <v>-0.64521457767025603</v>
      </c>
      <c r="P8" s="64">
        <v>-3.22607288835128E-2</v>
      </c>
      <c r="Q8" s="65" t="s">
        <v>211</v>
      </c>
      <c r="R8"/>
      <c r="S8"/>
      <c r="T8" s="1"/>
      <c r="U8" s="1"/>
      <c r="V8" s="1"/>
      <c r="W8" s="1"/>
      <c r="X8" s="1"/>
      <c r="Y8" s="1"/>
    </row>
    <row r="9" spans="1:25" x14ac:dyDescent="0.2">
      <c r="A9">
        <v>0.41273223833000899</v>
      </c>
      <c r="B9">
        <v>0.39917123223291101</v>
      </c>
      <c r="C9">
        <v>0.191603396166422</v>
      </c>
      <c r="D9">
        <v>0.19658920732572999</v>
      </c>
      <c r="E9">
        <v>0.19584252000908201</v>
      </c>
      <c r="F9"/>
      <c r="G9">
        <v>0.40595173528146</v>
      </c>
      <c r="H9">
        <v>3.125</v>
      </c>
      <c r="I9">
        <v>0.19584252000908201</v>
      </c>
      <c r="J9"/>
      <c r="K9">
        <v>4.8677151867628101</v>
      </c>
      <c r="L9">
        <v>-1.7427151867628099</v>
      </c>
      <c r="M9">
        <v>0.11367187500000001</v>
      </c>
      <c r="N9">
        <v>-0.65505256294644298</v>
      </c>
      <c r="O9">
        <v>-0.59227341207805795</v>
      </c>
      <c r="P9" s="64">
        <v>-2.9613670603902902E-2</v>
      </c>
      <c r="Q9" s="65" t="s">
        <v>67</v>
      </c>
      <c r="R9"/>
      <c r="S9"/>
      <c r="T9" s="1"/>
      <c r="U9" s="1"/>
      <c r="V9" s="1"/>
      <c r="W9" s="1"/>
      <c r="X9" s="1"/>
      <c r="Y9" s="1"/>
    </row>
    <row r="10" spans="1:25" x14ac:dyDescent="0.2">
      <c r="A10">
        <v>0.41214769464316597</v>
      </c>
      <c r="B10">
        <v>0.41403906254411699</v>
      </c>
      <c r="C10"/>
      <c r="D10"/>
      <c r="E10"/>
      <c r="F10"/>
      <c r="G10">
        <v>0.41309337859364098</v>
      </c>
      <c r="H10">
        <v>1.5625</v>
      </c>
      <c r="I10"/>
      <c r="J10"/>
      <c r="K10">
        <v>5.4685256698376099</v>
      </c>
      <c r="L10">
        <v>-3.9060256698376099</v>
      </c>
      <c r="M10">
        <v>0.11640625</v>
      </c>
      <c r="N10">
        <v>-0.65469006600816104</v>
      </c>
      <c r="O10"/>
      <c r="P10"/>
      <c r="Q10"/>
      <c r="R10"/>
      <c r="S10"/>
      <c r="T10" s="1"/>
      <c r="U10" s="1"/>
      <c r="V10" s="1"/>
      <c r="W10" s="1"/>
      <c r="X10" s="1"/>
      <c r="Y10" s="1"/>
    </row>
    <row r="11" spans="1:25" x14ac:dyDescent="0.2">
      <c r="A11">
        <v>0.19517118576078701</v>
      </c>
      <c r="B11">
        <v>0.102143876056697</v>
      </c>
      <c r="C11"/>
      <c r="D11"/>
      <c r="E11"/>
      <c r="F11"/>
      <c r="G11">
        <v>0.14865753090874201</v>
      </c>
      <c r="H11">
        <v>0</v>
      </c>
      <c r="I11"/>
      <c r="J11"/>
      <c r="K11">
        <v>-0.64537738581803805</v>
      </c>
      <c r="L11">
        <v>0.64537738581803805</v>
      </c>
      <c r="M11">
        <v>0.119140625</v>
      </c>
      <c r="N11">
        <v>-0.65428105759848199</v>
      </c>
      <c r="O11"/>
      <c r="P11"/>
      <c r="Q11"/>
      <c r="R11"/>
      <c r="S11"/>
      <c r="T11" s="1"/>
      <c r="U11" s="1"/>
      <c r="V11" s="1"/>
      <c r="W11" s="1"/>
      <c r="X11" s="1"/>
      <c r="Y11" s="1"/>
    </row>
    <row r="12" spans="1:25" x14ac:dyDescent="0.2">
      <c r="A12"/>
      <c r="B12"/>
      <c r="C12"/>
      <c r="D12"/>
      <c r="E12"/>
      <c r="F12"/>
      <c r="G12"/>
      <c r="H12"/>
      <c r="I12"/>
      <c r="J12"/>
      <c r="K12"/>
      <c r="L12"/>
      <c r="M12">
        <v>0.121875</v>
      </c>
      <c r="N12">
        <v>-0.65382084670445095</v>
      </c>
      <c r="O12"/>
      <c r="P12"/>
      <c r="Q12"/>
      <c r="R12"/>
      <c r="S12"/>
      <c r="T12" s="1"/>
      <c r="U12" s="1"/>
      <c r="V12" s="1"/>
      <c r="W12" s="1"/>
      <c r="X12" s="1"/>
      <c r="Y12" s="1"/>
    </row>
    <row r="13" spans="1:25" x14ac:dyDescent="0.2">
      <c r="A13"/>
      <c r="B13"/>
      <c r="C13"/>
      <c r="D13"/>
      <c r="E13"/>
      <c r="F13"/>
      <c r="G13"/>
      <c r="H13"/>
      <c r="I13"/>
      <c r="J13"/>
      <c r="K13"/>
      <c r="L13"/>
      <c r="M13">
        <v>0.12460937499999999</v>
      </c>
      <c r="N13">
        <v>-0.65330439198979995</v>
      </c>
      <c r="O13"/>
      <c r="P13"/>
      <c r="Q13"/>
      <c r="R13"/>
      <c r="S13"/>
      <c r="T13" s="1"/>
      <c r="U13" s="1"/>
      <c r="V13" s="1"/>
      <c r="W13" s="1"/>
      <c r="X13" s="1"/>
      <c r="Y13" s="1"/>
    </row>
    <row r="14" spans="1:25" x14ac:dyDescent="0.2">
      <c r="A14"/>
      <c r="B14"/>
      <c r="C14"/>
      <c r="D14"/>
      <c r="E14"/>
      <c r="F14"/>
      <c r="G14"/>
      <c r="H14"/>
      <c r="I14"/>
      <c r="J14"/>
      <c r="K14"/>
      <c r="L14"/>
      <c r="M14">
        <v>0.12734375000000001</v>
      </c>
      <c r="N14">
        <v>-0.652726284399606</v>
      </c>
      <c r="O14"/>
      <c r="P14"/>
      <c r="Q14"/>
      <c r="R14"/>
      <c r="S14"/>
      <c r="T14" s="1"/>
      <c r="U14" s="1"/>
      <c r="V14" s="1"/>
      <c r="W14" s="1"/>
      <c r="X14" s="1"/>
      <c r="Y14" s="1"/>
    </row>
    <row r="15" spans="1:25" x14ac:dyDescent="0.2">
      <c r="A15"/>
      <c r="B15"/>
      <c r="C15"/>
      <c r="D15"/>
      <c r="E15"/>
      <c r="F15"/>
      <c r="G15"/>
      <c r="H15"/>
      <c r="I15"/>
      <c r="J15"/>
      <c r="K15"/>
      <c r="L15"/>
      <c r="M15">
        <v>0.13007812499999999</v>
      </c>
      <c r="N15">
        <v>-0.65208072932097705</v>
      </c>
      <c r="O15"/>
      <c r="P15"/>
      <c r="Q15"/>
      <c r="R15"/>
      <c r="S15"/>
      <c r="T15" s="1"/>
      <c r="U15" s="1"/>
      <c r="V15" s="1"/>
      <c r="W15" s="1"/>
      <c r="X15" s="1"/>
      <c r="Y15" s="1"/>
    </row>
    <row r="16" spans="1:25" x14ac:dyDescent="0.2">
      <c r="A16"/>
      <c r="B16"/>
      <c r="C16"/>
      <c r="D16"/>
      <c r="E16"/>
      <c r="F16"/>
      <c r="G16"/>
      <c r="H16"/>
      <c r="I16"/>
      <c r="J16"/>
      <c r="K16"/>
      <c r="L16"/>
      <c r="M16">
        <v>0.1328125</v>
      </c>
      <c r="N16">
        <v>-0.65136152829951999</v>
      </c>
      <c r="O16"/>
      <c r="P16"/>
      <c r="Q16"/>
      <c r="R16"/>
      <c r="S16"/>
      <c r="T16" s="1"/>
      <c r="U16" s="1"/>
      <c r="V16" s="1"/>
      <c r="W16" s="1"/>
      <c r="X16" s="1"/>
      <c r="Y16" s="1"/>
    </row>
    <row r="17" spans="1:25" x14ac:dyDescent="0.2">
      <c r="A17"/>
      <c r="B17"/>
      <c r="C17"/>
      <c r="D17"/>
      <c r="E17"/>
      <c r="F17"/>
      <c r="G17"/>
      <c r="H17"/>
      <c r="I17"/>
      <c r="J17"/>
      <c r="K17"/>
      <c r="L17"/>
      <c r="M17">
        <v>0.13554687500000001</v>
      </c>
      <c r="N17">
        <v>-0.65056206031154395</v>
      </c>
      <c r="O17"/>
      <c r="P17"/>
      <c r="Q17"/>
      <c r="R17"/>
      <c r="S17"/>
      <c r="T17" s="1"/>
      <c r="U17" s="1"/>
      <c r="V17" s="1"/>
      <c r="W17" s="1"/>
      <c r="X17" s="1"/>
      <c r="Y17" s="1"/>
    </row>
    <row r="18" spans="1:25" x14ac:dyDescent="0.2">
      <c r="A18"/>
      <c r="B18"/>
      <c r="C18"/>
      <c r="D18"/>
      <c r="E18"/>
      <c r="F18"/>
      <c r="G18"/>
      <c r="H18"/>
      <c r="I18"/>
      <c r="J18"/>
      <c r="K18"/>
      <c r="L18"/>
      <c r="M18">
        <v>0.13828124999999999</v>
      </c>
      <c r="N18">
        <v>-0.64967526259211195</v>
      </c>
      <c r="O18"/>
      <c r="P18"/>
      <c r="Q18"/>
      <c r="R18"/>
      <c r="S18"/>
      <c r="T18" s="1"/>
      <c r="U18" s="1"/>
      <c r="V18" s="1"/>
      <c r="W18" s="1"/>
      <c r="X18" s="1"/>
      <c r="Y18" s="1"/>
    </row>
    <row r="19" spans="1:25" x14ac:dyDescent="0.2">
      <c r="A19"/>
      <c r="B19"/>
      <c r="C19"/>
      <c r="D19"/>
      <c r="E19"/>
      <c r="F19"/>
      <c r="G19"/>
      <c r="H19"/>
      <c r="I19"/>
      <c r="J19"/>
      <c r="K19"/>
      <c r="L19"/>
      <c r="M19">
        <v>0.14101562500000001</v>
      </c>
      <c r="N19">
        <v>-0.64869361101927603</v>
      </c>
      <c r="O19"/>
      <c r="P19"/>
      <c r="Q19"/>
      <c r="R19"/>
      <c r="S19"/>
      <c r="T19" s="1"/>
      <c r="U19" s="1"/>
      <c r="V19" s="1"/>
      <c r="W19" s="1"/>
      <c r="X19" s="1"/>
      <c r="Y19" s="1"/>
    </row>
    <row r="20" spans="1:25" x14ac:dyDescent="0.2">
      <c r="A20"/>
      <c r="B20"/>
      <c r="C20"/>
      <c r="D20"/>
      <c r="E20"/>
      <c r="F20"/>
      <c r="G20"/>
      <c r="H20"/>
      <c r="I20"/>
      <c r="J20"/>
      <c r="K20"/>
      <c r="L20"/>
      <c r="M20">
        <v>0.14374999999999999</v>
      </c>
      <c r="N20">
        <v>-0.64760910005502603</v>
      </c>
      <c r="O20"/>
      <c r="P20"/>
      <c r="Q20"/>
      <c r="R20"/>
      <c r="S20"/>
      <c r="T20" s="1"/>
      <c r="U20" s="1"/>
      <c r="V20" s="1"/>
      <c r="W20" s="1"/>
      <c r="X20" s="1"/>
      <c r="Y20" s="1"/>
    </row>
    <row r="21" spans="1:25" x14ac:dyDescent="0.2">
      <c r="A21"/>
      <c r="B21"/>
      <c r="C21"/>
      <c r="D21"/>
      <c r="E21"/>
      <c r="F21"/>
      <c r="G21"/>
      <c r="H21"/>
      <c r="I21"/>
      <c r="J21"/>
      <c r="K21"/>
      <c r="L21"/>
      <c r="M21">
        <v>0.146484375</v>
      </c>
      <c r="N21">
        <v>-0.646413222243717</v>
      </c>
      <c r="O21"/>
      <c r="P21"/>
      <c r="Q21"/>
      <c r="R21"/>
      <c r="S21"/>
      <c r="T21" s="1"/>
      <c r="U21" s="1"/>
      <c r="V21" s="1"/>
      <c r="W21" s="1"/>
      <c r="X21" s="1"/>
      <c r="Y21" s="1"/>
    </row>
    <row r="22" spans="1:25" x14ac:dyDescent="0.2">
      <c r="A22"/>
      <c r="B22"/>
      <c r="C22"/>
      <c r="D22"/>
      <c r="E22"/>
      <c r="F22"/>
      <c r="G22"/>
      <c r="H22"/>
      <c r="I22"/>
      <c r="J22"/>
      <c r="K22"/>
      <c r="L22"/>
      <c r="M22">
        <v>0.14921875000000001</v>
      </c>
      <c r="N22">
        <v>-0.64509694726898903</v>
      </c>
      <c r="O22"/>
      <c r="P22"/>
      <c r="Q22"/>
      <c r="R22"/>
      <c r="S22"/>
      <c r="T22" s="1"/>
      <c r="U22" s="1"/>
      <c r="V22" s="1"/>
      <c r="W22" s="1"/>
      <c r="X22" s="1"/>
      <c r="Y22" s="1"/>
    </row>
    <row r="23" spans="1:25" x14ac:dyDescent="0.2">
      <c r="A23"/>
      <c r="B23"/>
      <c r="C23"/>
      <c r="D23"/>
      <c r="E23"/>
      <c r="F23"/>
      <c r="G23"/>
      <c r="H23"/>
      <c r="I23"/>
      <c r="J23"/>
      <c r="K23"/>
      <c r="L23"/>
      <c r="M23">
        <v>0.15195312499999999</v>
      </c>
      <c r="N23">
        <v>-0.64365070057045304</v>
      </c>
      <c r="O23"/>
      <c r="P23"/>
      <c r="Q23"/>
      <c r="R23"/>
      <c r="S23"/>
      <c r="T23" s="1"/>
      <c r="U23" s="1"/>
      <c r="V23" s="1"/>
      <c r="W23" s="1"/>
      <c r="X23" s="1"/>
      <c r="Y23" s="1"/>
    </row>
    <row r="24" spans="1:25" x14ac:dyDescent="0.2">
      <c r="A24"/>
      <c r="B24"/>
      <c r="C24"/>
      <c r="D24"/>
      <c r="E24"/>
      <c r="F24"/>
      <c r="G24"/>
      <c r="H24"/>
      <c r="I24"/>
      <c r="J24"/>
      <c r="K24"/>
      <c r="L24"/>
      <c r="M24">
        <v>0.15468750000000001</v>
      </c>
      <c r="N24">
        <v>-0.64206434152171699</v>
      </c>
      <c r="O24"/>
      <c r="P24"/>
      <c r="Q24"/>
      <c r="R24"/>
      <c r="S24"/>
      <c r="T24" s="1"/>
      <c r="U24" s="1"/>
      <c r="V24" s="1"/>
      <c r="W24" s="1"/>
      <c r="X24" s="1"/>
      <c r="Y24" s="1"/>
    </row>
    <row r="25" spans="1:25" x14ac:dyDescent="0.2">
      <c r="A25"/>
      <c r="B25"/>
      <c r="C25"/>
      <c r="D25"/>
      <c r="E25"/>
      <c r="F25"/>
      <c r="G25"/>
      <c r="H25"/>
      <c r="I25"/>
      <c r="J25"/>
      <c r="K25"/>
      <c r="L25"/>
      <c r="M25">
        <v>0.15742187499999999</v>
      </c>
      <c r="N25">
        <v>-0.64032714117160605</v>
      </c>
      <c r="O25"/>
      <c r="P25"/>
      <c r="Q25"/>
      <c r="R25"/>
      <c r="S25"/>
      <c r="T25" s="1"/>
      <c r="U25" s="1"/>
      <c r="V25" s="1"/>
      <c r="W25" s="1"/>
      <c r="X25" s="1"/>
      <c r="Y25" s="1"/>
    </row>
    <row r="26" spans="1:25" x14ac:dyDescent="0.2">
      <c r="A26"/>
      <c r="B26"/>
      <c r="C26"/>
      <c r="D26"/>
      <c r="E26"/>
      <c r="F26"/>
      <c r="G26"/>
      <c r="H26"/>
      <c r="I26"/>
      <c r="J26"/>
      <c r="K26"/>
      <c r="L26"/>
      <c r="M26">
        <v>0.16015625</v>
      </c>
      <c r="N26">
        <v>-0.63842775955078401</v>
      </c>
      <c r="O26"/>
      <c r="P26"/>
      <c r="Q26"/>
      <c r="R26"/>
      <c r="S26"/>
      <c r="T26" s="1"/>
      <c r="U26" s="1"/>
      <c r="V26" s="1"/>
      <c r="W26" s="1"/>
      <c r="X26" s="1"/>
      <c r="Y26" s="1"/>
    </row>
    <row r="27" spans="1:25" x14ac:dyDescent="0.2">
      <c r="A27"/>
      <c r="B27"/>
      <c r="C27"/>
      <c r="D27"/>
      <c r="E27"/>
      <c r="F27"/>
      <c r="G27"/>
      <c r="H27"/>
      <c r="I27"/>
      <c r="J27"/>
      <c r="K27"/>
      <c r="L27"/>
      <c r="M27">
        <v>0.16289062500000001</v>
      </c>
      <c r="N27">
        <v>-0.636354222546338</v>
      </c>
      <c r="O27"/>
      <c r="P27"/>
      <c r="Q27"/>
      <c r="R27"/>
      <c r="S27"/>
      <c r="T27" s="1"/>
      <c r="U27" s="1"/>
      <c r="V27" s="1"/>
      <c r="W27" s="1"/>
      <c r="X27" s="1"/>
      <c r="Y27" s="1"/>
    </row>
    <row r="28" spans="1:25" x14ac:dyDescent="0.2">
      <c r="A28"/>
      <c r="B28"/>
      <c r="C28"/>
      <c r="D28"/>
      <c r="E28"/>
      <c r="F28"/>
      <c r="G28"/>
      <c r="H28"/>
      <c r="I28"/>
      <c r="J28"/>
      <c r="K28"/>
      <c r="L28"/>
      <c r="M28">
        <v>0.16562499999999999</v>
      </c>
      <c r="N28">
        <v>-0.63409389834724394</v>
      </c>
      <c r="O28"/>
      <c r="P28"/>
      <c r="Q28"/>
      <c r="R28"/>
      <c r="S28"/>
      <c r="T28" s="1"/>
      <c r="U28" s="1"/>
      <c r="V28" s="1"/>
      <c r="W28" s="1"/>
      <c r="X28" s="1"/>
      <c r="Y28" s="1"/>
    </row>
    <row r="29" spans="1:25" x14ac:dyDescent="0.2">
      <c r="A29"/>
      <c r="B29"/>
      <c r="C29"/>
      <c r="D29"/>
      <c r="E29"/>
      <c r="F29"/>
      <c r="G29"/>
      <c r="H29"/>
      <c r="I29"/>
      <c r="J29"/>
      <c r="K29"/>
      <c r="L29"/>
      <c r="M29">
        <v>0.16835937500000001</v>
      </c>
      <c r="N29">
        <v>-0.63163347346405896</v>
      </c>
      <c r="O29"/>
      <c r="P29"/>
      <c r="Q29"/>
      <c r="R29"/>
      <c r="S29"/>
      <c r="T29" s="1"/>
      <c r="U29" s="1"/>
      <c r="V29" s="1"/>
      <c r="W29" s="1"/>
      <c r="X29" s="1"/>
      <c r="Y29" s="1"/>
    </row>
    <row r="30" spans="1:25" x14ac:dyDescent="0.2">
      <c r="A30"/>
      <c r="B30"/>
      <c r="C30"/>
      <c r="D30"/>
      <c r="E30"/>
      <c r="F30"/>
      <c r="G30"/>
      <c r="H30"/>
      <c r="I30"/>
      <c r="J30"/>
      <c r="K30"/>
      <c r="L30"/>
      <c r="M30">
        <v>0.17109374999999999</v>
      </c>
      <c r="N30">
        <v>-0.62895892832662204</v>
      </c>
      <c r="O30"/>
      <c r="P30"/>
      <c r="Q30"/>
      <c r="R30"/>
      <c r="S30"/>
      <c r="T30" s="1"/>
      <c r="U30" s="1"/>
      <c r="V30" s="1"/>
      <c r="W30" s="1"/>
      <c r="X30" s="1"/>
      <c r="Y30" s="1"/>
    </row>
    <row r="31" spans="1:25" x14ac:dyDescent="0.2">
      <c r="A31"/>
      <c r="B31"/>
      <c r="C31"/>
      <c r="D31"/>
      <c r="E31"/>
      <c r="F31"/>
      <c r="G31"/>
      <c r="H31"/>
      <c r="I31"/>
      <c r="J31"/>
      <c r="K31"/>
      <c r="L31"/>
      <c r="M31">
        <v>0.173828125</v>
      </c>
      <c r="N31">
        <v>-0.62605551246400004</v>
      </c>
      <c r="O31"/>
      <c r="P31"/>
      <c r="Q31"/>
      <c r="R31"/>
      <c r="S31"/>
      <c r="T31" s="1"/>
      <c r="U31" s="1"/>
      <c r="V31" s="1"/>
      <c r="W31" s="1"/>
      <c r="X31" s="1"/>
      <c r="Y31" s="1"/>
    </row>
    <row r="32" spans="1:25" x14ac:dyDescent="0.2">
      <c r="A32"/>
      <c r="B32"/>
      <c r="C32"/>
      <c r="D32"/>
      <c r="E32"/>
      <c r="F32"/>
      <c r="G32"/>
      <c r="H32"/>
      <c r="I32"/>
      <c r="J32"/>
      <c r="K32"/>
      <c r="L32"/>
      <c r="M32">
        <v>0.17656250000000001</v>
      </c>
      <c r="N32">
        <v>-0.62290771927141197</v>
      </c>
      <c r="O32"/>
      <c r="P32"/>
      <c r="Q32"/>
      <c r="R32"/>
      <c r="S32"/>
    </row>
    <row r="33" spans="1:19" x14ac:dyDescent="0.2">
      <c r="A33"/>
      <c r="B33"/>
      <c r="C33"/>
      <c r="D33"/>
      <c r="E33"/>
      <c r="F33"/>
      <c r="G33"/>
      <c r="H33"/>
      <c r="I33"/>
      <c r="J33"/>
      <c r="K33"/>
      <c r="L33"/>
      <c r="M33">
        <v>0.17929687499999999</v>
      </c>
      <c r="N33">
        <v>-0.61949926036942005</v>
      </c>
      <c r="O33"/>
      <c r="P33"/>
      <c r="Q33"/>
      <c r="R33"/>
      <c r="S33"/>
    </row>
    <row r="34" spans="1:19" x14ac:dyDescent="0.2">
      <c r="A34"/>
      <c r="B34"/>
      <c r="C34"/>
      <c r="D34"/>
      <c r="E34"/>
      <c r="F34"/>
      <c r="G34"/>
      <c r="H34"/>
      <c r="I34"/>
      <c r="J34"/>
      <c r="K34"/>
      <c r="L34"/>
      <c r="M34">
        <v>0.18203125000000001</v>
      </c>
      <c r="N34">
        <v>-0.61581303956121103</v>
      </c>
      <c r="O34"/>
      <c r="P34"/>
      <c r="Q34"/>
      <c r="R34"/>
      <c r="S34"/>
    </row>
    <row r="35" spans="1:19" x14ac:dyDescent="0.2">
      <c r="A35"/>
      <c r="B35"/>
      <c r="C35"/>
      <c r="D35"/>
      <c r="E35"/>
      <c r="F35"/>
      <c r="G35"/>
      <c r="H35"/>
      <c r="I35"/>
      <c r="J35"/>
      <c r="K35"/>
      <c r="L35"/>
      <c r="M35">
        <v>0.18476562499999999</v>
      </c>
      <c r="N35">
        <v>-0.61183112639442805</v>
      </c>
      <c r="O35"/>
      <c r="P35"/>
      <c r="Q35"/>
      <c r="R35"/>
      <c r="S35"/>
    </row>
    <row r="36" spans="1:19" x14ac:dyDescent="0.2">
      <c r="A36"/>
      <c r="B36"/>
      <c r="C36"/>
      <c r="D36"/>
      <c r="E36"/>
      <c r="F36"/>
      <c r="G36"/>
      <c r="H36"/>
      <c r="I36"/>
      <c r="J36"/>
      <c r="K36"/>
      <c r="L36"/>
      <c r="M36">
        <v>0.1875</v>
      </c>
      <c r="N36">
        <v>-0.60753472933463304</v>
      </c>
      <c r="O36"/>
      <c r="P36"/>
      <c r="Q36"/>
      <c r="R36"/>
      <c r="S36"/>
    </row>
    <row r="37" spans="1:19" x14ac:dyDescent="0.2">
      <c r="A37"/>
      <c r="B37"/>
      <c r="C37"/>
      <c r="D37"/>
      <c r="E37"/>
      <c r="F37"/>
      <c r="G37"/>
      <c r="H37"/>
      <c r="I37"/>
      <c r="J37"/>
      <c r="K37"/>
      <c r="L37"/>
      <c r="M37">
        <v>0.19023437500000001</v>
      </c>
      <c r="N37">
        <v>-0.60290416855817797</v>
      </c>
      <c r="O37"/>
      <c r="P37"/>
      <c r="Q37"/>
      <c r="R37"/>
      <c r="S37"/>
    </row>
    <row r="38" spans="1:19" x14ac:dyDescent="0.2">
      <c r="A38"/>
      <c r="B38"/>
      <c r="C38"/>
      <c r="D38"/>
      <c r="E38"/>
      <c r="F38"/>
      <c r="G38"/>
      <c r="H38"/>
      <c r="I38"/>
      <c r="J38"/>
      <c r="K38"/>
      <c r="L38"/>
      <c r="M38">
        <v>0.19296874999999999</v>
      </c>
      <c r="N38">
        <v>-0.59791884837299802</v>
      </c>
      <c r="O38"/>
      <c r="P38"/>
      <c r="Q38"/>
      <c r="R38"/>
      <c r="S38"/>
    </row>
    <row r="39" spans="1:19" x14ac:dyDescent="0.2">
      <c r="A39"/>
      <c r="B39"/>
      <c r="C39"/>
      <c r="D39"/>
      <c r="E39"/>
      <c r="F39"/>
      <c r="G39"/>
      <c r="H39"/>
      <c r="I39"/>
      <c r="J39"/>
      <c r="K39"/>
      <c r="L39"/>
      <c r="M39">
        <v>0.19570312500000001</v>
      </c>
      <c r="N39">
        <v>-0.59255722927659904</v>
      </c>
      <c r="O39"/>
      <c r="P39"/>
      <c r="Q39"/>
      <c r="R39"/>
      <c r="S39"/>
    </row>
    <row r="40" spans="1:19" x14ac:dyDescent="0.2">
      <c r="A40"/>
      <c r="B40"/>
      <c r="C40"/>
      <c r="D40"/>
      <c r="E40"/>
      <c r="F40"/>
      <c r="G40"/>
      <c r="H40"/>
      <c r="I40"/>
      <c r="J40"/>
      <c r="K40"/>
      <c r="L40"/>
      <c r="M40">
        <v>0.19843749999999999</v>
      </c>
      <c r="N40">
        <v>-0.58679679966134202</v>
      </c>
      <c r="O40"/>
      <c r="P40"/>
      <c r="Q40"/>
      <c r="R40"/>
      <c r="S40"/>
    </row>
    <row r="41" spans="1:19" x14ac:dyDescent="0.2">
      <c r="A41"/>
      <c r="B41"/>
      <c r="C41"/>
      <c r="D41"/>
      <c r="E41"/>
      <c r="F41"/>
      <c r="G41"/>
      <c r="H41"/>
      <c r="I41"/>
      <c r="J41"/>
      <c r="K41"/>
      <c r="L41"/>
      <c r="M41">
        <v>0.201171875</v>
      </c>
      <c r="N41">
        <v>-0.58061404717800402</v>
      </c>
      <c r="O41"/>
      <c r="P41"/>
      <c r="Q41"/>
      <c r="R41"/>
      <c r="S41"/>
    </row>
    <row r="42" spans="1:19" x14ac:dyDescent="0.2">
      <c r="A42"/>
      <c r="B42"/>
      <c r="C42"/>
      <c r="D42"/>
      <c r="E42"/>
      <c r="F42"/>
      <c r="G42"/>
      <c r="H42"/>
      <c r="I42"/>
      <c r="J42"/>
      <c r="K42"/>
      <c r="L42"/>
      <c r="M42">
        <v>0.20390625000000001</v>
      </c>
      <c r="N42">
        <v>-0.57398442976950304</v>
      </c>
      <c r="O42"/>
      <c r="P42"/>
      <c r="Q42"/>
      <c r="R42"/>
      <c r="S42"/>
    </row>
    <row r="43" spans="1:19" x14ac:dyDescent="0.2">
      <c r="A43"/>
      <c r="B43"/>
      <c r="C43"/>
      <c r="D43"/>
      <c r="E43"/>
      <c r="F43"/>
      <c r="G43"/>
      <c r="H43"/>
      <c r="I43"/>
      <c r="J43"/>
      <c r="K43"/>
      <c r="L43"/>
      <c r="M43">
        <v>0.20664062499999999</v>
      </c>
      <c r="N43">
        <v>-0.56688234638766499</v>
      </c>
      <c r="O43"/>
      <c r="P43"/>
      <c r="Q43"/>
      <c r="R43"/>
      <c r="S43"/>
    </row>
    <row r="44" spans="1:19" x14ac:dyDescent="0.2">
      <c r="A44"/>
      <c r="B44"/>
      <c r="C44"/>
      <c r="D44"/>
      <c r="E44"/>
      <c r="F44"/>
      <c r="G44"/>
      <c r="H44"/>
      <c r="I44"/>
      <c r="J44"/>
      <c r="K44"/>
      <c r="L44"/>
      <c r="M44">
        <v>0.20937500000000001</v>
      </c>
      <c r="N44">
        <v>-0.55928110740692705</v>
      </c>
      <c r="O44"/>
      <c r="P44"/>
      <c r="Q44"/>
      <c r="R44"/>
      <c r="S44"/>
    </row>
    <row r="45" spans="1:19" x14ac:dyDescent="0.2">
      <c r="A45"/>
      <c r="B45"/>
      <c r="C45"/>
      <c r="D45"/>
      <c r="E45"/>
      <c r="F45"/>
      <c r="G45"/>
      <c r="H45"/>
      <c r="I45"/>
      <c r="J45"/>
      <c r="K45"/>
      <c r="L45"/>
      <c r="M45">
        <v>0.21210937499999999</v>
      </c>
      <c r="N45">
        <v>-0.55115290474997802</v>
      </c>
      <c r="O45"/>
      <c r="P45"/>
      <c r="Q45"/>
      <c r="R45"/>
      <c r="S45"/>
    </row>
    <row r="46" spans="1:19" x14ac:dyDescent="0.2">
      <c r="A46"/>
      <c r="B46"/>
      <c r="C46"/>
      <c r="D46"/>
      <c r="E46"/>
      <c r="F46"/>
      <c r="G46"/>
      <c r="H46"/>
      <c r="I46"/>
      <c r="J46"/>
      <c r="K46"/>
      <c r="L46"/>
      <c r="M46">
        <v>0.21484375</v>
      </c>
      <c r="N46">
        <v>-0.54246878174146995</v>
      </c>
      <c r="O46"/>
      <c r="P46"/>
      <c r="Q46"/>
      <c r="R46"/>
      <c r="S46"/>
    </row>
    <row r="47" spans="1:19" x14ac:dyDescent="0.2">
      <c r="A47"/>
      <c r="B47"/>
      <c r="C47"/>
      <c r="D47"/>
      <c r="E47"/>
      <c r="F47"/>
      <c r="G47"/>
      <c r="H47"/>
      <c r="I47"/>
      <c r="J47"/>
      <c r="K47"/>
      <c r="L47"/>
      <c r="M47">
        <v>0.21757812500000001</v>
      </c>
      <c r="N47">
        <v>-0.53319860270715203</v>
      </c>
      <c r="O47"/>
      <c r="P47"/>
      <c r="Q47"/>
      <c r="R47"/>
      <c r="S47"/>
    </row>
    <row r="48" spans="1:19" x14ac:dyDescent="0.2">
      <c r="A48"/>
      <c r="B48"/>
      <c r="C48"/>
      <c r="D48"/>
      <c r="E48"/>
      <c r="F48"/>
      <c r="G48"/>
      <c r="H48"/>
      <c r="I48"/>
      <c r="J48"/>
      <c r="K48"/>
      <c r="L48"/>
      <c r="M48">
        <v>0.22031249999999999</v>
      </c>
      <c r="N48">
        <v>-0.52331102233705296</v>
      </c>
      <c r="O48"/>
      <c r="P48"/>
      <c r="Q48"/>
      <c r="R48"/>
      <c r="S48"/>
    </row>
    <row r="49" spans="1:19" x14ac:dyDescent="0.2">
      <c r="A49"/>
      <c r="B49"/>
      <c r="C49"/>
      <c r="D49"/>
      <c r="E49"/>
      <c r="F49"/>
      <c r="G49"/>
      <c r="H49"/>
      <c r="I49"/>
      <c r="J49"/>
      <c r="K49"/>
      <c r="L49"/>
      <c r="M49">
        <v>0.22304687500000001</v>
      </c>
      <c r="N49">
        <v>-0.512773454832682</v>
      </c>
      <c r="O49"/>
      <c r="P49"/>
      <c r="Q49"/>
      <c r="R49"/>
      <c r="S49"/>
    </row>
    <row r="50" spans="1:19" x14ac:dyDescent="0.2">
      <c r="A50"/>
      <c r="B50"/>
      <c r="C50"/>
      <c r="D50"/>
      <c r="E50"/>
      <c r="F50"/>
      <c r="G50"/>
      <c r="H50"/>
      <c r="I50"/>
      <c r="J50"/>
      <c r="K50"/>
      <c r="L50"/>
      <c r="M50">
        <v>0.22578124999999999</v>
      </c>
      <c r="N50">
        <v>-0.50155204285961297</v>
      </c>
      <c r="O50"/>
      <c r="P50"/>
      <c r="Q50"/>
      <c r="R50"/>
      <c r="S50"/>
    </row>
    <row r="51" spans="1:19" x14ac:dyDescent="0.2">
      <c r="A51"/>
      <c r="B51"/>
      <c r="C51"/>
      <c r="D51"/>
      <c r="E51"/>
      <c r="F51"/>
      <c r="G51"/>
      <c r="H51"/>
      <c r="I51"/>
      <c r="J51"/>
      <c r="K51"/>
      <c r="L51"/>
      <c r="M51">
        <v>0.228515625</v>
      </c>
      <c r="N51">
        <v>-0.489611626328321</v>
      </c>
      <c r="O51"/>
      <c r="P51"/>
      <c r="Q51"/>
      <c r="R51"/>
      <c r="S51"/>
    </row>
    <row r="52" spans="1:19" x14ac:dyDescent="0.2">
      <c r="A52"/>
      <c r="B52"/>
      <c r="C52"/>
      <c r="D52"/>
      <c r="E52"/>
      <c r="F52"/>
      <c r="G52"/>
      <c r="H52"/>
      <c r="I52"/>
      <c r="J52"/>
      <c r="K52"/>
      <c r="L52"/>
      <c r="M52">
        <v>0.23125000000000001</v>
      </c>
      <c r="N52">
        <v>-0.47691571102765901</v>
      </c>
      <c r="O52"/>
      <c r="P52"/>
      <c r="Q52"/>
      <c r="R52"/>
      <c r="S52"/>
    </row>
    <row r="53" spans="1:19" x14ac:dyDescent="0.2">
      <c r="A53"/>
      <c r="B53"/>
      <c r="C53"/>
      <c r="D53"/>
      <c r="E53"/>
      <c r="F53"/>
      <c r="G53"/>
      <c r="H53"/>
      <c r="I53"/>
      <c r="J53"/>
      <c r="K53"/>
      <c r="L53"/>
      <c r="M53">
        <v>0.23398437499999999</v>
      </c>
      <c r="N53">
        <v>-0.46342643713701898</v>
      </c>
      <c r="O53"/>
      <c r="P53"/>
      <c r="Q53"/>
      <c r="R53"/>
      <c r="S53"/>
    </row>
    <row r="54" spans="1:19" x14ac:dyDescent="0.2">
      <c r="A54"/>
      <c r="B54"/>
      <c r="C54"/>
      <c r="D54"/>
      <c r="E54"/>
      <c r="F54"/>
      <c r="G54"/>
      <c r="H54"/>
      <c r="I54"/>
      <c r="J54"/>
      <c r="K54"/>
      <c r="L54"/>
      <c r="M54">
        <v>0.23671875000000001</v>
      </c>
      <c r="N54">
        <v>-0.44910454764489899</v>
      </c>
      <c r="O54"/>
      <c r="P54"/>
      <c r="Q54"/>
      <c r="R54"/>
      <c r="S54"/>
    </row>
    <row r="55" spans="1:19" x14ac:dyDescent="0.2">
      <c r="A55"/>
      <c r="B55"/>
      <c r="C55"/>
      <c r="D55"/>
      <c r="E55"/>
      <c r="F55"/>
      <c r="G55"/>
      <c r="H55"/>
      <c r="I55"/>
      <c r="J55"/>
      <c r="K55"/>
      <c r="L55"/>
      <c r="M55">
        <v>0.23945312499999999</v>
      </c>
      <c r="N55">
        <v>-0.43390935670339098</v>
      </c>
      <c r="O55"/>
      <c r="P55"/>
      <c r="Q55"/>
      <c r="R55"/>
      <c r="S55"/>
    </row>
    <row r="56" spans="1:19" x14ac:dyDescent="0.2">
      <c r="A56"/>
      <c r="B56"/>
      <c r="C56"/>
      <c r="D56"/>
      <c r="E56"/>
      <c r="F56"/>
      <c r="G56"/>
      <c r="H56"/>
      <c r="I56"/>
      <c r="J56"/>
      <c r="K56"/>
      <c r="L56"/>
      <c r="M56">
        <v>0.2421875</v>
      </c>
      <c r="N56">
        <v>-0.41779871794994999</v>
      </c>
      <c r="O56"/>
      <c r="P56"/>
      <c r="Q56"/>
      <c r="R56"/>
      <c r="S56"/>
    </row>
    <row r="57" spans="1:19" x14ac:dyDescent="0.2">
      <c r="A57"/>
      <c r="B57"/>
      <c r="C57"/>
      <c r="D57"/>
      <c r="E57"/>
      <c r="F57"/>
      <c r="G57"/>
      <c r="H57"/>
      <c r="I57"/>
      <c r="J57"/>
      <c r="K57"/>
      <c r="L57"/>
      <c r="M57">
        <v>0.24492187500000001</v>
      </c>
      <c r="N57">
        <v>-0.40072899282976199</v>
      </c>
      <c r="O57"/>
      <c r="P57"/>
      <c r="Q57"/>
      <c r="R57"/>
      <c r="S57"/>
    </row>
    <row r="58" spans="1:19" x14ac:dyDescent="0.2">
      <c r="A58"/>
      <c r="B58"/>
      <c r="C58"/>
      <c r="D58"/>
      <c r="E58"/>
      <c r="F58"/>
      <c r="G58"/>
      <c r="H58"/>
      <c r="I58"/>
      <c r="J58"/>
      <c r="K58"/>
      <c r="L58"/>
      <c r="M58">
        <v>0.24765624999999999</v>
      </c>
      <c r="N58">
        <v>-0.38265501895401199</v>
      </c>
      <c r="O58"/>
      <c r="P58"/>
      <c r="Q58"/>
      <c r="R58"/>
      <c r="S58"/>
    </row>
    <row r="59" spans="1:19" x14ac:dyDescent="0.2">
      <c r="A59"/>
      <c r="B59"/>
      <c r="C59"/>
      <c r="D59"/>
      <c r="E59"/>
      <c r="F59"/>
      <c r="G59"/>
      <c r="H59"/>
      <c r="I59"/>
      <c r="J59"/>
      <c r="K59"/>
      <c r="L59"/>
      <c r="M59">
        <v>0.25039062499999998</v>
      </c>
      <c r="N59">
        <v>-0.36353007853150998</v>
      </c>
      <c r="O59"/>
      <c r="P59"/>
      <c r="Q59"/>
      <c r="R59"/>
      <c r="S59"/>
    </row>
    <row r="60" spans="1:19" x14ac:dyDescent="0.2">
      <c r="A60"/>
      <c r="B60"/>
      <c r="C60"/>
      <c r="D60"/>
      <c r="E60"/>
      <c r="F60"/>
      <c r="G60"/>
      <c r="H60"/>
      <c r="I60"/>
      <c r="J60"/>
      <c r="K60"/>
      <c r="L60"/>
      <c r="M60">
        <v>0.25312499999999999</v>
      </c>
      <c r="N60">
        <v>-0.34330586691326198</v>
      </c>
      <c r="O60"/>
      <c r="P60"/>
      <c r="Q60"/>
      <c r="R60"/>
      <c r="S60"/>
    </row>
    <row r="61" spans="1:19" x14ac:dyDescent="0.2">
      <c r="A61"/>
      <c r="B61"/>
      <c r="C61"/>
      <c r="D61"/>
      <c r="E61"/>
      <c r="F61"/>
      <c r="G61"/>
      <c r="H61"/>
      <c r="I61"/>
      <c r="J61"/>
      <c r="K61"/>
      <c r="L61"/>
      <c r="M61">
        <v>0.255859375</v>
      </c>
      <c r="N61">
        <v>-0.32193246129189801</v>
      </c>
      <c r="O61"/>
      <c r="P61"/>
      <c r="Q61"/>
      <c r="R61"/>
      <c r="S61"/>
    </row>
    <row r="62" spans="1:19" x14ac:dyDescent="0.2">
      <c r="A62"/>
      <c r="B62"/>
      <c r="C62"/>
      <c r="D62"/>
      <c r="E62"/>
      <c r="F62"/>
      <c r="G62"/>
      <c r="H62"/>
      <c r="I62"/>
      <c r="J62"/>
      <c r="K62"/>
      <c r="L62"/>
      <c r="M62">
        <v>0.25859375000000001</v>
      </c>
      <c r="N62">
        <v>-0.29935828960018002</v>
      </c>
      <c r="O62"/>
      <c r="P62"/>
      <c r="Q62"/>
      <c r="R62"/>
      <c r="S62"/>
    </row>
    <row r="63" spans="1:19" x14ac:dyDescent="0.2">
      <c r="A63"/>
      <c r="B63"/>
      <c r="C63"/>
      <c r="D63"/>
      <c r="E63"/>
      <c r="F63"/>
      <c r="G63"/>
      <c r="H63"/>
      <c r="I63"/>
      <c r="J63"/>
      <c r="K63"/>
      <c r="L63"/>
      <c r="M63">
        <v>0.26132812500000002</v>
      </c>
      <c r="N63">
        <v>-0.27553009965529501</v>
      </c>
      <c r="O63"/>
      <c r="P63"/>
      <c r="Q63"/>
      <c r="R63"/>
      <c r="S63"/>
    </row>
    <row r="64" spans="1:19" x14ac:dyDescent="0.2">
      <c r="A64"/>
      <c r="B64"/>
      <c r="C64"/>
      <c r="D64"/>
      <c r="E64"/>
      <c r="F64"/>
      <c r="G64"/>
      <c r="H64"/>
      <c r="I64"/>
      <c r="J64"/>
      <c r="K64"/>
      <c r="L64"/>
      <c r="M64">
        <v>0.26406249999999998</v>
      </c>
      <c r="N64">
        <v>-0.25039292859814799</v>
      </c>
      <c r="O64"/>
      <c r="P64"/>
      <c r="Q64"/>
      <c r="R64"/>
      <c r="S64"/>
    </row>
    <row r="65" spans="1:19" x14ac:dyDescent="0.2">
      <c r="A65"/>
      <c r="B65"/>
      <c r="C65"/>
      <c r="D65"/>
      <c r="E65"/>
      <c r="F65"/>
      <c r="G65"/>
      <c r="H65"/>
      <c r="I65"/>
      <c r="J65"/>
      <c r="K65"/>
      <c r="L65"/>
      <c r="M65">
        <v>0.26679687499999999</v>
      </c>
      <c r="N65">
        <v>-0.22389007267948399</v>
      </c>
      <c r="O65"/>
      <c r="P65"/>
      <c r="Q65"/>
      <c r="R65"/>
      <c r="S65"/>
    </row>
    <row r="66" spans="1:19" x14ac:dyDescent="0.2">
      <c r="A66"/>
      <c r="B66"/>
      <c r="C66"/>
      <c r="D66"/>
      <c r="E66"/>
      <c r="F66"/>
      <c r="G66"/>
      <c r="H66"/>
      <c r="I66"/>
      <c r="J66"/>
      <c r="K66"/>
      <c r="L66"/>
      <c r="M66">
        <v>0.26953125</v>
      </c>
      <c r="N66">
        <v>-0.195963057447368</v>
      </c>
      <c r="O66"/>
      <c r="P66"/>
      <c r="Q66"/>
      <c r="R66"/>
      <c r="S66"/>
    </row>
    <row r="67" spans="1:19" x14ac:dyDescent="0.2">
      <c r="A67"/>
      <c r="B67"/>
      <c r="C67"/>
      <c r="D67"/>
      <c r="E67"/>
      <c r="F67"/>
      <c r="G67"/>
      <c r="H67"/>
      <c r="I67"/>
      <c r="J67"/>
      <c r="K67"/>
      <c r="L67"/>
      <c r="M67">
        <v>0.27226562500000001</v>
      </c>
      <c r="N67">
        <v>-0.166551608393362</v>
      </c>
      <c r="O67"/>
      <c r="P67"/>
      <c r="Q67"/>
      <c r="R67"/>
      <c r="S67"/>
    </row>
    <row r="68" spans="1:19" x14ac:dyDescent="0.2">
      <c r="A68"/>
      <c r="B68"/>
      <c r="C68"/>
      <c r="D68"/>
      <c r="E68"/>
      <c r="F68"/>
      <c r="G68"/>
      <c r="H68"/>
      <c r="I68"/>
      <c r="J68"/>
      <c r="K68"/>
      <c r="L68"/>
      <c r="M68">
        <v>0.27500000000000002</v>
      </c>
      <c r="N68">
        <v>-0.13559362211754999</v>
      </c>
      <c r="O68"/>
      <c r="P68"/>
      <c r="Q68"/>
      <c r="R68"/>
      <c r="S68"/>
    </row>
    <row r="69" spans="1:19" x14ac:dyDescent="0.2">
      <c r="A69"/>
      <c r="B69"/>
      <c r="C69"/>
      <c r="D69"/>
      <c r="E69"/>
      <c r="F69"/>
      <c r="G69"/>
      <c r="H69"/>
      <c r="I69"/>
      <c r="J69"/>
      <c r="K69"/>
      <c r="L69"/>
      <c r="M69">
        <v>0.27773437499999998</v>
      </c>
      <c r="N69">
        <v>-0.103025138075572</v>
      </c>
      <c r="O69"/>
      <c r="P69"/>
      <c r="Q69"/>
      <c r="R69"/>
      <c r="S69"/>
    </row>
    <row r="70" spans="1:19" x14ac:dyDescent="0.2">
      <c r="A70"/>
      <c r="B70"/>
      <c r="C70"/>
      <c r="D70"/>
      <c r="E70"/>
      <c r="F70"/>
      <c r="G70"/>
      <c r="H70"/>
      <c r="I70"/>
      <c r="J70"/>
      <c r="K70"/>
      <c r="L70"/>
      <c r="M70">
        <v>0.28046874999999999</v>
      </c>
      <c r="N70">
        <v>-6.8780310973807199E-2</v>
      </c>
      <c r="O70"/>
      <c r="P70"/>
      <c r="Q70"/>
      <c r="R70"/>
      <c r="S70"/>
    </row>
    <row r="71" spans="1:19" x14ac:dyDescent="0.2">
      <c r="A71"/>
      <c r="B71"/>
      <c r="C71"/>
      <c r="D71"/>
      <c r="E71"/>
      <c r="F71"/>
      <c r="G71"/>
      <c r="H71"/>
      <c r="I71"/>
      <c r="J71"/>
      <c r="K71"/>
      <c r="L71"/>
      <c r="M71">
        <v>0.283203125</v>
      </c>
      <c r="N71">
        <v>-3.2791383881961102E-2</v>
      </c>
      <c r="O71"/>
      <c r="P71"/>
      <c r="Q71"/>
      <c r="R71"/>
      <c r="S71"/>
    </row>
    <row r="72" spans="1:19" x14ac:dyDescent="0.2">
      <c r="A72"/>
      <c r="B72"/>
      <c r="C72"/>
      <c r="D72"/>
      <c r="E72"/>
      <c r="F72"/>
      <c r="G72"/>
      <c r="H72"/>
      <c r="I72"/>
      <c r="J72"/>
      <c r="K72"/>
      <c r="L72"/>
      <c r="M72">
        <v>0.28593750000000001</v>
      </c>
      <c r="N72" s="59">
        <v>5.0113378644889304E-3</v>
      </c>
      <c r="O72"/>
      <c r="P72"/>
      <c r="Q72"/>
      <c r="R72"/>
      <c r="S72"/>
    </row>
    <row r="73" spans="1:19" x14ac:dyDescent="0.2">
      <c r="A73"/>
      <c r="B73"/>
      <c r="C73"/>
      <c r="D73"/>
      <c r="E73"/>
      <c r="F73"/>
      <c r="G73"/>
      <c r="H73"/>
      <c r="I73"/>
      <c r="J73"/>
      <c r="K73"/>
      <c r="L73"/>
      <c r="M73">
        <v>0.28867187500000002</v>
      </c>
      <c r="N73">
        <v>4.4699511896342803E-2</v>
      </c>
      <c r="O73"/>
      <c r="P73"/>
      <c r="Q73"/>
      <c r="R73"/>
      <c r="S73"/>
    </row>
    <row r="74" spans="1:19" x14ac:dyDescent="0.2">
      <c r="A74"/>
      <c r="B74"/>
      <c r="C74"/>
      <c r="D74"/>
      <c r="E74"/>
      <c r="F74"/>
      <c r="G74"/>
      <c r="H74"/>
      <c r="I74"/>
      <c r="J74"/>
      <c r="K74"/>
      <c r="L74"/>
      <c r="M74">
        <v>0.29140624999999998</v>
      </c>
      <c r="N74">
        <v>8.6346783098218097E-2</v>
      </c>
      <c r="O74"/>
      <c r="P74"/>
      <c r="Q74"/>
      <c r="R74"/>
      <c r="S74"/>
    </row>
    <row r="75" spans="1:19" x14ac:dyDescent="0.2">
      <c r="A75"/>
      <c r="B75"/>
      <c r="C75"/>
      <c r="D75"/>
      <c r="E75"/>
      <c r="F75"/>
      <c r="G75"/>
      <c r="H75"/>
      <c r="I75"/>
      <c r="J75"/>
      <c r="K75"/>
      <c r="L75"/>
      <c r="M75">
        <v>0.29414062499999999</v>
      </c>
      <c r="N75">
        <v>0.130028806869251</v>
      </c>
      <c r="O75"/>
      <c r="P75"/>
      <c r="Q75"/>
      <c r="R75"/>
      <c r="S75"/>
    </row>
    <row r="76" spans="1:19" x14ac:dyDescent="0.2">
      <c r="A76"/>
      <c r="B76"/>
      <c r="C76"/>
      <c r="D76"/>
      <c r="E76"/>
      <c r="F76"/>
      <c r="G76"/>
      <c r="H76"/>
      <c r="I76"/>
      <c r="J76"/>
      <c r="K76"/>
      <c r="L76"/>
      <c r="M76">
        <v>0.296875</v>
      </c>
      <c r="N76">
        <v>0.17582327127118</v>
      </c>
      <c r="O76"/>
      <c r="P76"/>
      <c r="Q76"/>
      <c r="R76"/>
      <c r="S76"/>
    </row>
    <row r="77" spans="1:19" x14ac:dyDescent="0.2">
      <c r="A77"/>
      <c r="B77"/>
      <c r="C77"/>
      <c r="D77"/>
      <c r="E77"/>
      <c r="F77"/>
      <c r="G77"/>
      <c r="H77"/>
      <c r="I77"/>
      <c r="J77"/>
      <c r="K77"/>
      <c r="L77"/>
      <c r="M77">
        <v>0.29960937500000001</v>
      </c>
      <c r="N77">
        <v>0.22380991797459401</v>
      </c>
      <c r="O77"/>
      <c r="P77"/>
      <c r="Q77"/>
      <c r="R77"/>
      <c r="S77"/>
    </row>
    <row r="78" spans="1:19" x14ac:dyDescent="0.2">
      <c r="A78"/>
      <c r="B78"/>
      <c r="C78"/>
      <c r="D78"/>
      <c r="E78"/>
      <c r="F78"/>
      <c r="G78"/>
      <c r="H78"/>
      <c r="I78"/>
      <c r="J78"/>
      <c r="K78"/>
      <c r="L78"/>
      <c r="M78">
        <v>0.30234375000000002</v>
      </c>
      <c r="N78">
        <v>0.27407056191059997</v>
      </c>
      <c r="O78"/>
      <c r="P78"/>
      <c r="Q78"/>
      <c r="R78"/>
      <c r="S78"/>
    </row>
    <row r="79" spans="1:19" x14ac:dyDescent="0.2">
      <c r="A79"/>
      <c r="B79"/>
      <c r="C79"/>
      <c r="D79"/>
      <c r="E79"/>
      <c r="F79"/>
      <c r="G79"/>
      <c r="H79"/>
      <c r="I79"/>
      <c r="J79"/>
      <c r="K79"/>
      <c r="L79"/>
      <c r="M79">
        <v>0.30507812499999998</v>
      </c>
      <c r="N79">
        <v>0.32668910953165697</v>
      </c>
      <c r="O79"/>
      <c r="P79"/>
      <c r="Q79"/>
      <c r="R79"/>
      <c r="S79"/>
    </row>
    <row r="80" spans="1:19" x14ac:dyDescent="0.2">
      <c r="A80"/>
      <c r="B80"/>
      <c r="C80"/>
      <c r="D80"/>
      <c r="E80"/>
      <c r="F80"/>
      <c r="G80"/>
      <c r="H80"/>
      <c r="I80"/>
      <c r="J80"/>
      <c r="K80"/>
      <c r="L80"/>
      <c r="M80">
        <v>0.30781249999999999</v>
      </c>
      <c r="N80">
        <v>0.38175157558174699</v>
      </c>
      <c r="O80"/>
      <c r="P80"/>
      <c r="Q80"/>
      <c r="R80"/>
      <c r="S80"/>
    </row>
    <row r="81" spans="1:19" x14ac:dyDescent="0.2">
      <c r="A81"/>
      <c r="B81"/>
      <c r="C81"/>
      <c r="D81"/>
      <c r="E81"/>
      <c r="F81"/>
      <c r="G81"/>
      <c r="H81"/>
      <c r="I81"/>
      <c r="J81"/>
      <c r="K81"/>
      <c r="L81"/>
      <c r="M81">
        <v>0.310546875</v>
      </c>
      <c r="N81">
        <v>0.43934609827249099</v>
      </c>
      <c r="O81"/>
      <c r="P81"/>
      <c r="Q81"/>
      <c r="R81"/>
      <c r="S81"/>
    </row>
    <row r="82" spans="1:19" x14ac:dyDescent="0.2">
      <c r="A82"/>
      <c r="B82"/>
      <c r="C82"/>
      <c r="D82"/>
      <c r="E82"/>
      <c r="F82"/>
      <c r="G82"/>
      <c r="H82"/>
      <c r="I82"/>
      <c r="J82"/>
      <c r="K82"/>
      <c r="L82"/>
      <c r="M82">
        <v>0.31328125000000001</v>
      </c>
      <c r="N82">
        <v>0.49956295275825602</v>
      </c>
      <c r="O82"/>
      <c r="P82"/>
      <c r="Q82"/>
      <c r="R82"/>
      <c r="S82"/>
    </row>
    <row r="83" spans="1:19" x14ac:dyDescent="0.2">
      <c r="A83"/>
      <c r="B83"/>
      <c r="C83"/>
      <c r="D83"/>
      <c r="E83"/>
      <c r="F83"/>
      <c r="G83"/>
      <c r="H83"/>
      <c r="I83"/>
      <c r="J83"/>
      <c r="K83"/>
      <c r="L83"/>
      <c r="M83">
        <v>0.31601562500000002</v>
      </c>
      <c r="N83">
        <v>0.56249456279975596</v>
      </c>
      <c r="O83"/>
      <c r="P83"/>
      <c r="Q83"/>
      <c r="R83"/>
      <c r="S83"/>
    </row>
    <row r="84" spans="1:19" x14ac:dyDescent="0.2">
      <c r="A84"/>
      <c r="B84"/>
      <c r="C84"/>
      <c r="D84"/>
      <c r="E84"/>
      <c r="F84"/>
      <c r="G84"/>
      <c r="H84"/>
      <c r="I84"/>
      <c r="J84"/>
      <c r="K84"/>
      <c r="L84"/>
      <c r="M84">
        <v>0.31874999999999998</v>
      </c>
      <c r="N84">
        <v>0.62823551050207105</v>
      </c>
      <c r="O84"/>
      <c r="P84"/>
      <c r="Q84"/>
      <c r="R84"/>
      <c r="S84"/>
    </row>
    <row r="85" spans="1:19" x14ac:dyDescent="0.2">
      <c r="A85"/>
      <c r="B85"/>
      <c r="C85"/>
      <c r="D85"/>
      <c r="E85"/>
      <c r="F85"/>
      <c r="G85"/>
      <c r="H85"/>
      <c r="I85"/>
      <c r="J85"/>
      <c r="K85"/>
      <c r="L85"/>
      <c r="M85">
        <v>0.32148437499999999</v>
      </c>
      <c r="N85">
        <v>0.69688254400958505</v>
      </c>
      <c r="O85"/>
      <c r="P85"/>
      <c r="Q85"/>
      <c r="R85"/>
      <c r="S85"/>
    </row>
    <row r="86" spans="1:19" x14ac:dyDescent="0.2">
      <c r="A86"/>
      <c r="B86"/>
      <c r="C86"/>
      <c r="D86"/>
      <c r="E86"/>
      <c r="F86"/>
      <c r="G86"/>
      <c r="H86"/>
      <c r="I86"/>
      <c r="J86"/>
      <c r="K86"/>
      <c r="L86"/>
      <c r="M86">
        <v>0.32421875</v>
      </c>
      <c r="N86">
        <v>0.76853458303685096</v>
      </c>
      <c r="O86"/>
      <c r="P86"/>
      <c r="Q86"/>
      <c r="R86"/>
      <c r="S86"/>
    </row>
    <row r="87" spans="1:19" x14ac:dyDescent="0.2">
      <c r="A87"/>
      <c r="B87"/>
      <c r="C87"/>
      <c r="D87"/>
      <c r="E87"/>
      <c r="F87"/>
      <c r="G87"/>
      <c r="H87"/>
      <c r="I87"/>
      <c r="J87"/>
      <c r="K87"/>
      <c r="L87"/>
      <c r="M87">
        <v>0.32695312500000001</v>
      </c>
      <c r="N87">
        <v>0.843292722111044</v>
      </c>
      <c r="O87"/>
      <c r="P87"/>
      <c r="Q87"/>
      <c r="R87"/>
      <c r="S87"/>
    </row>
    <row r="88" spans="1:19" x14ac:dyDescent="0.2">
      <c r="A88"/>
      <c r="B88"/>
      <c r="C88"/>
      <c r="D88"/>
      <c r="E88"/>
      <c r="F88"/>
      <c r="G88"/>
      <c r="H88"/>
      <c r="I88"/>
      <c r="J88"/>
      <c r="K88"/>
      <c r="L88"/>
      <c r="M88">
        <v>0.32968750000000002</v>
      </c>
      <c r="N88">
        <v>0.92126023139839797</v>
      </c>
      <c r="O88"/>
      <c r="P88"/>
      <c r="Q88"/>
      <c r="R88"/>
      <c r="S88"/>
    </row>
    <row r="89" spans="1:19" x14ac:dyDescent="0.2">
      <c r="A89"/>
      <c r="B89"/>
      <c r="C89"/>
      <c r="D89"/>
      <c r="E89"/>
      <c r="F89"/>
      <c r="G89"/>
      <c r="H89"/>
      <c r="I89"/>
      <c r="J89"/>
      <c r="K89"/>
      <c r="L89"/>
      <c r="M89">
        <v>0.33242187499999998</v>
      </c>
      <c r="N89">
        <v>1.0025425549838201</v>
      </c>
      <c r="O89"/>
      <c r="P89"/>
      <c r="Q89"/>
      <c r="R89"/>
      <c r="S89"/>
    </row>
    <row r="90" spans="1:19" x14ac:dyDescent="0.2">
      <c r="A90"/>
      <c r="B90"/>
      <c r="C90"/>
      <c r="D90"/>
      <c r="E90"/>
      <c r="F90"/>
      <c r="G90"/>
      <c r="H90"/>
      <c r="I90"/>
      <c r="J90"/>
      <c r="K90"/>
      <c r="L90"/>
      <c r="M90">
        <v>0.33515624999999999</v>
      </c>
      <c r="N90">
        <v>1.08724730646986</v>
      </c>
      <c r="O90"/>
      <c r="P90"/>
      <c r="Q90"/>
      <c r="R90"/>
      <c r="S90"/>
    </row>
    <row r="91" spans="1:19" x14ac:dyDescent="0.2">
      <c r="A91"/>
      <c r="B91"/>
      <c r="C91"/>
      <c r="D91"/>
      <c r="E91"/>
      <c r="F91"/>
      <c r="G91"/>
      <c r="H91"/>
      <c r="I91"/>
      <c r="J91"/>
      <c r="K91"/>
      <c r="L91"/>
      <c r="M91">
        <v>0.337890625</v>
      </c>
      <c r="N91">
        <v>1.1754842617582999</v>
      </c>
      <c r="O91"/>
      <c r="P91"/>
      <c r="Q91"/>
      <c r="R91"/>
      <c r="S91"/>
    </row>
    <row r="92" spans="1:19" x14ac:dyDescent="0.2">
      <c r="A92"/>
      <c r="B92"/>
      <c r="C92"/>
      <c r="D92"/>
      <c r="E92"/>
      <c r="F92"/>
      <c r="G92"/>
      <c r="H92"/>
      <c r="I92"/>
      <c r="J92"/>
      <c r="K92"/>
      <c r="L92"/>
      <c r="M92">
        <v>0.34062500000000001</v>
      </c>
      <c r="N92">
        <v>1.2673653488749399</v>
      </c>
      <c r="O92"/>
      <c r="P92"/>
      <c r="Q92"/>
      <c r="R92"/>
      <c r="S92"/>
    </row>
    <row r="93" spans="1:19" x14ac:dyDescent="0.2">
      <c r="A93"/>
      <c r="B93"/>
      <c r="C93"/>
      <c r="D93"/>
      <c r="E93"/>
      <c r="F93"/>
      <c r="G93"/>
      <c r="H93"/>
      <c r="I93"/>
      <c r="J93"/>
      <c r="K93"/>
      <c r="L93"/>
      <c r="M93">
        <v>0.34335937500000002</v>
      </c>
      <c r="N93">
        <v>1.36300463469551</v>
      </c>
      <c r="O93"/>
      <c r="P93"/>
      <c r="Q93"/>
      <c r="R93"/>
      <c r="S93"/>
    </row>
    <row r="94" spans="1:19" x14ac:dyDescent="0.2">
      <c r="A94"/>
      <c r="B94"/>
      <c r="C94"/>
      <c r="D94"/>
      <c r="E94"/>
      <c r="F94"/>
      <c r="G94"/>
      <c r="H94"/>
      <c r="I94"/>
      <c r="J94"/>
      <c r="K94"/>
      <c r="L94"/>
      <c r="M94">
        <v>0.34609374999999998</v>
      </c>
      <c r="N94">
        <v>1.46251830842858</v>
      </c>
      <c r="O94"/>
      <c r="P94"/>
      <c r="Q94"/>
      <c r="R94"/>
      <c r="S94"/>
    </row>
    <row r="95" spans="1:19" x14ac:dyDescent="0.2">
      <c r="A95"/>
      <c r="B95"/>
      <c r="C95"/>
      <c r="D95"/>
      <c r="E95"/>
      <c r="F95"/>
      <c r="G95"/>
      <c r="H95"/>
      <c r="I95"/>
      <c r="J95"/>
      <c r="K95"/>
      <c r="L95"/>
      <c r="M95">
        <v>0.34882812499999999</v>
      </c>
      <c r="N95">
        <v>1.56602466170892</v>
      </c>
      <c r="O95"/>
      <c r="P95"/>
      <c r="Q95"/>
      <c r="R95"/>
      <c r="S95"/>
    </row>
    <row r="96" spans="1:19" x14ac:dyDescent="0.2">
      <c r="A96"/>
      <c r="B96"/>
      <c r="C96"/>
      <c r="D96"/>
      <c r="E96"/>
      <c r="F96"/>
      <c r="G96"/>
      <c r="H96"/>
      <c r="I96"/>
      <c r="J96"/>
      <c r="K96"/>
      <c r="L96"/>
      <c r="M96">
        <v>0.3515625</v>
      </c>
      <c r="N96">
        <v>1.6736440651533599</v>
      </c>
      <c r="O96"/>
      <c r="P96"/>
      <c r="Q96"/>
      <c r="R96"/>
      <c r="S96"/>
    </row>
    <row r="97" spans="1:19" x14ac:dyDescent="0.2">
      <c r="A97"/>
      <c r="B97"/>
      <c r="C97"/>
      <c r="D97"/>
      <c r="E97"/>
      <c r="F97"/>
      <c r="G97"/>
      <c r="H97"/>
      <c r="I97"/>
      <c r="J97"/>
      <c r="K97"/>
      <c r="L97"/>
      <c r="M97">
        <v>0.35429687500000001</v>
      </c>
      <c r="N97">
        <v>1.78549894122941</v>
      </c>
      <c r="O97"/>
      <c r="P97"/>
      <c r="Q97"/>
      <c r="R97"/>
      <c r="S97"/>
    </row>
    <row r="98" spans="1:19" x14ac:dyDescent="0.2">
      <c r="A98"/>
      <c r="B98"/>
      <c r="C98"/>
      <c r="D98"/>
      <c r="E98"/>
      <c r="F98"/>
      <c r="G98"/>
      <c r="H98"/>
      <c r="I98"/>
      <c r="J98"/>
      <c r="K98"/>
      <c r="L98"/>
      <c r="M98">
        <v>0.35703125000000002</v>
      </c>
      <c r="N98">
        <v>1.90171373328592</v>
      </c>
      <c r="O98"/>
      <c r="P98"/>
      <c r="Q98"/>
      <c r="R98"/>
      <c r="S98"/>
    </row>
    <row r="99" spans="1:19" x14ac:dyDescent="0.2">
      <c r="A99"/>
      <c r="B99"/>
      <c r="C99"/>
      <c r="D99"/>
      <c r="E99"/>
      <c r="F99"/>
      <c r="G99"/>
      <c r="H99"/>
      <c r="I99"/>
      <c r="J99"/>
      <c r="K99"/>
      <c r="L99"/>
      <c r="M99">
        <v>0.35976562499999998</v>
      </c>
      <c r="N99">
        <v>2.02241487059425</v>
      </c>
      <c r="O99"/>
      <c r="P99"/>
      <c r="Q99"/>
      <c r="R99"/>
      <c r="S99"/>
    </row>
    <row r="100" spans="1:19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>
        <v>0.36250000000000099</v>
      </c>
      <c r="N100">
        <v>2.1477307292479599</v>
      </c>
      <c r="O100"/>
      <c r="P100"/>
      <c r="Q100"/>
      <c r="R100"/>
      <c r="S100"/>
    </row>
    <row r="101" spans="1:19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>
        <v>0.365234375000001</v>
      </c>
      <c r="N101">
        <v>2.2777915887692601</v>
      </c>
      <c r="O101"/>
      <c r="P101"/>
      <c r="Q101"/>
      <c r="R101"/>
      <c r="S101"/>
    </row>
    <row r="102" spans="1:19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>
        <v>0.36796875000000101</v>
      </c>
      <c r="N102">
        <v>2.4127295842706702</v>
      </c>
      <c r="O102"/>
      <c r="P102"/>
      <c r="Q102"/>
      <c r="R102"/>
      <c r="S102"/>
    </row>
    <row r="103" spans="1:19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>
        <v>0.37070312500000102</v>
      </c>
      <c r="N103">
        <v>2.5526786540217401</v>
      </c>
      <c r="O103"/>
      <c r="P103"/>
      <c r="Q103"/>
      <c r="R103"/>
      <c r="S103"/>
    </row>
    <row r="104" spans="1:19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>
        <v>0.37343750000000098</v>
      </c>
      <c r="N104">
        <v>2.6977744822718801</v>
      </c>
      <c r="O104"/>
      <c r="P104"/>
      <c r="Q104"/>
      <c r="R104"/>
      <c r="S104"/>
    </row>
    <row r="105" spans="1:19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>
        <v>0.37617187500000099</v>
      </c>
      <c r="N105">
        <v>2.8481544371826302</v>
      </c>
      <c r="O105"/>
      <c r="P105"/>
      <c r="Q105"/>
      <c r="R105"/>
      <c r="S105"/>
    </row>
    <row r="106" spans="1:19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>
        <v>0.378906250000001</v>
      </c>
      <c r="N106">
        <v>3.0039575037256201</v>
      </c>
      <c r="O106"/>
      <c r="P106"/>
      <c r="Q106"/>
      <c r="R106"/>
      <c r="S106"/>
    </row>
    <row r="107" spans="1:19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>
        <v>0.38164062500000101</v>
      </c>
      <c r="N107">
        <v>3.1653242114053399</v>
      </c>
      <c r="O107"/>
      <c r="P107"/>
      <c r="Q107"/>
      <c r="R107"/>
      <c r="S107"/>
    </row>
    <row r="108" spans="1:19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>
        <v>0.38437500000000102</v>
      </c>
      <c r="N108">
        <v>3.3323965566705498</v>
      </c>
      <c r="O108"/>
      <c r="P108"/>
      <c r="Q108"/>
      <c r="R108"/>
      <c r="S108"/>
    </row>
    <row r="109" spans="1:19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>
        <v>0.38710937500000098</v>
      </c>
      <c r="N109">
        <v>3.50531791988241</v>
      </c>
      <c r="O109"/>
      <c r="P109"/>
      <c r="Q109"/>
      <c r="R109"/>
      <c r="S109"/>
    </row>
    <row r="110" spans="1:19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>
        <v>0.38984375000000099</v>
      </c>
      <c r="N110">
        <v>3.6842329767133402</v>
      </c>
      <c r="O110"/>
      <c r="P110"/>
      <c r="Q110"/>
      <c r="R110"/>
      <c r="S110"/>
    </row>
    <row r="111" spans="1:19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>
        <v>0.392578125000001</v>
      </c>
      <c r="N111">
        <v>3.8692876038565802</v>
      </c>
      <c r="O111"/>
      <c r="P111"/>
      <c r="Q111"/>
      <c r="R111"/>
      <c r="S111"/>
    </row>
    <row r="112" spans="1:19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>
        <v>0.39531250000000101</v>
      </c>
      <c r="N112">
        <v>4.0606287789340998</v>
      </c>
      <c r="O112"/>
      <c r="P112"/>
      <c r="Q112"/>
      <c r="R112"/>
      <c r="S112"/>
    </row>
    <row r="113" spans="1:19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>
        <v>0.39804687500000102</v>
      </c>
      <c r="N113">
        <v>4.2584044744979597</v>
      </c>
      <c r="O113"/>
      <c r="P113"/>
      <c r="Q113"/>
      <c r="R113"/>
      <c r="S113"/>
    </row>
    <row r="114" spans="1:19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>
        <v>0.40078125000000098</v>
      </c>
      <c r="N114">
        <v>4.4627635460295902</v>
      </c>
      <c r="O114"/>
      <c r="P114"/>
      <c r="Q114"/>
      <c r="R114"/>
      <c r="S114"/>
    </row>
    <row r="115" spans="1:19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>
        <v>0.40351562500000099</v>
      </c>
      <c r="N115">
        <v>4.6738556138511198</v>
      </c>
      <c r="O115"/>
      <c r="P115"/>
      <c r="Q115"/>
      <c r="R115"/>
      <c r="S115"/>
    </row>
    <row r="116" spans="1:19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>
        <v>0.406250000000001</v>
      </c>
      <c r="N116">
        <v>4.89183093887367</v>
      </c>
      <c r="O116"/>
      <c r="P116"/>
      <c r="Q116"/>
      <c r="R116"/>
      <c r="S116"/>
    </row>
    <row r="117" spans="1:19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>
        <v>0.40898437500000101</v>
      </c>
      <c r="N117">
        <v>5.1168402921193303</v>
      </c>
      <c r="O117"/>
      <c r="P117"/>
      <c r="Q117"/>
      <c r="R117"/>
      <c r="S117"/>
    </row>
    <row r="118" spans="1:19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>
        <v>0.41171875000000102</v>
      </c>
      <c r="N118">
        <v>5.34903481796636</v>
      </c>
      <c r="O118"/>
      <c r="P118"/>
      <c r="Q118"/>
      <c r="R118"/>
      <c r="S118"/>
    </row>
    <row r="119" spans="1:19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>
        <v>0.41445312500000098</v>
      </c>
      <c r="N119">
        <v>5.5885658910808997</v>
      </c>
      <c r="O119"/>
      <c r="P119"/>
      <c r="Q119"/>
      <c r="R119"/>
      <c r="S119"/>
    </row>
    <row r="120" spans="1:19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>
        <v>0.41718750000000099</v>
      </c>
      <c r="N120">
        <v>5.8355849670131397</v>
      </c>
      <c r="O120"/>
      <c r="P120"/>
      <c r="Q120"/>
      <c r="R120"/>
      <c r="S120"/>
    </row>
    <row r="121" spans="1:19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>
        <v>0.419921875000001</v>
      </c>
      <c r="N121">
        <v>6.0902434264521599</v>
      </c>
      <c r="O121"/>
      <c r="P121"/>
      <c r="Q121"/>
      <c r="R121"/>
      <c r="S121"/>
    </row>
    <row r="122" spans="1:19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>
        <v>0.42265625000000101</v>
      </c>
      <c r="N122">
        <v>6.3526924131500397</v>
      </c>
      <c r="O122"/>
      <c r="P122"/>
      <c r="Q122"/>
      <c r="R122"/>
      <c r="S122"/>
    </row>
    <row r="123" spans="1:19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>
        <v>0.42539062500000102</v>
      </c>
      <c r="N123">
        <v>6.6230826655442199</v>
      </c>
      <c r="O123"/>
      <c r="P123"/>
      <c r="Q123"/>
      <c r="R123"/>
      <c r="S123"/>
    </row>
    <row r="124" spans="1:19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>
        <v>0.42812500000000098</v>
      </c>
      <c r="N124">
        <v>6.9015643421258002</v>
      </c>
      <c r="O124"/>
      <c r="P124"/>
      <c r="Q124"/>
      <c r="R124"/>
      <c r="S124"/>
    </row>
    <row r="125" spans="1:19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>
        <v>0.43085937500000099</v>
      </c>
      <c r="N125">
        <v>7.1882868406216298</v>
      </c>
      <c r="O125"/>
      <c r="P125"/>
      <c r="Q125"/>
      <c r="R125"/>
      <c r="S125"/>
    </row>
    <row r="126" spans="1:19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>
        <v>0.433593750000001</v>
      </c>
      <c r="N126">
        <v>7.4833986110790001</v>
      </c>
      <c r="O126"/>
      <c r="P126"/>
      <c r="Q126"/>
      <c r="R126"/>
      <c r="S126"/>
    </row>
    <row r="127" spans="1:19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>
        <v>0.43632812500000101</v>
      </c>
      <c r="N127">
        <v>7.7870469629638102</v>
      </c>
      <c r="O127"/>
      <c r="P127"/>
      <c r="Q127"/>
      <c r="R127"/>
      <c r="S127"/>
    </row>
    <row r="128" spans="1:19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>
        <v>0.43906250000000102</v>
      </c>
      <c r="N128">
        <v>8.0993778664058595</v>
      </c>
      <c r="O128"/>
      <c r="P128"/>
      <c r="Q128"/>
      <c r="R128"/>
      <c r="S128"/>
    </row>
    <row r="129" spans="1:19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>
        <v>0.44179687500000098</v>
      </c>
      <c r="N129">
        <v>8.4205357477491596</v>
      </c>
      <c r="O129"/>
      <c r="P129"/>
      <c r="Q129"/>
      <c r="R129"/>
      <c r="S129"/>
    </row>
    <row r="130" spans="1:19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>
        <v>0.44453125000000099</v>
      </c>
      <c r="N130">
        <v>8.7506632795893999</v>
      </c>
      <c r="O130"/>
      <c r="P130"/>
      <c r="Q130"/>
      <c r="R130"/>
      <c r="S130"/>
    </row>
    <row r="131" spans="1:19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>
        <v>0.447265625000001</v>
      </c>
      <c r="N131">
        <v>9.0899011655066193</v>
      </c>
      <c r="O131"/>
      <c r="P131"/>
      <c r="Q131"/>
      <c r="R131"/>
      <c r="S131"/>
    </row>
    <row r="132" spans="1:19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>
        <v>0.45000000000000101</v>
      </c>
      <c r="N132">
        <v>9.4383879197271803</v>
      </c>
      <c r="O132"/>
      <c r="P132"/>
      <c r="Q132"/>
      <c r="R132"/>
      <c r="S132"/>
    </row>
    <row r="133" spans="1:19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>
        <v>0.45273437500000102</v>
      </c>
      <c r="N133">
        <v>9.7962596419761301</v>
      </c>
      <c r="O133"/>
      <c r="P133"/>
      <c r="Q133"/>
      <c r="R133"/>
      <c r="S133"/>
    </row>
    <row r="134" spans="1:19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>
        <v>0.45546875000000098</v>
      </c>
      <c r="N134">
        <v>10.163649787808501</v>
      </c>
      <c r="O134"/>
      <c r="P134"/>
      <c r="Q134"/>
      <c r="R134"/>
      <c r="S134"/>
    </row>
    <row r="135" spans="1:19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>
        <v>0.45820312500000099</v>
      </c>
      <c r="N135">
        <v>10.5406889347364</v>
      </c>
      <c r="O135"/>
      <c r="P135"/>
      <c r="Q135"/>
      <c r="R135"/>
      <c r="S135"/>
    </row>
    <row r="136" spans="1:19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>
        <v>0.460937500000001</v>
      </c>
      <c r="N136">
        <v>10.927504544495999</v>
      </c>
      <c r="O136"/>
      <c r="P136"/>
      <c r="Q136"/>
      <c r="R136"/>
      <c r="S136"/>
    </row>
    <row r="137" spans="1:19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>
        <v>0.46367187500000101</v>
      </c>
      <c r="N137">
        <v>11.324220721828601</v>
      </c>
      <c r="O137"/>
      <c r="P137"/>
      <c r="Q137"/>
      <c r="R137"/>
      <c r="S137"/>
    </row>
    <row r="138" spans="1:19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>
        <v>0.46640625000000102</v>
      </c>
      <c r="N138">
        <v>11.730957970178</v>
      </c>
      <c r="O138"/>
      <c r="P138"/>
      <c r="Q138"/>
      <c r="R138"/>
      <c r="S138"/>
    </row>
    <row r="139" spans="1:19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>
        <v>0.46914062500000098</v>
      </c>
      <c r="N139">
        <v>12.147832944734899</v>
      </c>
      <c r="O139"/>
      <c r="P139"/>
      <c r="Q139"/>
      <c r="R139"/>
      <c r="S139"/>
    </row>
    <row r="140" spans="1:19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>
        <v>0.47187500000000099</v>
      </c>
      <c r="N140">
        <v>12.5749582032877</v>
      </c>
      <c r="O140"/>
      <c r="P140"/>
      <c r="Q140"/>
      <c r="R140"/>
      <c r="S140"/>
    </row>
    <row r="141" spans="1:19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>
        <v>0.474609375000001</v>
      </c>
      <c r="N141">
        <v>13.012441955367599</v>
      </c>
      <c r="O141"/>
      <c r="P141"/>
      <c r="Q141"/>
      <c r="R141"/>
      <c r="S141"/>
    </row>
    <row r="142" spans="1:19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>
        <v>0.47734375000000101</v>
      </c>
      <c r="N142">
        <v>13.4603878102051</v>
      </c>
      <c r="O142"/>
      <c r="P142"/>
      <c r="Q142"/>
      <c r="R142"/>
      <c r="S142"/>
    </row>
    <row r="143" spans="1:19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>
        <v>0.48007812500000102</v>
      </c>
      <c r="N143">
        <v>13.918894524038601</v>
      </c>
      <c r="O143"/>
      <c r="P143"/>
      <c r="Q143"/>
      <c r="R143"/>
      <c r="S143"/>
    </row>
    <row r="144" spans="1:19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>
        <v>0.48281250000000098</v>
      </c>
      <c r="N144">
        <v>14.3880557473467</v>
      </c>
      <c r="O144"/>
      <c r="P144"/>
      <c r="Q144"/>
      <c r="R144"/>
      <c r="S144"/>
    </row>
    <row r="145" spans="1:19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>
        <v>0.48554687500000099</v>
      </c>
      <c r="N145">
        <v>14.8679597725977</v>
      </c>
      <c r="O145"/>
      <c r="P145"/>
      <c r="Q145"/>
      <c r="R145"/>
      <c r="S145"/>
    </row>
    <row r="146" spans="1:19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>
        <v>0.488281250000001</v>
      </c>
      <c r="N146">
        <v>15.3586892831373</v>
      </c>
      <c r="O146"/>
      <c r="P146"/>
      <c r="Q146"/>
      <c r="R146"/>
      <c r="S146"/>
    </row>
    <row r="147" spans="1:19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>
        <v>0.49101562500000101</v>
      </c>
      <c r="N147">
        <v>15.860321103855</v>
      </c>
      <c r="O147"/>
      <c r="P147"/>
      <c r="Q147"/>
      <c r="R147"/>
      <c r="S147"/>
    </row>
    <row r="148" spans="1:19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>
        <v>0.49375000000000102</v>
      </c>
      <c r="N148">
        <v>16.372925954294999</v>
      </c>
      <c r="O148"/>
      <c r="P148"/>
      <c r="Q148"/>
      <c r="R148"/>
      <c r="S148"/>
    </row>
    <row r="149" spans="1:19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>
        <v>0.49648437500000098</v>
      </c>
      <c r="N149">
        <v>16.896568204894098</v>
      </c>
      <c r="O149"/>
      <c r="P149"/>
      <c r="Q149"/>
      <c r="R149"/>
      <c r="S149"/>
    </row>
    <row r="150" spans="1:19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>
        <v>0.49921875000000099</v>
      </c>
      <c r="N150">
        <v>17.431305637048698</v>
      </c>
      <c r="O150"/>
      <c r="P150"/>
      <c r="Q150"/>
      <c r="R150"/>
      <c r="S150"/>
    </row>
    <row r="151" spans="1:19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>
        <v>0.501953125000001</v>
      </c>
      <c r="N151">
        <v>17.977189207727999</v>
      </c>
      <c r="O151"/>
      <c r="P151"/>
      <c r="Q151"/>
      <c r="R151"/>
      <c r="S151"/>
    </row>
    <row r="152" spans="1:19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>
        <v>0.50468750000000095</v>
      </c>
      <c r="N152">
        <v>18.534262819364798</v>
      </c>
      <c r="O152"/>
      <c r="P152"/>
      <c r="Q152"/>
      <c r="R152"/>
      <c r="S152"/>
    </row>
    <row r="153" spans="1:19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>
        <v>0.50742187500000102</v>
      </c>
      <c r="N153">
        <v>19.1025630957656</v>
      </c>
      <c r="O153"/>
      <c r="P153"/>
      <c r="Q153"/>
      <c r="R153"/>
      <c r="S153"/>
    </row>
    <row r="154" spans="1:19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>
        <v>0.51015625000000098</v>
      </c>
      <c r="N154">
        <v>19.6821191647891</v>
      </c>
      <c r="O154"/>
      <c r="P154"/>
      <c r="Q154"/>
      <c r="R154"/>
      <c r="S154"/>
    </row>
    <row r="155" spans="1:19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>
        <v>0.51289062500000104</v>
      </c>
      <c r="N155">
        <v>20.272952448551202</v>
      </c>
      <c r="O155"/>
      <c r="P155"/>
      <c r="Q155"/>
      <c r="R155"/>
      <c r="S155"/>
    </row>
    <row r="156" spans="1:19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>
        <v>0.515625000000001</v>
      </c>
      <c r="N156">
        <v>20.875076461912499</v>
      </c>
      <c r="O156"/>
      <c r="P156"/>
      <c r="Q156"/>
      <c r="R156"/>
      <c r="S156"/>
    </row>
    <row r="157" spans="1:19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>
        <v>0.51835937500000095</v>
      </c>
      <c r="N157">
        <v>21.4884966200067</v>
      </c>
      <c r="O157"/>
      <c r="P157"/>
      <c r="Q157"/>
      <c r="R157"/>
      <c r="S157"/>
    </row>
    <row r="158" spans="1:19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>
        <v>0.52109375000000102</v>
      </c>
      <c r="N158">
        <v>22.113210055564998</v>
      </c>
      <c r="O158"/>
      <c r="P158"/>
      <c r="Q158"/>
      <c r="R158"/>
      <c r="S158"/>
    </row>
    <row r="159" spans="1:19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>
        <v>0.52382812500000098</v>
      </c>
      <c r="N159">
        <v>22.749205446780401</v>
      </c>
      <c r="O159"/>
      <c r="P159"/>
      <c r="Q159"/>
      <c r="R159"/>
      <c r="S159"/>
    </row>
    <row r="160" spans="1:19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>
        <v>0.52656250000000104</v>
      </c>
      <c r="N160">
        <v>23.396462856450501</v>
      </c>
      <c r="O160"/>
      <c r="P160"/>
      <c r="Q160"/>
      <c r="R160"/>
      <c r="S160"/>
    </row>
    <row r="161" spans="1:19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>
        <v>0.529296875000001</v>
      </c>
      <c r="N161">
        <v>24.0549535831173</v>
      </c>
      <c r="O161"/>
      <c r="P161"/>
      <c r="Q161"/>
      <c r="R161"/>
      <c r="S161"/>
    </row>
    <row r="162" spans="1:19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>
        <v>0.53203125000000095</v>
      </c>
      <c r="N162">
        <v>24.724640024909601</v>
      </c>
      <c r="O162"/>
      <c r="P162"/>
      <c r="Q162"/>
      <c r="R162"/>
      <c r="S162"/>
    </row>
    <row r="163" spans="1:19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>
        <v>0.53476562500000002</v>
      </c>
      <c r="N163">
        <v>25.405475556768302</v>
      </c>
      <c r="O163"/>
      <c r="P163"/>
      <c r="Q163"/>
      <c r="R163"/>
      <c r="S163"/>
    </row>
    <row r="164" spans="1:19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>
        <v>0.53749999999999998</v>
      </c>
      <c r="N164">
        <v>26.097404421710898</v>
      </c>
      <c r="O164"/>
      <c r="P164"/>
      <c r="Q164"/>
      <c r="R164"/>
      <c r="S164"/>
    </row>
    <row r="165" spans="1:19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>
        <v>0.54023437500000004</v>
      </c>
      <c r="N165">
        <v>26.800361636761899</v>
      </c>
      <c r="O165"/>
      <c r="P165"/>
      <c r="Q165"/>
      <c r="R165"/>
      <c r="S165"/>
    </row>
    <row r="166" spans="1:19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>
        <v>0.54296875</v>
      </c>
      <c r="N166">
        <v>27.514272914143199</v>
      </c>
      <c r="O166"/>
      <c r="P166"/>
      <c r="Q166"/>
      <c r="R166"/>
      <c r="S166"/>
    </row>
    <row r="167" spans="1:19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>
        <v>0.54570312499999996</v>
      </c>
      <c r="N167">
        <v>28.239054598281498</v>
      </c>
      <c r="O167"/>
      <c r="P167"/>
      <c r="Q167"/>
      <c r="R167"/>
      <c r="S167"/>
    </row>
    <row r="168" spans="1:19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>
        <v>0.54843750000000002</v>
      </c>
      <c r="N168">
        <v>28.974613619150698</v>
      </c>
      <c r="O168"/>
      <c r="P168"/>
      <c r="Q168"/>
      <c r="R168"/>
      <c r="S168"/>
    </row>
    <row r="169" spans="1:19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>
        <v>0.55117187499999998</v>
      </c>
      <c r="N169">
        <v>29.720847462421599</v>
      </c>
      <c r="O169"/>
      <c r="P169"/>
      <c r="Q169"/>
      <c r="R169"/>
      <c r="S169"/>
    </row>
    <row r="170" spans="1:19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>
        <v>0.55390625000000004</v>
      </c>
      <c r="N170">
        <v>30.477644156846502</v>
      </c>
      <c r="O170"/>
      <c r="P170"/>
      <c r="Q170"/>
      <c r="R170"/>
      <c r="S170"/>
    </row>
    <row r="171" spans="1:19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>
        <v>0.556640625</v>
      </c>
      <c r="N171">
        <v>31.2448822792553</v>
      </c>
      <c r="O171"/>
      <c r="P171"/>
      <c r="Q171"/>
      <c r="R171"/>
      <c r="S171"/>
    </row>
    <row r="172" spans="1:19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>
        <v>0.55937499999999996</v>
      </c>
      <c r="N172">
        <v>32.022430977485399</v>
      </c>
      <c r="O172"/>
      <c r="P172"/>
      <c r="Q172"/>
      <c r="R172"/>
      <c r="S172"/>
    </row>
    <row r="173" spans="1:19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>
        <v>0.56210937500000002</v>
      </c>
      <c r="N173">
        <v>32.810150011514502</v>
      </c>
      <c r="O173"/>
      <c r="P173"/>
      <c r="Q173"/>
      <c r="R173"/>
      <c r="S173"/>
    </row>
    <row r="174" spans="1:19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>
        <v>0.56484374999999998</v>
      </c>
      <c r="N174">
        <v>33.607889813004697</v>
      </c>
      <c r="O174"/>
      <c r="P174"/>
      <c r="Q174"/>
      <c r="R174"/>
      <c r="S174"/>
    </row>
    <row r="175" spans="1:19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>
        <v>0.56757812500000004</v>
      </c>
      <c r="N175">
        <v>34.415491563405801</v>
      </c>
      <c r="O175"/>
      <c r="P175"/>
      <c r="Q175"/>
      <c r="R175"/>
      <c r="S175"/>
    </row>
    <row r="176" spans="1:19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>
        <v>0.5703125</v>
      </c>
      <c r="N176">
        <v>35.232787290705701</v>
      </c>
      <c r="O176"/>
      <c r="P176"/>
      <c r="Q176"/>
      <c r="R176"/>
      <c r="S176"/>
    </row>
    <row r="177" spans="1:19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>
        <v>0.57304687499999996</v>
      </c>
      <c r="N177">
        <v>36.059599984846798</v>
      </c>
      <c r="O177"/>
      <c r="P177"/>
      <c r="Q177"/>
      <c r="R177"/>
      <c r="S177"/>
    </row>
    <row r="178" spans="1:19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>
        <v>0.57578125000000002</v>
      </c>
      <c r="N178">
        <v>36.895743731766899</v>
      </c>
      <c r="O178"/>
      <c r="P178"/>
      <c r="Q178"/>
      <c r="R178"/>
      <c r="S178"/>
    </row>
    <row r="179" spans="1:19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>
        <v>0.57851562499999998</v>
      </c>
      <c r="N179">
        <v>37.741023865952897</v>
      </c>
      <c r="O179"/>
      <c r="P179"/>
      <c r="Q179"/>
      <c r="R179"/>
      <c r="S179"/>
    </row>
    <row r="180" spans="1:19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>
        <v>0.58125000000000004</v>
      </c>
      <c r="N180">
        <v>38.595237141328901</v>
      </c>
      <c r="O180"/>
      <c r="P180"/>
      <c r="Q180"/>
      <c r="R180"/>
      <c r="S180"/>
    </row>
    <row r="181" spans="1:19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>
        <v>0.583984375</v>
      </c>
      <c r="N181">
        <v>39.458171920234101</v>
      </c>
      <c r="O181"/>
      <c r="P181"/>
      <c r="Q181"/>
      <c r="R181"/>
      <c r="S181"/>
    </row>
    <row r="182" spans="1:19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>
        <v>0.58671874999999996</v>
      </c>
      <c r="N182">
        <v>40.329608380178101</v>
      </c>
      <c r="O182"/>
      <c r="P182"/>
      <c r="Q182"/>
      <c r="R182"/>
      <c r="S182"/>
    </row>
    <row r="183" spans="1:19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>
        <v>0.58945312500000002</v>
      </c>
      <c r="N183">
        <v>41.209318737992596</v>
      </c>
      <c r="O183"/>
      <c r="P183"/>
      <c r="Q183"/>
      <c r="R183"/>
      <c r="S183"/>
    </row>
    <row r="184" spans="1:19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>
        <v>0.59218749999999998</v>
      </c>
      <c r="N184">
        <v>42.097067490934499</v>
      </c>
      <c r="O184"/>
      <c r="P184"/>
      <c r="Q184"/>
      <c r="R184"/>
      <c r="S184"/>
    </row>
    <row r="185" spans="1:19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>
        <v>0.59492187499999905</v>
      </c>
      <c r="N185">
        <v>42.9926116742311</v>
      </c>
      <c r="O185"/>
      <c r="P185"/>
      <c r="Q185"/>
      <c r="R185"/>
      <c r="S185"/>
    </row>
    <row r="186" spans="1:19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>
        <v>0.597656249999999</v>
      </c>
      <c r="N186">
        <v>43.895701134491901</v>
      </c>
      <c r="O186"/>
      <c r="P186"/>
      <c r="Q186"/>
      <c r="R186"/>
      <c r="S186"/>
    </row>
    <row r="187" spans="1:19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>
        <v>0.60039062499999896</v>
      </c>
      <c r="N187">
        <v>44.806078818354202</v>
      </c>
      <c r="O187"/>
      <c r="P187"/>
      <c r="Q187"/>
      <c r="R187"/>
      <c r="S187"/>
    </row>
    <row r="188" spans="1:19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>
        <v>0.60312499999999902</v>
      </c>
      <c r="N188">
        <v>45.723481075669099</v>
      </c>
      <c r="O188"/>
      <c r="P188"/>
      <c r="Q188"/>
      <c r="R188"/>
      <c r="S188"/>
    </row>
    <row r="189" spans="1:19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>
        <v>0.60585937499999898</v>
      </c>
      <c r="N189">
        <v>46.647637976479501</v>
      </c>
      <c r="O189"/>
      <c r="P189"/>
      <c r="Q189"/>
      <c r="R189"/>
      <c r="S189"/>
    </row>
    <row r="190" spans="1:19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>
        <v>0.60859374999999905</v>
      </c>
      <c r="N190">
        <v>47.578273640987497</v>
      </c>
      <c r="O190"/>
      <c r="P190"/>
      <c r="Q190"/>
      <c r="R190"/>
      <c r="S190"/>
    </row>
    <row r="191" spans="1:19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>
        <v>0.611328124999999</v>
      </c>
      <c r="N191">
        <v>48.515106581662103</v>
      </c>
      <c r="O191"/>
      <c r="P191"/>
      <c r="Q191"/>
      <c r="R191"/>
      <c r="S191"/>
    </row>
    <row r="192" spans="1:19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>
        <v>0.61406249999999896</v>
      </c>
      <c r="N192">
        <v>49.4578500565908</v>
      </c>
      <c r="O192"/>
      <c r="P192"/>
      <c r="Q192"/>
      <c r="R192"/>
      <c r="S192"/>
    </row>
    <row r="193" spans="1:19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>
        <v>0.61679687499999902</v>
      </c>
      <c r="N193">
        <v>50.406212433136098</v>
      </c>
      <c r="O193"/>
      <c r="P193"/>
      <c r="Q193"/>
      <c r="R193"/>
      <c r="S193"/>
    </row>
    <row r="194" spans="1:19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>
        <v>0.61953124999999898</v>
      </c>
      <c r="N194">
        <v>51.359897560924303</v>
      </c>
      <c r="O194"/>
      <c r="P194"/>
      <c r="Q194"/>
      <c r="R194"/>
      <c r="S194"/>
    </row>
    <row r="195" spans="1:19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>
        <v>0.62226562499999905</v>
      </c>
      <c r="N195">
        <v>52.318605153156902</v>
      </c>
      <c r="O195"/>
      <c r="P195"/>
      <c r="Q195"/>
      <c r="R195"/>
      <c r="S195"/>
    </row>
    <row r="196" spans="1:19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>
        <v>0.624999999999999</v>
      </c>
      <c r="N196">
        <v>53.282031175210498</v>
      </c>
      <c r="O196"/>
      <c r="P196"/>
      <c r="Q196"/>
      <c r="R196"/>
      <c r="S196"/>
    </row>
    <row r="197" spans="1:19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>
        <v>0.62773437499999896</v>
      </c>
      <c r="N197">
        <v>54.249868239464703</v>
      </c>
      <c r="O197"/>
      <c r="P197"/>
      <c r="Q197"/>
      <c r="R197"/>
      <c r="S197"/>
    </row>
    <row r="198" spans="1:19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>
        <v>0.63046874999999902</v>
      </c>
      <c r="N198">
        <v>55.221806005282403</v>
      </c>
      <c r="O198"/>
      <c r="P198"/>
      <c r="Q198"/>
      <c r="R198"/>
      <c r="S198"/>
    </row>
    <row r="199" spans="1:19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>
        <v>0.63320312499999898</v>
      </c>
      <c r="N199">
        <v>56.197531583049503</v>
      </c>
      <c r="O199"/>
      <c r="P199"/>
      <c r="Q199"/>
      <c r="R199"/>
      <c r="S199"/>
    </row>
    <row r="200" spans="1:19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>
        <v>0.63593749999999905</v>
      </c>
      <c r="N200">
        <v>57.1767299411773</v>
      </c>
      <c r="O200"/>
      <c r="P200"/>
      <c r="Q200"/>
      <c r="R200"/>
      <c r="S200"/>
    </row>
    <row r="201" spans="1:19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>
        <v>0.638671874999999</v>
      </c>
      <c r="N201">
        <v>58.159084314962499</v>
      </c>
      <c r="O201"/>
      <c r="P201"/>
      <c r="Q201"/>
      <c r="R201"/>
      <c r="S201"/>
    </row>
    <row r="202" spans="1:19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>
        <v>0.64140624999999896</v>
      </c>
      <c r="N202">
        <v>59.144276616206803</v>
      </c>
      <c r="O202"/>
      <c r="P202"/>
      <c r="Q202"/>
      <c r="R202"/>
      <c r="S202"/>
    </row>
    <row r="203" spans="1:19" x14ac:dyDescent="0.2">
      <c r="A203"/>
      <c r="B203"/>
      <c r="C203"/>
      <c r="D203"/>
      <c r="E203"/>
      <c r="F203"/>
      <c r="G203"/>
      <c r="H203"/>
      <c r="I203"/>
      <c r="J203"/>
      <c r="K203"/>
      <c r="L203"/>
      <c r="M203">
        <v>0.64414062499999902</v>
      </c>
      <c r="N203">
        <v>60.131987842500699</v>
      </c>
      <c r="O203"/>
      <c r="P203"/>
      <c r="Q203"/>
      <c r="R203"/>
      <c r="S203"/>
    </row>
    <row r="204" spans="1:19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>
        <v>0.64687499999999898</v>
      </c>
      <c r="N204">
        <v>61.121898485089503</v>
      </c>
      <c r="O204"/>
      <c r="P204"/>
      <c r="Q204"/>
      <c r="R204"/>
      <c r="S204"/>
    </row>
    <row r="205" spans="1:19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>
        <v>0.64960937499999905</v>
      </c>
      <c r="N205">
        <v>62.113688934256302</v>
      </c>
      <c r="O205"/>
      <c r="P205"/>
      <c r="Q205"/>
      <c r="R205"/>
      <c r="S205"/>
    </row>
    <row r="206" spans="1:19" x14ac:dyDescent="0.2">
      <c r="A206"/>
      <c r="B206"/>
      <c r="C206"/>
      <c r="D206"/>
      <c r="E206"/>
      <c r="F206"/>
      <c r="G206"/>
      <c r="H206"/>
      <c r="I206"/>
      <c r="J206"/>
      <c r="K206"/>
      <c r="L206"/>
      <c r="M206">
        <v>0.652343749999999</v>
      </c>
      <c r="N206">
        <v>63.107039881176597</v>
      </c>
      <c r="O206"/>
      <c r="P206"/>
      <c r="Q206"/>
      <c r="R206"/>
      <c r="S206"/>
    </row>
    <row r="207" spans="1:19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>
        <v>0.65507812499999896</v>
      </c>
      <c r="N207">
        <v>64.101632715225705</v>
      </c>
      <c r="O207"/>
      <c r="P207"/>
      <c r="Q207"/>
      <c r="R207"/>
      <c r="S207"/>
    </row>
    <row r="208" spans="1:19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>
        <v>0.65781249999999802</v>
      </c>
      <c r="N208">
        <v>65.097149915749696</v>
      </c>
      <c r="O208"/>
      <c r="P208"/>
      <c r="Q208"/>
      <c r="R208"/>
      <c r="S208"/>
    </row>
    <row r="209" spans="1:19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>
        <v>0.66054687499999798</v>
      </c>
      <c r="N209">
        <v>66.093275437342797</v>
      </c>
      <c r="O209"/>
      <c r="P209"/>
      <c r="Q209"/>
      <c r="R209"/>
      <c r="S209"/>
    </row>
    <row r="210" spans="1:19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>
        <v>0.66328124999999805</v>
      </c>
      <c r="N210">
        <v>67.089695087714105</v>
      </c>
      <c r="O210"/>
      <c r="P210"/>
      <c r="Q210"/>
      <c r="R210"/>
      <c r="S210"/>
    </row>
    <row r="211" spans="1:19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>
        <v>0.666015624999998</v>
      </c>
      <c r="N211">
        <v>68.086096897265307</v>
      </c>
      <c r="O211"/>
      <c r="P211"/>
      <c r="Q211"/>
      <c r="R211"/>
      <c r="S211"/>
    </row>
    <row r="212" spans="1:19" x14ac:dyDescent="0.2">
      <c r="A212"/>
      <c r="B212"/>
      <c r="C212"/>
      <c r="D212"/>
      <c r="E212"/>
      <c r="F212"/>
      <c r="G212"/>
      <c r="H212"/>
      <c r="I212"/>
      <c r="J212"/>
      <c r="K212"/>
      <c r="L212"/>
      <c r="M212">
        <v>0.66874999999999796</v>
      </c>
      <c r="N212">
        <v>69.082171479545494</v>
      </c>
      <c r="O212"/>
      <c r="P212"/>
      <c r="Q212"/>
      <c r="R212"/>
      <c r="S212"/>
    </row>
    <row r="213" spans="1:19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>
        <v>0.67148437499999802</v>
      </c>
      <c r="N213">
        <v>70.0776123817963</v>
      </c>
      <c r="O213"/>
      <c r="P213"/>
      <c r="Q213"/>
      <c r="R213"/>
      <c r="S213"/>
    </row>
    <row r="214" spans="1:19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>
        <v>0.67421874999999798</v>
      </c>
      <c r="N214">
        <v>71.072116424850094</v>
      </c>
      <c r="O214"/>
      <c r="P214"/>
      <c r="Q214"/>
      <c r="R214"/>
      <c r="S214"/>
    </row>
    <row r="215" spans="1:19" x14ac:dyDescent="0.2">
      <c r="A215"/>
      <c r="B215"/>
      <c r="C215"/>
      <c r="D215"/>
      <c r="E215"/>
      <c r="F215"/>
      <c r="G215"/>
      <c r="H215"/>
      <c r="I215"/>
      <c r="J215"/>
      <c r="K215"/>
      <c r="L215"/>
      <c r="M215">
        <v>0.67695312499999805</v>
      </c>
      <c r="N215">
        <v>72.065384031694407</v>
      </c>
      <c r="O215"/>
      <c r="P215"/>
      <c r="Q215"/>
      <c r="R215"/>
      <c r="S215"/>
    </row>
    <row r="216" spans="1:19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>
        <v>0.679687499999998</v>
      </c>
      <c r="N216">
        <v>73.057119544069906</v>
      </c>
      <c r="O216"/>
      <c r="P216"/>
      <c r="Q216"/>
      <c r="R216"/>
      <c r="S216"/>
    </row>
    <row r="217" spans="1:19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>
        <v>0.68242187499999796</v>
      </c>
      <c r="N217">
        <v>74.047031526524194</v>
      </c>
      <c r="O217"/>
      <c r="P217"/>
      <c r="Q217"/>
      <c r="R217"/>
      <c r="S217"/>
    </row>
    <row r="218" spans="1:19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>
        <v>0.68515624999999802</v>
      </c>
      <c r="N218">
        <v>75.034833057398899</v>
      </c>
      <c r="O218"/>
      <c r="P218"/>
      <c r="Q218"/>
      <c r="R218"/>
      <c r="S218"/>
    </row>
    <row r="219" spans="1:19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>
        <v>0.68789062499999798</v>
      </c>
      <c r="N219">
        <v>76.020242006284505</v>
      </c>
      <c r="O219"/>
      <c r="P219"/>
      <c r="Q219"/>
      <c r="R219"/>
      <c r="S219"/>
    </row>
    <row r="220" spans="1:19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>
        <v>0.69062499999999805</v>
      </c>
      <c r="N220">
        <v>77.0029812975353</v>
      </c>
      <c r="O220"/>
      <c r="P220"/>
      <c r="Q220"/>
      <c r="R220"/>
      <c r="S220"/>
    </row>
    <row r="221" spans="1:19" x14ac:dyDescent="0.2">
      <c r="A221"/>
      <c r="B221"/>
      <c r="C221"/>
      <c r="D221"/>
      <c r="E221"/>
      <c r="F221"/>
      <c r="G221"/>
      <c r="H221"/>
      <c r="I221"/>
      <c r="J221"/>
      <c r="K221"/>
      <c r="L221"/>
      <c r="M221">
        <v>0.693359374999998</v>
      </c>
      <c r="N221">
        <v>77.982779159493106</v>
      </c>
      <c r="O221"/>
      <c r="P221"/>
      <c r="Q221"/>
      <c r="R221"/>
      <c r="S221"/>
    </row>
    <row r="222" spans="1:19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>
        <v>0.69609374999999796</v>
      </c>
      <c r="N222">
        <v>78.959369359126697</v>
      </c>
      <c r="O222"/>
      <c r="P222"/>
      <c r="Q222"/>
      <c r="R222"/>
      <c r="S222"/>
    </row>
    <row r="223" spans="1:19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>
        <v>0.69882812499999802</v>
      </c>
      <c r="N223">
        <v>79.932491421850401</v>
      </c>
      <c r="O223"/>
      <c r="P223"/>
      <c r="Q223"/>
      <c r="R223"/>
      <c r="S223"/>
    </row>
    <row r="224" spans="1:19" x14ac:dyDescent="0.2">
      <c r="A224"/>
      <c r="B224"/>
      <c r="C224"/>
      <c r="D224"/>
      <c r="E224"/>
      <c r="F224"/>
      <c r="G224"/>
      <c r="H224"/>
      <c r="I224"/>
      <c r="J224"/>
      <c r="K224"/>
      <c r="L224"/>
      <c r="M224">
        <v>0.70156249999999798</v>
      </c>
      <c r="N224">
        <v>80.901890836339703</v>
      </c>
      <c r="O224"/>
      <c r="P224"/>
      <c r="Q224"/>
      <c r="R224"/>
      <c r="S224"/>
    </row>
    <row r="225" spans="1:19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>
        <v>0.70429687499999805</v>
      </c>
      <c r="N225">
        <v>81.867319244220496</v>
      </c>
      <c r="O225"/>
      <c r="P225"/>
      <c r="Q225"/>
      <c r="R225"/>
      <c r="S225"/>
    </row>
    <row r="226" spans="1:19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>
        <v>0.707031249999998</v>
      </c>
      <c r="N226">
        <v>82.828534614557896</v>
      </c>
      <c r="O226"/>
      <c r="P226"/>
      <c r="Q226"/>
      <c r="R226"/>
      <c r="S226"/>
    </row>
    <row r="227" spans="1:19" x14ac:dyDescent="0.2">
      <c r="A227"/>
      <c r="B227"/>
      <c r="C227"/>
      <c r="D227"/>
      <c r="E227"/>
      <c r="F227"/>
      <c r="G227"/>
      <c r="H227"/>
      <c r="I227"/>
      <c r="J227"/>
      <c r="K227"/>
      <c r="L227"/>
      <c r="M227">
        <v>0.70976562499999796</v>
      </c>
      <c r="N227">
        <v>83.785301403126596</v>
      </c>
      <c r="O227"/>
      <c r="P227"/>
      <c r="Q227"/>
      <c r="R227"/>
      <c r="S227"/>
    </row>
    <row r="228" spans="1:19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>
        <v>0.71249999999999802</v>
      </c>
      <c r="N228">
        <v>84.737390696491005</v>
      </c>
      <c r="O228"/>
      <c r="P228"/>
      <c r="Q228"/>
      <c r="R228"/>
      <c r="S228"/>
    </row>
    <row r="229" spans="1:19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>
        <v>0.71523437499999798</v>
      </c>
      <c r="N229">
        <v>85.684580340978798</v>
      </c>
      <c r="O229"/>
      <c r="P229"/>
      <c r="Q229"/>
      <c r="R229"/>
      <c r="S229"/>
    </row>
    <row r="230" spans="1:19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>
        <v>0.71796874999999705</v>
      </c>
      <c r="N230">
        <v>86.626655056668596</v>
      </c>
      <c r="O230"/>
      <c r="P230"/>
      <c r="Q230"/>
      <c r="R230"/>
      <c r="S230"/>
    </row>
    <row r="231" spans="1:19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>
        <v>0.720703124999997</v>
      </c>
      <c r="N231">
        <v>87.563406536564997</v>
      </c>
      <c r="O231"/>
      <c r="P231"/>
      <c r="Q231"/>
      <c r="R231"/>
      <c r="S231"/>
    </row>
    <row r="232" spans="1:19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>
        <v>0.72343749999999696</v>
      </c>
      <c r="N232">
        <v>88.494633531173093</v>
      </c>
      <c r="O232"/>
      <c r="P232"/>
      <c r="Q232"/>
      <c r="R232"/>
      <c r="S232"/>
    </row>
    <row r="233" spans="1:19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>
        <v>0.72617187499999702</v>
      </c>
      <c r="N233">
        <v>89.420141918720205</v>
      </c>
      <c r="O233"/>
      <c r="P233"/>
      <c r="Q233"/>
      <c r="R233"/>
      <c r="S233"/>
    </row>
    <row r="234" spans="1:19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>
        <v>0.72890624999999698</v>
      </c>
      <c r="N234">
        <v>90.339744761316993</v>
      </c>
      <c r="O234"/>
      <c r="P234"/>
      <c r="Q234"/>
      <c r="R234"/>
      <c r="S234"/>
    </row>
    <row r="235" spans="1:19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>
        <v>0.73164062499999705</v>
      </c>
      <c r="N235">
        <v>91.253262347375795</v>
      </c>
      <c r="O235"/>
      <c r="P235"/>
      <c r="Q235"/>
      <c r="R235"/>
      <c r="S235"/>
    </row>
    <row r="236" spans="1:19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>
        <v>0.734374999999997</v>
      </c>
      <c r="N236">
        <v>92.160522220643301</v>
      </c>
      <c r="O236"/>
      <c r="P236"/>
      <c r="Q236"/>
      <c r="R236"/>
      <c r="S236"/>
    </row>
    <row r="237" spans="1:19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>
        <v>0.73710937499999696</v>
      </c>
      <c r="N237">
        <v>93.061359196224402</v>
      </c>
      <c r="O237"/>
      <c r="P237"/>
      <c r="Q237"/>
      <c r="R237"/>
      <c r="S237"/>
    </row>
    <row r="238" spans="1:19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>
        <v>0.73984374999999702</v>
      </c>
      <c r="N238">
        <v>93.955615364010598</v>
      </c>
      <c r="O238"/>
      <c r="P238"/>
      <c r="Q238"/>
      <c r="R238"/>
      <c r="S238"/>
    </row>
    <row r="239" spans="1:19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>
        <v>0.74257812499999698</v>
      </c>
      <c r="N239">
        <v>94.843140079937697</v>
      </c>
      <c r="O239"/>
      <c r="P239"/>
      <c r="Q239"/>
      <c r="R239"/>
      <c r="S239"/>
    </row>
    <row r="240" spans="1:19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>
        <v>0.74531249999999705</v>
      </c>
      <c r="N240">
        <v>95.723789945528694</v>
      </c>
      <c r="O240"/>
      <c r="P240"/>
      <c r="Q240"/>
      <c r="R240"/>
      <c r="S240"/>
    </row>
    <row r="241" spans="1:19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>
        <v>0.748046874999997</v>
      </c>
      <c r="N241">
        <v>96.597428776186703</v>
      </c>
      <c r="O241"/>
      <c r="P241"/>
      <c r="Q241"/>
      <c r="R241"/>
      <c r="S241"/>
    </row>
    <row r="242" spans="1:19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>
        <v>0.75078124999999696</v>
      </c>
      <c r="N242">
        <v>97.463927558722901</v>
      </c>
      <c r="O242"/>
      <c r="P242"/>
      <c r="Q242"/>
      <c r="R242"/>
      <c r="S242"/>
    </row>
    <row r="243" spans="1:19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>
        <v>0.75351562499999702</v>
      </c>
      <c r="N243">
        <v>98.323164398616498</v>
      </c>
      <c r="O243"/>
      <c r="P243"/>
      <c r="Q243"/>
      <c r="R243"/>
      <c r="S243"/>
    </row>
    <row r="244" spans="1:19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>
        <v>0.75624999999999698</v>
      </c>
      <c r="N244">
        <v>99.175024457509195</v>
      </c>
      <c r="O244"/>
      <c r="P244"/>
      <c r="Q244"/>
      <c r="R244"/>
      <c r="S244"/>
    </row>
    <row r="245" spans="1:19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>
        <v>0.75898437499999705</v>
      </c>
      <c r="N245">
        <v>100.01939988145</v>
      </c>
      <c r="O245"/>
      <c r="P245"/>
      <c r="Q245"/>
      <c r="R245"/>
      <c r="S245"/>
    </row>
    <row r="246" spans="1:19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>
        <v>0.761718749999997</v>
      </c>
      <c r="N246">
        <v>100.856189720411</v>
      </c>
      <c r="O246"/>
      <c r="P246"/>
      <c r="Q246"/>
      <c r="R246"/>
      <c r="S246"/>
    </row>
    <row r="247" spans="1:19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>
        <v>0.76445312499999696</v>
      </c>
      <c r="N247">
        <v>101.685299839585</v>
      </c>
      <c r="O247"/>
      <c r="P247"/>
      <c r="Q247"/>
      <c r="R247"/>
      <c r="S247"/>
    </row>
    <row r="248" spans="1:19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>
        <v>0.76718749999999702</v>
      </c>
      <c r="N248">
        <v>102.50664282299699</v>
      </c>
      <c r="O248"/>
      <c r="P248"/>
      <c r="Q248"/>
      <c r="R248"/>
      <c r="S248"/>
    </row>
    <row r="249" spans="1:19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>
        <v>0.76992187499999698</v>
      </c>
      <c r="N249">
        <v>103.320137869953</v>
      </c>
      <c r="O249"/>
      <c r="P249"/>
      <c r="Q249"/>
      <c r="R249"/>
      <c r="S249"/>
    </row>
    <row r="250" spans="1:19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>
        <v>0.77265624999999705</v>
      </c>
      <c r="N250">
        <v>104.125710684829</v>
      </c>
      <c r="O250"/>
      <c r="P250"/>
      <c r="Q250"/>
      <c r="R250"/>
      <c r="S250"/>
    </row>
    <row r="251" spans="1:19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>
        <v>0.775390624999997</v>
      </c>
      <c r="N251">
        <v>104.923293360722</v>
      </c>
      <c r="O251"/>
      <c r="P251"/>
      <c r="Q251"/>
      <c r="R251"/>
      <c r="S251"/>
    </row>
    <row r="252" spans="1:19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>
        <v>0.77812499999999696</v>
      </c>
      <c r="N252">
        <v>105.71282425747501</v>
      </c>
      <c r="O252"/>
      <c r="P252"/>
      <c r="Q252"/>
      <c r="R252"/>
      <c r="S252"/>
    </row>
    <row r="253" spans="1:19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>
        <v>0.78085937499999702</v>
      </c>
      <c r="N253">
        <v>106.494247874561</v>
      </c>
      <c r="O253"/>
      <c r="P253"/>
      <c r="Q253"/>
      <c r="R253"/>
      <c r="S253"/>
    </row>
    <row r="254" spans="1:19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>
        <v>0.78359374999999598</v>
      </c>
      <c r="N254">
        <v>107.26751471932199</v>
      </c>
      <c r="O254"/>
      <c r="P254"/>
      <c r="Q254"/>
      <c r="R254"/>
      <c r="S254"/>
    </row>
    <row r="255" spans="1:19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>
        <v>0.78632812499999605</v>
      </c>
      <c r="N255">
        <v>108.032581171038</v>
      </c>
      <c r="O255"/>
      <c r="P255"/>
      <c r="Q255"/>
      <c r="R255"/>
      <c r="S255"/>
    </row>
    <row r="256" spans="1:19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>
        <v>0.789062499999996</v>
      </c>
      <c r="N256">
        <v>108.789409341303</v>
      </c>
      <c r="O256"/>
      <c r="P256"/>
      <c r="Q256"/>
      <c r="R256"/>
      <c r="S256"/>
    </row>
    <row r="257" spans="1:19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>
        <v>0.79179687499999596</v>
      </c>
      <c r="N257">
        <v>109.537966931135</v>
      </c>
      <c r="O257"/>
      <c r="P257"/>
      <c r="Q257"/>
      <c r="R257"/>
      <c r="S257"/>
    </row>
    <row r="258" spans="1:19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>
        <v>0.79453124999999603</v>
      </c>
      <c r="N258">
        <v>110.27822708529099</v>
      </c>
      <c r="O258"/>
      <c r="P258"/>
      <c r="Q258"/>
      <c r="R258"/>
      <c r="S258"/>
    </row>
    <row r="259" spans="1:19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>
        <v>0.79726562499999598</v>
      </c>
      <c r="N259">
        <v>111.01016824419</v>
      </c>
      <c r="O259"/>
      <c r="P259"/>
      <c r="Q259"/>
      <c r="R259"/>
      <c r="S259"/>
    </row>
    <row r="260" spans="1:19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>
        <v>0.79999999999999605</v>
      </c>
      <c r="N260">
        <v>111.733773993865</v>
      </c>
      <c r="O260"/>
      <c r="P260"/>
      <c r="Q260"/>
      <c r="R260"/>
      <c r="S260"/>
    </row>
    <row r="264" spans="1:19" x14ac:dyDescent="0.2">
      <c r="A264" s="3" t="s">
        <v>149</v>
      </c>
    </row>
    <row r="265" spans="1:19" x14ac:dyDescent="0.2">
      <c r="A265">
        <v>1</v>
      </c>
      <c r="B265">
        <v>2</v>
      </c>
      <c r="C265">
        <v>3</v>
      </c>
      <c r="D265">
        <v>4</v>
      </c>
      <c r="E265">
        <v>5</v>
      </c>
      <c r="F265">
        <v>6</v>
      </c>
      <c r="G265" t="s">
        <v>113</v>
      </c>
      <c r="H265" t="s">
        <v>114</v>
      </c>
      <c r="I265" t="s">
        <v>115</v>
      </c>
      <c r="J265" t="s">
        <v>116</v>
      </c>
      <c r="K265" t="s">
        <v>117</v>
      </c>
      <c r="L265" t="s">
        <v>118</v>
      </c>
      <c r="M265" t="s">
        <v>119</v>
      </c>
      <c r="N265" t="s">
        <v>120</v>
      </c>
      <c r="O265" t="s">
        <v>121</v>
      </c>
      <c r="P265" t="s">
        <v>122</v>
      </c>
    </row>
    <row r="266" spans="1:19" x14ac:dyDescent="0.2">
      <c r="A266">
        <v>0.76378358450652595</v>
      </c>
      <c r="B266">
        <v>0.75367709519330495</v>
      </c>
      <c r="C266">
        <v>0.67318810539319995</v>
      </c>
      <c r="D266">
        <v>0.70938338895852904</v>
      </c>
      <c r="E266">
        <v>0.66847460598173003</v>
      </c>
      <c r="F266"/>
      <c r="G266">
        <v>0.758730339849916</v>
      </c>
      <c r="H266">
        <v>100</v>
      </c>
      <c r="I266">
        <v>0.70938338895852904</v>
      </c>
      <c r="J266">
        <v>-0.65735941818597698</v>
      </c>
      <c r="K266">
        <v>99.941271918553795</v>
      </c>
      <c r="L266">
        <v>5.87280814461053E-2</v>
      </c>
      <c r="M266">
        <v>0.1</v>
      </c>
      <c r="N266">
        <v>-0.65630913711555805</v>
      </c>
      <c r="O266">
        <v>83.651831829772505</v>
      </c>
      <c r="P266" s="64">
        <v>4.1825915914886203</v>
      </c>
      <c r="Q266" s="65" t="s">
        <v>47</v>
      </c>
    </row>
    <row r="267" spans="1:19" x14ac:dyDescent="0.2">
      <c r="A267">
        <v>0.62031929587141599</v>
      </c>
      <c r="B267">
        <v>0.61323620618381103</v>
      </c>
      <c r="C267">
        <v>0.53253279987219004</v>
      </c>
      <c r="D267">
        <v>0.54507564933032004</v>
      </c>
      <c r="E267">
        <v>0.55805114375483</v>
      </c>
      <c r="F267"/>
      <c r="G267">
        <v>0.61677775102761301</v>
      </c>
      <c r="H267">
        <v>50</v>
      </c>
      <c r="I267">
        <v>0.54507564933032004</v>
      </c>
      <c r="J267">
        <v>161.05839057859899</v>
      </c>
      <c r="K267">
        <v>50.399560841196703</v>
      </c>
      <c r="L267">
        <v>-0.39956084119672403</v>
      </c>
      <c r="M267">
        <v>0.102734375</v>
      </c>
      <c r="N267">
        <v>-0.656119931825772</v>
      </c>
      <c r="O267">
        <v>28.071777672144499</v>
      </c>
      <c r="P267" s="64">
        <v>1.4035888836072199</v>
      </c>
      <c r="Q267" s="65">
        <v>5</v>
      </c>
    </row>
    <row r="268" spans="1:19" x14ac:dyDescent="0.2">
      <c r="A268">
        <v>0.519695490258685</v>
      </c>
      <c r="B268">
        <v>0.54051388415790003</v>
      </c>
      <c r="C268">
        <v>0.54110262603019998</v>
      </c>
      <c r="D268">
        <v>0.53208345220468001</v>
      </c>
      <c r="E268">
        <v>0.56976995343109005</v>
      </c>
      <c r="F268"/>
      <c r="G268">
        <v>0.53010468720829196</v>
      </c>
      <c r="H268">
        <v>25</v>
      </c>
      <c r="I268">
        <v>0.53208345220468001</v>
      </c>
      <c r="J268">
        <v>0.69958305856676595</v>
      </c>
      <c r="K268">
        <v>24.251634745244399</v>
      </c>
      <c r="L268">
        <v>0.74836525475559001</v>
      </c>
      <c r="M268">
        <v>0.10546875</v>
      </c>
      <c r="N268">
        <v>-0.65590299309843603</v>
      </c>
      <c r="O268">
        <v>24.737533689180999</v>
      </c>
      <c r="P268" s="64">
        <v>1.23687668445905</v>
      </c>
      <c r="Q268" s="65" t="s">
        <v>6</v>
      </c>
    </row>
    <row r="269" spans="1:19" x14ac:dyDescent="0.2">
      <c r="A269">
        <v>0.42273257906898198</v>
      </c>
      <c r="B269">
        <v>0.421315226561015</v>
      </c>
      <c r="C269">
        <v>0.49622226111781997</v>
      </c>
      <c r="D269">
        <v>0.50393268373140998</v>
      </c>
      <c r="E269">
        <v>0.483735290962239</v>
      </c>
      <c r="F269"/>
      <c r="G269">
        <v>0.42202390281499802</v>
      </c>
      <c r="H269">
        <v>12.5</v>
      </c>
      <c r="I269">
        <v>0.50393268373140998</v>
      </c>
      <c r="J269">
        <v>6.1401547722613499</v>
      </c>
      <c r="K269">
        <v>6.2912984807954002</v>
      </c>
      <c r="L269">
        <v>6.20870151920459</v>
      </c>
      <c r="M269">
        <v>0.108203125</v>
      </c>
      <c r="N269">
        <v>-0.65565513611140502</v>
      </c>
      <c r="O269">
        <v>18.379363892671002</v>
      </c>
      <c r="P269" s="64">
        <v>0.91896819463354995</v>
      </c>
      <c r="Q269" s="65" t="s">
        <v>210</v>
      </c>
    </row>
    <row r="270" spans="1:19" x14ac:dyDescent="0.2">
      <c r="A270">
        <v>0.42914350443036198</v>
      </c>
      <c r="B270">
        <v>0.44485454276383102</v>
      </c>
      <c r="C270">
        <v>0.161841790644741</v>
      </c>
      <c r="D270">
        <v>0.162005712399271</v>
      </c>
      <c r="E270">
        <v>0.148984667481461</v>
      </c>
      <c r="F270"/>
      <c r="G270">
        <v>0.43699902359709603</v>
      </c>
      <c r="H270">
        <v>6.25</v>
      </c>
      <c r="I270">
        <v>0.162005712399271</v>
      </c>
      <c r="J270"/>
      <c r="K270">
        <v>7.8628702034322</v>
      </c>
      <c r="L270">
        <v>-1.6128702034322</v>
      </c>
      <c r="M270">
        <v>0.11093749999999999</v>
      </c>
      <c r="N270">
        <v>-0.655372906054699</v>
      </c>
      <c r="O270">
        <v>-0.63704509089709804</v>
      </c>
      <c r="P270" s="64">
        <v>-3.1852254544854901E-2</v>
      </c>
      <c r="Q270" s="65" t="s">
        <v>211</v>
      </c>
    </row>
    <row r="271" spans="1:19" x14ac:dyDescent="0.2">
      <c r="A271">
        <v>0.41273223833000899</v>
      </c>
      <c r="B271">
        <v>0.39917123223291101</v>
      </c>
      <c r="C271">
        <v>0.191603396166422</v>
      </c>
      <c r="D271">
        <v>0.19658920732572999</v>
      </c>
      <c r="E271">
        <v>0.19584252000908201</v>
      </c>
      <c r="F271"/>
      <c r="G271">
        <v>0.40595173528146</v>
      </c>
      <c r="H271">
        <v>3.125</v>
      </c>
      <c r="I271">
        <v>0.19658920732572999</v>
      </c>
      <c r="J271"/>
      <c r="K271">
        <v>4.8677151867628101</v>
      </c>
      <c r="L271">
        <v>-1.7427151867628099</v>
      </c>
      <c r="M271">
        <v>0.11367187500000001</v>
      </c>
      <c r="N271">
        <v>-0.65505256294644298</v>
      </c>
      <c r="O271">
        <v>-0.590735339221096</v>
      </c>
      <c r="P271" s="64">
        <v>-2.9536766961054801E-2</v>
      </c>
      <c r="Q271" s="65" t="s">
        <v>67</v>
      </c>
    </row>
    <row r="272" spans="1:19" x14ac:dyDescent="0.2">
      <c r="A272">
        <v>0.41214769464316597</v>
      </c>
      <c r="B272">
        <v>0.41403906254411699</v>
      </c>
      <c r="C272"/>
      <c r="D272"/>
      <c r="E272"/>
      <c r="F272"/>
      <c r="G272">
        <v>0.41309337859364098</v>
      </c>
      <c r="H272">
        <v>1.5625</v>
      </c>
      <c r="I272"/>
      <c r="J272"/>
      <c r="K272">
        <v>5.4685256698376099</v>
      </c>
      <c r="L272">
        <v>-3.9060256698376099</v>
      </c>
      <c r="M272">
        <v>0.11640625</v>
      </c>
      <c r="N272">
        <v>-0.65469006600816104</v>
      </c>
      <c r="O272"/>
      <c r="P272"/>
    </row>
    <row r="273" spans="1:16" x14ac:dyDescent="0.2">
      <c r="A273">
        <v>0.19517118576078701</v>
      </c>
      <c r="B273">
        <v>0.102143876056697</v>
      </c>
      <c r="C273"/>
      <c r="D273"/>
      <c r="E273"/>
      <c r="F273"/>
      <c r="G273">
        <v>0.14865753090874201</v>
      </c>
      <c r="H273">
        <v>0</v>
      </c>
      <c r="I273"/>
      <c r="J273"/>
      <c r="K273">
        <v>-0.64537738581803805</v>
      </c>
      <c r="L273">
        <v>0.64537738581803805</v>
      </c>
      <c r="M273">
        <v>0.119140625</v>
      </c>
      <c r="N273">
        <v>-0.65428105759848199</v>
      </c>
      <c r="O273"/>
      <c r="P273"/>
    </row>
    <row r="274" spans="1:16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>
        <v>0.121875</v>
      </c>
      <c r="N274">
        <v>-0.65382084670445095</v>
      </c>
      <c r="O274"/>
      <c r="P274"/>
    </row>
    <row r="275" spans="1:16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>
        <v>0.12460937499999999</v>
      </c>
      <c r="N275">
        <v>-0.65330439198979995</v>
      </c>
      <c r="O275"/>
      <c r="P275"/>
    </row>
    <row r="276" spans="1:16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>
        <v>0.12734375000000001</v>
      </c>
      <c r="N276">
        <v>-0.652726284399606</v>
      </c>
      <c r="O276"/>
      <c r="P276"/>
    </row>
    <row r="277" spans="1:16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>
        <v>0.13007812499999999</v>
      </c>
      <c r="N277">
        <v>-0.65208072932097705</v>
      </c>
      <c r="O277"/>
      <c r="P277"/>
    </row>
    <row r="278" spans="1:16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>
        <v>0.1328125</v>
      </c>
      <c r="N278">
        <v>-0.65136152829951999</v>
      </c>
      <c r="O278"/>
      <c r="P278"/>
    </row>
    <row r="279" spans="1:16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>
        <v>0.13554687500000001</v>
      </c>
      <c r="N279">
        <v>-0.65056206031154395</v>
      </c>
      <c r="O279"/>
      <c r="P279"/>
    </row>
    <row r="280" spans="1:16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>
        <v>0.13828124999999999</v>
      </c>
      <c r="N280">
        <v>-0.64967526259211195</v>
      </c>
      <c r="O280"/>
      <c r="P280"/>
    </row>
    <row r="281" spans="1:16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>
        <v>0.14101562500000001</v>
      </c>
      <c r="N281">
        <v>-0.64869361101927603</v>
      </c>
      <c r="O281"/>
      <c r="P281"/>
    </row>
    <row r="282" spans="1:16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>
        <v>0.14374999999999999</v>
      </c>
      <c r="N282">
        <v>-0.64760910005502603</v>
      </c>
      <c r="O282"/>
      <c r="P282"/>
    </row>
    <row r="283" spans="1:16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>
        <v>0.146484375</v>
      </c>
      <c r="N283">
        <v>-0.646413222243717</v>
      </c>
      <c r="O283"/>
      <c r="P283"/>
    </row>
    <row r="284" spans="1:16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>
        <v>0.14921875000000001</v>
      </c>
      <c r="N284">
        <v>-0.64509694726898903</v>
      </c>
      <c r="O284"/>
      <c r="P284"/>
    </row>
    <row r="285" spans="1:16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>
        <v>0.15195312499999999</v>
      </c>
      <c r="N285">
        <v>-0.64365070057045304</v>
      </c>
      <c r="O285"/>
      <c r="P285"/>
    </row>
    <row r="286" spans="1:16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>
        <v>0.15468750000000001</v>
      </c>
      <c r="N286">
        <v>-0.64206434152171699</v>
      </c>
      <c r="O286"/>
      <c r="P286"/>
    </row>
    <row r="287" spans="1:16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>
        <v>0.15742187499999999</v>
      </c>
      <c r="N287">
        <v>-0.64032714117160605</v>
      </c>
      <c r="O287"/>
      <c r="P287"/>
    </row>
    <row r="288" spans="1:16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>
        <v>0.16015625</v>
      </c>
      <c r="N288">
        <v>-0.63842775955078401</v>
      </c>
      <c r="O288"/>
      <c r="P288"/>
    </row>
    <row r="289" spans="1:16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>
        <v>0.16289062500000001</v>
      </c>
      <c r="N289">
        <v>-0.636354222546338</v>
      </c>
      <c r="O289"/>
      <c r="P289"/>
    </row>
    <row r="290" spans="1:16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>
        <v>0.16562499999999999</v>
      </c>
      <c r="N290">
        <v>-0.63409389834724394</v>
      </c>
      <c r="O290"/>
      <c r="P290"/>
    </row>
    <row r="291" spans="1:16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>
        <v>0.16835937500000001</v>
      </c>
      <c r="N291">
        <v>-0.63163347346405896</v>
      </c>
      <c r="O291"/>
      <c r="P291"/>
    </row>
    <row r="292" spans="1:16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>
        <v>0.17109374999999999</v>
      </c>
      <c r="N292">
        <v>-0.62895892832662204</v>
      </c>
      <c r="O292"/>
      <c r="P292"/>
    </row>
    <row r="293" spans="1:16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>
        <v>0.173828125</v>
      </c>
      <c r="N293">
        <v>-0.62605551246400004</v>
      </c>
      <c r="O293"/>
      <c r="P293"/>
    </row>
    <row r="294" spans="1:16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>
        <v>0.17656250000000001</v>
      </c>
      <c r="N294">
        <v>-0.62290771927141197</v>
      </c>
      <c r="O294"/>
      <c r="P294"/>
    </row>
    <row r="295" spans="1:16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>
        <v>0.17929687499999999</v>
      </c>
      <c r="N295">
        <v>-0.61949926036942005</v>
      </c>
      <c r="O295"/>
      <c r="P295"/>
    </row>
    <row r="296" spans="1:16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>
        <v>0.18203125000000001</v>
      </c>
      <c r="N296">
        <v>-0.61581303956121103</v>
      </c>
      <c r="O296"/>
      <c r="P296"/>
    </row>
    <row r="297" spans="1:16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>
        <v>0.18476562499999999</v>
      </c>
      <c r="N297">
        <v>-0.61183112639442805</v>
      </c>
      <c r="O297"/>
      <c r="P297"/>
    </row>
    <row r="298" spans="1:16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>
        <v>0.1875</v>
      </c>
      <c r="N298">
        <v>-0.60753472933463304</v>
      </c>
      <c r="O298"/>
      <c r="P298"/>
    </row>
    <row r="299" spans="1:16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>
        <v>0.19023437500000001</v>
      </c>
      <c r="N299">
        <v>-0.60290416855817797</v>
      </c>
      <c r="O299"/>
      <c r="P299"/>
    </row>
    <row r="300" spans="1:16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>
        <v>0.19296874999999999</v>
      </c>
      <c r="N300">
        <v>-0.59791884837299802</v>
      </c>
      <c r="O300"/>
      <c r="P300"/>
    </row>
    <row r="301" spans="1:16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>
        <v>0.19570312500000001</v>
      </c>
      <c r="N301">
        <v>-0.59255722927659904</v>
      </c>
      <c r="O301"/>
      <c r="P301"/>
    </row>
    <row r="302" spans="1:16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>
        <v>0.19843749999999999</v>
      </c>
      <c r="N302">
        <v>-0.58679679966134202</v>
      </c>
      <c r="O302"/>
      <c r="P302"/>
    </row>
    <row r="303" spans="1:16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>
        <v>0.201171875</v>
      </c>
      <c r="N303">
        <v>-0.58061404717800402</v>
      </c>
      <c r="O303"/>
      <c r="P303"/>
    </row>
    <row r="304" spans="1:16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>
        <v>0.20390625000000001</v>
      </c>
      <c r="N304">
        <v>-0.57398442976950304</v>
      </c>
      <c r="O304"/>
      <c r="P304"/>
    </row>
    <row r="305" spans="1:16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>
        <v>0.20664062499999999</v>
      </c>
      <c r="N305">
        <v>-0.56688234638766499</v>
      </c>
      <c r="O305"/>
      <c r="P305"/>
    </row>
    <row r="306" spans="1:16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>
        <v>0.20937500000000001</v>
      </c>
      <c r="N306">
        <v>-0.55928110740692705</v>
      </c>
      <c r="O306"/>
      <c r="P306"/>
    </row>
    <row r="307" spans="1:16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>
        <v>0.21210937499999999</v>
      </c>
      <c r="N307">
        <v>-0.55115290474997802</v>
      </c>
      <c r="O307"/>
      <c r="P307"/>
    </row>
    <row r="308" spans="1:16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>
        <v>0.21484375</v>
      </c>
      <c r="N308">
        <v>-0.54246878174146995</v>
      </c>
      <c r="O308"/>
      <c r="P308"/>
    </row>
    <row r="309" spans="1:16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>
        <v>0.21757812500000001</v>
      </c>
      <c r="N309">
        <v>-0.53319860270715203</v>
      </c>
      <c r="O309"/>
      <c r="P309"/>
    </row>
    <row r="310" spans="1:16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>
        <v>0.22031249999999999</v>
      </c>
      <c r="N310">
        <v>-0.52331102233705296</v>
      </c>
      <c r="O310"/>
      <c r="P310"/>
    </row>
    <row r="311" spans="1:16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>
        <v>0.22304687500000001</v>
      </c>
      <c r="N311">
        <v>-0.512773454832682</v>
      </c>
      <c r="O311"/>
      <c r="P311"/>
    </row>
    <row r="312" spans="1:16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>
        <v>0.22578124999999999</v>
      </c>
      <c r="N312">
        <v>-0.50155204285961297</v>
      </c>
      <c r="O312"/>
      <c r="P312"/>
    </row>
    <row r="313" spans="1:16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>
        <v>0.228515625</v>
      </c>
      <c r="N313">
        <v>-0.489611626328321</v>
      </c>
      <c r="O313"/>
      <c r="P313"/>
    </row>
    <row r="314" spans="1:16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>
        <v>0.23125000000000001</v>
      </c>
      <c r="N314">
        <v>-0.47691571102765901</v>
      </c>
      <c r="O314"/>
      <c r="P314"/>
    </row>
    <row r="315" spans="1:16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>
        <v>0.23398437499999999</v>
      </c>
      <c r="N315">
        <v>-0.46342643713701898</v>
      </c>
      <c r="O315"/>
      <c r="P315"/>
    </row>
    <row r="316" spans="1:16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>
        <v>0.23671875000000001</v>
      </c>
      <c r="N316">
        <v>-0.44910454764489899</v>
      </c>
      <c r="O316"/>
      <c r="P316"/>
    </row>
    <row r="317" spans="1:16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>
        <v>0.23945312499999999</v>
      </c>
      <c r="N317">
        <v>-0.43390935670339098</v>
      </c>
      <c r="O317"/>
      <c r="P317"/>
    </row>
    <row r="318" spans="1:16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>
        <v>0.2421875</v>
      </c>
      <c r="N318">
        <v>-0.41779871794994999</v>
      </c>
      <c r="O318"/>
      <c r="P318"/>
    </row>
    <row r="319" spans="1:16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>
        <v>0.24492187500000001</v>
      </c>
      <c r="N319">
        <v>-0.40072899282976199</v>
      </c>
      <c r="O319"/>
      <c r="P319"/>
    </row>
    <row r="320" spans="1:16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>
        <v>0.24765624999999999</v>
      </c>
      <c r="N320">
        <v>-0.38265501895401199</v>
      </c>
      <c r="O320"/>
      <c r="P320"/>
    </row>
    <row r="321" spans="1:16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>
        <v>0.25039062499999998</v>
      </c>
      <c r="N321">
        <v>-0.36353007853150998</v>
      </c>
      <c r="O321"/>
      <c r="P321"/>
    </row>
    <row r="322" spans="1:16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>
        <v>0.25312499999999999</v>
      </c>
      <c r="N322">
        <v>-0.34330586691326198</v>
      </c>
      <c r="O322"/>
      <c r="P322"/>
    </row>
    <row r="323" spans="1:16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>
        <v>0.255859375</v>
      </c>
      <c r="N323">
        <v>-0.32193246129189801</v>
      </c>
      <c r="O323"/>
      <c r="P323"/>
    </row>
    <row r="324" spans="1:16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>
        <v>0.25859375000000001</v>
      </c>
      <c r="N324">
        <v>-0.29935828960018002</v>
      </c>
      <c r="O324"/>
      <c r="P324"/>
    </row>
    <row r="325" spans="1:16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>
        <v>0.26132812500000002</v>
      </c>
      <c r="N325">
        <v>-0.27553009965529501</v>
      </c>
      <c r="O325"/>
      <c r="P325"/>
    </row>
    <row r="326" spans="1:16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>
        <v>0.26406249999999998</v>
      </c>
      <c r="N326">
        <v>-0.25039292859814799</v>
      </c>
      <c r="O326"/>
      <c r="P326"/>
    </row>
    <row r="327" spans="1:16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>
        <v>0.26679687499999999</v>
      </c>
      <c r="N327">
        <v>-0.22389007267948399</v>
      </c>
      <c r="O327"/>
      <c r="P327"/>
    </row>
    <row r="328" spans="1:16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>
        <v>0.26953125</v>
      </c>
      <c r="N328">
        <v>-0.195963057447368</v>
      </c>
      <c r="O328"/>
      <c r="P328"/>
    </row>
    <row r="329" spans="1:16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>
        <v>0.27226562500000001</v>
      </c>
      <c r="N329">
        <v>-0.166551608393362</v>
      </c>
      <c r="O329"/>
      <c r="P329"/>
    </row>
    <row r="330" spans="1:16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>
        <v>0.27500000000000002</v>
      </c>
      <c r="N330">
        <v>-0.13559362211754999</v>
      </c>
      <c r="O330"/>
      <c r="P330"/>
    </row>
    <row r="331" spans="1:16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>
        <v>0.27773437499999998</v>
      </c>
      <c r="N331">
        <v>-0.103025138075572</v>
      </c>
      <c r="O331"/>
      <c r="P331"/>
    </row>
    <row r="332" spans="1:16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>
        <v>0.28046874999999999</v>
      </c>
      <c r="N332">
        <v>-6.8780310973807199E-2</v>
      </c>
      <c r="O332"/>
      <c r="P332"/>
    </row>
    <row r="333" spans="1:16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>
        <v>0.283203125</v>
      </c>
      <c r="N333">
        <v>-3.2791383881961102E-2</v>
      </c>
      <c r="O333"/>
      <c r="P333"/>
    </row>
    <row r="334" spans="1:16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>
        <v>0.28593750000000001</v>
      </c>
      <c r="N334" s="59">
        <v>5.0113378644889304E-3</v>
      </c>
      <c r="O334"/>
      <c r="P334"/>
    </row>
    <row r="335" spans="1:16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>
        <v>0.28867187500000002</v>
      </c>
      <c r="N335">
        <v>4.4699511896342803E-2</v>
      </c>
      <c r="O335"/>
      <c r="P335"/>
    </row>
    <row r="336" spans="1:16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>
        <v>0.29140624999999998</v>
      </c>
      <c r="N336">
        <v>8.6346783098218097E-2</v>
      </c>
      <c r="O336"/>
      <c r="P336"/>
    </row>
    <row r="337" spans="1:16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>
        <v>0.29414062499999999</v>
      </c>
      <c r="N337">
        <v>0.130028806869251</v>
      </c>
      <c r="O337"/>
      <c r="P337"/>
    </row>
    <row r="338" spans="1:16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>
        <v>0.296875</v>
      </c>
      <c r="N338">
        <v>0.17582327127118</v>
      </c>
      <c r="O338"/>
      <c r="P338"/>
    </row>
    <row r="339" spans="1:16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>
        <v>0.29960937500000001</v>
      </c>
      <c r="N339">
        <v>0.22380991797459401</v>
      </c>
      <c r="O339"/>
      <c r="P339"/>
    </row>
    <row r="340" spans="1:16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>
        <v>0.30234375000000002</v>
      </c>
      <c r="N340">
        <v>0.27407056191059997</v>
      </c>
      <c r="O340"/>
      <c r="P340"/>
    </row>
    <row r="341" spans="1:16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>
        <v>0.30507812499999998</v>
      </c>
      <c r="N341">
        <v>0.32668910953165697</v>
      </c>
      <c r="O341"/>
      <c r="P341"/>
    </row>
    <row r="342" spans="1:16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>
        <v>0.30781249999999999</v>
      </c>
      <c r="N342">
        <v>0.38175157558174699</v>
      </c>
      <c r="O342"/>
      <c r="P342"/>
    </row>
    <row r="343" spans="1:16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>
        <v>0.310546875</v>
      </c>
      <c r="N343">
        <v>0.43934609827249099</v>
      </c>
      <c r="O343"/>
      <c r="P343"/>
    </row>
    <row r="344" spans="1:16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>
        <v>0.31328125000000001</v>
      </c>
      <c r="N344">
        <v>0.49956295275825602</v>
      </c>
      <c r="O344"/>
      <c r="P344"/>
    </row>
    <row r="345" spans="1:16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>
        <v>0.31601562500000002</v>
      </c>
      <c r="N345">
        <v>0.56249456279975596</v>
      </c>
      <c r="O345"/>
      <c r="P345"/>
    </row>
    <row r="346" spans="1:16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>
        <v>0.31874999999999998</v>
      </c>
      <c r="N346">
        <v>0.62823551050207105</v>
      </c>
      <c r="O346"/>
      <c r="P346"/>
    </row>
    <row r="347" spans="1:16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>
        <v>0.32148437499999999</v>
      </c>
      <c r="N347">
        <v>0.69688254400958505</v>
      </c>
      <c r="O347"/>
      <c r="P347"/>
    </row>
    <row r="348" spans="1:16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>
        <v>0.32421875</v>
      </c>
      <c r="N348">
        <v>0.76853458303685096</v>
      </c>
      <c r="O348"/>
      <c r="P348"/>
    </row>
    <row r="349" spans="1:16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>
        <v>0.32695312500000001</v>
      </c>
      <c r="N349">
        <v>0.843292722111044</v>
      </c>
      <c r="O349"/>
      <c r="P349"/>
    </row>
    <row r="350" spans="1:16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>
        <v>0.32968750000000002</v>
      </c>
      <c r="N350">
        <v>0.92126023139839797</v>
      </c>
      <c r="O350"/>
      <c r="P350"/>
    </row>
    <row r="351" spans="1:16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>
        <v>0.33242187499999998</v>
      </c>
      <c r="N351">
        <v>1.0025425549838201</v>
      </c>
      <c r="O351"/>
      <c r="P351"/>
    </row>
    <row r="352" spans="1:16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>
        <v>0.33515624999999999</v>
      </c>
      <c r="N352">
        <v>1.08724730646986</v>
      </c>
      <c r="O352"/>
      <c r="P352"/>
    </row>
    <row r="353" spans="1:16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>
        <v>0.337890625</v>
      </c>
      <c r="N353">
        <v>1.1754842617582999</v>
      </c>
      <c r="O353"/>
      <c r="P353"/>
    </row>
    <row r="354" spans="1:16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>
        <v>0.34062500000000001</v>
      </c>
      <c r="N354">
        <v>1.2673653488749399</v>
      </c>
      <c r="O354"/>
      <c r="P354"/>
    </row>
    <row r="355" spans="1:16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>
        <v>0.34335937500000002</v>
      </c>
      <c r="N355">
        <v>1.36300463469551</v>
      </c>
      <c r="O355"/>
      <c r="P355"/>
    </row>
    <row r="356" spans="1:16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>
        <v>0.34609374999999998</v>
      </c>
      <c r="N356">
        <v>1.46251830842858</v>
      </c>
      <c r="O356"/>
      <c r="P356"/>
    </row>
    <row r="357" spans="1:16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>
        <v>0.34882812499999999</v>
      </c>
      <c r="N357">
        <v>1.56602466170892</v>
      </c>
      <c r="O357"/>
      <c r="P357"/>
    </row>
    <row r="358" spans="1:16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>
        <v>0.3515625</v>
      </c>
      <c r="N358">
        <v>1.6736440651533599</v>
      </c>
      <c r="O358"/>
      <c r="P358"/>
    </row>
    <row r="359" spans="1:16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>
        <v>0.35429687500000001</v>
      </c>
      <c r="N359">
        <v>1.78549894122941</v>
      </c>
      <c r="O359"/>
      <c r="P359"/>
    </row>
    <row r="360" spans="1:16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>
        <v>0.35703125000000002</v>
      </c>
      <c r="N360">
        <v>1.90171373328592</v>
      </c>
      <c r="O360"/>
      <c r="P360"/>
    </row>
    <row r="361" spans="1:16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>
        <v>0.35976562499999998</v>
      </c>
      <c r="N361">
        <v>2.02241487059425</v>
      </c>
      <c r="O361"/>
      <c r="P361"/>
    </row>
    <row r="362" spans="1:16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>
        <v>0.36250000000000099</v>
      </c>
      <c r="N362">
        <v>2.1477307292479599</v>
      </c>
      <c r="O362"/>
      <c r="P362"/>
    </row>
    <row r="363" spans="1:16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>
        <v>0.365234375000001</v>
      </c>
      <c r="N363">
        <v>2.2777915887692601</v>
      </c>
      <c r="O363"/>
      <c r="P363"/>
    </row>
    <row r="364" spans="1:16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>
        <v>0.36796875000000101</v>
      </c>
      <c r="N364">
        <v>2.4127295842706702</v>
      </c>
      <c r="O364"/>
      <c r="P364"/>
    </row>
    <row r="365" spans="1:16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>
        <v>0.37070312500000102</v>
      </c>
      <c r="N365">
        <v>2.5526786540217401</v>
      </c>
      <c r="O365"/>
      <c r="P365"/>
    </row>
    <row r="366" spans="1:16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>
        <v>0.37343750000000098</v>
      </c>
      <c r="N366">
        <v>2.6977744822718801</v>
      </c>
      <c r="O366"/>
      <c r="P366"/>
    </row>
    <row r="367" spans="1:16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>
        <v>0.37617187500000099</v>
      </c>
      <c r="N367">
        <v>2.8481544371826302</v>
      </c>
      <c r="O367"/>
      <c r="P367"/>
    </row>
    <row r="368" spans="1:16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>
        <v>0.378906250000001</v>
      </c>
      <c r="N368">
        <v>3.0039575037256201</v>
      </c>
      <c r="O368"/>
      <c r="P368"/>
    </row>
    <row r="369" spans="1:16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>
        <v>0.38164062500000101</v>
      </c>
      <c r="N369">
        <v>3.1653242114053399</v>
      </c>
      <c r="O369"/>
      <c r="P369"/>
    </row>
    <row r="370" spans="1:16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>
        <v>0.38437500000000102</v>
      </c>
      <c r="N370">
        <v>3.3323965566705498</v>
      </c>
      <c r="O370"/>
      <c r="P370"/>
    </row>
    <row r="371" spans="1:16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>
        <v>0.38710937500000098</v>
      </c>
      <c r="N371">
        <v>3.50531791988241</v>
      </c>
      <c r="O371"/>
      <c r="P371"/>
    </row>
    <row r="372" spans="1:16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>
        <v>0.38984375000000099</v>
      </c>
      <c r="N372">
        <v>3.6842329767133402</v>
      </c>
      <c r="O372"/>
      <c r="P372"/>
    </row>
    <row r="373" spans="1:16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>
        <v>0.392578125000001</v>
      </c>
      <c r="N373">
        <v>3.8692876038565802</v>
      </c>
      <c r="O373"/>
      <c r="P373"/>
    </row>
    <row r="374" spans="1:16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>
        <v>0.39531250000000101</v>
      </c>
      <c r="N374">
        <v>4.0606287789340998</v>
      </c>
      <c r="O374"/>
      <c r="P374"/>
    </row>
    <row r="375" spans="1:16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>
        <v>0.39804687500000102</v>
      </c>
      <c r="N375">
        <v>4.2584044744979597</v>
      </c>
      <c r="O375"/>
      <c r="P375"/>
    </row>
    <row r="376" spans="1:16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>
        <v>0.40078125000000098</v>
      </c>
      <c r="N376">
        <v>4.4627635460295902</v>
      </c>
      <c r="O376"/>
      <c r="P376"/>
    </row>
    <row r="377" spans="1:16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>
        <v>0.40351562500000099</v>
      </c>
      <c r="N377">
        <v>4.6738556138511198</v>
      </c>
      <c r="O377"/>
      <c r="P377"/>
    </row>
    <row r="378" spans="1:16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>
        <v>0.406250000000001</v>
      </c>
      <c r="N378">
        <v>4.89183093887367</v>
      </c>
      <c r="O378"/>
      <c r="P378"/>
    </row>
    <row r="379" spans="1:16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>
        <v>0.40898437500000101</v>
      </c>
      <c r="N379">
        <v>5.1168402921193303</v>
      </c>
      <c r="O379"/>
      <c r="P379"/>
    </row>
    <row r="380" spans="1:16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>
        <v>0.41171875000000102</v>
      </c>
      <c r="N380">
        <v>5.34903481796636</v>
      </c>
      <c r="O380"/>
      <c r="P380"/>
    </row>
    <row r="381" spans="1:16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>
        <v>0.41445312500000098</v>
      </c>
      <c r="N381">
        <v>5.5885658910808997</v>
      </c>
      <c r="O381"/>
      <c r="P381"/>
    </row>
    <row r="382" spans="1:16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>
        <v>0.41718750000000099</v>
      </c>
      <c r="N382">
        <v>5.8355849670131397</v>
      </c>
      <c r="O382"/>
      <c r="P382"/>
    </row>
    <row r="383" spans="1:16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>
        <v>0.419921875000001</v>
      </c>
      <c r="N383">
        <v>6.0902434264521599</v>
      </c>
      <c r="O383"/>
      <c r="P383"/>
    </row>
    <row r="384" spans="1:16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>
        <v>0.42265625000000101</v>
      </c>
      <c r="N384">
        <v>6.3526924131500397</v>
      </c>
      <c r="O384"/>
      <c r="P384"/>
    </row>
    <row r="385" spans="1:16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>
        <v>0.42539062500000102</v>
      </c>
      <c r="N385">
        <v>6.6230826655442199</v>
      </c>
      <c r="O385"/>
      <c r="P385"/>
    </row>
    <row r="386" spans="1:16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>
        <v>0.42812500000000098</v>
      </c>
      <c r="N386">
        <v>6.9015643421258002</v>
      </c>
      <c r="O386"/>
      <c r="P386"/>
    </row>
    <row r="387" spans="1:16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>
        <v>0.43085937500000099</v>
      </c>
      <c r="N387">
        <v>7.1882868406216298</v>
      </c>
      <c r="O387"/>
      <c r="P387"/>
    </row>
    <row r="388" spans="1:16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>
        <v>0.433593750000001</v>
      </c>
      <c r="N388">
        <v>7.4833986110790001</v>
      </c>
      <c r="O388"/>
      <c r="P388"/>
    </row>
    <row r="389" spans="1:16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>
        <v>0.43632812500000101</v>
      </c>
      <c r="N389">
        <v>7.7870469629638102</v>
      </c>
      <c r="O389"/>
      <c r="P389"/>
    </row>
    <row r="390" spans="1:16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>
        <v>0.43906250000000102</v>
      </c>
      <c r="N390">
        <v>8.0993778664058595</v>
      </c>
      <c r="O390"/>
      <c r="P390"/>
    </row>
    <row r="391" spans="1:16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>
        <v>0.44179687500000098</v>
      </c>
      <c r="N391">
        <v>8.4205357477491596</v>
      </c>
      <c r="O391"/>
      <c r="P391"/>
    </row>
    <row r="392" spans="1:16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>
        <v>0.44453125000000099</v>
      </c>
      <c r="N392">
        <v>8.7506632795893999</v>
      </c>
      <c r="O392"/>
      <c r="P392"/>
    </row>
    <row r="393" spans="1:16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>
        <v>0.447265625000001</v>
      </c>
      <c r="N393">
        <v>9.0899011655066193</v>
      </c>
      <c r="O393"/>
      <c r="P393"/>
    </row>
    <row r="394" spans="1:16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>
        <v>0.45000000000000101</v>
      </c>
      <c r="N394">
        <v>9.4383879197271803</v>
      </c>
      <c r="O394"/>
      <c r="P394"/>
    </row>
    <row r="395" spans="1:16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>
        <v>0.45273437500000102</v>
      </c>
      <c r="N395">
        <v>9.7962596419761301</v>
      </c>
      <c r="O395"/>
      <c r="P395"/>
    </row>
    <row r="396" spans="1:16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>
        <v>0.45546875000000098</v>
      </c>
      <c r="N396">
        <v>10.163649787808501</v>
      </c>
      <c r="O396"/>
      <c r="P396"/>
    </row>
    <row r="397" spans="1:16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>
        <v>0.45820312500000099</v>
      </c>
      <c r="N397">
        <v>10.5406889347364</v>
      </c>
      <c r="O397"/>
      <c r="P397"/>
    </row>
    <row r="398" spans="1:16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>
        <v>0.460937500000001</v>
      </c>
      <c r="N398">
        <v>10.927504544495999</v>
      </c>
      <c r="O398"/>
      <c r="P398"/>
    </row>
    <row r="399" spans="1:16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>
        <v>0.46367187500000101</v>
      </c>
      <c r="N399">
        <v>11.324220721828601</v>
      </c>
      <c r="O399"/>
      <c r="P399"/>
    </row>
    <row r="400" spans="1:16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>
        <v>0.46640625000000102</v>
      </c>
      <c r="N400">
        <v>11.730957970178</v>
      </c>
      <c r="O400"/>
      <c r="P400"/>
    </row>
    <row r="401" spans="1:16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>
        <v>0.46914062500000098</v>
      </c>
      <c r="N401">
        <v>12.147832944734899</v>
      </c>
      <c r="O401"/>
      <c r="P401"/>
    </row>
    <row r="402" spans="1:16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>
        <v>0.47187500000000099</v>
      </c>
      <c r="N402">
        <v>12.5749582032877</v>
      </c>
      <c r="O402"/>
      <c r="P402"/>
    </row>
    <row r="403" spans="1:16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>
        <v>0.474609375000001</v>
      </c>
      <c r="N403">
        <v>13.012441955367599</v>
      </c>
      <c r="O403"/>
      <c r="P403"/>
    </row>
    <row r="404" spans="1:16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>
        <v>0.47734375000000101</v>
      </c>
      <c r="N404">
        <v>13.4603878102051</v>
      </c>
      <c r="O404"/>
      <c r="P404"/>
    </row>
    <row r="405" spans="1:16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>
        <v>0.48007812500000102</v>
      </c>
      <c r="N405">
        <v>13.918894524038601</v>
      </c>
      <c r="O405"/>
      <c r="P405"/>
    </row>
    <row r="406" spans="1:16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>
        <v>0.48281250000000098</v>
      </c>
      <c r="N406">
        <v>14.3880557473467</v>
      </c>
      <c r="O406"/>
      <c r="P406"/>
    </row>
    <row r="407" spans="1:16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>
        <v>0.48554687500000099</v>
      </c>
      <c r="N407">
        <v>14.8679597725977</v>
      </c>
      <c r="O407"/>
      <c r="P407"/>
    </row>
    <row r="408" spans="1:16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>
        <v>0.488281250000001</v>
      </c>
      <c r="N408">
        <v>15.3586892831373</v>
      </c>
      <c r="O408"/>
      <c r="P408"/>
    </row>
    <row r="409" spans="1:16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>
        <v>0.49101562500000101</v>
      </c>
      <c r="N409">
        <v>15.860321103855</v>
      </c>
      <c r="O409"/>
      <c r="P409"/>
    </row>
    <row r="410" spans="1:16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>
        <v>0.49375000000000102</v>
      </c>
      <c r="N410">
        <v>16.372925954294999</v>
      </c>
      <c r="O410"/>
      <c r="P410"/>
    </row>
    <row r="411" spans="1:16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>
        <v>0.49648437500000098</v>
      </c>
      <c r="N411">
        <v>16.896568204894098</v>
      </c>
      <c r="O411"/>
      <c r="P411"/>
    </row>
    <row r="412" spans="1:16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>
        <v>0.49921875000000099</v>
      </c>
      <c r="N412">
        <v>17.431305637048698</v>
      </c>
      <c r="O412"/>
      <c r="P412"/>
    </row>
    <row r="413" spans="1:16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>
        <v>0.501953125000001</v>
      </c>
      <c r="N413">
        <v>17.977189207727999</v>
      </c>
      <c r="O413"/>
      <c r="P413"/>
    </row>
    <row r="414" spans="1:16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>
        <v>0.50468750000000095</v>
      </c>
      <c r="N414">
        <v>18.534262819364798</v>
      </c>
      <c r="O414"/>
      <c r="P414"/>
    </row>
    <row r="415" spans="1:16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>
        <v>0.50742187500000102</v>
      </c>
      <c r="N415">
        <v>19.1025630957656</v>
      </c>
      <c r="O415"/>
      <c r="P415"/>
    </row>
    <row r="416" spans="1:16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>
        <v>0.51015625000000098</v>
      </c>
      <c r="N416">
        <v>19.6821191647891</v>
      </c>
      <c r="O416"/>
      <c r="P416"/>
    </row>
    <row r="417" spans="1:16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>
        <v>0.51289062500000104</v>
      </c>
      <c r="N417">
        <v>20.272952448551202</v>
      </c>
      <c r="O417"/>
      <c r="P417"/>
    </row>
    <row r="418" spans="1:16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>
        <v>0.515625000000001</v>
      </c>
      <c r="N418">
        <v>20.875076461912499</v>
      </c>
      <c r="O418"/>
      <c r="P418"/>
    </row>
    <row r="419" spans="1:16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>
        <v>0.51835937500000095</v>
      </c>
      <c r="N419">
        <v>21.4884966200067</v>
      </c>
      <c r="O419"/>
      <c r="P419"/>
    </row>
    <row r="420" spans="1:16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>
        <v>0.52109375000000102</v>
      </c>
      <c r="N420">
        <v>22.113210055564998</v>
      </c>
      <c r="O420"/>
      <c r="P420"/>
    </row>
    <row r="421" spans="1:16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>
        <v>0.52382812500000098</v>
      </c>
      <c r="N421">
        <v>22.749205446780401</v>
      </c>
      <c r="O421"/>
      <c r="P421"/>
    </row>
    <row r="422" spans="1:16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>
        <v>0.52656250000000104</v>
      </c>
      <c r="N422">
        <v>23.396462856450501</v>
      </c>
      <c r="O422"/>
      <c r="P422"/>
    </row>
    <row r="423" spans="1:16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>
        <v>0.529296875000001</v>
      </c>
      <c r="N423">
        <v>24.0549535831173</v>
      </c>
      <c r="O423"/>
      <c r="P423"/>
    </row>
    <row r="424" spans="1:16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>
        <v>0.53203125000000095</v>
      </c>
      <c r="N424">
        <v>24.724640024909601</v>
      </c>
      <c r="O424"/>
      <c r="P424"/>
    </row>
    <row r="425" spans="1:16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>
        <v>0.53476562500000002</v>
      </c>
      <c r="N425">
        <v>25.405475556768302</v>
      </c>
      <c r="O425"/>
      <c r="P425"/>
    </row>
    <row r="426" spans="1:16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>
        <v>0.53749999999999998</v>
      </c>
      <c r="N426">
        <v>26.097404421710898</v>
      </c>
      <c r="O426"/>
      <c r="P426"/>
    </row>
    <row r="427" spans="1:16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>
        <v>0.54023437500000004</v>
      </c>
      <c r="N427">
        <v>26.800361636761899</v>
      </c>
      <c r="O427"/>
      <c r="P427"/>
    </row>
    <row r="428" spans="1:16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>
        <v>0.54296875</v>
      </c>
      <c r="N428">
        <v>27.514272914143199</v>
      </c>
      <c r="O428"/>
      <c r="P428"/>
    </row>
    <row r="429" spans="1:16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>
        <v>0.54570312499999996</v>
      </c>
      <c r="N429">
        <v>28.239054598281498</v>
      </c>
      <c r="O429"/>
      <c r="P429"/>
    </row>
    <row r="430" spans="1:16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>
        <v>0.54843750000000002</v>
      </c>
      <c r="N430">
        <v>28.974613619150698</v>
      </c>
      <c r="O430"/>
      <c r="P430"/>
    </row>
    <row r="431" spans="1:16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>
        <v>0.55117187499999998</v>
      </c>
      <c r="N431">
        <v>29.720847462421599</v>
      </c>
      <c r="O431"/>
      <c r="P431"/>
    </row>
    <row r="432" spans="1:16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>
        <v>0.55390625000000004</v>
      </c>
      <c r="N432">
        <v>30.477644156846502</v>
      </c>
      <c r="O432"/>
      <c r="P432"/>
    </row>
    <row r="433" spans="1:16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>
        <v>0.556640625</v>
      </c>
      <c r="N433">
        <v>31.2448822792553</v>
      </c>
      <c r="O433"/>
      <c r="P433"/>
    </row>
    <row r="434" spans="1:16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>
        <v>0.55937499999999996</v>
      </c>
      <c r="N434">
        <v>32.022430977485399</v>
      </c>
      <c r="O434"/>
      <c r="P434"/>
    </row>
    <row r="435" spans="1:16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>
        <v>0.56210937500000002</v>
      </c>
      <c r="N435">
        <v>32.810150011514502</v>
      </c>
      <c r="O435"/>
      <c r="P435"/>
    </row>
    <row r="436" spans="1:16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>
        <v>0.56484374999999998</v>
      </c>
      <c r="N436">
        <v>33.607889813004697</v>
      </c>
      <c r="O436"/>
      <c r="P436"/>
    </row>
    <row r="437" spans="1:16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>
        <v>0.56757812500000004</v>
      </c>
      <c r="N437">
        <v>34.415491563405801</v>
      </c>
      <c r="O437"/>
      <c r="P437"/>
    </row>
    <row r="438" spans="1:16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>
        <v>0.5703125</v>
      </c>
      <c r="N438">
        <v>35.232787290705701</v>
      </c>
      <c r="O438"/>
      <c r="P438"/>
    </row>
    <row r="439" spans="1:16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>
        <v>0.57304687499999996</v>
      </c>
      <c r="N439">
        <v>36.059599984846798</v>
      </c>
      <c r="O439"/>
      <c r="P439"/>
    </row>
    <row r="440" spans="1:16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>
        <v>0.57578125000000002</v>
      </c>
      <c r="N440">
        <v>36.895743731766899</v>
      </c>
      <c r="O440"/>
      <c r="P440"/>
    </row>
    <row r="441" spans="1:16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>
        <v>0.57851562499999998</v>
      </c>
      <c r="N441">
        <v>37.741023865952897</v>
      </c>
      <c r="O441"/>
      <c r="P441"/>
    </row>
    <row r="442" spans="1:16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>
        <v>0.58125000000000004</v>
      </c>
      <c r="N442">
        <v>38.595237141328901</v>
      </c>
      <c r="O442"/>
      <c r="P442"/>
    </row>
    <row r="443" spans="1:16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>
        <v>0.583984375</v>
      </c>
      <c r="N443">
        <v>39.458171920234101</v>
      </c>
      <c r="O443"/>
      <c r="P443"/>
    </row>
    <row r="444" spans="1:16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>
        <v>0.58671874999999996</v>
      </c>
      <c r="N444">
        <v>40.329608380178101</v>
      </c>
      <c r="O444"/>
      <c r="P444"/>
    </row>
    <row r="445" spans="1:16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>
        <v>0.58945312500000002</v>
      </c>
      <c r="N445">
        <v>41.209318737992596</v>
      </c>
      <c r="O445"/>
      <c r="P445"/>
    </row>
    <row r="446" spans="1:16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>
        <v>0.59218749999999998</v>
      </c>
      <c r="N446">
        <v>42.097067490934499</v>
      </c>
      <c r="O446"/>
      <c r="P446"/>
    </row>
    <row r="447" spans="1:16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>
        <v>0.59492187499999905</v>
      </c>
      <c r="N447">
        <v>42.9926116742311</v>
      </c>
      <c r="O447"/>
      <c r="P447"/>
    </row>
    <row r="448" spans="1:16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>
        <v>0.597656249999999</v>
      </c>
      <c r="N448">
        <v>43.895701134491901</v>
      </c>
      <c r="O448"/>
      <c r="P448"/>
    </row>
    <row r="449" spans="1:16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>
        <v>0.60039062499999896</v>
      </c>
      <c r="N449">
        <v>44.806078818354202</v>
      </c>
      <c r="O449"/>
      <c r="P449"/>
    </row>
    <row r="450" spans="1:16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>
        <v>0.60312499999999902</v>
      </c>
      <c r="N450">
        <v>45.723481075669099</v>
      </c>
      <c r="O450"/>
      <c r="P450"/>
    </row>
    <row r="451" spans="1:16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>
        <v>0.60585937499999898</v>
      </c>
      <c r="N451">
        <v>46.647637976479501</v>
      </c>
      <c r="O451"/>
      <c r="P451"/>
    </row>
    <row r="452" spans="1:16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>
        <v>0.60859374999999905</v>
      </c>
      <c r="N452">
        <v>47.578273640987497</v>
      </c>
      <c r="O452"/>
      <c r="P452"/>
    </row>
    <row r="453" spans="1:16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>
        <v>0.611328124999999</v>
      </c>
      <c r="N453">
        <v>48.515106581662103</v>
      </c>
      <c r="O453"/>
      <c r="P453"/>
    </row>
    <row r="454" spans="1:16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>
        <v>0.61406249999999896</v>
      </c>
      <c r="N454">
        <v>49.4578500565908</v>
      </c>
      <c r="O454"/>
      <c r="P454"/>
    </row>
    <row r="455" spans="1:16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>
        <v>0.61679687499999902</v>
      </c>
      <c r="N455">
        <v>50.406212433136098</v>
      </c>
      <c r="O455"/>
      <c r="P455"/>
    </row>
    <row r="456" spans="1:16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>
        <v>0.61953124999999898</v>
      </c>
      <c r="N456">
        <v>51.359897560924303</v>
      </c>
      <c r="O456"/>
      <c r="P456"/>
    </row>
    <row r="457" spans="1:16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>
        <v>0.62226562499999905</v>
      </c>
      <c r="N457">
        <v>52.318605153156902</v>
      </c>
      <c r="O457"/>
      <c r="P457"/>
    </row>
    <row r="458" spans="1:16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>
        <v>0.624999999999999</v>
      </c>
      <c r="N458">
        <v>53.282031175210498</v>
      </c>
      <c r="O458"/>
      <c r="P458"/>
    </row>
    <row r="459" spans="1:16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>
        <v>0.62773437499999896</v>
      </c>
      <c r="N459">
        <v>54.249868239464703</v>
      </c>
      <c r="O459"/>
      <c r="P459"/>
    </row>
    <row r="460" spans="1:16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>
        <v>0.63046874999999902</v>
      </c>
      <c r="N460">
        <v>55.221806005282403</v>
      </c>
      <c r="O460"/>
      <c r="P460"/>
    </row>
    <row r="461" spans="1:16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>
        <v>0.63320312499999898</v>
      </c>
      <c r="N461">
        <v>56.197531583049503</v>
      </c>
      <c r="O461"/>
      <c r="P461"/>
    </row>
    <row r="462" spans="1:16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>
        <v>0.63593749999999905</v>
      </c>
      <c r="N462">
        <v>57.1767299411773</v>
      </c>
      <c r="O462"/>
      <c r="P462"/>
    </row>
    <row r="463" spans="1:16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>
        <v>0.638671874999999</v>
      </c>
      <c r="N463">
        <v>58.159084314962499</v>
      </c>
      <c r="O463"/>
      <c r="P463"/>
    </row>
    <row r="464" spans="1:16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>
        <v>0.64140624999999896</v>
      </c>
      <c r="N464">
        <v>59.144276616206803</v>
      </c>
      <c r="O464"/>
      <c r="P464"/>
    </row>
    <row r="465" spans="1:16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>
        <v>0.64414062499999902</v>
      </c>
      <c r="N465">
        <v>60.131987842500699</v>
      </c>
      <c r="O465"/>
      <c r="P465"/>
    </row>
    <row r="466" spans="1:16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>
        <v>0.64687499999999898</v>
      </c>
      <c r="N466">
        <v>61.121898485089503</v>
      </c>
      <c r="O466"/>
      <c r="P466"/>
    </row>
    <row r="467" spans="1:16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>
        <v>0.64960937499999905</v>
      </c>
      <c r="N467">
        <v>62.113688934256302</v>
      </c>
      <c r="O467"/>
      <c r="P467"/>
    </row>
    <row r="468" spans="1:16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>
        <v>0.652343749999999</v>
      </c>
      <c r="N468">
        <v>63.107039881176597</v>
      </c>
      <c r="O468"/>
      <c r="P468"/>
    </row>
    <row r="469" spans="1:16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>
        <v>0.65507812499999896</v>
      </c>
      <c r="N469">
        <v>64.101632715225705</v>
      </c>
      <c r="O469"/>
      <c r="P469"/>
    </row>
    <row r="470" spans="1:16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>
        <v>0.65781249999999802</v>
      </c>
      <c r="N470">
        <v>65.097149915749696</v>
      </c>
      <c r="O470"/>
      <c r="P470"/>
    </row>
    <row r="471" spans="1:16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>
        <v>0.66054687499999798</v>
      </c>
      <c r="N471">
        <v>66.093275437342797</v>
      </c>
      <c r="O471"/>
      <c r="P471"/>
    </row>
    <row r="472" spans="1:16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>
        <v>0.66328124999999805</v>
      </c>
      <c r="N472">
        <v>67.089695087714105</v>
      </c>
      <c r="O472"/>
      <c r="P472"/>
    </row>
    <row r="473" spans="1:16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>
        <v>0.666015624999998</v>
      </c>
      <c r="N473">
        <v>68.086096897265307</v>
      </c>
      <c r="O473"/>
      <c r="P473"/>
    </row>
    <row r="474" spans="1:16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>
        <v>0.66874999999999796</v>
      </c>
      <c r="N474">
        <v>69.082171479545494</v>
      </c>
      <c r="O474"/>
      <c r="P474"/>
    </row>
    <row r="475" spans="1:16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>
        <v>0.67148437499999802</v>
      </c>
      <c r="N475">
        <v>70.0776123817963</v>
      </c>
      <c r="O475"/>
      <c r="P475"/>
    </row>
    <row r="476" spans="1:16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>
        <v>0.67421874999999798</v>
      </c>
      <c r="N476">
        <v>71.072116424850094</v>
      </c>
      <c r="O476"/>
      <c r="P476"/>
    </row>
    <row r="477" spans="1:16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>
        <v>0.67695312499999805</v>
      </c>
      <c r="N477">
        <v>72.065384031694407</v>
      </c>
      <c r="O477"/>
      <c r="P477"/>
    </row>
    <row r="478" spans="1:16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>
        <v>0.679687499999998</v>
      </c>
      <c r="N478">
        <v>73.057119544069906</v>
      </c>
      <c r="O478"/>
      <c r="P478"/>
    </row>
    <row r="479" spans="1:16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>
        <v>0.68242187499999796</v>
      </c>
      <c r="N479">
        <v>74.047031526524194</v>
      </c>
      <c r="O479"/>
      <c r="P479"/>
    </row>
    <row r="480" spans="1:16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>
        <v>0.68515624999999802</v>
      </c>
      <c r="N480">
        <v>75.034833057398899</v>
      </c>
      <c r="O480"/>
      <c r="P480"/>
    </row>
    <row r="481" spans="1:16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>
        <v>0.68789062499999798</v>
      </c>
      <c r="N481">
        <v>76.020242006284505</v>
      </c>
      <c r="O481"/>
      <c r="P481"/>
    </row>
    <row r="482" spans="1:16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>
        <v>0.69062499999999805</v>
      </c>
      <c r="N482">
        <v>77.0029812975353</v>
      </c>
      <c r="O482"/>
      <c r="P482"/>
    </row>
    <row r="483" spans="1:16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>
        <v>0.693359374999998</v>
      </c>
      <c r="N483">
        <v>77.982779159493106</v>
      </c>
      <c r="O483"/>
      <c r="P483"/>
    </row>
    <row r="484" spans="1:16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>
        <v>0.69609374999999796</v>
      </c>
      <c r="N484">
        <v>78.959369359126697</v>
      </c>
      <c r="O484"/>
      <c r="P484"/>
    </row>
    <row r="485" spans="1:16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>
        <v>0.69882812499999802</v>
      </c>
      <c r="N485">
        <v>79.932491421850401</v>
      </c>
      <c r="O485"/>
      <c r="P485"/>
    </row>
    <row r="486" spans="1:16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>
        <v>0.70156249999999798</v>
      </c>
      <c r="N486">
        <v>80.901890836339703</v>
      </c>
      <c r="O486"/>
      <c r="P486"/>
    </row>
    <row r="487" spans="1:16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>
        <v>0.70429687499999805</v>
      </c>
      <c r="N487">
        <v>81.867319244220496</v>
      </c>
      <c r="O487"/>
      <c r="P487"/>
    </row>
    <row r="488" spans="1:16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>
        <v>0.707031249999998</v>
      </c>
      <c r="N488">
        <v>82.828534614557896</v>
      </c>
      <c r="O488"/>
      <c r="P488"/>
    </row>
    <row r="489" spans="1:16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>
        <v>0.70976562499999796</v>
      </c>
      <c r="N489">
        <v>83.785301403126596</v>
      </c>
      <c r="O489"/>
      <c r="P489"/>
    </row>
    <row r="490" spans="1:16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>
        <v>0.71249999999999802</v>
      </c>
      <c r="N490">
        <v>84.737390696491005</v>
      </c>
      <c r="O490"/>
      <c r="P490"/>
    </row>
    <row r="491" spans="1:16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>
        <v>0.71523437499999798</v>
      </c>
      <c r="N491">
        <v>85.684580340978798</v>
      </c>
      <c r="O491"/>
      <c r="P491"/>
    </row>
    <row r="492" spans="1:16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>
        <v>0.71796874999999705</v>
      </c>
      <c r="N492">
        <v>86.626655056668596</v>
      </c>
      <c r="O492"/>
      <c r="P492"/>
    </row>
    <row r="493" spans="1:16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>
        <v>0.720703124999997</v>
      </c>
      <c r="N493">
        <v>87.563406536564997</v>
      </c>
      <c r="O493"/>
      <c r="P493"/>
    </row>
    <row r="494" spans="1:16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>
        <v>0.72343749999999696</v>
      </c>
      <c r="N494">
        <v>88.494633531173093</v>
      </c>
      <c r="O494"/>
      <c r="P494"/>
    </row>
    <row r="495" spans="1:16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>
        <v>0.72617187499999702</v>
      </c>
      <c r="N495">
        <v>89.420141918720205</v>
      </c>
      <c r="O495"/>
      <c r="P495"/>
    </row>
    <row r="496" spans="1:16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>
        <v>0.72890624999999698</v>
      </c>
      <c r="N496">
        <v>90.339744761316993</v>
      </c>
      <c r="O496"/>
      <c r="P496"/>
    </row>
    <row r="497" spans="1:16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>
        <v>0.73164062499999705</v>
      </c>
      <c r="N497">
        <v>91.253262347375795</v>
      </c>
      <c r="O497"/>
      <c r="P497"/>
    </row>
    <row r="498" spans="1:16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>
        <v>0.734374999999997</v>
      </c>
      <c r="N498">
        <v>92.160522220643301</v>
      </c>
      <c r="O498"/>
      <c r="P498"/>
    </row>
    <row r="499" spans="1:16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>
        <v>0.73710937499999696</v>
      </c>
      <c r="N499">
        <v>93.061359196224402</v>
      </c>
      <c r="O499"/>
      <c r="P499"/>
    </row>
    <row r="500" spans="1:16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>
        <v>0.73984374999999702</v>
      </c>
      <c r="N500">
        <v>93.955615364010598</v>
      </c>
      <c r="O500"/>
      <c r="P500"/>
    </row>
    <row r="501" spans="1:16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>
        <v>0.74257812499999698</v>
      </c>
      <c r="N501">
        <v>94.843140079937697</v>
      </c>
      <c r="O501"/>
      <c r="P501"/>
    </row>
    <row r="502" spans="1:16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>
        <v>0.74531249999999705</v>
      </c>
      <c r="N502">
        <v>95.723789945528694</v>
      </c>
      <c r="O502"/>
      <c r="P502"/>
    </row>
    <row r="503" spans="1:16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>
        <v>0.748046874999997</v>
      </c>
      <c r="N503">
        <v>96.597428776186703</v>
      </c>
      <c r="O503"/>
      <c r="P503"/>
    </row>
    <row r="504" spans="1:16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>
        <v>0.75078124999999696</v>
      </c>
      <c r="N504">
        <v>97.463927558722901</v>
      </c>
      <c r="O504"/>
      <c r="P504"/>
    </row>
    <row r="505" spans="1:16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>
        <v>0.75351562499999702</v>
      </c>
      <c r="N505">
        <v>98.323164398616498</v>
      </c>
      <c r="O505"/>
      <c r="P505"/>
    </row>
    <row r="506" spans="1:16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>
        <v>0.75624999999999698</v>
      </c>
      <c r="N506">
        <v>99.175024457509195</v>
      </c>
      <c r="O506"/>
      <c r="P506"/>
    </row>
    <row r="507" spans="1:16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>
        <v>0.75898437499999705</v>
      </c>
      <c r="N507">
        <v>100.01939988145</v>
      </c>
      <c r="O507"/>
      <c r="P507"/>
    </row>
    <row r="508" spans="1:16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>
        <v>0.761718749999997</v>
      </c>
      <c r="N508">
        <v>100.856189720411</v>
      </c>
      <c r="O508"/>
      <c r="P508"/>
    </row>
    <row r="509" spans="1:16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>
        <v>0.76445312499999696</v>
      </c>
      <c r="N509">
        <v>101.685299839585</v>
      </c>
      <c r="O509"/>
      <c r="P509"/>
    </row>
    <row r="510" spans="1:16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>
        <v>0.76718749999999702</v>
      </c>
      <c r="N510">
        <v>102.50664282299699</v>
      </c>
      <c r="O510"/>
      <c r="P510"/>
    </row>
    <row r="511" spans="1:16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>
        <v>0.76992187499999698</v>
      </c>
      <c r="N511">
        <v>103.320137869953</v>
      </c>
      <c r="O511"/>
      <c r="P511"/>
    </row>
    <row r="512" spans="1:16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>
        <v>0.77265624999999705</v>
      </c>
      <c r="N512">
        <v>104.125710684829</v>
      </c>
      <c r="O512"/>
      <c r="P512"/>
    </row>
    <row r="513" spans="1:17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>
        <v>0.775390624999997</v>
      </c>
      <c r="N513">
        <v>104.923293360722</v>
      </c>
      <c r="O513"/>
      <c r="P513"/>
    </row>
    <row r="514" spans="1:1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>
        <v>0.77812499999999696</v>
      </c>
      <c r="N514">
        <v>105.71282425747501</v>
      </c>
      <c r="O514"/>
      <c r="P514"/>
    </row>
    <row r="515" spans="1:17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>
        <v>0.78085937499999702</v>
      </c>
      <c r="N515">
        <v>106.494247874561</v>
      </c>
      <c r="O515"/>
      <c r="P515"/>
    </row>
    <row r="516" spans="1:17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>
        <v>0.78359374999999598</v>
      </c>
      <c r="N516">
        <v>107.26751471932199</v>
      </c>
      <c r="O516"/>
      <c r="P516"/>
    </row>
    <row r="517" spans="1:1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>
        <v>0.78632812499999605</v>
      </c>
      <c r="N517">
        <v>108.032581171038</v>
      </c>
      <c r="O517"/>
      <c r="P517"/>
    </row>
    <row r="518" spans="1:17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>
        <v>0.789062499999996</v>
      </c>
      <c r="N518">
        <v>108.789409341303</v>
      </c>
      <c r="O518"/>
      <c r="P518"/>
    </row>
    <row r="519" spans="1:17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>
        <v>0.79179687499999596</v>
      </c>
      <c r="N519">
        <v>109.537966931135</v>
      </c>
      <c r="O519"/>
      <c r="P519"/>
    </row>
    <row r="520" spans="1:1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>
        <v>0.79453124999999603</v>
      </c>
      <c r="N520">
        <v>110.27822708529099</v>
      </c>
      <c r="O520"/>
      <c r="P520"/>
    </row>
    <row r="521" spans="1:17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>
        <v>0.79726562499999598</v>
      </c>
      <c r="N521">
        <v>111.01016824419</v>
      </c>
      <c r="O521"/>
      <c r="P521"/>
    </row>
    <row r="522" spans="1:17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>
        <v>0.79999999999999605</v>
      </c>
      <c r="N522">
        <v>111.733773993865</v>
      </c>
      <c r="O522"/>
      <c r="P522"/>
    </row>
    <row r="523" spans="1:1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</row>
    <row r="524" spans="1:17" x14ac:dyDescent="0.2">
      <c r="A524" s="3" t="s">
        <v>150</v>
      </c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</row>
    <row r="525" spans="1:17" x14ac:dyDescent="0.2">
      <c r="A525">
        <v>1</v>
      </c>
      <c r="B525">
        <v>2</v>
      </c>
      <c r="C525">
        <v>3</v>
      </c>
      <c r="D525">
        <v>4</v>
      </c>
      <c r="E525">
        <v>5</v>
      </c>
      <c r="F525"/>
      <c r="G525" t="s">
        <v>113</v>
      </c>
      <c r="H525" t="s">
        <v>114</v>
      </c>
      <c r="I525" t="s">
        <v>115</v>
      </c>
      <c r="J525" t="s">
        <v>116</v>
      </c>
      <c r="K525" t="s">
        <v>117</v>
      </c>
      <c r="L525" t="s">
        <v>118</v>
      </c>
      <c r="M525" t="s">
        <v>119</v>
      </c>
      <c r="N525" t="s">
        <v>120</v>
      </c>
      <c r="O525" t="s">
        <v>121</v>
      </c>
      <c r="P525" t="s">
        <v>122</v>
      </c>
      <c r="Q525"/>
    </row>
    <row r="526" spans="1:17" x14ac:dyDescent="0.2">
      <c r="A526">
        <v>0.76378358450652595</v>
      </c>
      <c r="B526">
        <v>0.75367709519330495</v>
      </c>
      <c r="C526">
        <v>0.67318810539319995</v>
      </c>
      <c r="D526">
        <v>0.70938338895852904</v>
      </c>
      <c r="E526">
        <v>0.66847460598173003</v>
      </c>
      <c r="F526"/>
      <c r="G526">
        <v>0.758730339849916</v>
      </c>
      <c r="H526">
        <v>100</v>
      </c>
      <c r="I526">
        <v>0.67318810539319995</v>
      </c>
      <c r="J526">
        <v>-0.65735941818597698</v>
      </c>
      <c r="K526">
        <v>99.941271918553795</v>
      </c>
      <c r="L526">
        <v>5.87280814461053E-2</v>
      </c>
      <c r="M526">
        <v>0.1</v>
      </c>
      <c r="N526">
        <v>-0.65630913711555805</v>
      </c>
      <c r="O526">
        <v>70.697395638946304</v>
      </c>
      <c r="P526" s="64">
        <v>3.5348697819473101</v>
      </c>
      <c r="Q526" s="65" t="s">
        <v>47</v>
      </c>
    </row>
    <row r="527" spans="1:17" x14ac:dyDescent="0.2">
      <c r="A527">
        <v>0.62031929587141599</v>
      </c>
      <c r="B527">
        <v>0.61323620618381103</v>
      </c>
      <c r="C527">
        <v>0.53253279987219004</v>
      </c>
      <c r="D527">
        <v>0.54507564933032004</v>
      </c>
      <c r="E527">
        <v>0.55805114375483</v>
      </c>
      <c r="F527"/>
      <c r="G527">
        <v>0.61677775102761301</v>
      </c>
      <c r="H527">
        <v>50</v>
      </c>
      <c r="I527">
        <v>0.53253279987219004</v>
      </c>
      <c r="J527">
        <v>161.05839057859899</v>
      </c>
      <c r="K527">
        <v>50.399560841196703</v>
      </c>
      <c r="L527">
        <v>-0.39956084119672403</v>
      </c>
      <c r="M527">
        <v>0.102734375</v>
      </c>
      <c r="N527">
        <v>-0.656119931825772</v>
      </c>
      <c r="O527">
        <v>24.848688140589601</v>
      </c>
      <c r="P527" s="64">
        <v>1.2424344070294799</v>
      </c>
      <c r="Q527" s="65">
        <v>5</v>
      </c>
    </row>
    <row r="528" spans="1:17" x14ac:dyDescent="0.2">
      <c r="A528">
        <v>0.519695490258685</v>
      </c>
      <c r="B528">
        <v>0.54051388415790003</v>
      </c>
      <c r="C528">
        <v>0.54110262603019998</v>
      </c>
      <c r="D528">
        <v>0.53208345220468001</v>
      </c>
      <c r="E528">
        <v>0.56976995343109005</v>
      </c>
      <c r="F528"/>
      <c r="G528">
        <v>0.53010468720829196</v>
      </c>
      <c r="H528">
        <v>25</v>
      </c>
      <c r="I528">
        <v>0.54110262603019998</v>
      </c>
      <c r="J528">
        <v>0.69958305856676595</v>
      </c>
      <c r="K528">
        <v>24.251634745244399</v>
      </c>
      <c r="L528">
        <v>0.74836525475559001</v>
      </c>
      <c r="M528">
        <v>0.10546875</v>
      </c>
      <c r="N528">
        <v>-0.65590299309843603</v>
      </c>
      <c r="O528">
        <v>27.0258680643494</v>
      </c>
      <c r="P528" s="64">
        <v>1.3512934032174699</v>
      </c>
      <c r="Q528" s="65" t="s">
        <v>6</v>
      </c>
    </row>
    <row r="529" spans="1:17" x14ac:dyDescent="0.2">
      <c r="A529">
        <v>0.42273257906898198</v>
      </c>
      <c r="B529">
        <v>0.421315226561015</v>
      </c>
      <c r="C529">
        <v>0.49622226111781997</v>
      </c>
      <c r="D529">
        <v>0.50393268373140998</v>
      </c>
      <c r="E529">
        <v>0.483735290962239</v>
      </c>
      <c r="F529"/>
      <c r="G529">
        <v>0.42202390281499802</v>
      </c>
      <c r="H529">
        <v>12.5</v>
      </c>
      <c r="I529">
        <v>0.49622226111781997</v>
      </c>
      <c r="J529">
        <v>6.1401547722613499</v>
      </c>
      <c r="K529">
        <v>6.2912984807954002</v>
      </c>
      <c r="L529">
        <v>6.20870151920459</v>
      </c>
      <c r="M529">
        <v>0.108203125</v>
      </c>
      <c r="N529">
        <v>-0.65565513611140502</v>
      </c>
      <c r="O529">
        <v>16.845892546656401</v>
      </c>
      <c r="P529" s="64">
        <v>0.84229462733282301</v>
      </c>
      <c r="Q529" s="65" t="s">
        <v>210</v>
      </c>
    </row>
    <row r="530" spans="1:17" x14ac:dyDescent="0.2">
      <c r="A530">
        <v>0.42914350443036198</v>
      </c>
      <c r="B530">
        <v>0.44485454276383102</v>
      </c>
      <c r="C530">
        <v>0.161841790644741</v>
      </c>
      <c r="D530">
        <v>0.162005712399271</v>
      </c>
      <c r="E530">
        <v>0.148984667481461</v>
      </c>
      <c r="F530"/>
      <c r="G530">
        <v>0.43699902359709603</v>
      </c>
      <c r="H530">
        <v>6.25</v>
      </c>
      <c r="I530">
        <v>0.161841790644741</v>
      </c>
      <c r="J530"/>
      <c r="K530">
        <v>7.8628702034322</v>
      </c>
      <c r="L530">
        <v>-1.6128702034322</v>
      </c>
      <c r="M530">
        <v>0.11093749999999999</v>
      </c>
      <c r="N530">
        <v>-0.655372906054699</v>
      </c>
      <c r="O530">
        <v>-0.63717095577136795</v>
      </c>
      <c r="P530" s="64">
        <v>-3.1858547788568399E-2</v>
      </c>
      <c r="Q530" s="65" t="s">
        <v>211</v>
      </c>
    </row>
    <row r="531" spans="1:17" x14ac:dyDescent="0.2">
      <c r="A531">
        <v>0.41273223833000899</v>
      </c>
      <c r="B531">
        <v>0.39917123223291101</v>
      </c>
      <c r="C531">
        <v>0.191603396166422</v>
      </c>
      <c r="D531">
        <v>0.19658920732572999</v>
      </c>
      <c r="E531">
        <v>0.19584252000908201</v>
      </c>
      <c r="F531"/>
      <c r="G531">
        <v>0.40595173528146</v>
      </c>
      <c r="H531">
        <v>3.125</v>
      </c>
      <c r="I531">
        <v>0.191603396166422</v>
      </c>
      <c r="J531"/>
      <c r="K531">
        <v>4.8677151867628101</v>
      </c>
      <c r="L531">
        <v>-1.7427151867628099</v>
      </c>
      <c r="M531">
        <v>0.11367187500000001</v>
      </c>
      <c r="N531">
        <v>-0.65505256294644298</v>
      </c>
      <c r="O531">
        <v>-0.60045383453398504</v>
      </c>
      <c r="P531" s="64">
        <v>-3.0022691726699299E-2</v>
      </c>
      <c r="Q531" s="65" t="s">
        <v>67</v>
      </c>
    </row>
    <row r="532" spans="1:17" x14ac:dyDescent="0.2">
      <c r="A532">
        <v>0.41214769464316597</v>
      </c>
      <c r="B532">
        <v>0.41403906254411699</v>
      </c>
      <c r="C532"/>
      <c r="D532"/>
      <c r="E532"/>
      <c r="F532"/>
      <c r="G532">
        <v>0.41309337859364098</v>
      </c>
      <c r="H532">
        <v>1.5625</v>
      </c>
      <c r="I532"/>
      <c r="J532"/>
      <c r="K532">
        <v>5.4685256698376099</v>
      </c>
      <c r="L532">
        <v>-3.9060256698376099</v>
      </c>
      <c r="M532">
        <v>0.11640625</v>
      </c>
      <c r="N532">
        <v>-0.65469006600816104</v>
      </c>
      <c r="O532"/>
      <c r="P532"/>
      <c r="Q532"/>
    </row>
    <row r="533" spans="1:17" x14ac:dyDescent="0.2">
      <c r="A533">
        <v>0.19517118576078701</v>
      </c>
      <c r="B533">
        <v>0.102143876056697</v>
      </c>
      <c r="C533"/>
      <c r="D533"/>
      <c r="E533"/>
      <c r="F533"/>
      <c r="G533">
        <v>0.14865753090874201</v>
      </c>
      <c r="H533">
        <v>0</v>
      </c>
      <c r="I533"/>
      <c r="J533"/>
      <c r="K533">
        <v>-0.64537738581803805</v>
      </c>
      <c r="L533">
        <v>0.64537738581803805</v>
      </c>
      <c r="M533">
        <v>0.119140625</v>
      </c>
      <c r="N533">
        <v>-0.65428105759848199</v>
      </c>
      <c r="O533"/>
      <c r="P533"/>
      <c r="Q533"/>
    </row>
    <row r="534" spans="1:17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>
        <v>0.121875</v>
      </c>
      <c r="N534">
        <v>-0.65382084670445095</v>
      </c>
      <c r="O534"/>
      <c r="P534"/>
      <c r="Q534"/>
    </row>
    <row r="535" spans="1:1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>
        <v>0.12460937499999999</v>
      </c>
      <c r="N535">
        <v>-0.65330439198979995</v>
      </c>
      <c r="O535"/>
      <c r="P535"/>
      <c r="Q535"/>
    </row>
    <row r="536" spans="1:17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>
        <v>0.12734375000000001</v>
      </c>
      <c r="N536">
        <v>-0.652726284399606</v>
      </c>
      <c r="O536"/>
      <c r="P536"/>
      <c r="Q536"/>
    </row>
    <row r="537" spans="1:17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>
        <v>0.13007812499999999</v>
      </c>
      <c r="N537">
        <v>-0.65208072932097705</v>
      </c>
      <c r="O537"/>
      <c r="P537"/>
      <c r="Q537"/>
    </row>
    <row r="538" spans="1:1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>
        <v>0.1328125</v>
      </c>
      <c r="N538">
        <v>-0.65136152829951999</v>
      </c>
      <c r="O538"/>
      <c r="P538"/>
      <c r="Q538"/>
    </row>
    <row r="539" spans="1:17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>
        <v>0.13554687500000001</v>
      </c>
      <c r="N539">
        <v>-0.65056206031154395</v>
      </c>
      <c r="O539"/>
      <c r="P539"/>
      <c r="Q539"/>
    </row>
    <row r="540" spans="1:17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>
        <v>0.13828124999999999</v>
      </c>
      <c r="N540">
        <v>-0.64967526259211195</v>
      </c>
      <c r="O540"/>
      <c r="P540"/>
      <c r="Q540"/>
    </row>
    <row r="541" spans="1:1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>
        <v>0.14101562500000001</v>
      </c>
      <c r="N541">
        <v>-0.64869361101927603</v>
      </c>
      <c r="O541"/>
      <c r="P541"/>
      <c r="Q541"/>
    </row>
    <row r="542" spans="1:17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>
        <v>0.14374999999999999</v>
      </c>
      <c r="N542">
        <v>-0.64760910005502603</v>
      </c>
      <c r="O542"/>
      <c r="P542"/>
      <c r="Q542"/>
    </row>
    <row r="543" spans="1:17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>
        <v>0.146484375</v>
      </c>
      <c r="N543">
        <v>-0.646413222243717</v>
      </c>
      <c r="O543"/>
      <c r="P543"/>
      <c r="Q543"/>
    </row>
    <row r="544" spans="1:1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>
        <v>0.14921875000000001</v>
      </c>
      <c r="N544">
        <v>-0.64509694726898903</v>
      </c>
      <c r="O544"/>
      <c r="P544"/>
      <c r="Q544"/>
    </row>
    <row r="545" spans="1:17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>
        <v>0.15195312499999999</v>
      </c>
      <c r="N545">
        <v>-0.64365070057045304</v>
      </c>
      <c r="O545"/>
      <c r="P545"/>
      <c r="Q545"/>
    </row>
    <row r="546" spans="1:17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>
        <v>0.15468750000000001</v>
      </c>
      <c r="N546">
        <v>-0.64206434152171699</v>
      </c>
      <c r="O546"/>
      <c r="P546"/>
      <c r="Q546"/>
    </row>
    <row r="547" spans="1:1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>
        <v>0.15742187499999999</v>
      </c>
      <c r="N547">
        <v>-0.64032714117160605</v>
      </c>
      <c r="O547"/>
      <c r="P547"/>
      <c r="Q547"/>
    </row>
    <row r="548" spans="1:17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>
        <v>0.16015625</v>
      </c>
      <c r="N548">
        <v>-0.63842775955078401</v>
      </c>
      <c r="O548"/>
      <c r="P548"/>
      <c r="Q548"/>
    </row>
    <row r="549" spans="1:17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>
        <v>0.16289062500000001</v>
      </c>
      <c r="N549">
        <v>-0.636354222546338</v>
      </c>
      <c r="O549"/>
      <c r="P549"/>
      <c r="Q549"/>
    </row>
    <row r="550" spans="1:1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>
        <v>0.16562499999999999</v>
      </c>
      <c r="N550">
        <v>-0.63409389834724394</v>
      </c>
      <c r="O550"/>
      <c r="P550"/>
      <c r="Q550"/>
    </row>
    <row r="551" spans="1:17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>
        <v>0.16835937500000001</v>
      </c>
      <c r="N551">
        <v>-0.63163347346405896</v>
      </c>
      <c r="O551"/>
      <c r="P551"/>
      <c r="Q551"/>
    </row>
    <row r="552" spans="1:17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>
        <v>0.17109374999999999</v>
      </c>
      <c r="N552">
        <v>-0.62895892832662204</v>
      </c>
      <c r="O552"/>
      <c r="P552"/>
      <c r="Q552"/>
    </row>
    <row r="553" spans="1:1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>
        <v>0.173828125</v>
      </c>
      <c r="N553">
        <v>-0.62605551246400004</v>
      </c>
      <c r="O553"/>
      <c r="P553"/>
      <c r="Q553"/>
    </row>
    <row r="554" spans="1:17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>
        <v>0.17656250000000001</v>
      </c>
      <c r="N554">
        <v>-0.62290771927141197</v>
      </c>
      <c r="O554"/>
      <c r="P554"/>
      <c r="Q554"/>
    </row>
    <row r="555" spans="1:17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>
        <v>0.17929687499999999</v>
      </c>
      <c r="N555">
        <v>-0.61949926036942005</v>
      </c>
      <c r="O555"/>
      <c r="P555"/>
      <c r="Q555"/>
    </row>
    <row r="556" spans="1:1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>
        <v>0.18203125000000001</v>
      </c>
      <c r="N556">
        <v>-0.61581303956121103</v>
      </c>
      <c r="O556"/>
      <c r="P556"/>
      <c r="Q556"/>
    </row>
    <row r="557" spans="1:17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>
        <v>0.18476562499999999</v>
      </c>
      <c r="N557">
        <v>-0.61183112639442805</v>
      </c>
      <c r="O557"/>
      <c r="P557"/>
      <c r="Q557"/>
    </row>
    <row r="558" spans="1:17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>
        <v>0.1875</v>
      </c>
      <c r="N558">
        <v>-0.60753472933463304</v>
      </c>
      <c r="O558"/>
      <c r="P558"/>
      <c r="Q558"/>
    </row>
    <row r="559" spans="1:1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>
        <v>0.19023437500000001</v>
      </c>
      <c r="N559">
        <v>-0.60290416855817797</v>
      </c>
      <c r="O559"/>
      <c r="P559"/>
      <c r="Q559"/>
    </row>
    <row r="560" spans="1:17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>
        <v>0.19296874999999999</v>
      </c>
      <c r="N560">
        <v>-0.59791884837299802</v>
      </c>
      <c r="O560"/>
      <c r="P560"/>
      <c r="Q560"/>
    </row>
    <row r="561" spans="1:17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>
        <v>0.19570312500000001</v>
      </c>
      <c r="N561">
        <v>-0.59255722927659904</v>
      </c>
      <c r="O561"/>
      <c r="P561"/>
      <c r="Q561"/>
    </row>
    <row r="562" spans="1:1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>
        <v>0.19843749999999999</v>
      </c>
      <c r="N562">
        <v>-0.58679679966134202</v>
      </c>
      <c r="O562"/>
      <c r="P562"/>
      <c r="Q562"/>
    </row>
    <row r="563" spans="1:17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>
        <v>0.201171875</v>
      </c>
      <c r="N563">
        <v>-0.58061404717800402</v>
      </c>
      <c r="O563"/>
      <c r="P563"/>
      <c r="Q563"/>
    </row>
    <row r="564" spans="1:17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>
        <v>0.20390625000000001</v>
      </c>
      <c r="N564">
        <v>-0.57398442976950304</v>
      </c>
      <c r="O564"/>
      <c r="P564"/>
      <c r="Q564"/>
    </row>
    <row r="565" spans="1:1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>
        <v>0.20664062499999999</v>
      </c>
      <c r="N565">
        <v>-0.56688234638766499</v>
      </c>
      <c r="O565"/>
      <c r="P565"/>
      <c r="Q565"/>
    </row>
    <row r="566" spans="1:17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>
        <v>0.20937500000000001</v>
      </c>
      <c r="N566">
        <v>-0.55928110740692705</v>
      </c>
      <c r="O566"/>
      <c r="P566"/>
      <c r="Q566"/>
    </row>
    <row r="567" spans="1:17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>
        <v>0.21210937499999999</v>
      </c>
      <c r="N567">
        <v>-0.55115290474997802</v>
      </c>
      <c r="O567"/>
      <c r="P567"/>
      <c r="Q567"/>
    </row>
    <row r="568" spans="1:1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>
        <v>0.21484375</v>
      </c>
      <c r="N568">
        <v>-0.54246878174146995</v>
      </c>
      <c r="O568"/>
      <c r="P568"/>
      <c r="Q568"/>
    </row>
    <row r="569" spans="1:17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>
        <v>0.21757812500000001</v>
      </c>
      <c r="N569">
        <v>-0.53319860270715203</v>
      </c>
      <c r="O569"/>
      <c r="P569"/>
      <c r="Q569"/>
    </row>
    <row r="570" spans="1:17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>
        <v>0.22031249999999999</v>
      </c>
      <c r="N570">
        <v>-0.52331102233705296</v>
      </c>
      <c r="O570"/>
      <c r="P570"/>
      <c r="Q570"/>
    </row>
    <row r="571" spans="1:1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>
        <v>0.22304687500000001</v>
      </c>
      <c r="N571">
        <v>-0.512773454832682</v>
      </c>
      <c r="O571"/>
      <c r="P571"/>
      <c r="Q571"/>
    </row>
    <row r="572" spans="1:17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>
        <v>0.22578124999999999</v>
      </c>
      <c r="N572">
        <v>-0.50155204285961297</v>
      </c>
      <c r="O572"/>
      <c r="P572"/>
      <c r="Q572"/>
    </row>
    <row r="573" spans="1:17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>
        <v>0.228515625</v>
      </c>
      <c r="N573">
        <v>-0.489611626328321</v>
      </c>
      <c r="O573"/>
      <c r="P573"/>
      <c r="Q573"/>
    </row>
    <row r="574" spans="1:1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>
        <v>0.23125000000000001</v>
      </c>
      <c r="N574">
        <v>-0.47691571102765901</v>
      </c>
      <c r="O574"/>
      <c r="P574"/>
      <c r="Q574"/>
    </row>
    <row r="575" spans="1:17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>
        <v>0.23398437499999999</v>
      </c>
      <c r="N575">
        <v>-0.46342643713701898</v>
      </c>
      <c r="O575"/>
      <c r="P575"/>
      <c r="Q575"/>
    </row>
    <row r="576" spans="1:17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>
        <v>0.23671875000000001</v>
      </c>
      <c r="N576">
        <v>-0.44910454764489899</v>
      </c>
      <c r="O576"/>
      <c r="P576"/>
      <c r="Q576"/>
    </row>
    <row r="577" spans="1:1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>
        <v>0.23945312499999999</v>
      </c>
      <c r="N577">
        <v>-0.43390935670339098</v>
      </c>
      <c r="O577"/>
      <c r="P577"/>
      <c r="Q577"/>
    </row>
    <row r="578" spans="1:17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>
        <v>0.2421875</v>
      </c>
      <c r="N578">
        <v>-0.41779871794994999</v>
      </c>
      <c r="O578"/>
      <c r="P578"/>
      <c r="Q578"/>
    </row>
    <row r="579" spans="1:17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>
        <v>0.24492187500000001</v>
      </c>
      <c r="N579">
        <v>-0.40072899282976199</v>
      </c>
      <c r="O579"/>
      <c r="P579"/>
      <c r="Q579"/>
    </row>
    <row r="580" spans="1:1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>
        <v>0.24765624999999999</v>
      </c>
      <c r="N580">
        <v>-0.38265501895401199</v>
      </c>
      <c r="O580"/>
      <c r="P580"/>
      <c r="Q580"/>
    </row>
    <row r="581" spans="1:17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>
        <v>0.25039062499999998</v>
      </c>
      <c r="N581">
        <v>-0.36353007853150998</v>
      </c>
      <c r="O581"/>
      <c r="P581"/>
      <c r="Q581"/>
    </row>
    <row r="582" spans="1:17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>
        <v>0.25312499999999999</v>
      </c>
      <c r="N582">
        <v>-0.34330586691326198</v>
      </c>
      <c r="O582"/>
      <c r="P582"/>
      <c r="Q582"/>
    </row>
    <row r="583" spans="1:1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>
        <v>0.255859375</v>
      </c>
      <c r="N583">
        <v>-0.32193246129189801</v>
      </c>
      <c r="O583"/>
      <c r="P583"/>
      <c r="Q583"/>
    </row>
    <row r="584" spans="1:17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>
        <v>0.25859375000000001</v>
      </c>
      <c r="N584">
        <v>-0.29935828960018002</v>
      </c>
      <c r="O584"/>
      <c r="P584"/>
      <c r="Q584"/>
    </row>
    <row r="585" spans="1:17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>
        <v>0.26132812500000002</v>
      </c>
      <c r="N585">
        <v>-0.27553009965529501</v>
      </c>
      <c r="O585"/>
      <c r="P585"/>
      <c r="Q585"/>
    </row>
    <row r="586" spans="1:1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>
        <v>0.26406249999999998</v>
      </c>
      <c r="N586">
        <v>-0.25039292859814799</v>
      </c>
      <c r="O586"/>
      <c r="P586"/>
      <c r="Q586"/>
    </row>
    <row r="587" spans="1:17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>
        <v>0.26679687499999999</v>
      </c>
      <c r="N587">
        <v>-0.22389007267948399</v>
      </c>
      <c r="O587"/>
      <c r="P587"/>
      <c r="Q587"/>
    </row>
    <row r="588" spans="1:17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>
        <v>0.26953125</v>
      </c>
      <c r="N588">
        <v>-0.195963057447368</v>
      </c>
      <c r="O588"/>
      <c r="P588"/>
      <c r="Q588"/>
    </row>
    <row r="589" spans="1:1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>
        <v>0.27226562500000001</v>
      </c>
      <c r="N589">
        <v>-0.166551608393362</v>
      </c>
      <c r="O589"/>
      <c r="P589"/>
      <c r="Q589"/>
    </row>
    <row r="590" spans="1:17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>
        <v>0.27500000000000002</v>
      </c>
      <c r="N590">
        <v>-0.13559362211754999</v>
      </c>
      <c r="O590"/>
      <c r="P590"/>
      <c r="Q590"/>
    </row>
    <row r="591" spans="1:17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>
        <v>0.27773437499999998</v>
      </c>
      <c r="N591">
        <v>-0.103025138075572</v>
      </c>
      <c r="O591"/>
      <c r="P591"/>
      <c r="Q591"/>
    </row>
    <row r="592" spans="1:1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>
        <v>0.28046874999999999</v>
      </c>
      <c r="N592">
        <v>-6.8780310973807199E-2</v>
      </c>
      <c r="O592"/>
      <c r="P592"/>
      <c r="Q592"/>
    </row>
    <row r="593" spans="1:17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>
        <v>0.283203125</v>
      </c>
      <c r="N593">
        <v>-3.2791383881961102E-2</v>
      </c>
      <c r="O593"/>
      <c r="P593"/>
      <c r="Q593"/>
    </row>
    <row r="594" spans="1:17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>
        <v>0.28593750000000001</v>
      </c>
      <c r="N594" s="59">
        <v>5.0113378644889304E-3</v>
      </c>
      <c r="O594"/>
      <c r="P594"/>
      <c r="Q594"/>
    </row>
    <row r="595" spans="1:1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>
        <v>0.28867187500000002</v>
      </c>
      <c r="N595">
        <v>4.4699511896342803E-2</v>
      </c>
      <c r="O595"/>
      <c r="P595"/>
      <c r="Q595"/>
    </row>
    <row r="596" spans="1:17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>
        <v>0.29140624999999998</v>
      </c>
      <c r="N596">
        <v>8.6346783098218097E-2</v>
      </c>
      <c r="O596"/>
      <c r="P596"/>
      <c r="Q596"/>
    </row>
    <row r="597" spans="1:17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>
        <v>0.29414062499999999</v>
      </c>
      <c r="N597">
        <v>0.130028806869251</v>
      </c>
      <c r="O597"/>
      <c r="P597"/>
      <c r="Q597"/>
    </row>
    <row r="598" spans="1:1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>
        <v>0.296875</v>
      </c>
      <c r="N598">
        <v>0.17582327127118</v>
      </c>
      <c r="O598"/>
      <c r="P598"/>
      <c r="Q598"/>
    </row>
    <row r="599" spans="1:17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>
        <v>0.29960937500000001</v>
      </c>
      <c r="N599">
        <v>0.22380991797459401</v>
      </c>
      <c r="O599"/>
      <c r="P599"/>
      <c r="Q599"/>
    </row>
    <row r="600" spans="1:17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>
        <v>0.30234375000000002</v>
      </c>
      <c r="N600">
        <v>0.27407056191059997</v>
      </c>
      <c r="O600"/>
      <c r="P600"/>
      <c r="Q600"/>
    </row>
    <row r="601" spans="1:1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>
        <v>0.30507812499999998</v>
      </c>
      <c r="N601">
        <v>0.32668910953165697</v>
      </c>
      <c r="O601"/>
      <c r="P601"/>
      <c r="Q601"/>
    </row>
    <row r="602" spans="1:17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>
        <v>0.30781249999999999</v>
      </c>
      <c r="N602">
        <v>0.38175157558174699</v>
      </c>
      <c r="O602"/>
      <c r="P602"/>
      <c r="Q602"/>
    </row>
    <row r="603" spans="1:17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>
        <v>0.310546875</v>
      </c>
      <c r="N603">
        <v>0.43934609827249099</v>
      </c>
      <c r="O603"/>
      <c r="P603"/>
      <c r="Q603"/>
    </row>
    <row r="604" spans="1:1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>
        <v>0.31328125000000001</v>
      </c>
      <c r="N604">
        <v>0.49956295275825602</v>
      </c>
      <c r="O604"/>
      <c r="P604"/>
      <c r="Q604"/>
    </row>
    <row r="605" spans="1:17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>
        <v>0.31601562500000002</v>
      </c>
      <c r="N605">
        <v>0.56249456279975596</v>
      </c>
      <c r="O605"/>
      <c r="P605"/>
      <c r="Q605"/>
    </row>
    <row r="606" spans="1:17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>
        <v>0.31874999999999998</v>
      </c>
      <c r="N606">
        <v>0.62823551050207105</v>
      </c>
      <c r="O606"/>
      <c r="P606"/>
      <c r="Q606"/>
    </row>
    <row r="607" spans="1:1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>
        <v>0.32148437499999999</v>
      </c>
      <c r="N607">
        <v>0.69688254400958505</v>
      </c>
      <c r="O607"/>
      <c r="P607"/>
      <c r="Q607"/>
    </row>
    <row r="608" spans="1:17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>
        <v>0.32421875</v>
      </c>
      <c r="N608">
        <v>0.76853458303685096</v>
      </c>
      <c r="O608"/>
      <c r="P608"/>
      <c r="Q608"/>
    </row>
    <row r="609" spans="1:17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>
        <v>0.32695312500000001</v>
      </c>
      <c r="N609">
        <v>0.843292722111044</v>
      </c>
      <c r="O609"/>
      <c r="P609"/>
      <c r="Q609"/>
    </row>
    <row r="610" spans="1:1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>
        <v>0.32968750000000002</v>
      </c>
      <c r="N610">
        <v>0.92126023139839797</v>
      </c>
      <c r="O610"/>
      <c r="P610"/>
      <c r="Q610"/>
    </row>
    <row r="611" spans="1:17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>
        <v>0.33242187499999998</v>
      </c>
      <c r="N611">
        <v>1.0025425549838201</v>
      </c>
      <c r="O611"/>
      <c r="P611"/>
      <c r="Q611"/>
    </row>
    <row r="612" spans="1:17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>
        <v>0.33515624999999999</v>
      </c>
      <c r="N612">
        <v>1.08724730646986</v>
      </c>
      <c r="O612"/>
      <c r="P612"/>
      <c r="Q612"/>
    </row>
    <row r="613" spans="1:1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>
        <v>0.337890625</v>
      </c>
      <c r="N613">
        <v>1.1754842617582999</v>
      </c>
      <c r="O613"/>
      <c r="P613"/>
      <c r="Q613"/>
    </row>
    <row r="614" spans="1:17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>
        <v>0.34062500000000001</v>
      </c>
      <c r="N614">
        <v>1.2673653488749399</v>
      </c>
      <c r="O614"/>
      <c r="P614"/>
      <c r="Q614"/>
    </row>
    <row r="615" spans="1:17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>
        <v>0.34335937500000002</v>
      </c>
      <c r="N615">
        <v>1.36300463469551</v>
      </c>
      <c r="O615"/>
      <c r="P615"/>
      <c r="Q615"/>
    </row>
    <row r="616" spans="1:1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>
        <v>0.34609374999999998</v>
      </c>
      <c r="N616">
        <v>1.46251830842858</v>
      </c>
      <c r="O616"/>
      <c r="P616"/>
      <c r="Q616"/>
    </row>
    <row r="617" spans="1:17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>
        <v>0.34882812499999999</v>
      </c>
      <c r="N617">
        <v>1.56602466170892</v>
      </c>
      <c r="O617"/>
      <c r="P617"/>
      <c r="Q617"/>
    </row>
    <row r="618" spans="1:17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>
        <v>0.3515625</v>
      </c>
      <c r="N618">
        <v>1.6736440651533599</v>
      </c>
      <c r="O618"/>
      <c r="P618"/>
      <c r="Q618"/>
    </row>
    <row r="619" spans="1:1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>
        <v>0.35429687500000001</v>
      </c>
      <c r="N619">
        <v>1.78549894122941</v>
      </c>
      <c r="O619"/>
      <c r="P619"/>
      <c r="Q619"/>
    </row>
    <row r="620" spans="1:17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>
        <v>0.35703125000000002</v>
      </c>
      <c r="N620">
        <v>1.90171373328592</v>
      </c>
      <c r="O620"/>
      <c r="P620"/>
      <c r="Q620"/>
    </row>
    <row r="621" spans="1:17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>
        <v>0.35976562499999998</v>
      </c>
      <c r="N621">
        <v>2.02241487059425</v>
      </c>
      <c r="O621"/>
      <c r="P621"/>
      <c r="Q621"/>
    </row>
    <row r="622" spans="1:1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>
        <v>0.36250000000000099</v>
      </c>
      <c r="N622">
        <v>2.1477307292479599</v>
      </c>
      <c r="O622"/>
      <c r="P622"/>
      <c r="Q622"/>
    </row>
    <row r="623" spans="1:17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>
        <v>0.365234375000001</v>
      </c>
      <c r="N623">
        <v>2.2777915887692601</v>
      </c>
      <c r="O623"/>
      <c r="P623"/>
      <c r="Q623"/>
    </row>
    <row r="624" spans="1:17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>
        <v>0.36796875000000101</v>
      </c>
      <c r="N624">
        <v>2.4127295842706702</v>
      </c>
      <c r="O624"/>
      <c r="P624"/>
      <c r="Q624"/>
    </row>
    <row r="625" spans="1:1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>
        <v>0.37070312500000102</v>
      </c>
      <c r="N625">
        <v>2.5526786540217401</v>
      </c>
      <c r="O625"/>
      <c r="P625"/>
      <c r="Q625"/>
    </row>
    <row r="626" spans="1:17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>
        <v>0.37343750000000098</v>
      </c>
      <c r="N626">
        <v>2.6977744822718801</v>
      </c>
      <c r="O626"/>
      <c r="P626"/>
      <c r="Q626"/>
    </row>
    <row r="627" spans="1:17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>
        <v>0.37617187500000099</v>
      </c>
      <c r="N627">
        <v>2.8481544371826302</v>
      </c>
      <c r="O627"/>
      <c r="P627"/>
      <c r="Q627"/>
    </row>
    <row r="628" spans="1:1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>
        <v>0.378906250000001</v>
      </c>
      <c r="N628">
        <v>3.0039575037256201</v>
      </c>
      <c r="O628"/>
      <c r="P628"/>
      <c r="Q628"/>
    </row>
    <row r="629" spans="1:17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>
        <v>0.38164062500000101</v>
      </c>
      <c r="N629">
        <v>3.1653242114053399</v>
      </c>
      <c r="O629"/>
      <c r="P629"/>
      <c r="Q629"/>
    </row>
    <row r="630" spans="1:17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>
        <v>0.38437500000000102</v>
      </c>
      <c r="N630">
        <v>3.3323965566705498</v>
      </c>
      <c r="O630"/>
      <c r="P630"/>
      <c r="Q630"/>
    </row>
    <row r="631" spans="1:1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>
        <v>0.38710937500000098</v>
      </c>
      <c r="N631">
        <v>3.50531791988241</v>
      </c>
      <c r="O631"/>
      <c r="P631"/>
      <c r="Q631"/>
    </row>
    <row r="632" spans="1:17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>
        <v>0.38984375000000099</v>
      </c>
      <c r="N632">
        <v>3.6842329767133402</v>
      </c>
      <c r="O632"/>
      <c r="P632"/>
      <c r="Q632"/>
    </row>
    <row r="633" spans="1:17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>
        <v>0.392578125000001</v>
      </c>
      <c r="N633">
        <v>3.8692876038565802</v>
      </c>
      <c r="O633"/>
      <c r="P633"/>
      <c r="Q633"/>
    </row>
    <row r="634" spans="1:1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>
        <v>0.39531250000000101</v>
      </c>
      <c r="N634">
        <v>4.0606287789340998</v>
      </c>
      <c r="O634"/>
      <c r="P634"/>
      <c r="Q634"/>
    </row>
    <row r="635" spans="1:17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>
        <v>0.39804687500000102</v>
      </c>
      <c r="N635">
        <v>4.2584044744979597</v>
      </c>
      <c r="O635"/>
      <c r="P635"/>
      <c r="Q635"/>
    </row>
    <row r="636" spans="1:17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>
        <v>0.40078125000000098</v>
      </c>
      <c r="N636">
        <v>4.4627635460295902</v>
      </c>
      <c r="O636"/>
      <c r="P636"/>
      <c r="Q636"/>
    </row>
    <row r="637" spans="1:1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>
        <v>0.40351562500000099</v>
      </c>
      <c r="N637">
        <v>4.6738556138511198</v>
      </c>
      <c r="O637"/>
      <c r="P637"/>
      <c r="Q637"/>
    </row>
    <row r="638" spans="1:17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>
        <v>0.406250000000001</v>
      </c>
      <c r="N638">
        <v>4.89183093887367</v>
      </c>
      <c r="O638"/>
      <c r="P638"/>
      <c r="Q638"/>
    </row>
    <row r="639" spans="1:17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>
        <v>0.40898437500000101</v>
      </c>
      <c r="N639">
        <v>5.1168402921193303</v>
      </c>
      <c r="O639"/>
      <c r="P639"/>
      <c r="Q639"/>
    </row>
    <row r="640" spans="1:1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>
        <v>0.41171875000000102</v>
      </c>
      <c r="N640">
        <v>5.34903481796636</v>
      </c>
      <c r="O640"/>
      <c r="P640"/>
      <c r="Q640"/>
    </row>
    <row r="641" spans="1:17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>
        <v>0.41445312500000098</v>
      </c>
      <c r="N641">
        <v>5.5885658910808997</v>
      </c>
      <c r="O641"/>
      <c r="P641"/>
      <c r="Q641"/>
    </row>
    <row r="642" spans="1:17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>
        <v>0.41718750000000099</v>
      </c>
      <c r="N642">
        <v>5.8355849670131397</v>
      </c>
      <c r="O642"/>
      <c r="P642"/>
      <c r="Q642"/>
    </row>
    <row r="643" spans="1:1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>
        <v>0.419921875000001</v>
      </c>
      <c r="N643">
        <v>6.0902434264521599</v>
      </c>
      <c r="O643"/>
      <c r="P643"/>
      <c r="Q643"/>
    </row>
    <row r="644" spans="1:17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>
        <v>0.42265625000000101</v>
      </c>
      <c r="N644">
        <v>6.3526924131500397</v>
      </c>
      <c r="O644"/>
      <c r="P644"/>
      <c r="Q644"/>
    </row>
    <row r="645" spans="1:17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>
        <v>0.42539062500000102</v>
      </c>
      <c r="N645">
        <v>6.6230826655442199</v>
      </c>
      <c r="O645"/>
      <c r="P645"/>
      <c r="Q645"/>
    </row>
    <row r="646" spans="1:1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>
        <v>0.42812500000000098</v>
      </c>
      <c r="N646">
        <v>6.9015643421258002</v>
      </c>
      <c r="O646"/>
      <c r="P646"/>
      <c r="Q646"/>
    </row>
    <row r="647" spans="1:17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>
        <v>0.43085937500000099</v>
      </c>
      <c r="N647">
        <v>7.1882868406216298</v>
      </c>
      <c r="O647"/>
      <c r="P647"/>
      <c r="Q647"/>
    </row>
    <row r="648" spans="1:17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>
        <v>0.433593750000001</v>
      </c>
      <c r="N648">
        <v>7.4833986110790001</v>
      </c>
      <c r="O648"/>
      <c r="P648"/>
      <c r="Q648"/>
    </row>
    <row r="649" spans="1:1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>
        <v>0.43632812500000101</v>
      </c>
      <c r="N649">
        <v>7.7870469629638102</v>
      </c>
      <c r="O649"/>
      <c r="P649"/>
      <c r="Q649"/>
    </row>
    <row r="650" spans="1:17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>
        <v>0.43906250000000102</v>
      </c>
      <c r="N650">
        <v>8.0993778664058595</v>
      </c>
      <c r="O650"/>
      <c r="P650"/>
      <c r="Q650"/>
    </row>
    <row r="651" spans="1:17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>
        <v>0.44179687500000098</v>
      </c>
      <c r="N651">
        <v>8.4205357477491596</v>
      </c>
      <c r="O651"/>
      <c r="P651"/>
      <c r="Q651"/>
    </row>
    <row r="652" spans="1:1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>
        <v>0.44453125000000099</v>
      </c>
      <c r="N652">
        <v>8.7506632795893999</v>
      </c>
      <c r="O652"/>
      <c r="P652"/>
      <c r="Q652"/>
    </row>
    <row r="653" spans="1:17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>
        <v>0.447265625000001</v>
      </c>
      <c r="N653">
        <v>9.0899011655066193</v>
      </c>
      <c r="O653"/>
      <c r="P653"/>
      <c r="Q653"/>
    </row>
    <row r="654" spans="1:17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>
        <v>0.45000000000000101</v>
      </c>
      <c r="N654">
        <v>9.4383879197271803</v>
      </c>
      <c r="O654"/>
      <c r="P654"/>
      <c r="Q654"/>
    </row>
    <row r="655" spans="1:1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>
        <v>0.45273437500000102</v>
      </c>
      <c r="N655">
        <v>9.7962596419761301</v>
      </c>
      <c r="O655"/>
      <c r="P655"/>
      <c r="Q655"/>
    </row>
    <row r="656" spans="1:17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>
        <v>0.45546875000000098</v>
      </c>
      <c r="N656">
        <v>10.163649787808501</v>
      </c>
      <c r="O656"/>
      <c r="P656"/>
      <c r="Q656"/>
    </row>
    <row r="657" spans="1:17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>
        <v>0.45820312500000099</v>
      </c>
      <c r="N657">
        <v>10.5406889347364</v>
      </c>
      <c r="O657"/>
      <c r="P657"/>
      <c r="Q657"/>
    </row>
    <row r="658" spans="1:1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>
        <v>0.460937500000001</v>
      </c>
      <c r="N658">
        <v>10.927504544495999</v>
      </c>
      <c r="O658"/>
      <c r="P658"/>
      <c r="Q658"/>
    </row>
    <row r="659" spans="1:17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>
        <v>0.46367187500000101</v>
      </c>
      <c r="N659">
        <v>11.324220721828601</v>
      </c>
      <c r="O659"/>
      <c r="P659"/>
      <c r="Q659"/>
    </row>
    <row r="660" spans="1:17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>
        <v>0.46640625000000102</v>
      </c>
      <c r="N660">
        <v>11.730957970178</v>
      </c>
      <c r="O660"/>
      <c r="P660"/>
      <c r="Q660"/>
    </row>
    <row r="661" spans="1:1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>
        <v>0.46914062500000098</v>
      </c>
      <c r="N661">
        <v>12.147832944734899</v>
      </c>
      <c r="O661"/>
      <c r="P661"/>
      <c r="Q661"/>
    </row>
    <row r="662" spans="1:17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>
        <v>0.47187500000000099</v>
      </c>
      <c r="N662">
        <v>12.5749582032877</v>
      </c>
      <c r="O662"/>
      <c r="P662"/>
      <c r="Q662"/>
    </row>
    <row r="663" spans="1:17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>
        <v>0.474609375000001</v>
      </c>
      <c r="N663">
        <v>13.012441955367599</v>
      </c>
      <c r="O663"/>
      <c r="P663"/>
      <c r="Q663"/>
    </row>
    <row r="664" spans="1:1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>
        <v>0.47734375000000101</v>
      </c>
      <c r="N664">
        <v>13.4603878102051</v>
      </c>
      <c r="O664"/>
      <c r="P664"/>
      <c r="Q664"/>
    </row>
    <row r="665" spans="1:17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>
        <v>0.48007812500000102</v>
      </c>
      <c r="N665">
        <v>13.918894524038601</v>
      </c>
      <c r="O665"/>
      <c r="P665"/>
      <c r="Q665"/>
    </row>
    <row r="666" spans="1:17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>
        <v>0.48281250000000098</v>
      </c>
      <c r="N666">
        <v>14.3880557473467</v>
      </c>
      <c r="O666"/>
      <c r="P666"/>
      <c r="Q666"/>
    </row>
    <row r="667" spans="1:1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>
        <v>0.48554687500000099</v>
      </c>
      <c r="N667">
        <v>14.8679597725977</v>
      </c>
      <c r="O667"/>
      <c r="P667"/>
      <c r="Q667"/>
    </row>
    <row r="668" spans="1:17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>
        <v>0.488281250000001</v>
      </c>
      <c r="N668">
        <v>15.3586892831373</v>
      </c>
      <c r="O668"/>
      <c r="P668"/>
      <c r="Q668"/>
    </row>
    <row r="669" spans="1:17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>
        <v>0.49101562500000101</v>
      </c>
      <c r="N669">
        <v>15.860321103855</v>
      </c>
      <c r="O669"/>
      <c r="P669"/>
      <c r="Q669"/>
    </row>
    <row r="670" spans="1:1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>
        <v>0.49375000000000102</v>
      </c>
      <c r="N670">
        <v>16.372925954294999</v>
      </c>
      <c r="O670"/>
      <c r="P670"/>
      <c r="Q670"/>
    </row>
    <row r="671" spans="1:17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>
        <v>0.49648437500000098</v>
      </c>
      <c r="N671">
        <v>16.896568204894098</v>
      </c>
      <c r="O671"/>
      <c r="P671"/>
      <c r="Q671"/>
    </row>
    <row r="672" spans="1:17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>
        <v>0.49921875000000099</v>
      </c>
      <c r="N672">
        <v>17.431305637048698</v>
      </c>
      <c r="O672"/>
      <c r="P672"/>
      <c r="Q672"/>
    </row>
    <row r="673" spans="1:1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>
        <v>0.501953125000001</v>
      </c>
      <c r="N673">
        <v>17.977189207727999</v>
      </c>
      <c r="O673"/>
      <c r="P673"/>
      <c r="Q673"/>
    </row>
    <row r="674" spans="1:17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>
        <v>0.50468750000000095</v>
      </c>
      <c r="N674">
        <v>18.534262819364798</v>
      </c>
      <c r="O674"/>
      <c r="P674"/>
      <c r="Q674"/>
    </row>
    <row r="675" spans="1:17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>
        <v>0.50742187500000102</v>
      </c>
      <c r="N675">
        <v>19.1025630957656</v>
      </c>
      <c r="O675"/>
      <c r="P675"/>
      <c r="Q675"/>
    </row>
    <row r="676" spans="1:1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>
        <v>0.51015625000000098</v>
      </c>
      <c r="N676">
        <v>19.6821191647891</v>
      </c>
      <c r="O676"/>
      <c r="P676"/>
      <c r="Q676"/>
    </row>
    <row r="677" spans="1:17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>
        <v>0.51289062500000104</v>
      </c>
      <c r="N677">
        <v>20.272952448551202</v>
      </c>
      <c r="O677"/>
      <c r="P677"/>
      <c r="Q677"/>
    </row>
    <row r="678" spans="1:17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>
        <v>0.515625000000001</v>
      </c>
      <c r="N678">
        <v>20.875076461912499</v>
      </c>
      <c r="O678"/>
      <c r="P678"/>
      <c r="Q678"/>
    </row>
    <row r="679" spans="1:1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>
        <v>0.51835937500000095</v>
      </c>
      <c r="N679">
        <v>21.4884966200067</v>
      </c>
      <c r="O679"/>
      <c r="P679"/>
      <c r="Q679"/>
    </row>
    <row r="680" spans="1:17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>
        <v>0.52109375000000102</v>
      </c>
      <c r="N680">
        <v>22.113210055564998</v>
      </c>
      <c r="O680"/>
      <c r="P680"/>
      <c r="Q680"/>
    </row>
    <row r="681" spans="1:17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>
        <v>0.52382812500000098</v>
      </c>
      <c r="N681">
        <v>22.749205446780401</v>
      </c>
      <c r="O681"/>
      <c r="P681"/>
      <c r="Q681"/>
    </row>
    <row r="682" spans="1:1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>
        <v>0.52656250000000104</v>
      </c>
      <c r="N682">
        <v>23.396462856450501</v>
      </c>
      <c r="O682"/>
      <c r="P682"/>
      <c r="Q682"/>
    </row>
    <row r="683" spans="1:17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>
        <v>0.529296875000001</v>
      </c>
      <c r="N683">
        <v>24.0549535831173</v>
      </c>
      <c r="O683"/>
      <c r="P683"/>
      <c r="Q683"/>
    </row>
    <row r="684" spans="1:17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>
        <v>0.53203125000000095</v>
      </c>
      <c r="N684">
        <v>24.724640024909601</v>
      </c>
      <c r="O684"/>
      <c r="P684"/>
      <c r="Q684"/>
    </row>
    <row r="685" spans="1:1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>
        <v>0.53476562500000002</v>
      </c>
      <c r="N685">
        <v>25.405475556768302</v>
      </c>
      <c r="O685"/>
      <c r="P685"/>
      <c r="Q685"/>
    </row>
    <row r="686" spans="1:17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>
        <v>0.53749999999999998</v>
      </c>
      <c r="N686">
        <v>26.097404421710898</v>
      </c>
      <c r="O686"/>
      <c r="P686"/>
      <c r="Q686"/>
    </row>
    <row r="687" spans="1:17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>
        <v>0.54023437500000004</v>
      </c>
      <c r="N687">
        <v>26.800361636761899</v>
      </c>
      <c r="O687"/>
      <c r="P687"/>
      <c r="Q687"/>
    </row>
    <row r="688" spans="1:1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>
        <v>0.54296875</v>
      </c>
      <c r="N688">
        <v>27.514272914143199</v>
      </c>
      <c r="O688"/>
      <c r="P688"/>
      <c r="Q688"/>
    </row>
    <row r="689" spans="1:17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>
        <v>0.54570312499999996</v>
      </c>
      <c r="N689">
        <v>28.239054598281498</v>
      </c>
      <c r="O689"/>
      <c r="P689"/>
      <c r="Q689"/>
    </row>
    <row r="690" spans="1:17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>
        <v>0.54843750000000002</v>
      </c>
      <c r="N690">
        <v>28.974613619150698</v>
      </c>
      <c r="O690"/>
      <c r="P690"/>
      <c r="Q690"/>
    </row>
    <row r="691" spans="1:1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>
        <v>0.55117187499999998</v>
      </c>
      <c r="N691">
        <v>29.720847462421599</v>
      </c>
      <c r="O691"/>
      <c r="P691"/>
      <c r="Q691"/>
    </row>
    <row r="692" spans="1:17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>
        <v>0.55390625000000004</v>
      </c>
      <c r="N692">
        <v>30.477644156846502</v>
      </c>
      <c r="O692"/>
      <c r="P692"/>
      <c r="Q692"/>
    </row>
    <row r="693" spans="1:17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>
        <v>0.556640625</v>
      </c>
      <c r="N693">
        <v>31.2448822792553</v>
      </c>
      <c r="O693"/>
      <c r="P693"/>
      <c r="Q693"/>
    </row>
    <row r="694" spans="1:1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>
        <v>0.55937499999999996</v>
      </c>
      <c r="N694">
        <v>32.022430977485399</v>
      </c>
      <c r="O694"/>
      <c r="P694"/>
      <c r="Q694"/>
    </row>
    <row r="695" spans="1:17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>
        <v>0.56210937500000002</v>
      </c>
      <c r="N695">
        <v>32.810150011514502</v>
      </c>
      <c r="O695"/>
      <c r="P695"/>
      <c r="Q695"/>
    </row>
    <row r="696" spans="1:17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>
        <v>0.56484374999999998</v>
      </c>
      <c r="N696">
        <v>33.607889813004697</v>
      </c>
      <c r="O696"/>
      <c r="P696"/>
      <c r="Q696"/>
    </row>
    <row r="697" spans="1:17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>
        <v>0.56757812500000004</v>
      </c>
      <c r="N697">
        <v>34.415491563405801</v>
      </c>
      <c r="O697"/>
      <c r="P697"/>
      <c r="Q697"/>
    </row>
    <row r="698" spans="1:17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>
        <v>0.5703125</v>
      </c>
      <c r="N698">
        <v>35.232787290705701</v>
      </c>
      <c r="O698"/>
      <c r="P698"/>
      <c r="Q698"/>
    </row>
    <row r="699" spans="1:17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>
        <v>0.57304687499999996</v>
      </c>
      <c r="N699">
        <v>36.059599984846798</v>
      </c>
      <c r="O699"/>
      <c r="P699"/>
      <c r="Q699"/>
    </row>
    <row r="700" spans="1:17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>
        <v>0.57578125000000002</v>
      </c>
      <c r="N700">
        <v>36.895743731766899</v>
      </c>
      <c r="O700"/>
      <c r="P700"/>
      <c r="Q700"/>
    </row>
    <row r="701" spans="1:17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>
        <v>0.57851562499999998</v>
      </c>
      <c r="N701">
        <v>37.741023865952897</v>
      </c>
      <c r="O701"/>
      <c r="P701"/>
      <c r="Q701"/>
    </row>
    <row r="702" spans="1:17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>
        <v>0.58125000000000004</v>
      </c>
      <c r="N702">
        <v>38.595237141328901</v>
      </c>
      <c r="O702"/>
      <c r="P702"/>
      <c r="Q702"/>
    </row>
    <row r="703" spans="1:17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>
        <v>0.583984375</v>
      </c>
      <c r="N703">
        <v>39.458171920234101</v>
      </c>
      <c r="O703"/>
      <c r="P703"/>
      <c r="Q703"/>
    </row>
    <row r="704" spans="1:17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>
        <v>0.58671874999999996</v>
      </c>
      <c r="N704">
        <v>40.329608380178101</v>
      </c>
      <c r="O704"/>
      <c r="P704"/>
      <c r="Q704"/>
    </row>
    <row r="705" spans="1:17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>
        <v>0.58945312500000002</v>
      </c>
      <c r="N705">
        <v>41.209318737992596</v>
      </c>
      <c r="O705"/>
      <c r="P705"/>
      <c r="Q705"/>
    </row>
    <row r="706" spans="1:17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>
        <v>0.59218749999999998</v>
      </c>
      <c r="N706">
        <v>42.097067490934499</v>
      </c>
      <c r="O706"/>
      <c r="P706"/>
      <c r="Q706"/>
    </row>
    <row r="707" spans="1:17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>
        <v>0.59492187499999905</v>
      </c>
      <c r="N707">
        <v>42.9926116742311</v>
      </c>
      <c r="O707"/>
      <c r="P707"/>
      <c r="Q707"/>
    </row>
    <row r="708" spans="1:17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>
        <v>0.597656249999999</v>
      </c>
      <c r="N708">
        <v>43.895701134491901</v>
      </c>
      <c r="O708"/>
      <c r="P708"/>
      <c r="Q708"/>
    </row>
    <row r="709" spans="1:17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>
        <v>0.60039062499999896</v>
      </c>
      <c r="N709">
        <v>44.806078818354202</v>
      </c>
      <c r="O709"/>
      <c r="P709"/>
      <c r="Q709"/>
    </row>
    <row r="710" spans="1:17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>
        <v>0.60312499999999902</v>
      </c>
      <c r="N710">
        <v>45.723481075669099</v>
      </c>
      <c r="O710"/>
      <c r="P710"/>
      <c r="Q710"/>
    </row>
    <row r="711" spans="1:17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>
        <v>0.60585937499999898</v>
      </c>
      <c r="N711">
        <v>46.647637976479501</v>
      </c>
      <c r="O711"/>
      <c r="P711"/>
      <c r="Q711"/>
    </row>
    <row r="712" spans="1:17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>
        <v>0.60859374999999905</v>
      </c>
      <c r="N712">
        <v>47.578273640987497</v>
      </c>
      <c r="O712"/>
      <c r="P712"/>
      <c r="Q712"/>
    </row>
    <row r="713" spans="1:17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>
        <v>0.611328124999999</v>
      </c>
      <c r="N713">
        <v>48.515106581662103</v>
      </c>
      <c r="O713"/>
      <c r="P713"/>
      <c r="Q713"/>
    </row>
    <row r="714" spans="1:17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>
        <v>0.61406249999999896</v>
      </c>
      <c r="N714">
        <v>49.4578500565908</v>
      </c>
      <c r="O714"/>
      <c r="P714"/>
      <c r="Q714"/>
    </row>
    <row r="715" spans="1:17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>
        <v>0.61679687499999902</v>
      </c>
      <c r="N715">
        <v>50.406212433136098</v>
      </c>
      <c r="O715"/>
      <c r="P715"/>
      <c r="Q715"/>
    </row>
    <row r="716" spans="1:17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>
        <v>0.61953124999999898</v>
      </c>
      <c r="N716">
        <v>51.359897560924303</v>
      </c>
      <c r="O716"/>
      <c r="P716"/>
      <c r="Q716"/>
    </row>
    <row r="717" spans="1:17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>
        <v>0.62226562499999905</v>
      </c>
      <c r="N717">
        <v>52.318605153156902</v>
      </c>
      <c r="O717"/>
      <c r="P717"/>
      <c r="Q717"/>
    </row>
    <row r="718" spans="1:17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>
        <v>0.624999999999999</v>
      </c>
      <c r="N718">
        <v>53.282031175210498</v>
      </c>
      <c r="O718"/>
      <c r="P718"/>
      <c r="Q718"/>
    </row>
    <row r="719" spans="1:17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>
        <v>0.62773437499999896</v>
      </c>
      <c r="N719">
        <v>54.249868239464703</v>
      </c>
      <c r="O719"/>
      <c r="P719"/>
      <c r="Q719"/>
    </row>
    <row r="720" spans="1:17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>
        <v>0.63046874999999902</v>
      </c>
      <c r="N720">
        <v>55.221806005282403</v>
      </c>
      <c r="O720"/>
      <c r="P720"/>
      <c r="Q720"/>
    </row>
    <row r="721" spans="1:17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>
        <v>0.63320312499999898</v>
      </c>
      <c r="N721">
        <v>56.197531583049503</v>
      </c>
      <c r="O721"/>
      <c r="P721"/>
      <c r="Q721"/>
    </row>
    <row r="722" spans="1:17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>
        <v>0.63593749999999905</v>
      </c>
      <c r="N722">
        <v>57.1767299411773</v>
      </c>
      <c r="O722"/>
      <c r="P722"/>
      <c r="Q722"/>
    </row>
    <row r="723" spans="1:17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>
        <v>0.638671874999999</v>
      </c>
      <c r="N723">
        <v>58.159084314962499</v>
      </c>
      <c r="O723"/>
      <c r="P723"/>
      <c r="Q723"/>
    </row>
    <row r="724" spans="1:17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>
        <v>0.64140624999999896</v>
      </c>
      <c r="N724">
        <v>59.144276616206803</v>
      </c>
      <c r="O724"/>
      <c r="P724"/>
      <c r="Q724"/>
    </row>
    <row r="725" spans="1:17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>
        <v>0.64414062499999902</v>
      </c>
      <c r="N725">
        <v>60.131987842500699</v>
      </c>
      <c r="O725"/>
      <c r="P725"/>
      <c r="Q725"/>
    </row>
    <row r="726" spans="1:17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>
        <v>0.64687499999999898</v>
      </c>
      <c r="N726">
        <v>61.121898485089503</v>
      </c>
      <c r="O726"/>
      <c r="P726"/>
      <c r="Q726"/>
    </row>
    <row r="727" spans="1:17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>
        <v>0.64960937499999905</v>
      </c>
      <c r="N727">
        <v>62.113688934256302</v>
      </c>
      <c r="O727"/>
      <c r="P727"/>
      <c r="Q727"/>
    </row>
    <row r="728" spans="1:17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>
        <v>0.652343749999999</v>
      </c>
      <c r="N728">
        <v>63.107039881176597</v>
      </c>
      <c r="O728"/>
      <c r="P728"/>
      <c r="Q728"/>
    </row>
    <row r="729" spans="1:17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>
        <v>0.65507812499999896</v>
      </c>
      <c r="N729">
        <v>64.101632715225705</v>
      </c>
      <c r="O729"/>
      <c r="P729"/>
      <c r="Q729"/>
    </row>
    <row r="730" spans="1:17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>
        <v>0.65781249999999802</v>
      </c>
      <c r="N730">
        <v>65.097149915749696</v>
      </c>
      <c r="O730"/>
      <c r="P730"/>
      <c r="Q730"/>
    </row>
    <row r="731" spans="1:17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>
        <v>0.66054687499999798</v>
      </c>
      <c r="N731">
        <v>66.093275437342797</v>
      </c>
      <c r="O731"/>
      <c r="P731"/>
      <c r="Q731"/>
    </row>
    <row r="732" spans="1:17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>
        <v>0.66328124999999805</v>
      </c>
      <c r="N732">
        <v>67.089695087714105</v>
      </c>
      <c r="O732"/>
      <c r="P732"/>
      <c r="Q732"/>
    </row>
    <row r="733" spans="1:17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>
        <v>0.666015624999998</v>
      </c>
      <c r="N733">
        <v>68.086096897265307</v>
      </c>
      <c r="O733"/>
      <c r="P733"/>
      <c r="Q733"/>
    </row>
    <row r="734" spans="1:17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>
        <v>0.66874999999999796</v>
      </c>
      <c r="N734">
        <v>69.082171479545494</v>
      </c>
      <c r="O734"/>
      <c r="P734"/>
      <c r="Q734"/>
    </row>
    <row r="735" spans="1:17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>
        <v>0.67148437499999802</v>
      </c>
      <c r="N735">
        <v>70.0776123817963</v>
      </c>
      <c r="O735"/>
      <c r="P735"/>
      <c r="Q735"/>
    </row>
    <row r="736" spans="1:17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>
        <v>0.67421874999999798</v>
      </c>
      <c r="N736">
        <v>71.072116424850094</v>
      </c>
      <c r="O736"/>
      <c r="P736"/>
      <c r="Q736"/>
    </row>
    <row r="737" spans="1:17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>
        <v>0.67695312499999805</v>
      </c>
      <c r="N737">
        <v>72.065384031694407</v>
      </c>
      <c r="O737"/>
      <c r="P737"/>
      <c r="Q737"/>
    </row>
    <row r="738" spans="1:17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>
        <v>0.679687499999998</v>
      </c>
      <c r="N738">
        <v>73.057119544069906</v>
      </c>
      <c r="O738"/>
      <c r="P738"/>
      <c r="Q738"/>
    </row>
    <row r="739" spans="1:17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>
        <v>0.68242187499999796</v>
      </c>
      <c r="N739">
        <v>74.047031526524194</v>
      </c>
      <c r="O739"/>
      <c r="P739"/>
      <c r="Q739"/>
    </row>
    <row r="740" spans="1:17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>
        <v>0.68515624999999802</v>
      </c>
      <c r="N740">
        <v>75.034833057398899</v>
      </c>
      <c r="O740"/>
      <c r="P740"/>
      <c r="Q740"/>
    </row>
    <row r="741" spans="1:17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>
        <v>0.68789062499999798</v>
      </c>
      <c r="N741">
        <v>76.020242006284505</v>
      </c>
      <c r="O741"/>
      <c r="P741"/>
      <c r="Q741"/>
    </row>
    <row r="742" spans="1:17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>
        <v>0.69062499999999805</v>
      </c>
      <c r="N742">
        <v>77.0029812975353</v>
      </c>
      <c r="O742"/>
      <c r="P742"/>
      <c r="Q742"/>
    </row>
    <row r="743" spans="1:17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>
        <v>0.693359374999998</v>
      </c>
      <c r="N743">
        <v>77.982779159493106</v>
      </c>
      <c r="O743"/>
      <c r="P743"/>
      <c r="Q743"/>
    </row>
    <row r="744" spans="1:17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>
        <v>0.69609374999999796</v>
      </c>
      <c r="N744">
        <v>78.959369359126697</v>
      </c>
      <c r="O744"/>
      <c r="P744"/>
      <c r="Q744"/>
    </row>
    <row r="745" spans="1:17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>
        <v>0.69882812499999802</v>
      </c>
      <c r="N745">
        <v>79.932491421850401</v>
      </c>
      <c r="O745"/>
      <c r="P745"/>
      <c r="Q745"/>
    </row>
    <row r="746" spans="1:17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>
        <v>0.70156249999999798</v>
      </c>
      <c r="N746">
        <v>80.901890836339703</v>
      </c>
      <c r="O746"/>
      <c r="P746"/>
      <c r="Q746"/>
    </row>
    <row r="747" spans="1:17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>
        <v>0.70429687499999805</v>
      </c>
      <c r="N747">
        <v>81.867319244220496</v>
      </c>
      <c r="O747"/>
      <c r="P747"/>
      <c r="Q747"/>
    </row>
    <row r="748" spans="1:17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>
        <v>0.707031249999998</v>
      </c>
      <c r="N748">
        <v>82.828534614557896</v>
      </c>
      <c r="O748"/>
      <c r="P748"/>
      <c r="Q748"/>
    </row>
    <row r="749" spans="1:17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>
        <v>0.70976562499999796</v>
      </c>
      <c r="N749">
        <v>83.785301403126596</v>
      </c>
      <c r="O749"/>
      <c r="P749"/>
      <c r="Q749"/>
    </row>
    <row r="750" spans="1:17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>
        <v>0.71249999999999802</v>
      </c>
      <c r="N750">
        <v>84.737390696491005</v>
      </c>
      <c r="O750"/>
      <c r="P750"/>
      <c r="Q750"/>
    </row>
    <row r="751" spans="1:17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>
        <v>0.71523437499999798</v>
      </c>
      <c r="N751">
        <v>85.684580340978798</v>
      </c>
      <c r="O751"/>
      <c r="P751"/>
      <c r="Q751"/>
    </row>
    <row r="752" spans="1:17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>
        <v>0.71796874999999705</v>
      </c>
      <c r="N752">
        <v>86.626655056668596</v>
      </c>
      <c r="O752"/>
      <c r="P752"/>
      <c r="Q752"/>
    </row>
    <row r="753" spans="1:17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>
        <v>0.720703124999997</v>
      </c>
      <c r="N753">
        <v>87.563406536564997</v>
      </c>
      <c r="O753"/>
      <c r="P753"/>
      <c r="Q753"/>
    </row>
    <row r="754" spans="1:17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>
        <v>0.72343749999999696</v>
      </c>
      <c r="N754">
        <v>88.494633531173093</v>
      </c>
      <c r="O754"/>
      <c r="P754"/>
      <c r="Q754"/>
    </row>
    <row r="755" spans="1:17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>
        <v>0.72617187499999702</v>
      </c>
      <c r="N755">
        <v>89.420141918720205</v>
      </c>
      <c r="O755"/>
      <c r="P755"/>
      <c r="Q755"/>
    </row>
    <row r="756" spans="1:17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>
        <v>0.72890624999999698</v>
      </c>
      <c r="N756">
        <v>90.339744761316993</v>
      </c>
      <c r="O756"/>
      <c r="P756"/>
      <c r="Q756"/>
    </row>
    <row r="757" spans="1:17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>
        <v>0.73164062499999705</v>
      </c>
      <c r="N757">
        <v>91.253262347375795</v>
      </c>
      <c r="O757"/>
      <c r="P757"/>
      <c r="Q757"/>
    </row>
    <row r="758" spans="1:17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>
        <v>0.734374999999997</v>
      </c>
      <c r="N758">
        <v>92.160522220643301</v>
      </c>
      <c r="O758"/>
      <c r="P758"/>
      <c r="Q758"/>
    </row>
    <row r="759" spans="1:17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>
        <v>0.73710937499999696</v>
      </c>
      <c r="N759">
        <v>93.061359196224402</v>
      </c>
      <c r="O759"/>
      <c r="P759"/>
      <c r="Q759"/>
    </row>
    <row r="760" spans="1:17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>
        <v>0.73984374999999702</v>
      </c>
      <c r="N760">
        <v>93.955615364010598</v>
      </c>
      <c r="O760"/>
      <c r="P760"/>
      <c r="Q760"/>
    </row>
    <row r="761" spans="1:17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>
        <v>0.74257812499999698</v>
      </c>
      <c r="N761">
        <v>94.843140079937697</v>
      </c>
      <c r="O761"/>
      <c r="P761"/>
      <c r="Q761"/>
    </row>
    <row r="762" spans="1:17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>
        <v>0.74531249999999705</v>
      </c>
      <c r="N762">
        <v>95.723789945528694</v>
      </c>
      <c r="O762"/>
      <c r="P762"/>
      <c r="Q762"/>
    </row>
    <row r="763" spans="1:17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>
        <v>0.748046874999997</v>
      </c>
      <c r="N763">
        <v>96.597428776186703</v>
      </c>
      <c r="O763"/>
      <c r="P763"/>
      <c r="Q763"/>
    </row>
    <row r="764" spans="1:17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>
        <v>0.75078124999999696</v>
      </c>
      <c r="N764">
        <v>97.463927558722901</v>
      </c>
      <c r="O764"/>
      <c r="P764"/>
      <c r="Q764"/>
    </row>
    <row r="765" spans="1:17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>
        <v>0.75351562499999702</v>
      </c>
      <c r="N765">
        <v>98.323164398616498</v>
      </c>
      <c r="O765"/>
      <c r="P765"/>
      <c r="Q765"/>
    </row>
    <row r="766" spans="1:17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>
        <v>0.75624999999999698</v>
      </c>
      <c r="N766">
        <v>99.175024457509195</v>
      </c>
      <c r="O766"/>
      <c r="P766"/>
      <c r="Q766"/>
    </row>
    <row r="767" spans="1:17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>
        <v>0.75898437499999705</v>
      </c>
      <c r="N767">
        <v>100.01939988145</v>
      </c>
      <c r="O767"/>
      <c r="P767"/>
      <c r="Q767"/>
    </row>
    <row r="768" spans="1:17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>
        <v>0.761718749999997</v>
      </c>
      <c r="N768">
        <v>100.856189720411</v>
      </c>
      <c r="O768"/>
      <c r="P768"/>
      <c r="Q768"/>
    </row>
    <row r="769" spans="1:17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>
        <v>0.76445312499999696</v>
      </c>
      <c r="N769">
        <v>101.685299839585</v>
      </c>
      <c r="O769"/>
      <c r="P769"/>
      <c r="Q769"/>
    </row>
    <row r="770" spans="1:17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>
        <v>0.76718749999999702</v>
      </c>
      <c r="N770">
        <v>102.50664282299699</v>
      </c>
      <c r="O770"/>
      <c r="P770"/>
      <c r="Q770"/>
    </row>
    <row r="771" spans="1:17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>
        <v>0.76992187499999698</v>
      </c>
      <c r="N771">
        <v>103.320137869953</v>
      </c>
      <c r="O771"/>
      <c r="P771"/>
      <c r="Q771"/>
    </row>
    <row r="772" spans="1:17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>
        <v>0.77265624999999705</v>
      </c>
      <c r="N772">
        <v>104.125710684829</v>
      </c>
      <c r="O772"/>
      <c r="P772"/>
      <c r="Q772"/>
    </row>
    <row r="773" spans="1:17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>
        <v>0.775390624999997</v>
      </c>
      <c r="N773">
        <v>104.923293360722</v>
      </c>
      <c r="O773"/>
      <c r="P773"/>
      <c r="Q773"/>
    </row>
    <row r="774" spans="1:17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>
        <v>0.77812499999999696</v>
      </c>
      <c r="N774">
        <v>105.71282425747501</v>
      </c>
      <c r="O774"/>
      <c r="P774"/>
      <c r="Q774"/>
    </row>
    <row r="775" spans="1:17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>
        <v>0.78085937499999702</v>
      </c>
      <c r="N775">
        <v>106.494247874561</v>
      </c>
      <c r="O775"/>
      <c r="P775"/>
      <c r="Q775"/>
    </row>
    <row r="776" spans="1:17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>
        <v>0.78359374999999598</v>
      </c>
      <c r="N776">
        <v>107.26751471932199</v>
      </c>
      <c r="O776"/>
      <c r="P776"/>
      <c r="Q776"/>
    </row>
    <row r="777" spans="1:17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>
        <v>0.78632812499999605</v>
      </c>
      <c r="N777">
        <v>108.032581171038</v>
      </c>
      <c r="O777"/>
      <c r="P777"/>
      <c r="Q777"/>
    </row>
    <row r="778" spans="1:17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>
        <v>0.789062499999996</v>
      </c>
      <c r="N778">
        <v>108.789409341303</v>
      </c>
      <c r="O778"/>
      <c r="P778"/>
      <c r="Q778"/>
    </row>
    <row r="779" spans="1:17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>
        <v>0.79179687499999596</v>
      </c>
      <c r="N779">
        <v>109.537966931135</v>
      </c>
      <c r="O779"/>
      <c r="P779"/>
      <c r="Q779"/>
    </row>
    <row r="780" spans="1:17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>
        <v>0.79453124999999603</v>
      </c>
      <c r="N780">
        <v>110.27822708529099</v>
      </c>
      <c r="O780"/>
      <c r="P780"/>
      <c r="Q780"/>
    </row>
    <row r="781" spans="1:17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>
        <v>0.79726562499999598</v>
      </c>
      <c r="N781">
        <v>111.01016824419</v>
      </c>
      <c r="O781"/>
      <c r="P781"/>
      <c r="Q781"/>
    </row>
    <row r="782" spans="1:17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>
        <v>0.79999999999999605</v>
      </c>
      <c r="N782">
        <v>111.733773993865</v>
      </c>
      <c r="O782"/>
      <c r="P782"/>
      <c r="Q782"/>
    </row>
    <row r="783" spans="1:17" x14ac:dyDescent="0.2">
      <c r="A783" s="66" t="s">
        <v>20</v>
      </c>
      <c r="B783" s="3" t="s">
        <v>25</v>
      </c>
      <c r="G783"/>
    </row>
    <row r="784" spans="1:17" x14ac:dyDescent="0.2">
      <c r="G784"/>
    </row>
    <row r="785" spans="1:7" x14ac:dyDescent="0.2">
      <c r="A785" s="56"/>
      <c r="B785" s="56" t="s">
        <v>21</v>
      </c>
      <c r="C785" s="56" t="s">
        <v>22</v>
      </c>
      <c r="D785" s="56" t="s">
        <v>23</v>
      </c>
      <c r="E785" s="56" t="s">
        <v>1</v>
      </c>
      <c r="F785" s="56" t="s">
        <v>24</v>
      </c>
      <c r="G785"/>
    </row>
    <row r="786" spans="1:7" x14ac:dyDescent="0.2">
      <c r="A786" s="56"/>
      <c r="B786" s="56">
        <v>48</v>
      </c>
      <c r="C786" s="56">
        <v>96</v>
      </c>
      <c r="D786" s="56">
        <v>22</v>
      </c>
      <c r="E786" s="56">
        <v>96</v>
      </c>
      <c r="F786" s="56">
        <v>96</v>
      </c>
      <c r="G786"/>
    </row>
    <row r="787" spans="1:7" x14ac:dyDescent="0.2">
      <c r="A787" s="56"/>
      <c r="B787" s="56">
        <v>30</v>
      </c>
      <c r="C787" s="56">
        <v>25.5</v>
      </c>
      <c r="D787" s="56">
        <v>22</v>
      </c>
      <c r="E787" s="56">
        <v>96</v>
      </c>
      <c r="F787" s="56">
        <v>96</v>
      </c>
      <c r="G787"/>
    </row>
    <row r="788" spans="1:7" x14ac:dyDescent="0.2">
      <c r="A788" s="56"/>
      <c r="B788" s="56">
        <v>96</v>
      </c>
      <c r="C788" s="56">
        <v>25</v>
      </c>
      <c r="D788" s="56">
        <v>22</v>
      </c>
      <c r="E788" s="56">
        <v>96</v>
      </c>
      <c r="F788" s="56">
        <v>96</v>
      </c>
      <c r="G788"/>
    </row>
    <row r="789" spans="1:7" x14ac:dyDescent="0.2">
      <c r="A789" s="56"/>
      <c r="B789" s="56">
        <v>96</v>
      </c>
      <c r="C789" s="56">
        <v>35</v>
      </c>
      <c r="D789" s="56">
        <v>22</v>
      </c>
      <c r="E789" s="56">
        <v>96</v>
      </c>
      <c r="F789" s="56">
        <v>96</v>
      </c>
      <c r="G789"/>
    </row>
    <row r="790" spans="1:7" x14ac:dyDescent="0.2">
      <c r="A790" s="56"/>
      <c r="B790" s="56">
        <v>30</v>
      </c>
      <c r="C790" s="56">
        <v>33</v>
      </c>
      <c r="D790" s="56">
        <v>22</v>
      </c>
      <c r="E790" s="56">
        <v>96</v>
      </c>
      <c r="F790" s="56">
        <v>96</v>
      </c>
      <c r="G790"/>
    </row>
    <row r="791" spans="1:7" x14ac:dyDescent="0.2">
      <c r="A791" s="56"/>
      <c r="B791" s="56">
        <v>46</v>
      </c>
      <c r="C791" s="56">
        <v>45</v>
      </c>
      <c r="D791" s="56">
        <v>22</v>
      </c>
      <c r="E791" s="56">
        <v>96</v>
      </c>
      <c r="F791" s="56"/>
      <c r="G791"/>
    </row>
    <row r="792" spans="1:7" x14ac:dyDescent="0.2">
      <c r="A792" s="56"/>
      <c r="B792" s="56">
        <v>54</v>
      </c>
      <c r="C792" s="56">
        <v>48</v>
      </c>
      <c r="D792" s="56">
        <v>22</v>
      </c>
      <c r="E792" s="56">
        <v>96</v>
      </c>
      <c r="F792" s="56"/>
      <c r="G792"/>
    </row>
    <row r="793" spans="1:7" x14ac:dyDescent="0.2">
      <c r="A793" s="56"/>
      <c r="B793" s="56">
        <v>56</v>
      </c>
      <c r="C793" s="56">
        <v>33</v>
      </c>
      <c r="D793" s="56">
        <v>26.5</v>
      </c>
      <c r="E793" s="56">
        <v>96</v>
      </c>
      <c r="F793" s="56"/>
      <c r="G793"/>
    </row>
    <row r="794" spans="1:7" x14ac:dyDescent="0.2">
      <c r="A794" s="56"/>
      <c r="B794" s="56">
        <v>96</v>
      </c>
      <c r="C794" s="56">
        <v>35</v>
      </c>
      <c r="D794" s="56">
        <v>46</v>
      </c>
      <c r="E794" s="56">
        <v>96</v>
      </c>
      <c r="F794" s="56"/>
      <c r="G794"/>
    </row>
    <row r="795" spans="1:7" x14ac:dyDescent="0.2">
      <c r="A795" s="56"/>
      <c r="B795" s="56">
        <v>96</v>
      </c>
      <c r="C795" s="56">
        <v>96</v>
      </c>
      <c r="D795" s="56"/>
      <c r="E795" s="56"/>
      <c r="F795" s="56"/>
      <c r="G795"/>
    </row>
    <row r="796" spans="1:7" x14ac:dyDescent="0.2">
      <c r="A796" s="56"/>
      <c r="B796" s="56"/>
      <c r="C796" s="56"/>
      <c r="D796" s="56"/>
      <c r="E796" s="56"/>
      <c r="F796" s="56"/>
      <c r="G79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-0.249977111117893"/>
  </sheetPr>
  <dimension ref="A2:P49"/>
  <sheetViews>
    <sheetView workbookViewId="0">
      <selection activeCell="L48" sqref="L48"/>
    </sheetView>
  </sheetViews>
  <sheetFormatPr baseColWidth="10" defaultRowHeight="16" x14ac:dyDescent="0.2"/>
  <sheetData>
    <row r="2" spans="1:10" x14ac:dyDescent="0.2">
      <c r="A2" t="s">
        <v>129</v>
      </c>
    </row>
    <row r="4" spans="1:10" x14ac:dyDescent="0.2">
      <c r="A4" s="60" t="s">
        <v>130</v>
      </c>
      <c r="B4" s="60"/>
      <c r="C4" s="60"/>
      <c r="D4" s="60"/>
      <c r="E4" s="60"/>
      <c r="F4" s="60"/>
      <c r="G4" s="60"/>
      <c r="H4" s="60"/>
      <c r="I4" s="60"/>
      <c r="J4" s="60"/>
    </row>
    <row r="5" spans="1:10" x14ac:dyDescent="0.2">
      <c r="A5" s="60"/>
      <c r="B5" s="60"/>
      <c r="C5" s="60"/>
      <c r="D5" s="60"/>
      <c r="E5" s="60"/>
      <c r="F5" s="60"/>
      <c r="G5" s="60"/>
      <c r="H5" s="60"/>
      <c r="I5" s="60"/>
      <c r="J5" s="60"/>
    </row>
    <row r="6" spans="1:10" x14ac:dyDescent="0.2">
      <c r="A6" s="60"/>
      <c r="B6" s="60" t="s">
        <v>131</v>
      </c>
      <c r="C6" s="60"/>
      <c r="D6" s="60"/>
      <c r="E6" s="60"/>
      <c r="F6" s="60" t="s">
        <v>132</v>
      </c>
      <c r="G6" s="60"/>
      <c r="H6" s="60"/>
      <c r="I6" s="60"/>
      <c r="J6" s="60" t="s">
        <v>138</v>
      </c>
    </row>
    <row r="7" spans="1:10" x14ac:dyDescent="0.2">
      <c r="A7" s="60"/>
      <c r="B7" s="60">
        <v>1</v>
      </c>
      <c r="C7" s="60">
        <v>2</v>
      </c>
      <c r="D7" s="60">
        <v>3</v>
      </c>
      <c r="E7" s="60"/>
      <c r="F7" s="60"/>
      <c r="G7" s="60"/>
      <c r="H7" s="60"/>
      <c r="I7" s="60"/>
      <c r="J7" s="62" t="s">
        <v>133</v>
      </c>
    </row>
    <row r="8" spans="1:10" x14ac:dyDescent="0.2">
      <c r="A8" s="60" t="s">
        <v>6</v>
      </c>
      <c r="B8" s="60">
        <v>0.361697934</v>
      </c>
      <c r="C8" s="60">
        <v>0.34615122700000001</v>
      </c>
      <c r="D8" s="60">
        <v>0.32725643999999998</v>
      </c>
      <c r="E8" s="60"/>
      <c r="F8" s="60">
        <v>0.28292390000000001</v>
      </c>
      <c r="G8" s="60">
        <v>0.27810600000000002</v>
      </c>
      <c r="H8" s="60">
        <v>0.25901879999999999</v>
      </c>
      <c r="I8" s="60"/>
      <c r="J8" s="62">
        <v>0.27334955500000002</v>
      </c>
    </row>
    <row r="9" spans="1:10" x14ac:dyDescent="0.2">
      <c r="A9" s="60" t="s">
        <v>13</v>
      </c>
      <c r="B9" s="60">
        <v>1.0808061929999999</v>
      </c>
      <c r="C9" s="60">
        <v>0.92018456199999998</v>
      </c>
      <c r="D9" s="60">
        <v>0.85836120000000005</v>
      </c>
      <c r="E9" s="60"/>
      <c r="F9" s="60">
        <v>0.98208930000000005</v>
      </c>
      <c r="G9" s="60">
        <v>0.82740239999999998</v>
      </c>
      <c r="H9" s="60">
        <v>0.76780159999999997</v>
      </c>
      <c r="I9" s="60"/>
      <c r="J9" s="62">
        <v>0.85909777099999995</v>
      </c>
    </row>
    <row r="10" spans="1:10" x14ac:dyDescent="0.2">
      <c r="A10" s="60">
        <v>5</v>
      </c>
      <c r="B10" s="60">
        <v>0.297549169</v>
      </c>
      <c r="C10" s="60">
        <v>0.32329819399999998</v>
      </c>
      <c r="D10" s="60">
        <v>0.31402037999999999</v>
      </c>
      <c r="E10" s="60"/>
      <c r="F10" s="60">
        <v>0.248833</v>
      </c>
      <c r="G10" s="60">
        <v>0.27185359999999997</v>
      </c>
      <c r="H10" s="60">
        <v>0.2605288</v>
      </c>
      <c r="I10" s="60"/>
      <c r="J10" s="62">
        <v>0.26040512500000002</v>
      </c>
    </row>
    <row r="11" spans="1:10" x14ac:dyDescent="0.2">
      <c r="A11" s="60" t="s">
        <v>38</v>
      </c>
      <c r="B11" s="60">
        <v>0.82617160599999995</v>
      </c>
      <c r="C11" s="60">
        <v>0.86076813399999996</v>
      </c>
      <c r="D11" s="60">
        <v>0.80683784999999997</v>
      </c>
      <c r="E11" s="60"/>
      <c r="F11" s="60">
        <v>0.4461137</v>
      </c>
      <c r="G11" s="60">
        <v>0.47164240000000002</v>
      </c>
      <c r="H11" s="60">
        <v>0.4500519</v>
      </c>
      <c r="I11" s="60"/>
      <c r="J11" s="62">
        <v>0.45593602500000002</v>
      </c>
    </row>
    <row r="12" spans="1:10" x14ac:dyDescent="0.2">
      <c r="A12" s="60" t="s">
        <v>33</v>
      </c>
      <c r="B12" s="60">
        <v>0.673445603</v>
      </c>
      <c r="C12" s="60">
        <v>0.66682597099999996</v>
      </c>
      <c r="D12" s="60">
        <v>0.71461262000000003</v>
      </c>
      <c r="E12" s="60"/>
      <c r="F12" s="60">
        <v>0.47910199999999997</v>
      </c>
      <c r="G12" s="60">
        <v>0.46751219999999999</v>
      </c>
      <c r="H12" s="60">
        <v>0.50769980000000003</v>
      </c>
      <c r="I12" s="60"/>
      <c r="J12" s="62">
        <v>0.48477131000000001</v>
      </c>
    </row>
    <row r="13" spans="1:10" x14ac:dyDescent="0.2">
      <c r="A13" s="60" t="s">
        <v>134</v>
      </c>
      <c r="B13" s="60">
        <v>0.35257015200000003</v>
      </c>
      <c r="C13" s="60">
        <v>0.36971759799999998</v>
      </c>
      <c r="D13" s="60">
        <v>0.31975346999999998</v>
      </c>
      <c r="E13" s="60"/>
      <c r="F13" s="60">
        <v>0.29201080000000001</v>
      </c>
      <c r="G13" s="60">
        <v>0.32222889999999998</v>
      </c>
      <c r="H13" s="60">
        <v>0.26119550000000002</v>
      </c>
      <c r="I13" s="60"/>
      <c r="J13" s="62">
        <v>0.29181173599999999</v>
      </c>
    </row>
    <row r="14" spans="1:10" x14ac:dyDescent="0.2">
      <c r="A14" s="60" t="s">
        <v>135</v>
      </c>
      <c r="B14" s="60">
        <v>2.149903455</v>
      </c>
      <c r="C14" s="60">
        <v>2.262900288</v>
      </c>
      <c r="D14" s="60">
        <v>2.6333881099999998</v>
      </c>
      <c r="E14" s="60"/>
      <c r="F14" s="60">
        <v>2.0342954</v>
      </c>
      <c r="G14" s="60">
        <v>2.1292735999999999</v>
      </c>
      <c r="H14" s="60">
        <v>2.4850167999999999</v>
      </c>
      <c r="I14" s="60"/>
      <c r="J14" s="62">
        <v>2.2161952509999998</v>
      </c>
    </row>
    <row r="15" spans="1:10" x14ac:dyDescent="0.2">
      <c r="A15" s="60"/>
      <c r="B15" s="60"/>
      <c r="C15" s="60"/>
      <c r="D15" s="60"/>
      <c r="E15" s="60"/>
      <c r="F15" s="60"/>
      <c r="G15" s="60"/>
      <c r="H15" s="60"/>
      <c r="I15" s="60"/>
      <c r="J15" s="60"/>
    </row>
    <row r="16" spans="1:10" x14ac:dyDescent="0.2">
      <c r="A16" s="60"/>
      <c r="B16" s="60"/>
      <c r="C16" s="60"/>
      <c r="D16" s="60"/>
      <c r="E16" s="60"/>
      <c r="F16" s="60"/>
      <c r="G16" s="60"/>
      <c r="H16" s="60"/>
      <c r="I16" s="60"/>
      <c r="J16" s="60"/>
    </row>
    <row r="17" spans="1:16" x14ac:dyDescent="0.2">
      <c r="A17" s="60"/>
      <c r="B17" s="60" t="s">
        <v>136</v>
      </c>
      <c r="C17" s="60"/>
      <c r="D17" s="60"/>
      <c r="E17" s="60"/>
      <c r="F17" s="60"/>
      <c r="G17" s="60"/>
      <c r="H17" s="60"/>
      <c r="I17" s="60"/>
      <c r="J17" s="60"/>
    </row>
    <row r="18" spans="1:16" x14ac:dyDescent="0.2">
      <c r="A18" s="60"/>
      <c r="B18" s="60">
        <v>1</v>
      </c>
      <c r="C18" s="60">
        <v>2</v>
      </c>
      <c r="D18" s="60">
        <v>3</v>
      </c>
      <c r="E18" s="60"/>
      <c r="F18" s="60"/>
      <c r="G18" s="60"/>
      <c r="H18" s="60"/>
      <c r="I18" s="60"/>
      <c r="J18" s="60"/>
    </row>
    <row r="19" spans="1:16" x14ac:dyDescent="0.2">
      <c r="A19" s="60" t="s">
        <v>6</v>
      </c>
      <c r="B19" s="60">
        <v>7.8774053999999996E-2</v>
      </c>
      <c r="C19" s="60">
        <v>6.8045259999999996E-2</v>
      </c>
      <c r="D19" s="60">
        <v>6.8237619999999999E-2</v>
      </c>
      <c r="E19" s="60"/>
      <c r="F19" s="60"/>
      <c r="G19" s="60"/>
      <c r="H19" s="60"/>
      <c r="I19" s="60"/>
      <c r="J19" s="60"/>
    </row>
    <row r="20" spans="1:16" x14ac:dyDescent="0.2">
      <c r="A20" s="60" t="s">
        <v>13</v>
      </c>
      <c r="B20" s="60">
        <v>9.8716880000000007E-2</v>
      </c>
      <c r="C20" s="60">
        <v>9.2782139E-2</v>
      </c>
      <c r="D20" s="60">
        <v>9.0559619999999993E-2</v>
      </c>
      <c r="E20" s="60"/>
      <c r="F20" s="60"/>
      <c r="G20" s="60"/>
      <c r="H20" s="60"/>
      <c r="I20" s="60"/>
      <c r="J20" s="60"/>
    </row>
    <row r="21" spans="1:16" x14ac:dyDescent="0.2">
      <c r="A21" s="60">
        <v>5</v>
      </c>
      <c r="B21" s="60">
        <v>4.8716199000000002E-2</v>
      </c>
      <c r="C21" s="60">
        <v>5.1444562999999999E-2</v>
      </c>
      <c r="D21" s="60">
        <v>5.34916E-2</v>
      </c>
      <c r="E21" s="60"/>
      <c r="F21" s="60"/>
      <c r="G21" s="60"/>
      <c r="H21" s="60"/>
      <c r="I21" s="60"/>
      <c r="J21" s="60"/>
    </row>
    <row r="22" spans="1:16" x14ac:dyDescent="0.2">
      <c r="A22" s="60" t="s">
        <v>38</v>
      </c>
      <c r="B22" s="60">
        <v>0.38005785800000003</v>
      </c>
      <c r="C22" s="60">
        <v>0.38912570400000002</v>
      </c>
      <c r="D22" s="60">
        <v>0.35678595000000002</v>
      </c>
      <c r="E22" s="60"/>
      <c r="F22" s="60"/>
      <c r="G22" s="60"/>
      <c r="H22" s="60"/>
      <c r="I22" s="60"/>
      <c r="J22" s="60"/>
    </row>
    <row r="23" spans="1:16" x14ac:dyDescent="0.2">
      <c r="A23" s="60" t="s">
        <v>33</v>
      </c>
      <c r="B23" s="60">
        <v>0.19434365200000001</v>
      </c>
      <c r="C23" s="60">
        <v>0.19931374499999999</v>
      </c>
      <c r="D23" s="60">
        <v>0.20691287</v>
      </c>
      <c r="E23" s="60"/>
      <c r="F23" s="60"/>
      <c r="G23" s="60"/>
      <c r="H23" s="60"/>
      <c r="I23" s="60"/>
      <c r="J23" s="60"/>
    </row>
    <row r="24" spans="1:16" x14ac:dyDescent="0.2">
      <c r="A24" s="60" t="s">
        <v>134</v>
      </c>
      <c r="B24" s="60">
        <v>6.0559361999999999E-2</v>
      </c>
      <c r="C24" s="60">
        <v>4.7488692999999998E-2</v>
      </c>
      <c r="D24" s="60">
        <v>5.8557959999999999E-2</v>
      </c>
      <c r="E24" s="60"/>
      <c r="F24" s="60"/>
      <c r="G24" s="60"/>
      <c r="H24" s="60"/>
      <c r="I24" s="60"/>
      <c r="J24" s="60"/>
    </row>
    <row r="25" spans="1:16" x14ac:dyDescent="0.2">
      <c r="A25" s="60" t="s">
        <v>135</v>
      </c>
      <c r="B25" s="60">
        <v>0.115608087</v>
      </c>
      <c r="C25" s="60">
        <v>0.13362665600000001</v>
      </c>
      <c r="D25" s="60">
        <v>0.14837136000000001</v>
      </c>
      <c r="E25" s="60"/>
      <c r="F25" s="60"/>
      <c r="G25" s="60"/>
      <c r="H25" s="60"/>
      <c r="I25" s="60"/>
      <c r="J25" s="60"/>
    </row>
    <row r="27" spans="1:16" s="61" customFormat="1" x14ac:dyDescent="0.2"/>
    <row r="28" spans="1:16" x14ac:dyDescent="0.2">
      <c r="A28" t="s">
        <v>137</v>
      </c>
    </row>
    <row r="29" spans="1:16" x14ac:dyDescent="0.2">
      <c r="P29" s="60" t="s">
        <v>138</v>
      </c>
    </row>
    <row r="30" spans="1:16" x14ac:dyDescent="0.2">
      <c r="F30" t="s">
        <v>131</v>
      </c>
    </row>
    <row r="31" spans="1:16" x14ac:dyDescent="0.2">
      <c r="G31" s="3"/>
      <c r="H31" s="3">
        <v>1</v>
      </c>
      <c r="I31" s="3">
        <v>2</v>
      </c>
      <c r="J31" s="3">
        <v>3</v>
      </c>
      <c r="L31" s="3" t="s">
        <v>132</v>
      </c>
      <c r="P31" s="58" t="s">
        <v>84</v>
      </c>
    </row>
    <row r="32" spans="1:16" x14ac:dyDescent="0.2">
      <c r="G32" s="3" t="s">
        <v>6</v>
      </c>
      <c r="H32" s="3">
        <v>0.43141574629420998</v>
      </c>
      <c r="I32" s="3">
        <v>0.48090168786124898</v>
      </c>
      <c r="J32" s="3">
        <v>0.37532996847925998</v>
      </c>
      <c r="L32">
        <f t="shared" ref="L32:N38" si="0">SUM(H32)-H43</f>
        <v>0.34631302228430588</v>
      </c>
      <c r="M32">
        <f t="shared" si="0"/>
        <v>0.40241553442373917</v>
      </c>
      <c r="N32">
        <f t="shared" si="0"/>
        <v>0.30156044373605057</v>
      </c>
      <c r="P32" s="58">
        <f t="shared" ref="P32:P38" si="1">AVERAGE(L32:N32)</f>
        <v>0.35009633348136521</v>
      </c>
    </row>
    <row r="33" spans="6:16" x14ac:dyDescent="0.2">
      <c r="G33" s="3" t="s">
        <v>13</v>
      </c>
      <c r="H33" s="3">
        <v>2.1317467462966899</v>
      </c>
      <c r="I33" s="3">
        <v>1.80915897770095</v>
      </c>
      <c r="J33" s="3">
        <v>1.76670485614785</v>
      </c>
      <c r="L33">
        <f t="shared" si="0"/>
        <v>1.6034014144188229</v>
      </c>
      <c r="M33">
        <f t="shared" si="0"/>
        <v>1.197244970426828</v>
      </c>
      <c r="N33">
        <f t="shared" si="0"/>
        <v>1.2065577439498241</v>
      </c>
      <c r="P33" s="58">
        <f t="shared" si="1"/>
        <v>1.3357347095984917</v>
      </c>
    </row>
    <row r="34" spans="6:16" x14ac:dyDescent="0.2">
      <c r="G34" s="3">
        <v>5</v>
      </c>
      <c r="H34" s="3">
        <v>0.37301353753504501</v>
      </c>
      <c r="I34" s="3">
        <v>0.42030020570987903</v>
      </c>
      <c r="J34" s="3">
        <v>1.3263194598889201</v>
      </c>
      <c r="L34">
        <f t="shared" si="0"/>
        <v>0.31363484941201819</v>
      </c>
      <c r="M34">
        <f t="shared" si="0"/>
        <v>0.35189341212890701</v>
      </c>
      <c r="N34">
        <f t="shared" si="0"/>
        <v>1.264643520374696</v>
      </c>
      <c r="P34" s="58">
        <f t="shared" si="1"/>
        <v>0.6433905939718737</v>
      </c>
    </row>
    <row r="35" spans="6:16" x14ac:dyDescent="0.2">
      <c r="G35" s="3" t="s">
        <v>38</v>
      </c>
      <c r="H35" s="3">
        <v>1.56446171672933</v>
      </c>
      <c r="I35" s="3">
        <v>1.3096367942843501</v>
      </c>
      <c r="J35" s="3">
        <v>1.4552834861940001</v>
      </c>
      <c r="L35">
        <f t="shared" si="0"/>
        <v>1.360158795651347</v>
      </c>
      <c r="M35">
        <f t="shared" si="0"/>
        <v>1.1085025048753361</v>
      </c>
      <c r="N35">
        <f t="shared" si="0"/>
        <v>1.281143779566364</v>
      </c>
      <c r="P35" s="58">
        <f t="shared" si="1"/>
        <v>1.2499350266976823</v>
      </c>
    </row>
    <row r="36" spans="6:16" x14ac:dyDescent="0.2">
      <c r="G36" s="3" t="s">
        <v>33</v>
      </c>
      <c r="H36" s="3">
        <v>1.07838344892072</v>
      </c>
      <c r="I36" s="3">
        <v>1.0149776064765601</v>
      </c>
      <c r="J36" s="3">
        <v>1.0240357086799401</v>
      </c>
      <c r="L36">
        <f t="shared" si="0"/>
        <v>0.501087211847842</v>
      </c>
      <c r="M36">
        <f t="shared" si="0"/>
        <v>0.57599857801947607</v>
      </c>
      <c r="N36">
        <f t="shared" si="0"/>
        <v>0.5556658465364791</v>
      </c>
      <c r="P36" s="58">
        <f t="shared" si="1"/>
        <v>0.54425054546793239</v>
      </c>
    </row>
    <row r="37" spans="6:16" x14ac:dyDescent="0.2">
      <c r="G37" s="3" t="s">
        <v>134</v>
      </c>
      <c r="H37" s="3">
        <v>0.34817230156425</v>
      </c>
      <c r="I37" s="3">
        <v>0.34054555826515298</v>
      </c>
      <c r="J37" s="3">
        <v>0.34944836911042298</v>
      </c>
      <c r="L37">
        <f t="shared" si="0"/>
        <v>0.30480198846422357</v>
      </c>
      <c r="M37">
        <f t="shared" si="0"/>
        <v>0.29693490066901668</v>
      </c>
      <c r="N37">
        <f t="shared" si="0"/>
        <v>0.307572071986699</v>
      </c>
      <c r="P37" s="58">
        <f t="shared" si="1"/>
        <v>0.30310298703997973</v>
      </c>
    </row>
    <row r="38" spans="6:16" x14ac:dyDescent="0.2">
      <c r="G38" s="3" t="s">
        <v>135</v>
      </c>
      <c r="H38" s="3">
        <v>2.3963178174439599</v>
      </c>
      <c r="I38" s="3">
        <v>2.5669758396881699</v>
      </c>
      <c r="J38" s="3">
        <v>2.31627777245739</v>
      </c>
      <c r="L38">
        <f t="shared" si="0"/>
        <v>2.2691722788668307</v>
      </c>
      <c r="M38">
        <f t="shared" si="0"/>
        <v>2.436936098365639</v>
      </c>
      <c r="N38">
        <f t="shared" si="0"/>
        <v>2.1934802820836712</v>
      </c>
      <c r="P38" s="58">
        <f t="shared" si="1"/>
        <v>2.2998628864387136</v>
      </c>
    </row>
    <row r="39" spans="6:16" x14ac:dyDescent="0.2">
      <c r="G39" s="3"/>
      <c r="H39" s="3"/>
      <c r="I39" s="3"/>
      <c r="J39" s="3"/>
    </row>
    <row r="41" spans="6:16" x14ac:dyDescent="0.2">
      <c r="F41" t="s">
        <v>136</v>
      </c>
      <c r="H41" s="3"/>
      <c r="I41" s="3"/>
      <c r="J41" s="3"/>
    </row>
    <row r="42" spans="6:16" x14ac:dyDescent="0.2">
      <c r="G42" s="3"/>
      <c r="H42" s="3">
        <v>1</v>
      </c>
      <c r="I42" s="3">
        <v>2</v>
      </c>
      <c r="J42" s="3">
        <v>3</v>
      </c>
    </row>
    <row r="43" spans="6:16" x14ac:dyDescent="0.2">
      <c r="G43" s="3" t="s">
        <v>6</v>
      </c>
      <c r="H43" s="3">
        <v>8.5102724009904096E-2</v>
      </c>
      <c r="I43" s="3">
        <v>7.8486153437509795E-2</v>
      </c>
      <c r="J43" s="3">
        <v>7.37695247432094E-2</v>
      </c>
    </row>
    <row r="44" spans="6:16" x14ac:dyDescent="0.2">
      <c r="G44" s="3" t="s">
        <v>13</v>
      </c>
      <c r="H44" s="3">
        <v>0.52834533187786703</v>
      </c>
      <c r="I44" s="3">
        <v>0.61191400727412204</v>
      </c>
      <c r="J44" s="3">
        <v>0.56014711219802604</v>
      </c>
    </row>
    <row r="45" spans="6:16" x14ac:dyDescent="0.2">
      <c r="G45" s="3">
        <v>5</v>
      </c>
      <c r="H45" s="3">
        <v>5.9378688123026803E-2</v>
      </c>
      <c r="I45" s="3">
        <v>6.8406793580972E-2</v>
      </c>
      <c r="J45" s="3">
        <v>6.16759395142241E-2</v>
      </c>
    </row>
    <row r="46" spans="6:16" x14ac:dyDescent="0.2">
      <c r="G46" s="3" t="s">
        <v>38</v>
      </c>
      <c r="H46" s="3">
        <v>0.20430292107798301</v>
      </c>
      <c r="I46" s="3">
        <v>0.20113428940901401</v>
      </c>
      <c r="J46" s="3">
        <v>0.174139706627636</v>
      </c>
    </row>
    <row r="47" spans="6:16" x14ac:dyDescent="0.2">
      <c r="G47" s="3" t="s">
        <v>33</v>
      </c>
      <c r="H47" s="3">
        <v>0.57729623707287803</v>
      </c>
      <c r="I47" s="3">
        <v>0.43897902845708398</v>
      </c>
      <c r="J47" s="3">
        <v>0.46836986214346099</v>
      </c>
    </row>
    <row r="48" spans="6:16" x14ac:dyDescent="0.2">
      <c r="G48" s="3" t="s">
        <v>134</v>
      </c>
      <c r="H48" s="3">
        <v>4.3370313100026398E-2</v>
      </c>
      <c r="I48" s="3">
        <v>4.3610657596136297E-2</v>
      </c>
      <c r="J48" s="3">
        <v>4.1876297123724003E-2</v>
      </c>
    </row>
    <row r="49" spans="7:10" x14ac:dyDescent="0.2">
      <c r="G49" s="3" t="s">
        <v>135</v>
      </c>
      <c r="H49" s="3">
        <v>0.12714553857712901</v>
      </c>
      <c r="I49" s="3">
        <v>0.13003974132253099</v>
      </c>
      <c r="J49" s="3">
        <v>0.122797490373719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V8"/>
  <sheetViews>
    <sheetView workbookViewId="0">
      <selection activeCell="D16" sqref="D16"/>
    </sheetView>
  </sheetViews>
  <sheetFormatPr baseColWidth="10" defaultRowHeight="16" x14ac:dyDescent="0.2"/>
  <cols>
    <col min="1" max="1" width="25.1640625" customWidth="1"/>
    <col min="2" max="2" width="11" customWidth="1"/>
  </cols>
  <sheetData>
    <row r="1" spans="1:22" x14ac:dyDescent="0.2">
      <c r="A1" t="s">
        <v>41</v>
      </c>
    </row>
    <row r="3" spans="1:22" x14ac:dyDescent="0.2">
      <c r="B3" t="s">
        <v>209</v>
      </c>
    </row>
    <row r="4" spans="1:22" x14ac:dyDescent="0.2">
      <c r="A4" s="47" t="s">
        <v>139</v>
      </c>
      <c r="B4" s="98" t="s">
        <v>206</v>
      </c>
      <c r="C4" s="98" t="s">
        <v>207</v>
      </c>
      <c r="D4" s="98" t="s">
        <v>208</v>
      </c>
      <c r="E4" s="98" t="s">
        <v>206</v>
      </c>
      <c r="F4" s="98" t="s">
        <v>207</v>
      </c>
      <c r="G4" s="98" t="s">
        <v>208</v>
      </c>
      <c r="H4" s="98" t="s">
        <v>206</v>
      </c>
      <c r="I4" s="98" t="s">
        <v>207</v>
      </c>
      <c r="J4" s="98" t="s">
        <v>208</v>
      </c>
      <c r="K4" s="98" t="s">
        <v>206</v>
      </c>
      <c r="L4" s="98" t="s">
        <v>207</v>
      </c>
      <c r="M4" s="98" t="s">
        <v>208</v>
      </c>
      <c r="N4" s="98" t="s">
        <v>206</v>
      </c>
      <c r="O4" s="98" t="s">
        <v>207</v>
      </c>
      <c r="P4" s="98" t="s">
        <v>208</v>
      </c>
      <c r="Q4" s="98" t="s">
        <v>206</v>
      </c>
      <c r="R4" s="98" t="s">
        <v>207</v>
      </c>
      <c r="S4" s="98" t="s">
        <v>208</v>
      </c>
      <c r="T4" s="98" t="s">
        <v>206</v>
      </c>
      <c r="U4" s="98" t="s">
        <v>207</v>
      </c>
      <c r="V4" s="98" t="s">
        <v>208</v>
      </c>
    </row>
    <row r="5" spans="1:22" ht="20" x14ac:dyDescent="0.2">
      <c r="A5" s="40" t="s">
        <v>40</v>
      </c>
      <c r="B5" s="110" t="s">
        <v>39</v>
      </c>
      <c r="C5" s="104"/>
      <c r="D5" s="106"/>
      <c r="E5" s="110" t="s">
        <v>42</v>
      </c>
      <c r="F5" s="104"/>
      <c r="G5" s="106"/>
      <c r="H5" s="110" t="s">
        <v>6</v>
      </c>
      <c r="I5" s="104"/>
      <c r="J5" s="106"/>
      <c r="K5" s="110" t="s">
        <v>43</v>
      </c>
      <c r="L5" s="104"/>
      <c r="M5" s="106"/>
      <c r="N5" s="110" t="s">
        <v>0</v>
      </c>
      <c r="O5" s="104"/>
      <c r="P5" s="106"/>
      <c r="Q5" s="110" t="s">
        <v>44</v>
      </c>
      <c r="R5" s="104"/>
      <c r="S5" s="106"/>
      <c r="T5" s="110" t="s">
        <v>45</v>
      </c>
      <c r="U5" s="104"/>
      <c r="V5" s="106"/>
    </row>
    <row r="6" spans="1:22" ht="20" x14ac:dyDescent="0.2">
      <c r="A6" s="40">
        <v>6</v>
      </c>
      <c r="B6" s="44">
        <v>174</v>
      </c>
      <c r="C6" s="45">
        <v>176</v>
      </c>
      <c r="D6" s="46">
        <v>170</v>
      </c>
      <c r="E6" s="44">
        <v>175</v>
      </c>
      <c r="F6" s="45">
        <v>179</v>
      </c>
      <c r="G6" s="46">
        <v>177</v>
      </c>
      <c r="H6" s="44">
        <v>166</v>
      </c>
      <c r="I6" s="45">
        <v>169</v>
      </c>
      <c r="J6" s="46">
        <v>167</v>
      </c>
      <c r="K6" s="44">
        <v>166</v>
      </c>
      <c r="L6" s="45">
        <v>165</v>
      </c>
      <c r="M6" s="46">
        <v>169</v>
      </c>
      <c r="N6" s="44">
        <v>155</v>
      </c>
      <c r="O6" s="45">
        <v>153</v>
      </c>
      <c r="P6" s="46">
        <v>151</v>
      </c>
      <c r="Q6" s="44">
        <v>158</v>
      </c>
      <c r="R6" s="45">
        <v>155</v>
      </c>
      <c r="S6" s="46">
        <v>157</v>
      </c>
      <c r="T6" s="44">
        <v>160</v>
      </c>
      <c r="U6" s="45">
        <v>155</v>
      </c>
      <c r="V6" s="46">
        <v>153</v>
      </c>
    </row>
    <row r="7" spans="1:22" ht="20" x14ac:dyDescent="0.2">
      <c r="A7" s="40">
        <v>12</v>
      </c>
      <c r="B7" s="44">
        <v>175</v>
      </c>
      <c r="C7" s="45">
        <v>169</v>
      </c>
      <c r="D7" s="46">
        <v>178</v>
      </c>
      <c r="E7" s="44">
        <v>179</v>
      </c>
      <c r="F7" s="45">
        <v>179</v>
      </c>
      <c r="G7" s="46">
        <v>175</v>
      </c>
      <c r="H7" s="44">
        <v>165</v>
      </c>
      <c r="I7" s="45">
        <v>163</v>
      </c>
      <c r="J7" s="46">
        <v>165</v>
      </c>
      <c r="K7" s="44">
        <v>169</v>
      </c>
      <c r="L7" s="45">
        <v>168</v>
      </c>
      <c r="M7" s="46">
        <v>166</v>
      </c>
      <c r="N7" s="44">
        <v>134</v>
      </c>
      <c r="O7" s="45">
        <v>139</v>
      </c>
      <c r="P7" s="46">
        <v>141</v>
      </c>
      <c r="Q7" s="44">
        <v>154</v>
      </c>
      <c r="R7" s="45">
        <v>161</v>
      </c>
      <c r="S7" s="46">
        <v>155</v>
      </c>
      <c r="T7" s="44">
        <v>149</v>
      </c>
      <c r="U7" s="45">
        <v>157</v>
      </c>
      <c r="V7" s="46">
        <v>155</v>
      </c>
    </row>
    <row r="8" spans="1:22" ht="20" x14ac:dyDescent="0.2">
      <c r="A8" s="40">
        <v>24</v>
      </c>
      <c r="B8" s="41">
        <v>171</v>
      </c>
      <c r="C8" s="42">
        <v>171</v>
      </c>
      <c r="D8" s="43">
        <v>177</v>
      </c>
      <c r="E8" s="41">
        <v>178</v>
      </c>
      <c r="F8" s="42">
        <v>171</v>
      </c>
      <c r="G8" s="43">
        <v>176</v>
      </c>
      <c r="H8" s="41">
        <v>160</v>
      </c>
      <c r="I8" s="42">
        <v>155</v>
      </c>
      <c r="J8" s="43">
        <v>161</v>
      </c>
      <c r="K8" s="41">
        <v>171</v>
      </c>
      <c r="L8" s="42">
        <v>169</v>
      </c>
      <c r="M8" s="43">
        <v>169</v>
      </c>
      <c r="N8" s="41">
        <v>129</v>
      </c>
      <c r="O8" s="42">
        <v>131</v>
      </c>
      <c r="P8" s="43">
        <v>123</v>
      </c>
      <c r="Q8" s="41">
        <v>156</v>
      </c>
      <c r="R8" s="42">
        <v>160</v>
      </c>
      <c r="S8" s="43">
        <v>162</v>
      </c>
      <c r="T8" s="41">
        <v>150</v>
      </c>
      <c r="U8" s="42">
        <v>153</v>
      </c>
      <c r="V8" s="43">
        <v>151</v>
      </c>
    </row>
  </sheetData>
  <mergeCells count="7">
    <mergeCell ref="K5:M5"/>
    <mergeCell ref="N5:P5"/>
    <mergeCell ref="Q5:S5"/>
    <mergeCell ref="T5:V5"/>
    <mergeCell ref="B5:D5"/>
    <mergeCell ref="E5:G5"/>
    <mergeCell ref="H5:J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-0.249977111117893"/>
  </sheetPr>
  <dimension ref="A1:V58"/>
  <sheetViews>
    <sheetView workbookViewId="0">
      <selection activeCell="M40" sqref="M40"/>
    </sheetView>
  </sheetViews>
  <sheetFormatPr baseColWidth="10" defaultRowHeight="16" x14ac:dyDescent="0.2"/>
  <cols>
    <col min="1" max="16384" width="10.83203125" style="3"/>
  </cols>
  <sheetData>
    <row r="1" spans="1:22" x14ac:dyDescent="0.2">
      <c r="A1" s="2" t="s">
        <v>51</v>
      </c>
    </row>
    <row r="3" spans="1:22" x14ac:dyDescent="0.2">
      <c r="B3" s="3" t="s">
        <v>177</v>
      </c>
    </row>
    <row r="4" spans="1:22" ht="20" x14ac:dyDescent="0.2">
      <c r="A4" s="40"/>
      <c r="B4" s="110" t="s">
        <v>46</v>
      </c>
      <c r="C4" s="104"/>
      <c r="D4" s="106"/>
      <c r="E4" s="110" t="s">
        <v>42</v>
      </c>
      <c r="F4" s="104"/>
      <c r="G4" s="106"/>
      <c r="H4" s="110" t="s">
        <v>6</v>
      </c>
      <c r="I4" s="104"/>
      <c r="J4" s="106"/>
      <c r="K4" s="110" t="s">
        <v>43</v>
      </c>
      <c r="L4" s="104"/>
      <c r="M4" s="106"/>
      <c r="N4" s="110" t="s">
        <v>47</v>
      </c>
      <c r="O4" s="104"/>
      <c r="P4" s="106"/>
      <c r="Q4" s="110" t="s">
        <v>44</v>
      </c>
      <c r="R4" s="104"/>
      <c r="S4" s="106"/>
      <c r="T4" s="110" t="s">
        <v>45</v>
      </c>
      <c r="U4" s="104"/>
      <c r="V4" s="106"/>
    </row>
    <row r="5" spans="1:22" ht="20" x14ac:dyDescent="0.2">
      <c r="A5" s="40" t="s">
        <v>48</v>
      </c>
      <c r="B5" s="48">
        <v>443</v>
      </c>
      <c r="C5" s="49">
        <v>397</v>
      </c>
      <c r="D5" s="50">
        <v>438</v>
      </c>
      <c r="E5" s="48">
        <v>337</v>
      </c>
      <c r="F5" s="49">
        <v>394</v>
      </c>
      <c r="G5" s="50">
        <v>310</v>
      </c>
      <c r="H5" s="48">
        <v>2410</v>
      </c>
      <c r="I5" s="49">
        <v>2471</v>
      </c>
      <c r="J5" s="50">
        <v>2483</v>
      </c>
      <c r="K5" s="48">
        <v>2105</v>
      </c>
      <c r="L5" s="49">
        <v>2144</v>
      </c>
      <c r="M5" s="50">
        <v>2294</v>
      </c>
      <c r="N5" s="48">
        <v>8182</v>
      </c>
      <c r="O5" s="49">
        <v>9343</v>
      </c>
      <c r="P5" s="50">
        <v>8915</v>
      </c>
      <c r="Q5" s="48">
        <v>5161</v>
      </c>
      <c r="R5" s="49">
        <v>4074</v>
      </c>
      <c r="S5" s="50">
        <v>6000</v>
      </c>
      <c r="T5" s="48">
        <v>7099</v>
      </c>
      <c r="U5" s="49">
        <v>6914</v>
      </c>
      <c r="V5" s="50">
        <v>6730</v>
      </c>
    </row>
    <row r="6" spans="1:22" ht="20" x14ac:dyDescent="0.2">
      <c r="A6" s="40" t="s">
        <v>49</v>
      </c>
      <c r="B6" s="48">
        <v>424</v>
      </c>
      <c r="C6" s="49">
        <v>477</v>
      </c>
      <c r="D6" s="50">
        <v>469</v>
      </c>
      <c r="E6" s="48">
        <v>328</v>
      </c>
      <c r="F6" s="49">
        <v>307</v>
      </c>
      <c r="G6" s="50">
        <v>356</v>
      </c>
      <c r="H6" s="48">
        <v>2900</v>
      </c>
      <c r="I6" s="49">
        <v>2528</v>
      </c>
      <c r="J6" s="50">
        <v>3084</v>
      </c>
      <c r="K6" s="48">
        <v>2284</v>
      </c>
      <c r="L6" s="49">
        <v>2439</v>
      </c>
      <c r="M6" s="50">
        <v>2370</v>
      </c>
      <c r="N6" s="48">
        <v>9814</v>
      </c>
      <c r="O6" s="49">
        <v>9299</v>
      </c>
      <c r="P6" s="50">
        <v>9323</v>
      </c>
      <c r="Q6" s="48">
        <v>4390</v>
      </c>
      <c r="R6" s="49">
        <v>5191</v>
      </c>
      <c r="S6" s="50">
        <v>5023</v>
      </c>
      <c r="T6" s="48">
        <v>8502</v>
      </c>
      <c r="U6" s="49">
        <v>8312</v>
      </c>
      <c r="V6" s="50">
        <v>7923</v>
      </c>
    </row>
    <row r="7" spans="1:22" ht="20" x14ac:dyDescent="0.2">
      <c r="A7" s="40" t="s">
        <v>50</v>
      </c>
      <c r="B7" s="51">
        <v>416</v>
      </c>
      <c r="C7" s="52">
        <v>490</v>
      </c>
      <c r="D7" s="53">
        <v>444</v>
      </c>
      <c r="E7" s="51">
        <v>311</v>
      </c>
      <c r="F7" s="52">
        <v>398</v>
      </c>
      <c r="G7" s="53">
        <v>310</v>
      </c>
      <c r="H7" s="51">
        <v>2169</v>
      </c>
      <c r="I7" s="52">
        <v>2844</v>
      </c>
      <c r="J7" s="53">
        <v>2648</v>
      </c>
      <c r="K7" s="51">
        <v>2974</v>
      </c>
      <c r="L7" s="52">
        <v>3062</v>
      </c>
      <c r="M7" s="53">
        <v>3006</v>
      </c>
      <c r="N7" s="51">
        <v>10660</v>
      </c>
      <c r="O7" s="52">
        <v>11070</v>
      </c>
      <c r="P7" s="53">
        <v>11135</v>
      </c>
      <c r="Q7" s="51">
        <v>4006</v>
      </c>
      <c r="R7" s="52">
        <v>4390</v>
      </c>
      <c r="S7" s="53">
        <v>3538</v>
      </c>
      <c r="T7" s="51">
        <v>7013</v>
      </c>
      <c r="U7" s="52">
        <v>7366</v>
      </c>
      <c r="V7" s="53">
        <v>8514</v>
      </c>
    </row>
    <row r="9" spans="1:22" x14ac:dyDescent="0.2">
      <c r="B9" s="3" t="s">
        <v>178</v>
      </c>
    </row>
    <row r="10" spans="1:22" x14ac:dyDescent="0.2">
      <c r="A10" t="s">
        <v>48</v>
      </c>
      <c r="B10" t="s">
        <v>49</v>
      </c>
      <c r="C10" t="s">
        <v>50</v>
      </c>
      <c r="D10"/>
      <c r="E10" t="s">
        <v>167</v>
      </c>
      <c r="F10" t="s">
        <v>167</v>
      </c>
      <c r="G10" t="s">
        <v>167</v>
      </c>
      <c r="H10"/>
      <c r="I10" t="s">
        <v>168</v>
      </c>
      <c r="J10" t="s">
        <v>168</v>
      </c>
      <c r="K10" t="s">
        <v>168</v>
      </c>
      <c r="L10"/>
      <c r="M10"/>
      <c r="N10" t="s">
        <v>169</v>
      </c>
      <c r="O10" t="s">
        <v>170</v>
      </c>
      <c r="P10" t="s">
        <v>171</v>
      </c>
      <c r="Q10" t="s">
        <v>172</v>
      </c>
      <c r="R10"/>
      <c r="S10"/>
      <c r="T10" s="3" t="s">
        <v>176</v>
      </c>
    </row>
    <row r="11" spans="1:22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22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22" x14ac:dyDescent="0.2">
      <c r="A13" t="s">
        <v>46</v>
      </c>
      <c r="B13" t="s">
        <v>46</v>
      </c>
      <c r="C13" t="s">
        <v>46</v>
      </c>
      <c r="D13"/>
      <c r="E13"/>
      <c r="F13"/>
      <c r="G13"/>
      <c r="H13"/>
      <c r="I13"/>
      <c r="J13"/>
      <c r="K13"/>
      <c r="L13"/>
      <c r="M13"/>
      <c r="N13" t="s">
        <v>179</v>
      </c>
      <c r="O13"/>
      <c r="P13"/>
      <c r="Q13"/>
      <c r="R13"/>
      <c r="S13"/>
      <c r="T13" s="77">
        <v>1000</v>
      </c>
      <c r="U13" s="77">
        <v>548.39599999999996</v>
      </c>
      <c r="V13" s="77">
        <v>548396</v>
      </c>
    </row>
    <row r="14" spans="1:22" x14ac:dyDescent="0.2">
      <c r="A14" s="69">
        <v>443</v>
      </c>
      <c r="B14" s="70">
        <v>424</v>
      </c>
      <c r="C14" s="70">
        <v>416</v>
      </c>
      <c r="D14"/>
      <c r="E14">
        <v>52628400</v>
      </c>
      <c r="F14">
        <v>50371200</v>
      </c>
      <c r="G14">
        <v>49420800</v>
      </c>
      <c r="H14"/>
      <c r="I14">
        <v>52080004</v>
      </c>
      <c r="J14">
        <v>49822804</v>
      </c>
      <c r="K14">
        <v>48872404</v>
      </c>
      <c r="L14"/>
      <c r="M14"/>
      <c r="N14"/>
      <c r="O14"/>
      <c r="P14"/>
      <c r="Q14"/>
      <c r="R14"/>
      <c r="S14"/>
      <c r="T14" s="77">
        <v>500</v>
      </c>
      <c r="U14" s="77">
        <v>374.19799999999998</v>
      </c>
      <c r="V14" s="77">
        <v>374198</v>
      </c>
    </row>
    <row r="15" spans="1:22" x14ac:dyDescent="0.2">
      <c r="A15" s="71">
        <v>397</v>
      </c>
      <c r="B15" s="72">
        <v>477</v>
      </c>
      <c r="C15" s="72">
        <v>490</v>
      </c>
      <c r="D15"/>
      <c r="E15">
        <v>47163600</v>
      </c>
      <c r="F15">
        <v>56667600</v>
      </c>
      <c r="G15">
        <v>58212000</v>
      </c>
      <c r="H15"/>
      <c r="I15">
        <v>46615204</v>
      </c>
      <c r="J15">
        <v>56119204</v>
      </c>
      <c r="K15">
        <v>57663604</v>
      </c>
      <c r="L15"/>
      <c r="M15"/>
      <c r="N15" t="s">
        <v>173</v>
      </c>
      <c r="O15"/>
      <c r="P15"/>
      <c r="Q15"/>
      <c r="R15"/>
      <c r="S15"/>
      <c r="T15" s="77">
        <v>250</v>
      </c>
      <c r="U15" s="77">
        <v>237.09899999999999</v>
      </c>
      <c r="V15" s="77">
        <v>237099</v>
      </c>
    </row>
    <row r="16" spans="1:22" x14ac:dyDescent="0.2">
      <c r="A16" s="73">
        <v>438</v>
      </c>
      <c r="B16" s="73">
        <v>469</v>
      </c>
      <c r="C16" s="73">
        <v>444</v>
      </c>
      <c r="D16"/>
      <c r="E16">
        <v>52034400</v>
      </c>
      <c r="F16">
        <v>55717200</v>
      </c>
      <c r="G16">
        <v>52747200</v>
      </c>
      <c r="H16"/>
      <c r="I16">
        <v>51486004</v>
      </c>
      <c r="J16">
        <v>55168804</v>
      </c>
      <c r="K16">
        <v>52198804</v>
      </c>
      <c r="L16"/>
      <c r="M16"/>
      <c r="N16"/>
      <c r="O16"/>
      <c r="P16"/>
      <c r="Q16"/>
      <c r="R16"/>
      <c r="S16"/>
      <c r="T16" s="77">
        <v>125</v>
      </c>
      <c r="U16" s="77">
        <v>98.549499999999995</v>
      </c>
      <c r="V16" s="77">
        <v>98549.5</v>
      </c>
    </row>
    <row r="17" spans="1:22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 s="77">
        <v>62.5</v>
      </c>
      <c r="U17" s="77">
        <v>64.274749999999997</v>
      </c>
      <c r="V17" s="77">
        <v>64274.75</v>
      </c>
    </row>
    <row r="18" spans="1:22" x14ac:dyDescent="0.2">
      <c r="A18" t="s">
        <v>47</v>
      </c>
      <c r="B18" t="s">
        <v>47</v>
      </c>
      <c r="C18" t="s">
        <v>47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 s="77">
        <v>31.25</v>
      </c>
      <c r="U18" s="77">
        <v>47.137374999999999</v>
      </c>
      <c r="V18" s="77">
        <v>47137.375</v>
      </c>
    </row>
    <row r="19" spans="1:22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 s="77">
        <v>15.625</v>
      </c>
      <c r="U19" s="77">
        <v>9.5686874999999993</v>
      </c>
      <c r="V19" s="77">
        <v>9568.6875</v>
      </c>
    </row>
    <row r="20" spans="1:22" x14ac:dyDescent="0.2">
      <c r="A20" s="71">
        <v>8182</v>
      </c>
      <c r="B20" s="72">
        <v>9814</v>
      </c>
      <c r="C20" s="72">
        <v>10660</v>
      </c>
      <c r="D20"/>
      <c r="E20">
        <v>972021600</v>
      </c>
      <c r="F20" s="59">
        <v>1160000000</v>
      </c>
      <c r="G20">
        <v>1266408000</v>
      </c>
      <c r="H20"/>
      <c r="I20">
        <v>971473204</v>
      </c>
      <c r="J20" s="59">
        <v>1159451604</v>
      </c>
      <c r="K20" s="59">
        <v>1265859604</v>
      </c>
      <c r="L20"/>
      <c r="M20"/>
      <c r="N20"/>
      <c r="O20"/>
      <c r="P20"/>
      <c r="Q20"/>
      <c r="R20"/>
      <c r="S20"/>
      <c r="T20" s="77">
        <v>7.8125</v>
      </c>
      <c r="U20" s="77">
        <v>4.2843437499999997</v>
      </c>
      <c r="V20" s="77">
        <v>4284.34375</v>
      </c>
    </row>
    <row r="21" spans="1:22" x14ac:dyDescent="0.2">
      <c r="A21" s="72">
        <v>9343</v>
      </c>
      <c r="B21" s="72">
        <v>9299</v>
      </c>
      <c r="C21" s="72">
        <v>11070</v>
      </c>
      <c r="D21"/>
      <c r="E21">
        <v>1109948400</v>
      </c>
      <c r="F21">
        <v>1104721200</v>
      </c>
      <c r="G21">
        <v>1315116000</v>
      </c>
      <c r="H21"/>
      <c r="I21">
        <v>1109400004</v>
      </c>
      <c r="J21">
        <v>1104172804</v>
      </c>
      <c r="K21">
        <v>1314567604</v>
      </c>
      <c r="L21"/>
      <c r="M21"/>
      <c r="N21"/>
      <c r="O21"/>
      <c r="P21"/>
      <c r="Q21"/>
      <c r="R21"/>
      <c r="S21"/>
      <c r="T21" s="77">
        <v>3.90625</v>
      </c>
      <c r="U21" s="77">
        <v>3.1421718799999998</v>
      </c>
      <c r="V21" s="77">
        <v>3142.1718799999999</v>
      </c>
    </row>
    <row r="22" spans="1:22" x14ac:dyDescent="0.2">
      <c r="A22" s="72">
        <v>8915</v>
      </c>
      <c r="B22" s="72">
        <v>9323</v>
      </c>
      <c r="C22" s="72">
        <v>11135</v>
      </c>
      <c r="D22"/>
      <c r="E22">
        <v>1059102000</v>
      </c>
      <c r="F22">
        <v>1107572400</v>
      </c>
      <c r="G22">
        <v>1322838000</v>
      </c>
      <c r="H22"/>
      <c r="I22">
        <v>1058553604</v>
      </c>
      <c r="J22">
        <v>1107024004</v>
      </c>
      <c r="K22">
        <v>1322289604</v>
      </c>
      <c r="L22"/>
      <c r="M22"/>
      <c r="N22"/>
      <c r="O22"/>
      <c r="P22"/>
      <c r="Q22"/>
      <c r="R22"/>
      <c r="S22"/>
      <c r="T22" s="77">
        <v>1.953125</v>
      </c>
      <c r="U22" s="77">
        <v>1.0710859399999999</v>
      </c>
      <c r="V22" s="77">
        <v>1071.0859399999999</v>
      </c>
    </row>
    <row r="23" spans="1:22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 s="77">
        <v>0</v>
      </c>
      <c r="U23" s="77">
        <v>0.12556534</v>
      </c>
      <c r="V23" s="77">
        <v>125.565344</v>
      </c>
    </row>
    <row r="24" spans="1:22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22" x14ac:dyDescent="0.2">
      <c r="A25" t="s">
        <v>174</v>
      </c>
      <c r="B25" t="s">
        <v>174</v>
      </c>
      <c r="C25" t="s">
        <v>174</v>
      </c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22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22" x14ac:dyDescent="0.2">
      <c r="A27" s="71">
        <v>5161</v>
      </c>
      <c r="B27" s="72">
        <v>4390</v>
      </c>
      <c r="C27" s="72">
        <v>4006</v>
      </c>
      <c r="D27"/>
      <c r="E27">
        <v>613126800</v>
      </c>
      <c r="F27">
        <v>521532000</v>
      </c>
      <c r="G27">
        <v>475912800</v>
      </c>
      <c r="H27"/>
      <c r="I27">
        <v>612578404</v>
      </c>
      <c r="J27">
        <v>520983604</v>
      </c>
      <c r="K27">
        <v>475364404</v>
      </c>
      <c r="L27"/>
      <c r="M27"/>
      <c r="N27"/>
      <c r="O27"/>
      <c r="P27"/>
      <c r="Q27"/>
      <c r="R27"/>
      <c r="S27"/>
    </row>
    <row r="28" spans="1:22" x14ac:dyDescent="0.2">
      <c r="A28" s="72">
        <v>4074</v>
      </c>
      <c r="B28" s="72">
        <v>5191</v>
      </c>
      <c r="C28" s="72">
        <v>4390</v>
      </c>
      <c r="D28"/>
      <c r="E28">
        <v>483991200</v>
      </c>
      <c r="F28">
        <v>616690800</v>
      </c>
      <c r="G28">
        <v>521532000</v>
      </c>
      <c r="H28"/>
      <c r="I28">
        <v>483442804</v>
      </c>
      <c r="J28">
        <v>616142404</v>
      </c>
      <c r="K28">
        <v>520983604</v>
      </c>
      <c r="L28"/>
      <c r="M28"/>
      <c r="N28"/>
      <c r="O28"/>
      <c r="P28"/>
      <c r="Q28"/>
      <c r="R28"/>
      <c r="S28"/>
    </row>
    <row r="29" spans="1:22" x14ac:dyDescent="0.2">
      <c r="A29" s="72">
        <v>6000</v>
      </c>
      <c r="B29" s="72">
        <v>5023</v>
      </c>
      <c r="C29" s="72">
        <v>3538</v>
      </c>
      <c r="D29"/>
      <c r="E29">
        <v>712800000</v>
      </c>
      <c r="F29">
        <v>596732400</v>
      </c>
      <c r="G29">
        <v>420314400</v>
      </c>
      <c r="H29"/>
      <c r="I29">
        <v>712251604</v>
      </c>
      <c r="J29">
        <v>596184004</v>
      </c>
      <c r="K29">
        <v>419766004</v>
      </c>
      <c r="L29"/>
      <c r="M29"/>
      <c r="N29"/>
      <c r="O29"/>
      <c r="P29"/>
      <c r="Q29"/>
      <c r="R29"/>
      <c r="S29"/>
    </row>
    <row r="30" spans="1:22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2" x14ac:dyDescent="0.2">
      <c r="A31" t="s">
        <v>175</v>
      </c>
      <c r="B31" t="s">
        <v>175</v>
      </c>
      <c r="C31" t="s">
        <v>175</v>
      </c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2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x14ac:dyDescent="0.2">
      <c r="A33" s="74">
        <v>337</v>
      </c>
      <c r="B33" s="73">
        <v>328</v>
      </c>
      <c r="C33" s="73">
        <v>311</v>
      </c>
      <c r="D33"/>
      <c r="E33">
        <v>40035600</v>
      </c>
      <c r="F33">
        <v>38966400</v>
      </c>
      <c r="G33">
        <v>36946800</v>
      </c>
      <c r="H33"/>
      <c r="I33">
        <v>39487204</v>
      </c>
      <c r="J33">
        <v>38418004</v>
      </c>
      <c r="K33">
        <v>36398404</v>
      </c>
      <c r="L33"/>
      <c r="M33"/>
      <c r="N33"/>
      <c r="O33"/>
      <c r="P33"/>
      <c r="Q33"/>
      <c r="R33"/>
      <c r="S33"/>
    </row>
    <row r="34" spans="1:19" x14ac:dyDescent="0.2">
      <c r="A34" s="71">
        <v>394</v>
      </c>
      <c r="B34" s="72">
        <v>307</v>
      </c>
      <c r="C34" s="72">
        <v>398</v>
      </c>
      <c r="D34"/>
      <c r="E34">
        <v>46807200</v>
      </c>
      <c r="F34">
        <v>36471600</v>
      </c>
      <c r="G34">
        <v>47282400</v>
      </c>
      <c r="H34"/>
      <c r="I34">
        <v>46258804</v>
      </c>
      <c r="J34">
        <v>35923204</v>
      </c>
      <c r="K34">
        <v>46734004</v>
      </c>
      <c r="L34"/>
      <c r="M34"/>
      <c r="N34"/>
      <c r="O34"/>
      <c r="P34"/>
      <c r="Q34"/>
      <c r="R34"/>
      <c r="S34"/>
    </row>
    <row r="35" spans="1:19" x14ac:dyDescent="0.2">
      <c r="A35" s="72">
        <v>310</v>
      </c>
      <c r="B35" s="73">
        <v>356</v>
      </c>
      <c r="C35" s="73">
        <v>310</v>
      </c>
      <c r="D35"/>
      <c r="E35">
        <v>36828000</v>
      </c>
      <c r="F35">
        <v>42292800</v>
      </c>
      <c r="G35">
        <v>36828000</v>
      </c>
      <c r="H35"/>
      <c r="I35">
        <v>36279604</v>
      </c>
      <c r="J35">
        <v>41744404</v>
      </c>
      <c r="K35">
        <v>36279604</v>
      </c>
      <c r="L35"/>
      <c r="M35"/>
      <c r="N35"/>
      <c r="O35"/>
      <c r="P35"/>
      <c r="Q35"/>
      <c r="R35"/>
      <c r="S35"/>
    </row>
    <row r="36" spans="1:19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19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 x14ac:dyDescent="0.2">
      <c r="A38" t="s">
        <v>6</v>
      </c>
      <c r="B38" t="s">
        <v>6</v>
      </c>
      <c r="C38" t="s">
        <v>6</v>
      </c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19" x14ac:dyDescent="0.2">
      <c r="A40" s="72">
        <v>2410</v>
      </c>
      <c r="B40" s="71">
        <v>2900</v>
      </c>
      <c r="C40" s="72">
        <v>2169</v>
      </c>
      <c r="D40"/>
      <c r="E40">
        <v>286308000</v>
      </c>
      <c r="F40">
        <v>344520000</v>
      </c>
      <c r="G40">
        <v>257677200</v>
      </c>
      <c r="H40"/>
      <c r="I40">
        <v>285759604</v>
      </c>
      <c r="J40">
        <v>343971604</v>
      </c>
      <c r="K40">
        <v>257128804</v>
      </c>
      <c r="L40"/>
      <c r="M40"/>
      <c r="N40"/>
      <c r="O40"/>
      <c r="P40"/>
      <c r="Q40"/>
      <c r="R40"/>
      <c r="S40"/>
    </row>
    <row r="41" spans="1:19" x14ac:dyDescent="0.2">
      <c r="A41" s="72">
        <v>2471</v>
      </c>
      <c r="B41" s="72">
        <v>2528</v>
      </c>
      <c r="C41" s="72">
        <v>2844</v>
      </c>
      <c r="D41"/>
      <c r="E41">
        <v>293554800</v>
      </c>
      <c r="F41">
        <v>300326400</v>
      </c>
      <c r="G41">
        <v>337867200</v>
      </c>
      <c r="H41"/>
      <c r="I41">
        <v>293006404</v>
      </c>
      <c r="J41">
        <v>299778004</v>
      </c>
      <c r="K41">
        <v>337318804</v>
      </c>
      <c r="L41"/>
      <c r="M41"/>
      <c r="N41"/>
      <c r="O41"/>
      <c r="P41"/>
      <c r="Q41"/>
      <c r="R41"/>
      <c r="S41"/>
    </row>
    <row r="42" spans="1:19" x14ac:dyDescent="0.2">
      <c r="A42" s="72">
        <v>2483</v>
      </c>
      <c r="B42" s="72">
        <v>3084</v>
      </c>
      <c r="C42" s="72">
        <v>2648</v>
      </c>
      <c r="D42"/>
      <c r="E42">
        <v>294980400</v>
      </c>
      <c r="F42">
        <v>366379200</v>
      </c>
      <c r="G42">
        <v>314582400</v>
      </c>
      <c r="H42"/>
      <c r="I42">
        <v>294432004</v>
      </c>
      <c r="J42">
        <v>365830804</v>
      </c>
      <c r="K42">
        <v>314034004</v>
      </c>
      <c r="L42"/>
      <c r="M42"/>
      <c r="N42"/>
      <c r="O42"/>
      <c r="P42"/>
      <c r="Q42"/>
      <c r="R42"/>
      <c r="S42"/>
    </row>
    <row r="43" spans="1:19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 x14ac:dyDescent="0.2">
      <c r="A45" t="s">
        <v>43</v>
      </c>
      <c r="B45" t="s">
        <v>43</v>
      </c>
      <c r="C45" t="s">
        <v>43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19" x14ac:dyDescent="0.2">
      <c r="A47" s="72">
        <v>2105</v>
      </c>
      <c r="B47" s="72">
        <v>2284</v>
      </c>
      <c r="C47" s="71">
        <v>2974</v>
      </c>
      <c r="D47"/>
      <c r="E47">
        <v>250074000</v>
      </c>
      <c r="F47">
        <v>271339200</v>
      </c>
      <c r="G47">
        <v>353311200</v>
      </c>
      <c r="H47"/>
      <c r="I47">
        <v>249525604</v>
      </c>
      <c r="J47">
        <v>270790804</v>
      </c>
      <c r="K47">
        <v>352762804</v>
      </c>
      <c r="L47"/>
      <c r="M47"/>
      <c r="N47"/>
      <c r="O47"/>
      <c r="P47"/>
      <c r="Q47"/>
      <c r="R47"/>
      <c r="S47"/>
    </row>
    <row r="48" spans="1:19" x14ac:dyDescent="0.2">
      <c r="A48" s="72">
        <v>2144</v>
      </c>
      <c r="B48" s="72">
        <v>2439</v>
      </c>
      <c r="C48" s="72">
        <v>3062</v>
      </c>
      <c r="D48"/>
      <c r="E48">
        <v>254707200</v>
      </c>
      <c r="F48">
        <v>289753200</v>
      </c>
      <c r="G48">
        <v>363765600</v>
      </c>
      <c r="H48"/>
      <c r="I48">
        <v>254158804</v>
      </c>
      <c r="J48">
        <v>289204804</v>
      </c>
      <c r="K48">
        <v>363217204</v>
      </c>
      <c r="L48"/>
      <c r="M48"/>
      <c r="N48"/>
      <c r="O48"/>
      <c r="P48"/>
      <c r="Q48"/>
      <c r="R48"/>
      <c r="S48"/>
    </row>
    <row r="49" spans="1:19" x14ac:dyDescent="0.2">
      <c r="A49" s="72">
        <v>2294</v>
      </c>
      <c r="B49" s="72">
        <v>2370</v>
      </c>
      <c r="C49" s="72">
        <v>3006</v>
      </c>
      <c r="D49"/>
      <c r="E49">
        <v>272527200</v>
      </c>
      <c r="F49">
        <v>281556000</v>
      </c>
      <c r="G49">
        <v>357112800</v>
      </c>
      <c r="H49"/>
      <c r="I49">
        <v>271978804</v>
      </c>
      <c r="J49">
        <v>281007604</v>
      </c>
      <c r="K49">
        <v>356564404</v>
      </c>
      <c r="L49"/>
      <c r="M49"/>
      <c r="N49"/>
      <c r="O49"/>
      <c r="P49"/>
      <c r="Q49"/>
      <c r="R49"/>
      <c r="S49"/>
    </row>
    <row r="50" spans="1:19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 x14ac:dyDescent="0.2">
      <c r="A52" t="s">
        <v>123</v>
      </c>
      <c r="B52" t="s">
        <v>123</v>
      </c>
      <c r="C52" t="s">
        <v>123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 x14ac:dyDescent="0.2">
      <c r="A54" s="71">
        <v>7099</v>
      </c>
      <c r="B54" s="75">
        <v>8502</v>
      </c>
      <c r="C54" s="72">
        <v>7013</v>
      </c>
      <c r="D54"/>
      <c r="E54">
        <v>843361200</v>
      </c>
      <c r="F54">
        <v>1010037600</v>
      </c>
      <c r="G54">
        <v>833144400</v>
      </c>
      <c r="H54"/>
      <c r="I54">
        <v>842812804</v>
      </c>
      <c r="J54">
        <v>1009489204</v>
      </c>
      <c r="K54">
        <v>832596004</v>
      </c>
      <c r="L54"/>
      <c r="M54"/>
      <c r="N54"/>
      <c r="O54"/>
      <c r="P54"/>
      <c r="Q54"/>
      <c r="R54"/>
      <c r="S54"/>
    </row>
    <row r="55" spans="1:19" x14ac:dyDescent="0.2">
      <c r="A55" s="72">
        <v>6914</v>
      </c>
      <c r="B55" s="76">
        <v>8312</v>
      </c>
      <c r="C55" s="72">
        <v>7366</v>
      </c>
      <c r="D55"/>
      <c r="E55">
        <v>821383200</v>
      </c>
      <c r="F55">
        <v>987465600</v>
      </c>
      <c r="G55">
        <v>875080800</v>
      </c>
      <c r="H55"/>
      <c r="I55">
        <v>820834804</v>
      </c>
      <c r="J55">
        <v>986917204</v>
      </c>
      <c r="K55">
        <v>874532404</v>
      </c>
      <c r="L55"/>
      <c r="M55"/>
      <c r="N55"/>
      <c r="O55"/>
      <c r="P55"/>
      <c r="Q55"/>
      <c r="R55"/>
      <c r="S55"/>
    </row>
    <row r="56" spans="1:19" x14ac:dyDescent="0.2">
      <c r="A56" s="72">
        <v>6730</v>
      </c>
      <c r="B56" s="76">
        <v>7923</v>
      </c>
      <c r="C56" s="76">
        <v>8514</v>
      </c>
      <c r="D56"/>
      <c r="E56">
        <v>799524000</v>
      </c>
      <c r="F56">
        <v>941252400</v>
      </c>
      <c r="G56">
        <v>1011463200</v>
      </c>
      <c r="H56"/>
      <c r="I56">
        <v>798975604</v>
      </c>
      <c r="J56">
        <v>940704004</v>
      </c>
      <c r="K56">
        <v>1010914804</v>
      </c>
      <c r="L56"/>
      <c r="M56"/>
      <c r="N56"/>
      <c r="O56"/>
      <c r="P56"/>
      <c r="Q56"/>
      <c r="R56"/>
      <c r="S56"/>
    </row>
    <row r="57" spans="1:19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1:19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</row>
  </sheetData>
  <mergeCells count="7">
    <mergeCell ref="T4:V4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-0.249977111117893"/>
  </sheetPr>
  <dimension ref="A1:AB20"/>
  <sheetViews>
    <sheetView workbookViewId="0">
      <selection activeCell="I31" sqref="I31"/>
    </sheetView>
  </sheetViews>
  <sheetFormatPr baseColWidth="10" defaultColWidth="11" defaultRowHeight="16" x14ac:dyDescent="0.2"/>
  <sheetData>
    <row r="1" spans="1:28" ht="18" thickTop="1" thickBot="1" x14ac:dyDescent="0.25">
      <c r="A1" t="s">
        <v>46</v>
      </c>
      <c r="B1" s="63" t="s">
        <v>140</v>
      </c>
      <c r="C1" s="63" t="s">
        <v>141</v>
      </c>
      <c r="D1" s="63" t="s">
        <v>142</v>
      </c>
      <c r="E1" s="63" t="s">
        <v>143</v>
      </c>
      <c r="F1" s="63" t="s">
        <v>144</v>
      </c>
      <c r="H1" t="s">
        <v>6</v>
      </c>
      <c r="I1" s="63" t="s">
        <v>140</v>
      </c>
      <c r="J1" s="63" t="s">
        <v>141</v>
      </c>
      <c r="K1" s="63" t="s">
        <v>142</v>
      </c>
      <c r="L1" s="63" t="s">
        <v>143</v>
      </c>
      <c r="M1" s="63" t="s">
        <v>144</v>
      </c>
      <c r="O1" t="s">
        <v>43</v>
      </c>
      <c r="P1" s="63" t="s">
        <v>140</v>
      </c>
      <c r="Q1" s="63" t="s">
        <v>141</v>
      </c>
      <c r="R1" s="63" t="s">
        <v>142</v>
      </c>
      <c r="S1" s="63" t="s">
        <v>143</v>
      </c>
      <c r="T1" s="63" t="s">
        <v>144</v>
      </c>
      <c r="V1" t="s">
        <v>47</v>
      </c>
      <c r="W1" s="63" t="s">
        <v>140</v>
      </c>
      <c r="X1" s="63" t="s">
        <v>141</v>
      </c>
      <c r="Y1" s="63" t="s">
        <v>142</v>
      </c>
      <c r="Z1" s="63" t="s">
        <v>143</v>
      </c>
      <c r="AA1" s="63" t="s">
        <v>144</v>
      </c>
    </row>
    <row r="2" spans="1:28" ht="17" thickTop="1" x14ac:dyDescent="0.2"/>
    <row r="3" spans="1:28" x14ac:dyDescent="0.2">
      <c r="A3">
        <v>1</v>
      </c>
      <c r="B3">
        <v>67479</v>
      </c>
      <c r="C3">
        <v>58.746000000000002</v>
      </c>
      <c r="D3">
        <v>0</v>
      </c>
      <c r="E3">
        <v>170</v>
      </c>
      <c r="F3">
        <v>3964152</v>
      </c>
      <c r="G3">
        <v>3964152</v>
      </c>
      <c r="H3">
        <v>1</v>
      </c>
      <c r="I3">
        <v>64885</v>
      </c>
      <c r="J3">
        <v>44.682000000000002</v>
      </c>
      <c r="K3">
        <v>0</v>
      </c>
      <c r="L3">
        <v>170</v>
      </c>
      <c r="M3">
        <v>2899169</v>
      </c>
      <c r="N3">
        <v>2899169</v>
      </c>
      <c r="O3">
        <v>1</v>
      </c>
      <c r="P3">
        <v>40821</v>
      </c>
      <c r="Q3">
        <v>66.954999999999998</v>
      </c>
      <c r="R3">
        <v>25</v>
      </c>
      <c r="S3">
        <v>170</v>
      </c>
      <c r="T3">
        <v>2733172</v>
      </c>
      <c r="U3">
        <v>2733172</v>
      </c>
      <c r="V3">
        <v>1</v>
      </c>
      <c r="W3">
        <v>50411</v>
      </c>
      <c r="X3">
        <v>42.258000000000003</v>
      </c>
      <c r="Y3">
        <v>9</v>
      </c>
      <c r="Z3">
        <v>170</v>
      </c>
      <c r="AA3">
        <v>2130283</v>
      </c>
      <c r="AB3">
        <v>2130283</v>
      </c>
    </row>
    <row r="4" spans="1:28" x14ac:dyDescent="0.2">
      <c r="A4">
        <v>2</v>
      </c>
      <c r="B4">
        <v>860</v>
      </c>
      <c r="C4">
        <v>31.997</v>
      </c>
      <c r="D4">
        <v>13</v>
      </c>
      <c r="E4">
        <v>53</v>
      </c>
      <c r="F4">
        <v>27517</v>
      </c>
      <c r="G4">
        <v>27517</v>
      </c>
      <c r="H4">
        <v>2</v>
      </c>
      <c r="I4">
        <v>1380</v>
      </c>
      <c r="J4">
        <v>26.698</v>
      </c>
      <c r="K4">
        <v>13</v>
      </c>
      <c r="L4">
        <v>47</v>
      </c>
      <c r="M4">
        <v>36843</v>
      </c>
      <c r="N4">
        <v>36843</v>
      </c>
      <c r="O4">
        <v>2</v>
      </c>
      <c r="P4">
        <v>624</v>
      </c>
      <c r="Q4">
        <v>32.116999999999997</v>
      </c>
      <c r="R4">
        <v>25</v>
      </c>
      <c r="S4">
        <v>41</v>
      </c>
      <c r="T4">
        <v>20041</v>
      </c>
      <c r="U4">
        <v>20041</v>
      </c>
      <c r="V4">
        <v>2</v>
      </c>
      <c r="W4">
        <v>560</v>
      </c>
      <c r="X4">
        <v>30.27</v>
      </c>
      <c r="Y4">
        <v>11</v>
      </c>
      <c r="Z4">
        <v>45</v>
      </c>
      <c r="AA4">
        <v>16951</v>
      </c>
      <c r="AB4">
        <v>16951</v>
      </c>
    </row>
    <row r="5" spans="1:28" x14ac:dyDescent="0.2">
      <c r="A5">
        <v>3</v>
      </c>
      <c r="B5">
        <v>41039</v>
      </c>
      <c r="C5">
        <v>65.510999999999996</v>
      </c>
      <c r="D5">
        <v>3</v>
      </c>
      <c r="E5">
        <v>170</v>
      </c>
      <c r="F5">
        <v>2688506</v>
      </c>
      <c r="G5">
        <v>2688506</v>
      </c>
      <c r="H5">
        <v>3</v>
      </c>
      <c r="I5">
        <v>46199</v>
      </c>
      <c r="J5">
        <v>40.856000000000002</v>
      </c>
      <c r="K5">
        <v>5</v>
      </c>
      <c r="L5">
        <v>170</v>
      </c>
      <c r="M5">
        <v>1887521</v>
      </c>
      <c r="N5">
        <v>1887521</v>
      </c>
      <c r="O5">
        <v>3</v>
      </c>
      <c r="P5">
        <v>41219</v>
      </c>
      <c r="Q5">
        <v>93.747</v>
      </c>
      <c r="R5">
        <v>36</v>
      </c>
      <c r="S5">
        <v>170</v>
      </c>
      <c r="T5">
        <v>3864144</v>
      </c>
      <c r="U5">
        <v>3864144</v>
      </c>
      <c r="V5">
        <v>3</v>
      </c>
      <c r="W5">
        <v>49937</v>
      </c>
      <c r="X5">
        <v>48.545999999999999</v>
      </c>
      <c r="Y5">
        <v>10</v>
      </c>
      <c r="Z5">
        <v>170</v>
      </c>
      <c r="AA5">
        <v>2424241</v>
      </c>
      <c r="AB5">
        <v>2424241</v>
      </c>
    </row>
    <row r="6" spans="1:28" x14ac:dyDescent="0.2">
      <c r="A6">
        <v>4</v>
      </c>
      <c r="B6">
        <v>1380</v>
      </c>
      <c r="C6">
        <v>39.167000000000002</v>
      </c>
      <c r="D6">
        <v>17</v>
      </c>
      <c r="E6">
        <v>72</v>
      </c>
      <c r="F6">
        <v>54051</v>
      </c>
      <c r="G6">
        <v>54051</v>
      </c>
      <c r="H6">
        <v>4</v>
      </c>
      <c r="I6">
        <v>1664</v>
      </c>
      <c r="J6">
        <v>25.120999999999999</v>
      </c>
      <c r="K6">
        <v>9</v>
      </c>
      <c r="L6">
        <v>46</v>
      </c>
      <c r="M6">
        <v>41802</v>
      </c>
      <c r="N6">
        <v>41802</v>
      </c>
      <c r="O6">
        <v>4</v>
      </c>
      <c r="P6">
        <v>812</v>
      </c>
      <c r="Q6">
        <v>37.799999999999997</v>
      </c>
      <c r="R6">
        <v>30</v>
      </c>
      <c r="S6">
        <v>71</v>
      </c>
      <c r="T6">
        <v>30694</v>
      </c>
      <c r="U6">
        <v>30694</v>
      </c>
      <c r="V6">
        <v>4</v>
      </c>
      <c r="W6">
        <v>1072</v>
      </c>
      <c r="X6">
        <v>34.472000000000001</v>
      </c>
      <c r="Y6">
        <v>14</v>
      </c>
      <c r="Z6">
        <v>60</v>
      </c>
      <c r="AA6">
        <v>36954</v>
      </c>
      <c r="AB6">
        <v>36954</v>
      </c>
    </row>
    <row r="7" spans="1:28" x14ac:dyDescent="0.2">
      <c r="A7">
        <v>5</v>
      </c>
      <c r="B7">
        <v>62222</v>
      </c>
      <c r="C7">
        <v>50.201999999999998</v>
      </c>
      <c r="D7">
        <v>0</v>
      </c>
      <c r="E7">
        <v>170</v>
      </c>
      <c r="F7">
        <v>3123699</v>
      </c>
      <c r="G7">
        <v>3123699</v>
      </c>
      <c r="H7">
        <v>5</v>
      </c>
      <c r="I7">
        <v>54433</v>
      </c>
      <c r="J7">
        <v>38.817999999999998</v>
      </c>
      <c r="K7">
        <v>0</v>
      </c>
      <c r="L7">
        <v>170</v>
      </c>
      <c r="M7">
        <v>2112990</v>
      </c>
      <c r="N7">
        <v>2112990</v>
      </c>
      <c r="O7">
        <v>5</v>
      </c>
      <c r="P7">
        <v>47002</v>
      </c>
      <c r="Q7">
        <v>69.656999999999996</v>
      </c>
      <c r="R7">
        <v>22</v>
      </c>
      <c r="S7">
        <v>170</v>
      </c>
      <c r="T7">
        <v>3274036</v>
      </c>
      <c r="U7">
        <v>3274036</v>
      </c>
      <c r="V7">
        <v>5</v>
      </c>
      <c r="W7">
        <v>35946</v>
      </c>
      <c r="X7">
        <v>43.463000000000001</v>
      </c>
      <c r="Y7">
        <v>7</v>
      </c>
      <c r="Z7">
        <v>170</v>
      </c>
      <c r="AA7">
        <v>1562307</v>
      </c>
      <c r="AB7">
        <v>1562307</v>
      </c>
    </row>
    <row r="8" spans="1:28" x14ac:dyDescent="0.2">
      <c r="A8">
        <v>6</v>
      </c>
      <c r="B8">
        <v>1960</v>
      </c>
      <c r="C8">
        <v>26.382999999999999</v>
      </c>
      <c r="D8">
        <v>9</v>
      </c>
      <c r="E8">
        <v>52</v>
      </c>
      <c r="F8">
        <v>51711</v>
      </c>
      <c r="G8">
        <v>51711</v>
      </c>
      <c r="H8">
        <v>6</v>
      </c>
      <c r="I8">
        <v>2468</v>
      </c>
      <c r="J8">
        <v>26.157</v>
      </c>
      <c r="K8">
        <v>12</v>
      </c>
      <c r="L8">
        <v>87</v>
      </c>
      <c r="M8">
        <v>64556</v>
      </c>
      <c r="N8">
        <v>64556</v>
      </c>
      <c r="O8">
        <v>6</v>
      </c>
      <c r="P8">
        <v>1820</v>
      </c>
      <c r="Q8">
        <v>26.169</v>
      </c>
      <c r="R8">
        <v>19</v>
      </c>
      <c r="S8">
        <v>169</v>
      </c>
      <c r="T8">
        <v>47627</v>
      </c>
      <c r="U8">
        <v>47627</v>
      </c>
      <c r="V8">
        <v>6</v>
      </c>
      <c r="W8">
        <v>1264</v>
      </c>
      <c r="X8">
        <v>30.547000000000001</v>
      </c>
      <c r="Y8">
        <v>14</v>
      </c>
      <c r="Z8">
        <v>49</v>
      </c>
      <c r="AA8">
        <v>38611</v>
      </c>
      <c r="AB8">
        <v>38611</v>
      </c>
    </row>
    <row r="13" spans="1:28" x14ac:dyDescent="0.2">
      <c r="A13" t="s">
        <v>145</v>
      </c>
    </row>
    <row r="15" spans="1:28" x14ac:dyDescent="0.2">
      <c r="A15" t="s">
        <v>146</v>
      </c>
      <c r="C15" t="s">
        <v>6</v>
      </c>
      <c r="E15" t="s">
        <v>43</v>
      </c>
      <c r="G15" t="s">
        <v>47</v>
      </c>
    </row>
    <row r="18" spans="1:7" x14ac:dyDescent="0.2">
      <c r="A18">
        <f>F3-(B3*C4)</f>
        <v>1805026.4369999999</v>
      </c>
      <c r="C18">
        <f>M3-(I3*J4)</f>
        <v>1166869.27</v>
      </c>
      <c r="E18">
        <f>T3-(P3*Q4)</f>
        <v>1422123.9430000002</v>
      </c>
      <c r="G18">
        <f>AA3-(W3*X4)</f>
        <v>604342.03</v>
      </c>
    </row>
    <row r="19" spans="1:7" x14ac:dyDescent="0.2">
      <c r="A19">
        <f>F5-(B5*C6)</f>
        <v>1081131.487</v>
      </c>
      <c r="C19">
        <f>M5-(I5*J6)</f>
        <v>726955.92100000009</v>
      </c>
      <c r="E19">
        <f>T5-(P5*Q6)</f>
        <v>2306065.7999999998</v>
      </c>
      <c r="G19">
        <f>AA5-(W5*X6)</f>
        <v>702812.73600000003</v>
      </c>
    </row>
    <row r="20" spans="1:7" x14ac:dyDescent="0.2">
      <c r="A20">
        <f>F7-(B7*C8)</f>
        <v>1482095.9740000002</v>
      </c>
      <c r="C20">
        <f>M7-(I7*J8)</f>
        <v>689186.01900000009</v>
      </c>
      <c r="E20">
        <f>T7-(P7*Q8)</f>
        <v>2044040.662</v>
      </c>
      <c r="G20">
        <f>AA7-(W7*X8)</f>
        <v>464264.53799999994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AA93"/>
  <sheetViews>
    <sheetView topLeftCell="D9" workbookViewId="0">
      <selection activeCell="M103" sqref="M103"/>
    </sheetView>
  </sheetViews>
  <sheetFormatPr baseColWidth="10" defaultRowHeight="16" x14ac:dyDescent="0.2"/>
  <cols>
    <col min="1" max="16384" width="10.83203125" style="3"/>
  </cols>
  <sheetData>
    <row r="1" spans="1:27" x14ac:dyDescent="0.2">
      <c r="A1" s="3" t="s">
        <v>54</v>
      </c>
      <c r="B1" s="2" t="s">
        <v>55</v>
      </c>
      <c r="P1" s="3" t="s">
        <v>7</v>
      </c>
      <c r="Q1" s="2" t="s">
        <v>10</v>
      </c>
    </row>
    <row r="2" spans="1:27" ht="20" x14ac:dyDescent="0.2">
      <c r="A2" s="39"/>
      <c r="B2" s="38"/>
      <c r="C2" s="38"/>
      <c r="D2" s="38"/>
      <c r="E2" s="38"/>
      <c r="F2" s="38"/>
      <c r="G2" s="38"/>
      <c r="H2" s="38"/>
      <c r="I2" s="38"/>
      <c r="J2" s="38"/>
      <c r="K2" s="38"/>
      <c r="L2"/>
      <c r="P2" s="3" t="s">
        <v>8</v>
      </c>
      <c r="Q2" s="111" t="s">
        <v>0</v>
      </c>
      <c r="R2" s="112"/>
      <c r="S2" s="112"/>
      <c r="T2" s="112"/>
      <c r="U2" s="113"/>
      <c r="V2" s="111" t="s">
        <v>9</v>
      </c>
      <c r="W2" s="112"/>
      <c r="X2" s="112"/>
      <c r="Y2" s="112"/>
      <c r="Z2" s="113"/>
    </row>
    <row r="3" spans="1:27" x14ac:dyDescent="0.2">
      <c r="A3" s="54" t="s">
        <v>56</v>
      </c>
      <c r="B3" s="111" t="s">
        <v>0</v>
      </c>
      <c r="C3" s="112"/>
      <c r="D3" s="112"/>
      <c r="E3" s="112"/>
      <c r="F3" s="113"/>
      <c r="G3" s="111" t="s">
        <v>1</v>
      </c>
      <c r="H3" s="112"/>
      <c r="I3" s="112"/>
      <c r="J3" s="112"/>
      <c r="K3" s="113"/>
      <c r="L3"/>
      <c r="P3" s="1">
        <v>0</v>
      </c>
      <c r="Q3" s="7">
        <v>15533.33</v>
      </c>
      <c r="R3" s="8">
        <v>18391.3</v>
      </c>
      <c r="S3" s="8">
        <v>18829.27</v>
      </c>
      <c r="T3" s="8">
        <v>13000</v>
      </c>
      <c r="U3" s="9">
        <v>12509.09</v>
      </c>
      <c r="V3" s="7">
        <v>12385.54</v>
      </c>
      <c r="W3" s="8">
        <v>16211.76</v>
      </c>
      <c r="X3" s="8">
        <v>16790.7</v>
      </c>
      <c r="Y3" s="8">
        <v>13784.95</v>
      </c>
      <c r="Z3" s="9">
        <v>19031.580000000002</v>
      </c>
    </row>
    <row r="4" spans="1:27" x14ac:dyDescent="0.2">
      <c r="A4" s="25">
        <v>6</v>
      </c>
      <c r="B4" s="29">
        <v>128746.2</v>
      </c>
      <c r="C4" s="30">
        <v>64071.43</v>
      </c>
      <c r="D4" s="30">
        <v>97762.5</v>
      </c>
      <c r="E4" s="30">
        <v>107742.9</v>
      </c>
      <c r="F4" s="31">
        <v>48000</v>
      </c>
      <c r="G4" s="29">
        <v>35861.54</v>
      </c>
      <c r="H4" s="30">
        <v>16290</v>
      </c>
      <c r="I4" s="30">
        <v>24750</v>
      </c>
      <c r="J4" s="30">
        <v>19500</v>
      </c>
      <c r="K4" s="31">
        <v>18166.669999999998</v>
      </c>
      <c r="L4" s="24"/>
      <c r="P4" s="1">
        <v>1</v>
      </c>
      <c r="Q4" s="10">
        <v>14150.56</v>
      </c>
      <c r="R4" s="11">
        <v>16008</v>
      </c>
      <c r="S4" s="11">
        <v>12520.3</v>
      </c>
      <c r="T4" s="11">
        <v>14423.05</v>
      </c>
      <c r="U4" s="12">
        <v>13152.74</v>
      </c>
      <c r="V4" s="10">
        <v>12171.04</v>
      </c>
      <c r="W4" s="11">
        <v>16428.73</v>
      </c>
      <c r="X4" s="11">
        <v>6767.8040000000001</v>
      </c>
      <c r="Y4" s="11">
        <v>4830.5190000000002</v>
      </c>
      <c r="Z4" s="12">
        <v>10272.49</v>
      </c>
    </row>
    <row r="5" spans="1:27" x14ac:dyDescent="0.2">
      <c r="A5" s="25">
        <v>12</v>
      </c>
      <c r="B5" s="29">
        <v>72333.33</v>
      </c>
      <c r="C5" s="30">
        <v>86816.67</v>
      </c>
      <c r="D5" s="30">
        <v>71220</v>
      </c>
      <c r="E5" s="30">
        <v>119307.7</v>
      </c>
      <c r="F5" s="31">
        <v>15464.06</v>
      </c>
      <c r="G5" s="29">
        <v>36958.06</v>
      </c>
      <c r="H5" s="30">
        <v>19659.18</v>
      </c>
      <c r="I5" s="30">
        <v>28769.23</v>
      </c>
      <c r="J5" s="30">
        <v>35481.08</v>
      </c>
      <c r="K5" s="31">
        <v>18388.240000000002</v>
      </c>
      <c r="L5" s="24"/>
      <c r="P5" s="1">
        <v>3</v>
      </c>
      <c r="Q5" s="10">
        <v>3446.692</v>
      </c>
      <c r="R5" s="11">
        <v>4968.2129999999997</v>
      </c>
      <c r="S5" s="11">
        <v>5760.7259999999997</v>
      </c>
      <c r="T5" s="11">
        <v>4584.0370000000003</v>
      </c>
      <c r="U5" s="12">
        <v>4873.3999999999996</v>
      </c>
      <c r="V5" s="10">
        <v>4220.567</v>
      </c>
      <c r="W5" s="11">
        <v>6151.2150000000001</v>
      </c>
      <c r="X5" s="11">
        <v>6838.0219999999999</v>
      </c>
      <c r="Y5" s="11">
        <v>5974.3549999999996</v>
      </c>
      <c r="Z5" s="12">
        <v>5795.4849999999997</v>
      </c>
    </row>
    <row r="6" spans="1:27" x14ac:dyDescent="0.2">
      <c r="A6" s="25">
        <v>24</v>
      </c>
      <c r="B6" s="32">
        <v>109484.2</v>
      </c>
      <c r="C6" s="33">
        <v>169811.1</v>
      </c>
      <c r="D6" s="33">
        <v>108105</v>
      </c>
      <c r="E6" s="33">
        <v>125583.3</v>
      </c>
      <c r="F6" s="34">
        <v>155880</v>
      </c>
      <c r="G6" s="32">
        <v>126190.9</v>
      </c>
      <c r="H6" s="33">
        <v>106080</v>
      </c>
      <c r="I6" s="33">
        <v>145950</v>
      </c>
      <c r="J6" s="33">
        <v>59352</v>
      </c>
      <c r="K6" s="34">
        <v>71687.5</v>
      </c>
      <c r="L6" s="24"/>
      <c r="P6" s="1">
        <v>7</v>
      </c>
      <c r="Q6" s="10">
        <v>2740.1570000000002</v>
      </c>
      <c r="R6" s="11">
        <v>2685.7139999999999</v>
      </c>
      <c r="S6" s="11">
        <v>3731.5070000000001</v>
      </c>
      <c r="T6" s="11">
        <v>3097.143</v>
      </c>
      <c r="U6" s="12">
        <v>3660.759</v>
      </c>
      <c r="V6" s="10">
        <v>3288.3119999999999</v>
      </c>
      <c r="W6" s="11">
        <v>2812.9029999999998</v>
      </c>
      <c r="X6" s="11">
        <v>6321.951</v>
      </c>
      <c r="Y6" s="11">
        <v>2958.904</v>
      </c>
      <c r="Z6" s="12">
        <v>2546.6669999999999</v>
      </c>
    </row>
    <row r="7" spans="1:27" x14ac:dyDescent="0.2">
      <c r="P7" s="1">
        <v>14</v>
      </c>
      <c r="Q7" s="10">
        <v>5097.143</v>
      </c>
      <c r="R7" s="11">
        <v>10868.57</v>
      </c>
      <c r="S7" s="11">
        <v>4010.127</v>
      </c>
      <c r="T7" s="11">
        <v>14918.18</v>
      </c>
      <c r="U7" s="12">
        <v>4425.6000000000004</v>
      </c>
      <c r="V7" s="10">
        <v>4848.9799999999996</v>
      </c>
      <c r="W7" s="11">
        <v>21750</v>
      </c>
      <c r="X7" s="11">
        <v>14713.04</v>
      </c>
      <c r="Y7" s="11">
        <v>7272.7269999999999</v>
      </c>
      <c r="Z7" s="12">
        <v>24189.47</v>
      </c>
    </row>
    <row r="8" spans="1:27" x14ac:dyDescent="0.2">
      <c r="P8" s="1">
        <v>21</v>
      </c>
      <c r="Q8" s="13">
        <v>5650.7939999999999</v>
      </c>
      <c r="R8" s="14">
        <v>4949.63</v>
      </c>
      <c r="S8" s="14">
        <v>2764.4859999999999</v>
      </c>
      <c r="T8" s="14">
        <v>5735.1580000000004</v>
      </c>
      <c r="U8" s="15">
        <v>1711.2049999999999</v>
      </c>
      <c r="V8" s="13">
        <v>2407.6840000000002</v>
      </c>
      <c r="W8" s="14">
        <v>5200.4709999999995</v>
      </c>
      <c r="X8" s="14">
        <v>3716.6149999999998</v>
      </c>
      <c r="Y8" s="14">
        <v>4112</v>
      </c>
      <c r="Z8" s="15">
        <v>2661.7860000000001</v>
      </c>
    </row>
    <row r="10" spans="1:27" x14ac:dyDescent="0.2">
      <c r="A10" s="3" t="s">
        <v>57</v>
      </c>
      <c r="B10" s="2" t="s">
        <v>12</v>
      </c>
    </row>
    <row r="11" spans="1:27" x14ac:dyDescent="0.2">
      <c r="A11" s="54" t="s">
        <v>56</v>
      </c>
      <c r="B11" s="111" t="s">
        <v>0</v>
      </c>
      <c r="C11" s="112"/>
      <c r="D11" s="112"/>
      <c r="E11" s="112"/>
      <c r="F11" s="113"/>
      <c r="G11" s="111" t="s">
        <v>1</v>
      </c>
      <c r="H11" s="112"/>
      <c r="I11" s="112"/>
      <c r="J11" s="112"/>
      <c r="K11" s="113"/>
    </row>
    <row r="12" spans="1:27" x14ac:dyDescent="0.2">
      <c r="A12" s="25">
        <v>6</v>
      </c>
      <c r="B12" s="25">
        <v>9161.5380000000005</v>
      </c>
      <c r="C12" s="25">
        <v>4442.857</v>
      </c>
      <c r="D12" s="25">
        <v>8062.5</v>
      </c>
      <c r="E12" s="25">
        <v>9750</v>
      </c>
      <c r="F12" s="25">
        <v>4360.7139999999999</v>
      </c>
      <c r="G12" s="25">
        <v>12900</v>
      </c>
      <c r="H12" s="25">
        <v>6825</v>
      </c>
      <c r="I12" s="25">
        <v>14884.62</v>
      </c>
      <c r="J12" s="25">
        <v>13827.27</v>
      </c>
      <c r="K12" s="25">
        <v>14400</v>
      </c>
      <c r="P12" s="3" t="s">
        <v>11</v>
      </c>
      <c r="Q12" s="2" t="s">
        <v>12</v>
      </c>
    </row>
    <row r="13" spans="1:27" x14ac:dyDescent="0.2">
      <c r="A13" s="25">
        <v>12</v>
      </c>
      <c r="B13" s="25">
        <v>1016.667</v>
      </c>
      <c r="C13" s="25">
        <v>9300</v>
      </c>
      <c r="D13" s="25">
        <v>9345</v>
      </c>
      <c r="E13" s="25">
        <v>19200</v>
      </c>
      <c r="F13" s="25">
        <v>3825</v>
      </c>
      <c r="G13" s="25">
        <v>7896.7740000000003</v>
      </c>
      <c r="H13" s="25">
        <v>4506.1220000000003</v>
      </c>
      <c r="I13" s="25">
        <v>9061.5380000000005</v>
      </c>
      <c r="J13" s="25">
        <v>10159.459999999999</v>
      </c>
      <c r="K13" s="25">
        <v>8400</v>
      </c>
      <c r="P13" s="3" t="s">
        <v>8</v>
      </c>
      <c r="Q13" s="111" t="s">
        <v>0</v>
      </c>
      <c r="R13" s="112"/>
      <c r="S13" s="112"/>
      <c r="T13" s="112"/>
      <c r="U13" s="113"/>
      <c r="V13" s="111" t="s">
        <v>9</v>
      </c>
      <c r="W13" s="112"/>
      <c r="X13" s="112"/>
      <c r="Y13" s="112"/>
      <c r="Z13" s="113"/>
    </row>
    <row r="14" spans="1:27" x14ac:dyDescent="0.2">
      <c r="A14" s="25">
        <v>24</v>
      </c>
      <c r="B14" s="25">
        <v>9063.1579999999994</v>
      </c>
      <c r="C14" s="25">
        <v>19466.669999999998</v>
      </c>
      <c r="D14" s="25">
        <v>7410</v>
      </c>
      <c r="E14" s="25">
        <v>11000</v>
      </c>
      <c r="F14" s="25">
        <v>11420</v>
      </c>
      <c r="G14" s="25">
        <v>10718.18</v>
      </c>
      <c r="H14" s="25">
        <v>15760</v>
      </c>
      <c r="I14" s="25">
        <v>13800</v>
      </c>
      <c r="J14" s="25">
        <v>5460</v>
      </c>
      <c r="K14" s="25">
        <v>7375</v>
      </c>
      <c r="P14" s="1">
        <v>1</v>
      </c>
      <c r="Q14" s="7">
        <v>296.51240000000001</v>
      </c>
      <c r="R14" s="8">
        <v>718</v>
      </c>
      <c r="S14" s="8">
        <v>832.75409999999999</v>
      </c>
      <c r="T14" s="8">
        <v>1426.7380000000001</v>
      </c>
      <c r="U14" s="9">
        <v>753.08770000000004</v>
      </c>
      <c r="V14" s="7">
        <v>826.69569999999999</v>
      </c>
      <c r="W14" s="8">
        <v>1327.7560000000001</v>
      </c>
      <c r="X14" s="8">
        <v>198.3922</v>
      </c>
      <c r="Y14" s="8">
        <v>137.84729999999999</v>
      </c>
      <c r="Z14" s="9">
        <v>326.69569999999999</v>
      </c>
      <c r="AA14"/>
    </row>
    <row r="15" spans="1:27" x14ac:dyDescent="0.2">
      <c r="A15" s="25"/>
      <c r="B15" s="24"/>
      <c r="C15" s="24"/>
      <c r="D15" s="24"/>
      <c r="E15" s="24"/>
      <c r="F15" s="24"/>
      <c r="G15" s="24"/>
      <c r="H15" s="24"/>
      <c r="I15" s="24"/>
      <c r="J15" s="24"/>
      <c r="K15" s="24"/>
      <c r="P15" s="1">
        <v>3</v>
      </c>
      <c r="Q15" s="10">
        <v>1556.385</v>
      </c>
      <c r="R15" s="11">
        <v>1518.528</v>
      </c>
      <c r="S15" s="11">
        <v>1052.579</v>
      </c>
      <c r="T15" s="11">
        <v>596.55550000000005</v>
      </c>
      <c r="U15" s="12">
        <v>651.4</v>
      </c>
      <c r="V15" s="10">
        <v>881.20619999999997</v>
      </c>
      <c r="W15" s="11">
        <v>741</v>
      </c>
      <c r="X15" s="11">
        <v>1794.3330000000001</v>
      </c>
      <c r="Y15" s="11">
        <v>1295.8389999999999</v>
      </c>
      <c r="Z15" s="12">
        <v>1201.606</v>
      </c>
      <c r="AA15"/>
    </row>
    <row r="16" spans="1:27" x14ac:dyDescent="0.2">
      <c r="P16" s="1">
        <v>7</v>
      </c>
      <c r="Q16" s="10">
        <v>803.14959999999996</v>
      </c>
      <c r="R16" s="11">
        <v>948.57140000000004</v>
      </c>
      <c r="S16" s="11">
        <v>1906.8489999999999</v>
      </c>
      <c r="T16" s="11">
        <v>2434.2860000000001</v>
      </c>
      <c r="U16" s="12">
        <v>2293.6709999999998</v>
      </c>
      <c r="V16" s="10">
        <v>1605.1949999999999</v>
      </c>
      <c r="W16" s="11">
        <v>2180.645</v>
      </c>
      <c r="X16" s="11">
        <v>4097.5609999999997</v>
      </c>
      <c r="Y16" s="11">
        <v>2235.616</v>
      </c>
      <c r="Z16" s="12">
        <v>1426.6669999999999</v>
      </c>
      <c r="AA16"/>
    </row>
    <row r="17" spans="1:27" x14ac:dyDescent="0.2">
      <c r="P17" s="1">
        <v>14</v>
      </c>
      <c r="Q17" s="10">
        <v>1405.7139999999999</v>
      </c>
      <c r="R17" s="11">
        <v>4714.2860000000001</v>
      </c>
      <c r="S17" s="11">
        <v>1944.3040000000001</v>
      </c>
      <c r="T17" s="11">
        <v>4909.0910000000003</v>
      </c>
      <c r="U17" s="12">
        <v>1257.5999999999999</v>
      </c>
      <c r="V17" s="10">
        <v>2093.877</v>
      </c>
      <c r="W17" s="11">
        <v>16850</v>
      </c>
      <c r="X17" s="11">
        <v>7408.6959999999999</v>
      </c>
      <c r="Y17" s="11">
        <v>3836.364</v>
      </c>
      <c r="Z17" s="12">
        <v>14021.05</v>
      </c>
      <c r="AA17"/>
    </row>
    <row r="18" spans="1:27" x14ac:dyDescent="0.2">
      <c r="A18" s="3" t="s">
        <v>58</v>
      </c>
      <c r="B18" s="2" t="s">
        <v>59</v>
      </c>
      <c r="P18" s="1">
        <v>21</v>
      </c>
      <c r="Q18" s="13">
        <v>996.82539999999995</v>
      </c>
      <c r="R18" s="14">
        <v>2388.8890000000001</v>
      </c>
      <c r="S18" s="14">
        <v>1459.4590000000001</v>
      </c>
      <c r="T18" s="14">
        <v>2261.0529999999999</v>
      </c>
      <c r="U18" s="15">
        <v>585.09310000000005</v>
      </c>
      <c r="V18" s="13">
        <v>797.36839999999995</v>
      </c>
      <c r="W18" s="14">
        <v>1510.588</v>
      </c>
      <c r="X18" s="14">
        <v>1830.769</v>
      </c>
      <c r="Y18" s="14">
        <v>1630.4349999999999</v>
      </c>
      <c r="Z18" s="15">
        <v>1017.857</v>
      </c>
      <c r="AA18"/>
    </row>
    <row r="19" spans="1:27" x14ac:dyDescent="0.2">
      <c r="A19" s="54" t="s">
        <v>56</v>
      </c>
      <c r="B19" s="111" t="s">
        <v>0</v>
      </c>
      <c r="C19" s="112"/>
      <c r="D19" s="112"/>
      <c r="E19" s="112"/>
      <c r="F19" s="113"/>
      <c r="G19" s="111" t="s">
        <v>1</v>
      </c>
      <c r="H19" s="112"/>
      <c r="I19" s="112"/>
      <c r="J19" s="112"/>
      <c r="K19" s="113"/>
    </row>
    <row r="20" spans="1:27" x14ac:dyDescent="0.2">
      <c r="A20" s="25">
        <v>6</v>
      </c>
      <c r="B20" s="25">
        <v>4941.1764709999998</v>
      </c>
      <c r="C20" s="25">
        <v>3870</v>
      </c>
      <c r="D20" s="25">
        <v>6109.0909089999996</v>
      </c>
      <c r="E20" s="25">
        <v>6825</v>
      </c>
      <c r="F20" s="25">
        <v>3300</v>
      </c>
      <c r="G20" s="25">
        <v>2129.2682930000001</v>
      </c>
      <c r="H20" s="25">
        <v>3400</v>
      </c>
      <c r="I20" s="25">
        <v>4668.75</v>
      </c>
      <c r="J20" s="25">
        <v>5194.7368420000003</v>
      </c>
      <c r="K20" s="25">
        <v>2922.2222219999999</v>
      </c>
      <c r="L20" s="24"/>
    </row>
    <row r="21" spans="1:27" x14ac:dyDescent="0.2">
      <c r="A21" s="25">
        <v>12</v>
      </c>
      <c r="B21" s="25"/>
      <c r="C21" s="25">
        <v>4095.6521739999998</v>
      </c>
      <c r="D21" s="25">
        <v>4975</v>
      </c>
      <c r="E21" s="25">
        <v>2715</v>
      </c>
      <c r="F21" s="25">
        <v>2686.0465119999999</v>
      </c>
      <c r="G21" s="25">
        <v>2123.6842109999998</v>
      </c>
      <c r="H21" s="25">
        <v>1732.075472</v>
      </c>
      <c r="I21" s="25">
        <v>2328.9473680000001</v>
      </c>
      <c r="J21" s="25">
        <v>2268</v>
      </c>
      <c r="K21" s="25">
        <v>1459.6153850000001</v>
      </c>
      <c r="L21" s="24"/>
    </row>
    <row r="22" spans="1:27" x14ac:dyDescent="0.2">
      <c r="A22" s="25">
        <v>24</v>
      </c>
      <c r="B22" s="25">
        <v>5000</v>
      </c>
      <c r="C22" s="25">
        <v>3700</v>
      </c>
      <c r="D22" s="25">
        <v>2561.538</v>
      </c>
      <c r="E22" s="25">
        <v>1044.444</v>
      </c>
      <c r="F22" s="25">
        <v>1594.7370000000001</v>
      </c>
      <c r="G22" s="25">
        <v>9136.3639999999996</v>
      </c>
      <c r="H22" s="25">
        <v>5362.5</v>
      </c>
      <c r="I22" s="25">
        <v>4971.4290000000001</v>
      </c>
      <c r="J22" s="25">
        <v>3486.2069999999999</v>
      </c>
      <c r="K22" s="25">
        <v>5242.1049999999996</v>
      </c>
      <c r="L22" s="24"/>
      <c r="O22" s="16"/>
      <c r="P22" s="3" t="s">
        <v>11</v>
      </c>
      <c r="Q22" s="2" t="s">
        <v>14</v>
      </c>
    </row>
    <row r="23" spans="1:27" ht="16" customHeight="1" x14ac:dyDescent="0.2">
      <c r="O23" s="16"/>
      <c r="Q23" s="111" t="s">
        <v>15</v>
      </c>
      <c r="R23" s="112"/>
      <c r="S23" s="112"/>
      <c r="T23" s="112"/>
      <c r="U23" s="113"/>
      <c r="V23" s="111" t="s">
        <v>16</v>
      </c>
      <c r="W23" s="112"/>
      <c r="X23" s="112"/>
      <c r="Y23" s="112"/>
      <c r="Z23" s="113"/>
    </row>
    <row r="24" spans="1:27" x14ac:dyDescent="0.2">
      <c r="O24" s="3">
        <v>1</v>
      </c>
      <c r="P24" s="1" t="s">
        <v>13</v>
      </c>
      <c r="Q24" s="7">
        <v>2294.4160000000002</v>
      </c>
      <c r="R24" s="8">
        <v>3140.625</v>
      </c>
      <c r="S24" s="8">
        <v>1019.8680000000001</v>
      </c>
      <c r="T24" s="8">
        <v>1801.8019999999999</v>
      </c>
      <c r="U24" s="9">
        <v>2383.1779999999999</v>
      </c>
      <c r="V24" s="7">
        <v>60.913710000000002</v>
      </c>
      <c r="W24" s="8">
        <v>156.25</v>
      </c>
      <c r="X24" s="8">
        <v>33.112580000000001</v>
      </c>
      <c r="Y24" s="8">
        <v>99.099100000000007</v>
      </c>
      <c r="Z24" s="9">
        <v>121.4953</v>
      </c>
      <c r="AA24"/>
    </row>
    <row r="25" spans="1:27" x14ac:dyDescent="0.2">
      <c r="P25" s="1" t="s">
        <v>6</v>
      </c>
      <c r="Q25" s="10">
        <v>2429.752</v>
      </c>
      <c r="R25" s="11">
        <v>3750</v>
      </c>
      <c r="S25" s="11">
        <v>1251.6559999999999</v>
      </c>
      <c r="T25" s="11">
        <v>668.39380000000006</v>
      </c>
      <c r="U25" s="12">
        <v>1873.3030000000001</v>
      </c>
      <c r="V25" s="10">
        <v>148.7603</v>
      </c>
      <c r="W25" s="11">
        <v>211.5385</v>
      </c>
      <c r="X25" s="11">
        <v>59.602649999999997</v>
      </c>
      <c r="Y25" s="11">
        <v>20.725390000000001</v>
      </c>
      <c r="Z25" s="12">
        <v>99.547510000000003</v>
      </c>
      <c r="AA25"/>
    </row>
    <row r="26" spans="1:27" x14ac:dyDescent="0.2">
      <c r="O26" s="16">
        <v>3</v>
      </c>
      <c r="P26" s="17" t="s">
        <v>13</v>
      </c>
      <c r="Q26" s="21">
        <v>618.18179999999995</v>
      </c>
      <c r="R26" s="22">
        <v>1039.2860000000001</v>
      </c>
      <c r="S26" s="22">
        <v>2367.5680000000002</v>
      </c>
      <c r="T26" s="22">
        <v>1037.037</v>
      </c>
      <c r="U26" s="23">
        <v>579.31029999999998</v>
      </c>
      <c r="V26" s="21">
        <v>414.5455</v>
      </c>
      <c r="W26" s="22">
        <v>450</v>
      </c>
      <c r="X26" s="22">
        <v>843.2432</v>
      </c>
      <c r="Y26" s="22">
        <v>251.8519</v>
      </c>
      <c r="Z26" s="23">
        <v>262.06900000000002</v>
      </c>
      <c r="AA26"/>
    </row>
    <row r="27" spans="1:27" x14ac:dyDescent="0.2">
      <c r="A27" s="2" t="s">
        <v>156</v>
      </c>
      <c r="O27" s="16"/>
      <c r="P27" s="17" t="s">
        <v>6</v>
      </c>
      <c r="Q27" s="21">
        <v>1132.394</v>
      </c>
      <c r="R27" s="22">
        <v>1905</v>
      </c>
      <c r="S27" s="22">
        <v>0</v>
      </c>
      <c r="T27" s="22">
        <v>2181.8180000000002</v>
      </c>
      <c r="U27" s="23">
        <v>857.14290000000005</v>
      </c>
      <c r="V27" s="21">
        <v>405.63380000000001</v>
      </c>
      <c r="W27" s="22">
        <v>705</v>
      </c>
      <c r="X27" s="22"/>
      <c r="Y27" s="22">
        <v>654.54549999999995</v>
      </c>
      <c r="Z27" s="23">
        <v>242.8571</v>
      </c>
      <c r="AA27"/>
    </row>
    <row r="28" spans="1:27" x14ac:dyDescent="0.2">
      <c r="O28" s="3">
        <v>7</v>
      </c>
      <c r="P28" s="1" t="s">
        <v>13</v>
      </c>
      <c r="Q28" s="10">
        <v>1741.1759999999999</v>
      </c>
      <c r="R28" s="11">
        <v>5413.3329999999996</v>
      </c>
      <c r="S28" s="11">
        <v>8117.6469999999999</v>
      </c>
      <c r="T28" s="11">
        <v>1812.587</v>
      </c>
      <c r="U28" s="12">
        <v>2993.8139999999999</v>
      </c>
      <c r="V28" s="10">
        <v>94.117649999999998</v>
      </c>
      <c r="W28" s="11">
        <v>426.66669999999999</v>
      </c>
      <c r="X28" s="11">
        <v>776.47059999999999</v>
      </c>
      <c r="Y28" s="11">
        <v>167.8322</v>
      </c>
      <c r="Z28" s="12">
        <v>445.36079999999998</v>
      </c>
      <c r="AA28"/>
    </row>
    <row r="29" spans="1:27" x14ac:dyDescent="0.2">
      <c r="P29" s="1" t="s">
        <v>6</v>
      </c>
      <c r="Q29" s="10">
        <v>2614.634</v>
      </c>
      <c r="R29" s="11">
        <v>1615.0940000000001</v>
      </c>
      <c r="S29" s="11">
        <v>2453.3330000000001</v>
      </c>
      <c r="T29" s="11">
        <v>3615.3850000000002</v>
      </c>
      <c r="U29" s="12">
        <v>1408.6959999999999</v>
      </c>
      <c r="V29" s="10">
        <v>263.41460000000001</v>
      </c>
      <c r="W29" s="11">
        <v>166.0377</v>
      </c>
      <c r="X29" s="11">
        <v>240</v>
      </c>
      <c r="Y29" s="11">
        <v>369.23079999999999</v>
      </c>
      <c r="Z29" s="12">
        <v>117.3913</v>
      </c>
      <c r="AA29"/>
    </row>
    <row r="30" spans="1:27" x14ac:dyDescent="0.2">
      <c r="O30" s="16">
        <v>14</v>
      </c>
      <c r="P30" s="17" t="s">
        <v>13</v>
      </c>
      <c r="Q30" s="21">
        <v>2578.3780000000002</v>
      </c>
      <c r="R30" s="22">
        <v>1978.0219999999999</v>
      </c>
      <c r="S30" s="22">
        <v>865.57380000000001</v>
      </c>
      <c r="T30" s="22">
        <v>3310.3449999999998</v>
      </c>
      <c r="U30" s="23">
        <v>2464.5160000000001</v>
      </c>
      <c r="V30" s="21">
        <v>0</v>
      </c>
      <c r="W30" s="22">
        <v>39.56044</v>
      </c>
      <c r="X30" s="22">
        <v>0</v>
      </c>
      <c r="Y30" s="22">
        <v>0</v>
      </c>
      <c r="Z30" s="23">
        <v>25.806450000000002</v>
      </c>
      <c r="AA30"/>
    </row>
    <row r="31" spans="1:27" x14ac:dyDescent="0.2">
      <c r="O31" s="16"/>
      <c r="P31" s="17" t="s">
        <v>6</v>
      </c>
      <c r="Q31" s="21">
        <v>2410.3449999999998</v>
      </c>
      <c r="R31" s="22">
        <v>3083.5439999999999</v>
      </c>
      <c r="S31" s="22">
        <v>1520.93</v>
      </c>
      <c r="T31" s="22">
        <v>6811.7650000000003</v>
      </c>
      <c r="U31" s="23">
        <v>2258.8240000000001</v>
      </c>
      <c r="V31" s="21">
        <v>41.379309999999997</v>
      </c>
      <c r="W31" s="22">
        <v>15.189870000000001</v>
      </c>
      <c r="X31" s="22">
        <v>0</v>
      </c>
      <c r="Y31" s="22">
        <v>70.588239999999999</v>
      </c>
      <c r="Z31" s="23">
        <v>35.294119999999999</v>
      </c>
      <c r="AA31"/>
    </row>
    <row r="32" spans="1:27" x14ac:dyDescent="0.2">
      <c r="O32" s="3">
        <v>21</v>
      </c>
      <c r="P32" s="1" t="s">
        <v>13</v>
      </c>
      <c r="Q32" s="10">
        <v>5533.3329999999996</v>
      </c>
      <c r="R32" s="11">
        <v>1656.5219999999999</v>
      </c>
      <c r="S32" s="11">
        <v>1970.5260000000001</v>
      </c>
      <c r="T32" s="11">
        <v>3440.9639999999999</v>
      </c>
      <c r="U32" s="12">
        <v>1075.145</v>
      </c>
      <c r="V32" s="10">
        <v>266.66669999999999</v>
      </c>
      <c r="W32" s="11">
        <v>52.173909999999999</v>
      </c>
      <c r="X32" s="11">
        <v>113.6842</v>
      </c>
      <c r="Y32" s="11">
        <v>130.12049999999999</v>
      </c>
      <c r="Z32" s="12">
        <v>55.491329999999998</v>
      </c>
      <c r="AA32"/>
    </row>
    <row r="33" spans="8:27" x14ac:dyDescent="0.2">
      <c r="P33" s="1" t="s">
        <v>6</v>
      </c>
      <c r="Q33" s="13">
        <v>2020.4079999999999</v>
      </c>
      <c r="R33" s="14">
        <v>1879.518</v>
      </c>
      <c r="S33" s="14">
        <v>1533.3330000000001</v>
      </c>
      <c r="T33" s="14">
        <v>866.31020000000001</v>
      </c>
      <c r="U33" s="15">
        <v>7971.4290000000001</v>
      </c>
      <c r="V33" s="13">
        <v>61.224490000000003</v>
      </c>
      <c r="W33" s="14">
        <v>72.289159999999995</v>
      </c>
      <c r="X33" s="14">
        <v>40</v>
      </c>
      <c r="Y33" s="14">
        <v>38.502670000000002</v>
      </c>
      <c r="Z33" s="15">
        <v>385.71429999999998</v>
      </c>
      <c r="AA33"/>
    </row>
    <row r="37" spans="8:27" x14ac:dyDescent="0.2">
      <c r="P37" s="3" t="s">
        <v>11</v>
      </c>
      <c r="Q37" s="2" t="s">
        <v>19</v>
      </c>
    </row>
    <row r="38" spans="8:27" x14ac:dyDescent="0.2">
      <c r="Q38" s="111" t="s">
        <v>17</v>
      </c>
      <c r="R38" s="112"/>
      <c r="S38" s="112"/>
      <c r="T38" s="112"/>
      <c r="U38" s="113"/>
      <c r="V38" s="111" t="s">
        <v>18</v>
      </c>
      <c r="W38" s="112"/>
      <c r="X38" s="112"/>
      <c r="Y38" s="112"/>
      <c r="Z38" s="113"/>
    </row>
    <row r="39" spans="8:27" x14ac:dyDescent="0.2">
      <c r="O39" s="16">
        <v>0</v>
      </c>
      <c r="P39" s="17" t="s">
        <v>13</v>
      </c>
      <c r="Q39" s="18">
        <v>500</v>
      </c>
      <c r="R39" s="19">
        <v>745.09799999999996</v>
      </c>
      <c r="S39" s="19">
        <v>309.27839999999998</v>
      </c>
      <c r="T39" s="19">
        <v>265.48669999999998</v>
      </c>
      <c r="U39" s="20">
        <v>689.65520000000004</v>
      </c>
      <c r="V39" s="18">
        <v>62.5</v>
      </c>
      <c r="W39" s="19">
        <v>137.25489999999999</v>
      </c>
      <c r="X39" s="19">
        <v>123.71129999999999</v>
      </c>
      <c r="Y39" s="19">
        <v>35.398229999999998</v>
      </c>
      <c r="Z39" s="20">
        <v>91.95402</v>
      </c>
      <c r="AA39"/>
    </row>
    <row r="40" spans="8:27" x14ac:dyDescent="0.2">
      <c r="O40" s="16"/>
      <c r="P40" s="17" t="s">
        <v>6</v>
      </c>
      <c r="Q40" s="21">
        <v>351.64839999999998</v>
      </c>
      <c r="R40" s="22">
        <v>946.23659999999995</v>
      </c>
      <c r="S40" s="22">
        <v>1732.143</v>
      </c>
      <c r="T40" s="22">
        <v>1009.524</v>
      </c>
      <c r="U40" s="23">
        <v>1009.174</v>
      </c>
      <c r="V40" s="21">
        <v>21.978020000000001</v>
      </c>
      <c r="W40" s="22">
        <v>129.03229999999999</v>
      </c>
      <c r="X40" s="22">
        <v>232.1429</v>
      </c>
      <c r="Y40" s="22">
        <v>247.619</v>
      </c>
      <c r="Z40" s="23">
        <v>311.92660000000001</v>
      </c>
      <c r="AA40"/>
    </row>
    <row r="41" spans="8:27" x14ac:dyDescent="0.2">
      <c r="H41" s="3" t="s">
        <v>85</v>
      </c>
      <c r="O41" s="3">
        <v>1</v>
      </c>
      <c r="P41" s="1" t="s">
        <v>13</v>
      </c>
      <c r="Q41" s="10">
        <v>740.33150000000001</v>
      </c>
      <c r="R41" s="11">
        <v>718.75</v>
      </c>
      <c r="S41" s="11">
        <v>785.04669999999999</v>
      </c>
      <c r="T41" s="11">
        <v>862.94420000000002</v>
      </c>
      <c r="U41" s="12">
        <v>600</v>
      </c>
      <c r="V41" s="10">
        <v>198.89500000000001</v>
      </c>
      <c r="W41" s="11">
        <v>93.75</v>
      </c>
      <c r="X41" s="11">
        <v>224.29910000000001</v>
      </c>
      <c r="Y41" s="11">
        <v>182.74109999999999</v>
      </c>
      <c r="Z41" s="12">
        <v>170</v>
      </c>
      <c r="AA41"/>
    </row>
    <row r="42" spans="8:27" x14ac:dyDescent="0.2">
      <c r="P42" s="1" t="s">
        <v>6</v>
      </c>
      <c r="Q42" s="10">
        <v>826.66669999999999</v>
      </c>
      <c r="R42" s="11">
        <v>1422.68</v>
      </c>
      <c r="S42" s="11">
        <v>492.21179999999998</v>
      </c>
      <c r="T42" s="11">
        <v>248.73099999999999</v>
      </c>
      <c r="U42" s="12">
        <v>727.27269999999999</v>
      </c>
      <c r="V42" s="10">
        <v>200</v>
      </c>
      <c r="W42" s="11">
        <v>371.13400000000001</v>
      </c>
      <c r="X42" s="11">
        <v>161.99379999999999</v>
      </c>
      <c r="Y42" s="11">
        <v>81.218270000000004</v>
      </c>
      <c r="Z42" s="12">
        <v>254.5455</v>
      </c>
      <c r="AA42"/>
    </row>
    <row r="43" spans="8:27" x14ac:dyDescent="0.2">
      <c r="O43" s="16">
        <v>3</v>
      </c>
      <c r="P43" s="17" t="s">
        <v>13</v>
      </c>
      <c r="Q43" s="21">
        <v>770.37040000000002</v>
      </c>
      <c r="R43" s="22">
        <v>862.13589999999999</v>
      </c>
      <c r="S43" s="22">
        <v>930</v>
      </c>
      <c r="T43" s="22">
        <v>520</v>
      </c>
      <c r="U43" s="23">
        <v>387.09679999999997</v>
      </c>
      <c r="V43" s="21">
        <v>222.22219999999999</v>
      </c>
      <c r="W43" s="22">
        <v>244.6602</v>
      </c>
      <c r="X43" s="22">
        <v>390</v>
      </c>
      <c r="Y43" s="22">
        <v>253.33330000000001</v>
      </c>
      <c r="Z43" s="23">
        <v>309.67739999999998</v>
      </c>
      <c r="AA43"/>
    </row>
    <row r="44" spans="8:27" x14ac:dyDescent="0.2">
      <c r="O44" s="16"/>
      <c r="P44" s="17" t="s">
        <v>6</v>
      </c>
      <c r="Q44" s="21">
        <v>838.35619999999994</v>
      </c>
      <c r="R44" s="22">
        <v>1429.787</v>
      </c>
      <c r="S44" s="22">
        <v>2010</v>
      </c>
      <c r="T44" s="22">
        <v>1697.5609999999999</v>
      </c>
      <c r="U44" s="23">
        <v>712.5</v>
      </c>
      <c r="V44" s="21">
        <v>493.15069999999997</v>
      </c>
      <c r="W44" s="22">
        <v>472.34039999999999</v>
      </c>
      <c r="X44" s="22">
        <v>870</v>
      </c>
      <c r="Y44" s="22">
        <v>600</v>
      </c>
      <c r="Z44" s="23">
        <v>300</v>
      </c>
      <c r="AA44"/>
    </row>
    <row r="45" spans="8:27" x14ac:dyDescent="0.2">
      <c r="O45" s="3">
        <v>7</v>
      </c>
      <c r="P45" s="1" t="s">
        <v>13</v>
      </c>
      <c r="Q45" s="10">
        <v>1314.894</v>
      </c>
      <c r="R45" s="11">
        <v>1538.8240000000001</v>
      </c>
      <c r="S45" s="11">
        <v>1475.6759999999999</v>
      </c>
      <c r="T45" s="11">
        <v>557.74649999999997</v>
      </c>
      <c r="U45" s="12">
        <v>909.47370000000001</v>
      </c>
      <c r="V45" s="10">
        <v>204.25530000000001</v>
      </c>
      <c r="W45" s="11">
        <v>367.05880000000002</v>
      </c>
      <c r="X45" s="11">
        <v>470.27030000000002</v>
      </c>
      <c r="Y45" s="11">
        <v>202.8169</v>
      </c>
      <c r="Z45" s="12">
        <v>189.47370000000001</v>
      </c>
      <c r="AA45"/>
    </row>
    <row r="46" spans="8:27" x14ac:dyDescent="0.2">
      <c r="P46" s="1" t="s">
        <v>6</v>
      </c>
      <c r="Q46" s="10">
        <v>621.68669999999997</v>
      </c>
      <c r="R46" s="11">
        <v>773.55370000000005</v>
      </c>
      <c r="S46" s="11">
        <v>756.52170000000001</v>
      </c>
      <c r="T46" s="11">
        <v>785.71429999999998</v>
      </c>
      <c r="U46" s="12">
        <v>256.3107</v>
      </c>
      <c r="V46" s="10">
        <v>130.12049999999999</v>
      </c>
      <c r="W46" s="11">
        <v>208.2645</v>
      </c>
      <c r="X46" s="11">
        <v>221.73910000000001</v>
      </c>
      <c r="Y46" s="11">
        <v>214.28569999999999</v>
      </c>
      <c r="Z46" s="12">
        <v>46.601939999999999</v>
      </c>
      <c r="AA46"/>
    </row>
    <row r="47" spans="8:27" x14ac:dyDescent="0.2">
      <c r="O47" s="16">
        <v>14</v>
      </c>
      <c r="P47" s="17" t="s">
        <v>13</v>
      </c>
      <c r="Q47" s="21">
        <v>1216</v>
      </c>
      <c r="R47" s="22">
        <v>1442.5530000000001</v>
      </c>
      <c r="S47" s="22">
        <v>789.74360000000001</v>
      </c>
      <c r="T47" s="22">
        <v>3939.13</v>
      </c>
      <c r="U47" s="23">
        <v>2048.2759999999998</v>
      </c>
      <c r="V47" s="21">
        <v>208</v>
      </c>
      <c r="W47" s="22">
        <v>153.19149999999999</v>
      </c>
      <c r="X47" s="22">
        <v>205.12819999999999</v>
      </c>
      <c r="Y47" s="22">
        <v>1095.652</v>
      </c>
      <c r="Z47" s="23">
        <v>393.10340000000002</v>
      </c>
      <c r="AA47"/>
    </row>
    <row r="48" spans="8:27" x14ac:dyDescent="0.2">
      <c r="O48" s="16"/>
      <c r="P48" s="17" t="s">
        <v>6</v>
      </c>
      <c r="Q48" s="21">
        <v>1021.875</v>
      </c>
      <c r="R48" s="22">
        <v>1896.296</v>
      </c>
      <c r="S48" s="22">
        <v>1827.9069999999999</v>
      </c>
      <c r="T48" s="22">
        <v>1553.846</v>
      </c>
      <c r="U48" s="23">
        <v>3600</v>
      </c>
      <c r="V48" s="21">
        <v>262.5</v>
      </c>
      <c r="W48" s="22">
        <v>400</v>
      </c>
      <c r="X48" s="22">
        <v>320.93020000000001</v>
      </c>
      <c r="Y48" s="22">
        <v>400</v>
      </c>
      <c r="Z48" s="23">
        <v>472.72730000000001</v>
      </c>
      <c r="AA48"/>
    </row>
    <row r="49" spans="15:27" x14ac:dyDescent="0.2">
      <c r="O49" s="3">
        <v>21</v>
      </c>
      <c r="P49" s="1" t="s">
        <v>13</v>
      </c>
      <c r="Q49" s="10">
        <v>1558.2090000000001</v>
      </c>
      <c r="R49" s="11">
        <v>1388.7639999999999</v>
      </c>
      <c r="S49" s="11">
        <v>1745.4549999999999</v>
      </c>
      <c r="T49" s="11">
        <v>2400</v>
      </c>
      <c r="U49" s="12">
        <v>1152</v>
      </c>
      <c r="V49" s="10">
        <v>232.83580000000001</v>
      </c>
      <c r="W49" s="11">
        <v>202.24719999999999</v>
      </c>
      <c r="X49" s="11">
        <v>204.5455</v>
      </c>
      <c r="Y49" s="11">
        <v>303.79750000000001</v>
      </c>
      <c r="Z49" s="12">
        <v>115.2</v>
      </c>
      <c r="AA49"/>
    </row>
    <row r="50" spans="15:27" x14ac:dyDescent="0.2">
      <c r="P50" s="1" t="s">
        <v>6</v>
      </c>
      <c r="Q50" s="13">
        <v>1223.529</v>
      </c>
      <c r="R50" s="14">
        <v>2270.27</v>
      </c>
      <c r="S50" s="14">
        <v>823.25580000000002</v>
      </c>
      <c r="T50" s="14">
        <v>951.21950000000004</v>
      </c>
      <c r="U50" s="15">
        <v>1350</v>
      </c>
      <c r="V50" s="13">
        <v>47.058819999999997</v>
      </c>
      <c r="W50" s="14">
        <v>259.45949999999999</v>
      </c>
      <c r="X50" s="14">
        <v>13.95349</v>
      </c>
      <c r="Y50" s="14">
        <v>14.63415</v>
      </c>
      <c r="Z50" s="15">
        <v>168.75</v>
      </c>
      <c r="AA50"/>
    </row>
    <row r="54" spans="15:27" x14ac:dyDescent="0.2">
      <c r="R54" s="67" t="s">
        <v>160</v>
      </c>
    </row>
    <row r="68" spans="15:15" x14ac:dyDescent="0.2">
      <c r="O68" s="67" t="s">
        <v>159</v>
      </c>
    </row>
    <row r="83" spans="14:16" x14ac:dyDescent="0.2">
      <c r="P83" s="67" t="s">
        <v>158</v>
      </c>
    </row>
    <row r="93" spans="14:16" x14ac:dyDescent="0.2">
      <c r="N93" s="67" t="s">
        <v>157</v>
      </c>
    </row>
  </sheetData>
  <mergeCells count="14">
    <mergeCell ref="Q38:U38"/>
    <mergeCell ref="V38:Z38"/>
    <mergeCell ref="Q2:U2"/>
    <mergeCell ref="V2:Z2"/>
    <mergeCell ref="Q13:U13"/>
    <mergeCell ref="V13:Z13"/>
    <mergeCell ref="Q23:U23"/>
    <mergeCell ref="V23:Z23"/>
    <mergeCell ref="B3:F3"/>
    <mergeCell ref="G3:K3"/>
    <mergeCell ref="B11:F11"/>
    <mergeCell ref="G11:K11"/>
    <mergeCell ref="B19:F19"/>
    <mergeCell ref="G19:K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 </vt:lpstr>
      <vt:lpstr>Figure 3 </vt:lpstr>
      <vt:lpstr>Figure 4 </vt:lpstr>
      <vt:lpstr>Figure 5 </vt:lpstr>
      <vt:lpstr>Figure 6 </vt:lpstr>
      <vt:lpstr>Figure 7 </vt:lpstr>
      <vt:lpstr>Figure 8</vt:lpstr>
      <vt:lpstr>Figure 9 </vt:lpstr>
      <vt:lpstr>Supplementary figure 1 </vt:lpstr>
      <vt:lpstr>Supplementary figure 2 </vt:lpstr>
      <vt:lpstr>Supplementary figure 3 </vt:lpstr>
      <vt:lpstr>Supplementary figure 4 </vt:lpstr>
      <vt:lpstr>Supplementary Figure 5</vt:lpstr>
      <vt:lpstr>Sheet2</vt:lpstr>
      <vt:lpstr>Sheet12</vt:lpstr>
      <vt:lpstr>Sheet13</vt:lpstr>
      <vt:lpstr>Sheet14</vt:lpstr>
      <vt:lpstr>Sheet15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Jacques</dc:creator>
  <cp:lastModifiedBy>Laura Jacques</cp:lastModifiedBy>
  <dcterms:created xsi:type="dcterms:W3CDTF">2019-09-05T08:42:42Z</dcterms:created>
  <dcterms:modified xsi:type="dcterms:W3CDTF">2020-03-07T09:45:30Z</dcterms:modified>
</cp:coreProperties>
</file>