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24.xml" ContentType="application/vnd.openxmlformats-officedocument.drawingml.chartshapes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25.xml" ContentType="application/vnd.openxmlformats-officedocument.drawingml.chartsha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09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ksarma/Desktop/Manuscripts/MS2_ATRX_RNA_NatComms_2020/ATRX_NatComm/NatComm_revisions/"/>
    </mc:Choice>
  </mc:AlternateContent>
  <xr:revisionPtr revIDLastSave="0" documentId="13_ncr:1_{7397EC62-0E1E-BF40-8052-4F182378D80C}" xr6:coauthVersionLast="43" xr6:coauthVersionMax="45" xr10:uidLastSave="{00000000-0000-0000-0000-000000000000}"/>
  <bookViews>
    <workbookView xWindow="7140" yWindow="4640" windowWidth="33620" windowHeight="23100" firstSheet="8" activeTab="26" xr2:uid="{9461A29B-61A1-BE48-A12B-330684A7127F}"/>
  </bookViews>
  <sheets>
    <sheet name="Fig1B" sheetId="14" r:id="rId1"/>
    <sheet name="Fig1C" sheetId="15" r:id="rId2"/>
    <sheet name="Fig1D" sheetId="5" r:id="rId3"/>
    <sheet name="Fig 1E" sheetId="6" r:id="rId4"/>
    <sheet name="Fig 1F" sheetId="2" r:id="rId5"/>
    <sheet name="Fig 1G" sheetId="4" r:id="rId6"/>
    <sheet name="Fig1H" sheetId="3" r:id="rId7"/>
    <sheet name="Fig2B" sheetId="17" r:id="rId8"/>
    <sheet name="Fig2C" sheetId="18" r:id="rId9"/>
    <sheet name="Fig2D" sheetId="19" r:id="rId10"/>
    <sheet name="Fig2E" sheetId="20" r:id="rId11"/>
    <sheet name="Fig2F" sheetId="21" r:id="rId12"/>
    <sheet name="Fig2G" sheetId="22" r:id="rId13"/>
    <sheet name="Fig2H" sheetId="23" r:id="rId14"/>
    <sheet name="Fig3A" sheetId="8" r:id="rId15"/>
    <sheet name="Fig3B" sheetId="26" r:id="rId16"/>
    <sheet name="Fig3C" sheetId="27" r:id="rId17"/>
    <sheet name="Fig3D" sheetId="7" r:id="rId18"/>
    <sheet name="Fig3E" sheetId="10" r:id="rId19"/>
    <sheet name="Fig3F" sheetId="11" r:id="rId20"/>
    <sheet name="Fig3G" sheetId="13" r:id="rId21"/>
    <sheet name="Fig3H" sheetId="16" r:id="rId22"/>
    <sheet name="Fig3I" sheetId="9" r:id="rId23"/>
    <sheet name="Fig5D" sheetId="24" r:id="rId24"/>
    <sheet name="FigS1A" sheetId="28" r:id="rId25"/>
    <sheet name="FigS1B" sheetId="29" r:id="rId26"/>
    <sheet name="FigS1C" sheetId="30" r:id="rId27"/>
    <sheet name="FigS2D" sheetId="25" r:id="rId28"/>
    <sheet name="FigS3C" sheetId="31" r:id="rId29"/>
    <sheet name="FigS6D" sheetId="32" r:id="rId30"/>
  </sheets>
  <calcPr calcId="191029" iterateCount="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H7" i="21" l="1"/>
  <c r="D10" i="32" l="1"/>
  <c r="E10" i="32"/>
  <c r="F10" i="32"/>
  <c r="D11" i="32"/>
  <c r="E11" i="32"/>
  <c r="F11" i="32"/>
  <c r="E12" i="32"/>
  <c r="F12" i="32"/>
  <c r="G12" i="32"/>
  <c r="D19" i="32"/>
  <c r="E19" i="32"/>
  <c r="F19" i="32"/>
  <c r="D20" i="32"/>
  <c r="E20" i="32"/>
  <c r="F20" i="32"/>
  <c r="E21" i="32"/>
  <c r="F21" i="32"/>
  <c r="G21" i="32"/>
  <c r="D28" i="32"/>
  <c r="E28" i="32"/>
  <c r="F28" i="32"/>
  <c r="D29" i="32"/>
  <c r="E29" i="32"/>
  <c r="F29" i="32"/>
  <c r="E30" i="32"/>
  <c r="F30" i="32"/>
  <c r="G30" i="32"/>
  <c r="B22" i="3" l="1"/>
  <c r="G7" i="22" l="1"/>
  <c r="H7" i="22"/>
  <c r="I7" i="22"/>
  <c r="G8" i="22"/>
  <c r="H8" i="22"/>
  <c r="G11" i="22"/>
  <c r="H11" i="22"/>
  <c r="I11" i="22"/>
  <c r="G12" i="22"/>
  <c r="H12" i="22"/>
  <c r="G15" i="22"/>
  <c r="H15" i="22"/>
  <c r="I15" i="22"/>
  <c r="G16" i="22"/>
  <c r="H16" i="22"/>
  <c r="G19" i="22"/>
  <c r="H19" i="22"/>
  <c r="I19" i="22"/>
  <c r="G20" i="22"/>
  <c r="H20" i="22"/>
  <c r="F7" i="21"/>
  <c r="G7" i="21"/>
  <c r="F8" i="21"/>
  <c r="G8" i="21"/>
  <c r="F11" i="21"/>
  <c r="G11" i="21"/>
  <c r="H11" i="21"/>
  <c r="F12" i="21"/>
  <c r="G12" i="21"/>
  <c r="F6" i="20"/>
  <c r="G6" i="20"/>
  <c r="F7" i="20"/>
  <c r="G7" i="20"/>
  <c r="H7" i="20"/>
  <c r="F10" i="20"/>
  <c r="G10" i="20"/>
  <c r="F11" i="20"/>
  <c r="G11" i="20"/>
  <c r="H11" i="20"/>
  <c r="F5" i="19"/>
  <c r="G5" i="19"/>
  <c r="F6" i="19"/>
  <c r="G6" i="19"/>
  <c r="F7" i="19"/>
  <c r="G7" i="19"/>
  <c r="F8" i="19"/>
  <c r="G8" i="19"/>
  <c r="F11" i="19"/>
  <c r="G11" i="19"/>
  <c r="H11" i="19"/>
  <c r="F12" i="19"/>
  <c r="G12" i="19"/>
  <c r="H12" i="19"/>
  <c r="F13" i="19"/>
  <c r="G13" i="19"/>
  <c r="H13" i="19"/>
  <c r="F14" i="19"/>
  <c r="G14" i="19"/>
  <c r="H14" i="19"/>
  <c r="F18" i="19"/>
  <c r="G18" i="19"/>
  <c r="F19" i="19"/>
  <c r="G19" i="19"/>
  <c r="F20" i="19"/>
  <c r="G20" i="19"/>
  <c r="F21" i="19"/>
  <c r="G21" i="19"/>
  <c r="F24" i="19"/>
  <c r="G24" i="19"/>
  <c r="H24" i="19"/>
  <c r="F25" i="19"/>
  <c r="G25" i="19"/>
  <c r="H25" i="19"/>
  <c r="F26" i="19"/>
  <c r="G26" i="19"/>
  <c r="H26" i="19"/>
  <c r="F27" i="19"/>
  <c r="G27" i="19"/>
  <c r="H27" i="19"/>
  <c r="F5" i="18"/>
  <c r="G5" i="18"/>
  <c r="H5" i="18"/>
  <c r="F6" i="18"/>
  <c r="G6" i="18"/>
  <c r="F9" i="18"/>
  <c r="G9" i="18"/>
  <c r="H9" i="18"/>
  <c r="F10" i="18"/>
  <c r="G10" i="18"/>
  <c r="F13" i="18"/>
  <c r="G13" i="18"/>
  <c r="H13" i="18"/>
  <c r="F14" i="18"/>
  <c r="G14" i="18"/>
  <c r="F17" i="18"/>
  <c r="G17" i="18"/>
  <c r="H17" i="18"/>
  <c r="F18" i="18"/>
  <c r="G18" i="18"/>
  <c r="F23" i="13" l="1"/>
  <c r="F9" i="13"/>
  <c r="F8" i="13"/>
  <c r="F22" i="13"/>
  <c r="F21" i="13"/>
  <c r="F20" i="13"/>
  <c r="F19" i="13"/>
  <c r="E20" i="13"/>
  <c r="E21" i="13"/>
  <c r="E19" i="13"/>
  <c r="F7" i="13"/>
  <c r="F6" i="13"/>
  <c r="F5" i="13"/>
  <c r="E7" i="13"/>
  <c r="E6" i="13"/>
  <c r="E5" i="13"/>
  <c r="C33" i="2" l="1"/>
  <c r="B33" i="2"/>
  <c r="B20" i="3"/>
  <c r="C18" i="3"/>
  <c r="B18" i="3"/>
  <c r="C35" i="2" l="1"/>
  <c r="B35" i="2"/>
  <c r="B37" i="2"/>
</calcChain>
</file>

<file path=xl/sharedStrings.xml><?xml version="1.0" encoding="utf-8"?>
<sst xmlns="http://schemas.openxmlformats.org/spreadsheetml/2006/main" count="299" uniqueCount="127">
  <si>
    <t>Expt 1</t>
  </si>
  <si>
    <t>Expt 2</t>
  </si>
  <si>
    <t>Expt 4</t>
  </si>
  <si>
    <t>Expt 3</t>
  </si>
  <si>
    <t>minus ActD</t>
  </si>
  <si>
    <t>plus ActD</t>
  </si>
  <si>
    <t>Minor satellite expression relative to GAPDH in MEF with and without actinomycin D treatment</t>
  </si>
  <si>
    <t>Standard error</t>
  </si>
  <si>
    <t xml:space="preserve">p.val ttest </t>
  </si>
  <si>
    <t>ATRX</t>
  </si>
  <si>
    <t>EZH2</t>
  </si>
  <si>
    <t>mean</t>
  </si>
  <si>
    <t>UV-RIP for binding of ATRX to minor satellite repeat RNA in MEFs</t>
  </si>
  <si>
    <t>Expt1</t>
  </si>
  <si>
    <t>Expt2</t>
  </si>
  <si>
    <t>Expt3</t>
  </si>
  <si>
    <t>IgG</t>
  </si>
  <si>
    <t>WT</t>
  </si>
  <si>
    <t>dRBR</t>
  </si>
  <si>
    <t>U1</t>
  </si>
  <si>
    <t>XIST</t>
  </si>
  <si>
    <t>SEM</t>
  </si>
  <si>
    <t xml:space="preserve">p value ATRX WT vs dRBR for Xist </t>
  </si>
  <si>
    <t>p value ATRX WT vs dRBR for U1</t>
  </si>
  <si>
    <t>ATRX merged images</t>
  </si>
  <si>
    <t>major satellite expression relative to GAPDH in WT and ATRXdRBR MEFs</t>
  </si>
  <si>
    <t>minor satellite expression relative to GAPDH in WT and ATRXdRBR MEFs</t>
  </si>
  <si>
    <t>WT normalized to 1</t>
  </si>
  <si>
    <t>RNASE H fractionation</t>
  </si>
  <si>
    <t>RNASE A fractionation</t>
  </si>
  <si>
    <t>LSD1</t>
  </si>
  <si>
    <t>HNRNPC</t>
  </si>
  <si>
    <t>Repeat A RNA</t>
  </si>
  <si>
    <t>Repeat A RNA bound to GST-RBR</t>
  </si>
  <si>
    <t>Repeat A RNA bound to GST</t>
  </si>
  <si>
    <t>r3</t>
  </si>
  <si>
    <t>r2</t>
  </si>
  <si>
    <t>r1</t>
  </si>
  <si>
    <t>MBP RNA bound to GST-RBR</t>
  </si>
  <si>
    <t>MBP RNA bound to GST</t>
  </si>
  <si>
    <t>MBP RNA</t>
  </si>
  <si>
    <t>Repeat A DNA bound to GST-RBR</t>
  </si>
  <si>
    <t>Repeat A DNA bound to GST</t>
  </si>
  <si>
    <t>Repeat A DNA</t>
  </si>
  <si>
    <t>MBP DNA bound to GST-RBR</t>
  </si>
  <si>
    <t>MBP DNA bound to GST</t>
  </si>
  <si>
    <t>MBP DNA</t>
  </si>
  <si>
    <t>Repeat A RNA bind to GST-RBR 3 µg</t>
  </si>
  <si>
    <t>Repeat A RNA bind to GST-RBR 2 µg</t>
  </si>
  <si>
    <t>Repeat A RNA bind to GST-RBR 1 µg</t>
  </si>
  <si>
    <t>Repeat A RNA bind to GST-RBR 0.5 µg</t>
  </si>
  <si>
    <t>MBP RNA bind to GST-RBR 3 µg</t>
  </si>
  <si>
    <t>MBP RNA bind to GST-RBR 2 µg</t>
  </si>
  <si>
    <t>MBP RNA bind to GST-RBR 1 µg</t>
  </si>
  <si>
    <t>MBP RNA bind to GST-RBR 0.5  µg</t>
  </si>
  <si>
    <t>MBP</t>
  </si>
  <si>
    <t>Percentage of MBP or Repeat A RNA bind to different concentration of GST-RBR compared to Input</t>
  </si>
  <si>
    <t>Repeat A RNA bind to GST 3 µg</t>
  </si>
  <si>
    <t>Repeat A RNA bind to GST 2 µg</t>
  </si>
  <si>
    <t>Repeat A RNA bind to GST 1 µg</t>
  </si>
  <si>
    <t>Repeat A RNA bind to GST 0.5 µg</t>
  </si>
  <si>
    <t>MBP RNA bind to GST 3 µg</t>
  </si>
  <si>
    <t>MBP RNA bind to GST 2 µg</t>
  </si>
  <si>
    <t>MBP RNA bind to GST 1 µg</t>
  </si>
  <si>
    <t>MBP RNA bind to GST 0.5  µg</t>
  </si>
  <si>
    <t>Repeat A RNA bound to FLAG-Helic</t>
  </si>
  <si>
    <t>Repeat A RNA bound to FLAG beads</t>
  </si>
  <si>
    <t>Repeat A RNA bound to ATRX ΔRBR</t>
  </si>
  <si>
    <t>Repeat A RNA bound to ATRX WT</t>
  </si>
  <si>
    <t>r4</t>
  </si>
  <si>
    <t>MBP RNA bound to ATRX ΔRBR</t>
  </si>
  <si>
    <t>MBP RNA bound to ATRX WT</t>
  </si>
  <si>
    <t>Repeat A DNA bound to ATRX ΔRBR</t>
  </si>
  <si>
    <t>Repeat A DNA bound to ATRX WT</t>
  </si>
  <si>
    <t>MBP DNA bound to ATRX ΔRBR</t>
  </si>
  <si>
    <t>MBP DNA bound to ATRX WT</t>
  </si>
  <si>
    <t>White boxes show the representative image used in the paper.</t>
  </si>
  <si>
    <t>cbx5 merged images</t>
  </si>
  <si>
    <t>Coomassie of purified proteins</t>
  </si>
  <si>
    <t>Immunofluorescence of Cbx5 and ATRX with and without Rnase A or Rnase H treatment</t>
  </si>
  <si>
    <t>Cbx5</t>
  </si>
  <si>
    <t>Immunofluorescence of ATRX and Npm1 with and without Rnase A treatment</t>
  </si>
  <si>
    <t>Western blot for ATRX and EZH2 before and after actinomycin D treatment</t>
  </si>
  <si>
    <t>Immunofluorescence of Cbx5 and ATRX with and without actinomycin D treatment</t>
  </si>
  <si>
    <t>RNA immunoprecipitation to test binding of MBP and Repeat A RNA or DNA to GST or GST-RBR proteins</t>
  </si>
  <si>
    <t xml:space="preserve">RNA immunoprecipitation to test binding of MBP and Repeat A RNA to increasing amounts of GST or GST-RBR proteins </t>
  </si>
  <si>
    <t>RNA immunoprecipitation to test preferential binding of ATRX-RBR to Repeat A RNA over MBP RNA</t>
  </si>
  <si>
    <t>RNA immunoprecipitation to test binding of ATRX helicase domain and ATRX RNA binding region to Repeat A RNA</t>
  </si>
  <si>
    <t>RNA immunoprecipitation to test binding of WT ATRX and ATRX△RBR to MBP and Repeat A RNA or DNA substrates</t>
  </si>
  <si>
    <t>Western blot for ATRX, DAXX and Actin in WT and ATRX△RBR MEFs</t>
  </si>
  <si>
    <t>Endogenous IP to test interaction with ATRX and ATRX△RBR with DAXX</t>
  </si>
  <si>
    <t>WT ATRX</t>
  </si>
  <si>
    <t>ATRX△RBR</t>
  </si>
  <si>
    <t>UV-RIP RT-PCR for ATRX Repeat A interaction in vivo</t>
  </si>
  <si>
    <t>Immunofluorescence for ATRX in WT and ATRX△RBR MEF</t>
  </si>
  <si>
    <t>Immunofluorescence for Cbx5 in WT and ATRX△RBR MEF</t>
  </si>
  <si>
    <t>Fractionation of WT and ATRX△RBR MEFs</t>
  </si>
  <si>
    <t>Fractionation of ATRX△RBR with and without Rnase A treatment</t>
  </si>
  <si>
    <t xml:space="preserve">Characterization of ATRX antibodies by western blot </t>
  </si>
  <si>
    <t>Characterization of ATRX antibodies by immunofluorescence</t>
  </si>
  <si>
    <t>WT MEF</t>
  </si>
  <si>
    <t>WT MEF + Rnase A treatment</t>
  </si>
  <si>
    <t>Co-staining of ATRX and PML in WT MEF with and without Rnase A treatment</t>
  </si>
  <si>
    <t>Flag Immunoprecipitated material</t>
  </si>
  <si>
    <t>HA- IP</t>
  </si>
  <si>
    <t>10% Input</t>
  </si>
  <si>
    <t>Immunoprecipitation to test interaction of WT ATRX and ATRX△RBR to endogenous DAXX</t>
  </si>
  <si>
    <t>INPUT</t>
  </si>
  <si>
    <t>Anti ATRX-IP</t>
  </si>
  <si>
    <t>ATRX IP to check in vitro interaction between WT ATRX, ATRX△RBR, and PRC2 complex</t>
  </si>
  <si>
    <t>Input for Fig2H</t>
  </si>
  <si>
    <t>p-value</t>
  </si>
  <si>
    <t>error bar</t>
  </si>
  <si>
    <t>rep3</t>
  </si>
  <si>
    <t>rep2</t>
  </si>
  <si>
    <t>rep1</t>
  </si>
  <si>
    <t>ATRX ΔRBR</t>
  </si>
  <si>
    <t>EZH2i</t>
  </si>
  <si>
    <t>ACTIN</t>
  </si>
  <si>
    <t>Rnf40</t>
  </si>
  <si>
    <t>Parp12</t>
  </si>
  <si>
    <t>gene expression levels  relative to GAPDH in MEF, EZH2i, ATRX ΔRBR</t>
  </si>
  <si>
    <t>RT_PCR analysis</t>
  </si>
  <si>
    <t>Anti tubulin</t>
  </si>
  <si>
    <t>Anti DAXX</t>
  </si>
  <si>
    <t>Anti ATRX</t>
  </si>
  <si>
    <t>ATRX, DAXX western in ATRX KD clones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</si>
</sst>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0000"/>
    <numFmt numFmtId="165" formatCode="0.0000"/>
    <numFmt numFmtId="166" formatCode="0.00000_ "/>
  </numFmts>
  <fonts count="17" x14ac:knownFonts="1">
    <font>
      <sz val="12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name val="Arial"/>
      <family val="2"/>
    </font>
    <font>
      <sz val="14"/>
      <name val="Microsoft Sans Serif"/>
      <family val="2"/>
    </font>
    <font>
      <sz val="12"/>
      <name val="Microsoft Sans Serif"/>
      <family val="2"/>
    </font>
    <font>
      <b/>
      <sz val="12"/>
      <color theme="1"/>
      <name val="Microsoft Sans Serif"/>
      <family val="2"/>
    </font>
    <font>
      <b/>
      <sz val="12"/>
      <name val="Microsoft Sans Serif"/>
      <family val="2"/>
    </font>
    <font>
      <sz val="12"/>
      <color theme="1"/>
      <name val="Arial"/>
      <family val="2"/>
    </font>
    <font>
      <sz val="14"/>
      <color theme="1"/>
      <name val="Arial"/>
      <family val="2"/>
    </font>
    <font>
      <b/>
      <sz val="12"/>
      <color theme="1"/>
      <name val="Arial"/>
      <family val="2"/>
    </font>
    <font>
      <sz val="14"/>
      <name val="Arial"/>
      <family val="2"/>
    </font>
    <font>
      <b/>
      <sz val="14"/>
      <color theme="1"/>
      <name val="Arial"/>
      <family val="2"/>
    </font>
    <font>
      <sz val="11"/>
      <color theme="1"/>
      <name val="Calibri"/>
      <family val="2"/>
      <scheme val="minor"/>
    </font>
    <font>
      <sz val="8.25"/>
      <name val="Microsoft Sans Serif"/>
      <family val="2"/>
    </font>
    <font>
      <b/>
      <sz val="14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34">
    <xf numFmtId="0" fontId="0" fillId="0" borderId="0" xfId="0"/>
    <xf numFmtId="0" fontId="0" fillId="0" borderId="0" xfId="0" applyFill="1"/>
    <xf numFmtId="0" fontId="1" fillId="0" borderId="0" xfId="0" applyFont="1"/>
    <xf numFmtId="0" fontId="2" fillId="0" borderId="0" xfId="0" applyFont="1"/>
    <xf numFmtId="0" fontId="3" fillId="0" borderId="0" xfId="0" applyFont="1"/>
    <xf numFmtId="164" fontId="3" fillId="0" borderId="0" xfId="0" applyNumberFormat="1" applyFont="1"/>
    <xf numFmtId="165" fontId="4" fillId="0" borderId="0" xfId="0" applyNumberFormat="1" applyFont="1" applyAlignment="1">
      <alignment vertical="center"/>
    </xf>
    <xf numFmtId="165" fontId="5" fillId="0" borderId="0" xfId="0" applyNumberFormat="1" applyFont="1" applyAlignment="1">
      <alignment vertical="center"/>
    </xf>
    <xf numFmtId="0" fontId="6" fillId="0" borderId="0" xfId="0" applyFont="1" applyAlignment="1" applyProtection="1">
      <alignment vertical="top"/>
      <protection locked="0"/>
    </xf>
    <xf numFmtId="164" fontId="5" fillId="0" borderId="0" xfId="0" applyNumberFormat="1" applyFont="1" applyAlignment="1" applyProtection="1">
      <alignment vertical="top"/>
      <protection locked="0"/>
    </xf>
    <xf numFmtId="0" fontId="6" fillId="0" borderId="0" xfId="0" applyFont="1" applyAlignment="1">
      <alignment vertical="center"/>
    </xf>
    <xf numFmtId="164" fontId="5" fillId="0" borderId="0" xfId="0" applyNumberFormat="1" applyFont="1" applyAlignment="1">
      <alignment vertical="center"/>
    </xf>
    <xf numFmtId="0" fontId="7" fillId="0" borderId="0" xfId="0" applyFont="1" applyAlignment="1" applyProtection="1">
      <alignment vertical="top"/>
      <protection locked="0"/>
    </xf>
    <xf numFmtId="0" fontId="8" fillId="0" borderId="0" xfId="0" applyFont="1" applyAlignment="1">
      <alignment vertical="center"/>
    </xf>
    <xf numFmtId="0" fontId="8" fillId="0" borderId="0" xfId="0" applyFont="1" applyAlignment="1" applyProtection="1">
      <alignment vertical="top"/>
      <protection locked="0"/>
    </xf>
    <xf numFmtId="0" fontId="9" fillId="0" borderId="0" xfId="0" applyFont="1" applyAlignment="1" applyProtection="1">
      <alignment vertical="top"/>
      <protection locked="0"/>
    </xf>
    <xf numFmtId="0" fontId="10" fillId="0" borderId="0" xfId="0" applyFont="1"/>
    <xf numFmtId="0" fontId="9" fillId="0" borderId="0" xfId="0" applyFont="1"/>
    <xf numFmtId="0" fontId="4" fillId="0" borderId="0" xfId="0" applyFont="1" applyAlignment="1" applyProtection="1">
      <alignment vertical="top"/>
      <protection locked="0"/>
    </xf>
    <xf numFmtId="0" fontId="11" fillId="0" borderId="0" xfId="0" applyFont="1"/>
    <xf numFmtId="0" fontId="4" fillId="0" borderId="0" xfId="0" applyFont="1" applyAlignment="1">
      <alignment vertical="center"/>
    </xf>
    <xf numFmtId="164" fontId="12" fillId="0" borderId="0" xfId="0" applyNumberFormat="1" applyFont="1" applyAlignment="1" applyProtection="1">
      <alignment vertical="top"/>
      <protection locked="0"/>
    </xf>
    <xf numFmtId="166" fontId="4" fillId="0" borderId="0" xfId="0" applyNumberFormat="1" applyFont="1" applyAlignment="1">
      <alignment vertical="center"/>
    </xf>
    <xf numFmtId="0" fontId="13" fillId="0" borderId="0" xfId="0" applyFont="1"/>
    <xf numFmtId="0" fontId="9" fillId="0" borderId="0" xfId="0" applyFont="1" applyFill="1"/>
    <xf numFmtId="0" fontId="4" fillId="0" borderId="0" xfId="0" applyFont="1" applyFill="1" applyAlignment="1">
      <alignment vertical="center"/>
    </xf>
    <xf numFmtId="164" fontId="9" fillId="0" borderId="0" xfId="0" applyNumberFormat="1" applyFont="1"/>
    <xf numFmtId="164" fontId="4" fillId="0" borderId="0" xfId="0" applyNumberFormat="1" applyFont="1" applyAlignment="1">
      <alignment vertical="center"/>
    </xf>
    <xf numFmtId="0" fontId="14" fillId="0" borderId="0" xfId="0" applyFont="1"/>
    <xf numFmtId="0" fontId="0" fillId="0" borderId="0" xfId="0" applyFont="1"/>
    <xf numFmtId="0" fontId="15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16" fillId="0" borderId="0" xfId="0" applyFont="1" applyAlignment="1">
      <alignment vertical="center"/>
    </xf>
    <xf numFmtId="0" fontId="11" fillId="0" borderId="0" xfId="0" applyFont="1" applyAlignment="1">
      <alignment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8" Type="http://schemas.openxmlformats.org/officeDocument/2006/relationships/worksheet" Target="worksheets/sheet8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24.xml"/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25.xml"/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Fig3G!$E$8:$F$8</c:f>
              <c:numCache>
                <c:formatCode>General</c:formatCode>
                <c:ptCount val="2"/>
                <c:pt idx="0">
                  <c:v>1</c:v>
                </c:pt>
                <c:pt idx="1">
                  <c:v>0.61319879901808605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CD-C645-BCED-44F9D1743AB3}"/>
            </c:ext>
          </c:extLst>
        </c:ser>
        <c:ser>
          <c:idx val="1"/>
          <c:order val="1"/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(Fig3G!$F$9,Fig3G!$F$23)</c:f>
                <c:numCache>
                  <c:formatCode>General</c:formatCode>
                  <c:ptCount val="2"/>
                  <c:pt idx="0">
                    <c:v>0.15466647629906677</c:v>
                  </c:pt>
                  <c:pt idx="1">
                    <c:v>4.0445335373387428</c:v>
                  </c:pt>
                </c:numCache>
              </c:numRef>
            </c:plus>
            <c:minus>
              <c:numRef>
                <c:f>(Fig3G!$F$9,Fig3G!$F$23)</c:f>
                <c:numCache>
                  <c:formatCode>General</c:formatCode>
                  <c:ptCount val="2"/>
                  <c:pt idx="0">
                    <c:v>0.15466647629906677</c:v>
                  </c:pt>
                  <c:pt idx="1">
                    <c:v>4.0445335373387428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Fig3G!$E$22:$F$22</c:f>
              <c:numCache>
                <c:formatCode>General</c:formatCode>
                <c:ptCount val="2"/>
                <c:pt idx="0">
                  <c:v>1</c:v>
                </c:pt>
                <c:pt idx="1">
                  <c:v>13.830161439530258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CD-C645-BCED-44F9D1743AB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36502624"/>
        <c:axId val="35921744"/>
      </c:barChart>
      <c:catAx>
        <c:axId val="36502624"/>
        <c:scaling>
          <c:orientation val="minMax"/>
        </c:scaling>
        <c:delete val="0"/>
        <c:axPos val="b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21744"/>
        <c:crosses val="autoZero"/>
        <c:auto val="1"/>
        <c:lblAlgn val="ctr"/>
        <c:lblOffset val="100"/>
        <c:noMultiLvlLbl val="0"/>
      </c:catAx>
      <c:valAx>
        <c:axId val="35921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650262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FigS6D!$D$11:$F$11</c:f>
                <c:numCache>
                  <c:formatCode>General</c:formatCode>
                  <c:ptCount val="3"/>
                  <c:pt idx="0">
                    <c:v>2.0157440477204546E-5</c:v>
                  </c:pt>
                  <c:pt idx="1">
                    <c:v>4.9073912892711163E-4</c:v>
                  </c:pt>
                  <c:pt idx="2">
                    <c:v>2.7460653676052854E-4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FigS6D!$D$5:$F$5</c:f>
              <c:strCache>
                <c:ptCount val="3"/>
                <c:pt idx="0">
                  <c:v>WT</c:v>
                </c:pt>
                <c:pt idx="1">
                  <c:v>EZH2i</c:v>
                </c:pt>
                <c:pt idx="2">
                  <c:v>ATRX ΔRBR</c:v>
                </c:pt>
              </c:strCache>
            </c:strRef>
          </c:cat>
          <c:val>
            <c:numRef>
              <c:f>FigS6D!$D$10:$F$10</c:f>
              <c:numCache>
                <c:formatCode>General</c:formatCode>
                <c:ptCount val="3"/>
                <c:pt idx="0">
                  <c:v>5.3980770795690101E-5</c:v>
                </c:pt>
                <c:pt idx="1">
                  <c:v>1.4692208341436129E-3</c:v>
                </c:pt>
                <c:pt idx="2">
                  <c:v>1.0903284991944022E-3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99-0541-AE1E-F33522018D5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099136544"/>
        <c:axId val="1052089360"/>
      </c:barChart>
      <c:catAx>
        <c:axId val="1099136544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52089360"/>
        <c:crosses val="autoZero"/>
        <c:auto val="1"/>
        <c:lblAlgn val="ctr"/>
        <c:lblOffset val="100"/>
        <c:noMultiLvlLbl val="0"/>
      </c:catAx>
      <c:valAx>
        <c:axId val="105208936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99136544"/>
        <c:crosses val="autoZero"/>
        <c:crossBetween val="between"/>
        <c:majorUnit val="1.0000000000000002E-3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FigS6D!$D$20:$F$20</c:f>
                <c:numCache>
                  <c:formatCode>General</c:formatCode>
                  <c:ptCount val="3"/>
                  <c:pt idx="0">
                    <c:v>7.1504646467373522E-7</c:v>
                  </c:pt>
                  <c:pt idx="1">
                    <c:v>4.1373749537328814E-6</c:v>
                  </c:pt>
                  <c:pt idx="2">
                    <c:v>1.6609971454967257E-6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FigS6D!$D$14:$F$14</c:f>
              <c:strCache>
                <c:ptCount val="3"/>
                <c:pt idx="0">
                  <c:v>WT</c:v>
                </c:pt>
                <c:pt idx="1">
                  <c:v>EZH2i</c:v>
                </c:pt>
                <c:pt idx="2">
                  <c:v>ATRX ΔRBR</c:v>
                </c:pt>
              </c:strCache>
            </c:strRef>
          </c:cat>
          <c:val>
            <c:numRef>
              <c:f>FigS6D!$D$19:$F$19</c:f>
              <c:numCache>
                <c:formatCode>General</c:formatCode>
                <c:ptCount val="3"/>
                <c:pt idx="0">
                  <c:v>2.8656693539109874E-6</c:v>
                </c:pt>
                <c:pt idx="1">
                  <c:v>1.9720507913661302E-5</c:v>
                </c:pt>
                <c:pt idx="2">
                  <c:v>1.0547893101978439E-5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010-3C42-96DA-2BCEF82D8D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051863632"/>
        <c:axId val="1099143952"/>
      </c:barChart>
      <c:catAx>
        <c:axId val="10518636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99143952"/>
        <c:crosses val="autoZero"/>
        <c:auto val="1"/>
        <c:lblAlgn val="ctr"/>
        <c:lblOffset val="100"/>
        <c:noMultiLvlLbl val="0"/>
      </c:catAx>
      <c:valAx>
        <c:axId val="109914395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51863632"/>
        <c:crosses val="autoZero"/>
        <c:crossBetween val="between"/>
        <c:majorUnit val="1.0000000000000004E-5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5553149606299214E-2"/>
          <c:y val="0.14351851851851852"/>
          <c:w val="0.88389129483814521"/>
          <c:h val="0.72330198308544769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FigS6D!$D$29:$F$29</c:f>
                <c:numCache>
                  <c:formatCode>General</c:formatCode>
                  <c:ptCount val="3"/>
                  <c:pt idx="0">
                    <c:v>4.7560188750240526E-2</c:v>
                  </c:pt>
                  <c:pt idx="1">
                    <c:v>0.12515886272008489</c:v>
                  </c:pt>
                  <c:pt idx="2">
                    <c:v>0.10789319166393775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FigS6D!$D$23:$F$23</c:f>
              <c:strCache>
                <c:ptCount val="3"/>
                <c:pt idx="0">
                  <c:v>WT</c:v>
                </c:pt>
                <c:pt idx="1">
                  <c:v>EZH2i</c:v>
                </c:pt>
                <c:pt idx="2">
                  <c:v>ATRX ΔRBR</c:v>
                </c:pt>
              </c:strCache>
            </c:strRef>
          </c:cat>
          <c:val>
            <c:numRef>
              <c:f>FigS6D!$D$28:$F$28</c:f>
              <c:numCache>
                <c:formatCode>General</c:formatCode>
                <c:ptCount val="3"/>
                <c:pt idx="0">
                  <c:v>0.1729292651974029</c:v>
                </c:pt>
                <c:pt idx="1">
                  <c:v>0.25409468272039154</c:v>
                </c:pt>
                <c:pt idx="2">
                  <c:v>0.21928052498556461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108-F34A-B962-F3A7C16348B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074035440"/>
        <c:axId val="1108557184"/>
      </c:barChart>
      <c:catAx>
        <c:axId val="1074035440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108557184"/>
        <c:crosses val="autoZero"/>
        <c:auto val="1"/>
        <c:lblAlgn val="ctr"/>
        <c:lblOffset val="100"/>
        <c:noMultiLvlLbl val="0"/>
      </c:catAx>
      <c:valAx>
        <c:axId val="1108557184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0740354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tiff"/><Relationship Id="rId2" Type="http://schemas.openxmlformats.org/officeDocument/2006/relationships/image" Target="../media/image5.tiff"/><Relationship Id="rId1" Type="http://schemas.openxmlformats.org/officeDocument/2006/relationships/image" Target="../media/image4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4" Type="http://schemas.openxmlformats.org/officeDocument/2006/relationships/image" Target="../media/image19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tiff"/><Relationship Id="rId1" Type="http://schemas.openxmlformats.org/officeDocument/2006/relationships/image" Target="../media/image20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23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tiff"/><Relationship Id="rId1" Type="http://schemas.openxmlformats.org/officeDocument/2006/relationships/image" Target="../media/image26.tiff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tiff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32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tiff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png"/><Relationship Id="rId1" Type="http://schemas.openxmlformats.org/officeDocument/2006/relationships/image" Target="../media/image40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3.png"/><Relationship Id="rId1" Type="http://schemas.openxmlformats.org/officeDocument/2006/relationships/image" Target="../media/image42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image" Target="../media/image44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tiff"/><Relationship Id="rId2" Type="http://schemas.openxmlformats.org/officeDocument/2006/relationships/image" Target="../media/image47.tiff"/><Relationship Id="rId1" Type="http://schemas.openxmlformats.org/officeDocument/2006/relationships/image" Target="../media/image46.tiff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.xml"/><Relationship Id="rId2" Type="http://schemas.openxmlformats.org/officeDocument/2006/relationships/chart" Target="../charts/chart3.xml"/><Relationship Id="rId1" Type="http://schemas.openxmlformats.org/officeDocument/2006/relationships/chart" Target="../charts/chart2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774699</xdr:colOff>
      <xdr:row>14</xdr:row>
      <xdr:rowOff>152400</xdr:rowOff>
    </xdr:from>
    <xdr:to>
      <xdr:col>6</xdr:col>
      <xdr:colOff>366058</xdr:colOff>
      <xdr:row>22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7BB91B6-EC78-E74F-87E1-18CA107F1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0199" y="2997200"/>
          <a:ext cx="3718859" cy="1663700"/>
        </a:xfrm>
        <a:prstGeom prst="rect">
          <a:avLst/>
        </a:prstGeom>
      </xdr:spPr>
    </xdr:pic>
    <xdr:clientData/>
  </xdr:twoCellAnchor>
  <xdr:twoCellAnchor editAs="oneCell">
    <xdr:from>
      <xdr:col>1</xdr:col>
      <xdr:colOff>614485</xdr:colOff>
      <xdr:row>6</xdr:row>
      <xdr:rowOff>76200</xdr:rowOff>
    </xdr:from>
    <xdr:to>
      <xdr:col>6</xdr:col>
      <xdr:colOff>384908</xdr:colOff>
      <xdr:row>13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6B65E33-2D6C-484D-BF26-FA43FC1C7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39985" y="1295400"/>
          <a:ext cx="3897923" cy="1447800"/>
        </a:xfrm>
        <a:prstGeom prst="rect">
          <a:avLst/>
        </a:prstGeom>
      </xdr:spPr>
    </xdr:pic>
    <xdr:clientData/>
  </xdr:twoCellAnchor>
  <xdr:twoCellAnchor editAs="oneCell">
    <xdr:from>
      <xdr:col>1</xdr:col>
      <xdr:colOff>738910</xdr:colOff>
      <xdr:row>25</xdr:row>
      <xdr:rowOff>101600</xdr:rowOff>
    </xdr:from>
    <xdr:to>
      <xdr:col>6</xdr:col>
      <xdr:colOff>342900</xdr:colOff>
      <xdr:row>33</xdr:row>
      <xdr:rowOff>63500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83276EC-C7A6-9748-A7DD-A73FE0DF7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4410" y="5181600"/>
          <a:ext cx="3731490" cy="1587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289748</xdr:colOff>
      <xdr:row>15</xdr:row>
      <xdr:rowOff>158914</xdr:rowOff>
    </xdr:from>
    <xdr:to>
      <xdr:col>7</xdr:col>
      <xdr:colOff>520700</xdr:colOff>
      <xdr:row>22</xdr:row>
      <xdr:rowOff>171614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A86E103-3FBE-114E-BC40-22D60CE35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40748" y="3206914"/>
          <a:ext cx="4358452" cy="1435100"/>
        </a:xfrm>
        <a:prstGeom prst="rect">
          <a:avLst/>
        </a:prstGeom>
      </xdr:spPr>
    </xdr:pic>
    <xdr:clientData/>
  </xdr:twoCellAnchor>
  <xdr:twoCellAnchor editAs="oneCell">
    <xdr:from>
      <xdr:col>2</xdr:col>
      <xdr:colOff>539262</xdr:colOff>
      <xdr:row>26</xdr:row>
      <xdr:rowOff>19214</xdr:rowOff>
    </xdr:from>
    <xdr:to>
      <xdr:col>7</xdr:col>
      <xdr:colOff>241300</xdr:colOff>
      <xdr:row>33</xdr:row>
      <xdr:rowOff>19214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9E728EA-4795-6044-B569-57066BA96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90262" y="5302414"/>
          <a:ext cx="3829538" cy="14224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8</xdr:row>
      <xdr:rowOff>12700</xdr:rowOff>
    </xdr:from>
    <xdr:to>
      <xdr:col>7</xdr:col>
      <xdr:colOff>393700</xdr:colOff>
      <xdr:row>14</xdr:row>
      <xdr:rowOff>108113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C097A17-7B03-DF49-9692-A697CD6E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11300" y="1638300"/>
          <a:ext cx="4660900" cy="131461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508000</xdr:colOff>
      <xdr:row>4</xdr:row>
      <xdr:rowOff>139700</xdr:rowOff>
    </xdr:from>
    <xdr:to>
      <xdr:col>9</xdr:col>
      <xdr:colOff>809400</xdr:colOff>
      <xdr:row>18</xdr:row>
      <xdr:rowOff>38100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C1E50E7-6AE3-BC42-95F0-DF9159C25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5500" y="952500"/>
          <a:ext cx="3603400" cy="2743200"/>
        </a:xfrm>
        <a:prstGeom prst="rect">
          <a:avLst/>
        </a:prstGeom>
      </xdr:spPr>
    </xdr:pic>
    <xdr:clientData/>
  </xdr:twoCellAnchor>
  <xdr:twoCellAnchor editAs="oneCell">
    <xdr:from>
      <xdr:col>0</xdr:col>
      <xdr:colOff>531000</xdr:colOff>
      <xdr:row>4</xdr:row>
      <xdr:rowOff>162700</xdr:rowOff>
    </xdr:from>
    <xdr:to>
      <xdr:col>5</xdr:col>
      <xdr:colOff>6900</xdr:colOff>
      <xdr:row>18</xdr:row>
      <xdr:rowOff>61100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DFACF74-C1E8-124E-B81A-6A4EB2C91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000" y="1039000"/>
          <a:ext cx="3603400" cy="2743200"/>
        </a:xfrm>
        <a:prstGeom prst="rect">
          <a:avLst/>
        </a:prstGeom>
      </xdr:spPr>
    </xdr:pic>
    <xdr:clientData/>
  </xdr:twoCellAnchor>
  <xdr:twoCellAnchor editAs="oneCell">
    <xdr:from>
      <xdr:col>10</xdr:col>
      <xdr:colOff>820700</xdr:colOff>
      <xdr:row>4</xdr:row>
      <xdr:rowOff>160300</xdr:rowOff>
    </xdr:from>
    <xdr:to>
      <xdr:col>15</xdr:col>
      <xdr:colOff>296600</xdr:colOff>
      <xdr:row>18</xdr:row>
      <xdr:rowOff>58700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FAA8D00-B797-E247-8AA7-85EAD6B56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75700" y="973100"/>
          <a:ext cx="3603400" cy="27432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526200</xdr:colOff>
      <xdr:row>20</xdr:row>
      <xdr:rowOff>196000</xdr:rowOff>
    </xdr:from>
    <xdr:to>
      <xdr:col>10</xdr:col>
      <xdr:colOff>2100</xdr:colOff>
      <xdr:row>34</xdr:row>
      <xdr:rowOff>94400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8110B8F-2C56-7549-9EC5-ED6F11B3A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3700" y="4260000"/>
          <a:ext cx="3603400" cy="274320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523800</xdr:colOff>
      <xdr:row>20</xdr:row>
      <xdr:rowOff>193600</xdr:rowOff>
    </xdr:from>
    <xdr:to>
      <xdr:col>4</xdr:col>
      <xdr:colOff>825200</xdr:colOff>
      <xdr:row>34</xdr:row>
      <xdr:rowOff>92000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27693B3-8658-CC47-8460-665358621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00" y="4257600"/>
          <a:ext cx="3603400" cy="2743200"/>
        </a:xfrm>
        <a:prstGeom prst="rect">
          <a:avLst/>
        </a:prstGeom>
      </xdr:spPr>
    </xdr:pic>
    <xdr:clientData/>
  </xdr:twoCellAnchor>
  <xdr:oneCellAnchor>
    <xdr:from>
      <xdr:col>14</xdr:col>
      <xdr:colOff>406400</xdr:colOff>
      <xdr:row>5</xdr:row>
      <xdr:rowOff>38100</xdr:rowOff>
    </xdr:from>
    <xdr:ext cx="595997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633640CE-40B5-8A4D-B309-81E62F6CCE27}"/>
            </a:ext>
          </a:extLst>
        </xdr:cNvPr>
        <xdr:cNvSpPr txBox="1"/>
      </xdr:nvSpPr>
      <xdr:spPr>
        <a:xfrm>
          <a:off x="11963400" y="1054100"/>
          <a:ext cx="59599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control</a:t>
          </a:r>
        </a:p>
      </xdr:txBody>
    </xdr:sp>
    <xdr:clientData/>
  </xdr:oneCellAnchor>
  <xdr:oneCellAnchor>
    <xdr:from>
      <xdr:col>8</xdr:col>
      <xdr:colOff>812800</xdr:colOff>
      <xdr:row>5</xdr:row>
      <xdr:rowOff>0</xdr:rowOff>
    </xdr:from>
    <xdr:ext cx="595997" cy="264560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13D7D895-0D11-EA4E-98B4-040CD9861644}"/>
            </a:ext>
          </a:extLst>
        </xdr:cNvPr>
        <xdr:cNvSpPr txBox="1"/>
      </xdr:nvSpPr>
      <xdr:spPr>
        <a:xfrm>
          <a:off x="7416800" y="1016000"/>
          <a:ext cx="59599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control</a:t>
          </a:r>
        </a:p>
      </xdr:txBody>
    </xdr:sp>
    <xdr:clientData/>
  </xdr:oneCellAnchor>
  <xdr:oneCellAnchor>
    <xdr:from>
      <xdr:col>4</xdr:col>
      <xdr:colOff>88900</xdr:colOff>
      <xdr:row>5</xdr:row>
      <xdr:rowOff>88900</xdr:rowOff>
    </xdr:from>
    <xdr:ext cx="595997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DEC26297-EED9-1048-B718-3913B22FEC1F}"/>
            </a:ext>
          </a:extLst>
        </xdr:cNvPr>
        <xdr:cNvSpPr txBox="1"/>
      </xdr:nvSpPr>
      <xdr:spPr>
        <a:xfrm>
          <a:off x="3390900" y="1104900"/>
          <a:ext cx="59599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control</a:t>
          </a:r>
        </a:p>
      </xdr:txBody>
    </xdr:sp>
    <xdr:clientData/>
  </xdr:oneCellAnchor>
  <xdr:oneCellAnchor>
    <xdr:from>
      <xdr:col>4</xdr:col>
      <xdr:colOff>88900</xdr:colOff>
      <xdr:row>21</xdr:row>
      <xdr:rowOff>127000</xdr:rowOff>
    </xdr:from>
    <xdr:ext cx="641842" cy="264560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FDF64D0E-A53C-1B4E-A9BA-D400B8A46308}"/>
            </a:ext>
          </a:extLst>
        </xdr:cNvPr>
        <xdr:cNvSpPr txBox="1"/>
      </xdr:nvSpPr>
      <xdr:spPr>
        <a:xfrm>
          <a:off x="3390900" y="4394200"/>
          <a:ext cx="64184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Rnase</a:t>
          </a:r>
          <a:r>
            <a:rPr lang="en-US" sz="1100" baseline="0">
              <a:solidFill>
                <a:schemeClr val="bg1"/>
              </a:solidFill>
            </a:rPr>
            <a:t> A</a:t>
          </a:r>
          <a:endParaRPr lang="en-US" sz="1100">
            <a:solidFill>
              <a:schemeClr val="bg1"/>
            </a:solidFill>
          </a:endParaRPr>
        </a:p>
      </xdr:txBody>
    </xdr:sp>
    <xdr:clientData/>
  </xdr:oneCellAnchor>
  <xdr:oneCellAnchor>
    <xdr:from>
      <xdr:col>9</xdr:col>
      <xdr:colOff>50800</xdr:colOff>
      <xdr:row>21</xdr:row>
      <xdr:rowOff>50800</xdr:rowOff>
    </xdr:from>
    <xdr:ext cx="641842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5D4C5E5E-481D-434A-A128-A003E0E3EABF}"/>
            </a:ext>
          </a:extLst>
        </xdr:cNvPr>
        <xdr:cNvSpPr txBox="1"/>
      </xdr:nvSpPr>
      <xdr:spPr>
        <a:xfrm>
          <a:off x="7480300" y="4318000"/>
          <a:ext cx="64184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Rnase</a:t>
          </a:r>
          <a:r>
            <a:rPr lang="en-US" sz="1100" baseline="0">
              <a:solidFill>
                <a:schemeClr val="bg1"/>
              </a:solidFill>
            </a:rPr>
            <a:t> A</a:t>
          </a:r>
          <a:endParaRPr lang="en-US" sz="1100">
            <a:solidFill>
              <a:schemeClr val="bg1"/>
            </a:solidFill>
          </a:endParaRPr>
        </a:p>
      </xdr:txBody>
    </xdr:sp>
    <xdr:clientData/>
  </xdr:oneCellAnchor>
  <xdr:twoCellAnchor>
    <xdr:from>
      <xdr:col>3</xdr:col>
      <xdr:colOff>457200</xdr:colOff>
      <xdr:row>13</xdr:row>
      <xdr:rowOff>63500</xdr:rowOff>
    </xdr:from>
    <xdr:to>
      <xdr:col>4</xdr:col>
      <xdr:colOff>622300</xdr:colOff>
      <xdr:row>17</xdr:row>
      <xdr:rowOff>177800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3833B5ED-CFF6-A547-ADA0-FD8491DA38A3}"/>
            </a:ext>
          </a:extLst>
        </xdr:cNvPr>
        <xdr:cNvSpPr/>
      </xdr:nvSpPr>
      <xdr:spPr>
        <a:xfrm>
          <a:off x="2933700" y="2768600"/>
          <a:ext cx="990600" cy="9271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50800</xdr:colOff>
      <xdr:row>25</xdr:row>
      <xdr:rowOff>76200</xdr:rowOff>
    </xdr:from>
    <xdr:to>
      <xdr:col>3</xdr:col>
      <xdr:colOff>215900</xdr:colOff>
      <xdr:row>29</xdr:row>
      <xdr:rowOff>190500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96DE7BAC-26CE-4044-9E0A-CD1D8DDF783D}"/>
            </a:ext>
          </a:extLst>
        </xdr:cNvPr>
        <xdr:cNvSpPr/>
      </xdr:nvSpPr>
      <xdr:spPr>
        <a:xfrm>
          <a:off x="1701800" y="5219700"/>
          <a:ext cx="990600" cy="9271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685800</xdr:colOff>
      <xdr:row>25</xdr:row>
      <xdr:rowOff>114300</xdr:rowOff>
    </xdr:from>
    <xdr:to>
      <xdr:col>7</xdr:col>
      <xdr:colOff>25400</xdr:colOff>
      <xdr:row>30</xdr:row>
      <xdr:rowOff>25400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88BA0401-3926-AC45-A067-48FA968CB84A}"/>
            </a:ext>
          </a:extLst>
        </xdr:cNvPr>
        <xdr:cNvSpPr/>
      </xdr:nvSpPr>
      <xdr:spPr>
        <a:xfrm>
          <a:off x="4813300" y="5257800"/>
          <a:ext cx="990600" cy="9271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609600</xdr:colOff>
      <xdr:row>7</xdr:row>
      <xdr:rowOff>139700</xdr:rowOff>
    </xdr:from>
    <xdr:to>
      <xdr:col>7</xdr:col>
      <xdr:colOff>774700</xdr:colOff>
      <xdr:row>12</xdr:row>
      <xdr:rowOff>50800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40072956-E4FD-8A40-8B94-078B3902AA2E}"/>
            </a:ext>
          </a:extLst>
        </xdr:cNvPr>
        <xdr:cNvSpPr/>
      </xdr:nvSpPr>
      <xdr:spPr>
        <a:xfrm>
          <a:off x="5562600" y="1625600"/>
          <a:ext cx="990600" cy="9271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355600</xdr:colOff>
      <xdr:row>5</xdr:row>
      <xdr:rowOff>38100</xdr:rowOff>
    </xdr:from>
    <xdr:to>
      <xdr:col>12</xdr:col>
      <xdr:colOff>520700</xdr:colOff>
      <xdr:row>9</xdr:row>
      <xdr:rowOff>152400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857F61AB-CD7F-3240-BAA9-A691A71E2F44}"/>
            </a:ext>
          </a:extLst>
        </xdr:cNvPr>
        <xdr:cNvSpPr/>
      </xdr:nvSpPr>
      <xdr:spPr>
        <a:xfrm>
          <a:off x="9436100" y="1117600"/>
          <a:ext cx="990600" cy="9271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11</xdr:col>
      <xdr:colOff>1</xdr:colOff>
      <xdr:row>20</xdr:row>
      <xdr:rowOff>177800</xdr:rowOff>
    </xdr:from>
    <xdr:to>
      <xdr:col>15</xdr:col>
      <xdr:colOff>373780</xdr:colOff>
      <xdr:row>34</xdr:row>
      <xdr:rowOff>76200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1D4B460-E02E-6147-8036-34424BE8B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80501" y="4305300"/>
          <a:ext cx="3675779" cy="2743200"/>
        </a:xfrm>
        <a:prstGeom prst="rect">
          <a:avLst/>
        </a:prstGeom>
      </xdr:spPr>
    </xdr:pic>
    <xdr:clientData/>
  </xdr:twoCellAnchor>
  <xdr:twoCellAnchor>
    <xdr:from>
      <xdr:col>11</xdr:col>
      <xdr:colOff>635000</xdr:colOff>
      <xdr:row>30</xdr:row>
      <xdr:rowOff>38100</xdr:rowOff>
    </xdr:from>
    <xdr:to>
      <xdr:col>12</xdr:col>
      <xdr:colOff>254000</xdr:colOff>
      <xdr:row>32</xdr:row>
      <xdr:rowOff>165100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D7B0C35C-CAD1-5349-B92F-7BD32D3F5F87}"/>
            </a:ext>
          </a:extLst>
        </xdr:cNvPr>
        <xdr:cNvSpPr/>
      </xdr:nvSpPr>
      <xdr:spPr>
        <a:xfrm>
          <a:off x="9715500" y="6197600"/>
          <a:ext cx="444500" cy="533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14</xdr:col>
      <xdr:colOff>254000</xdr:colOff>
      <xdr:row>21</xdr:row>
      <xdr:rowOff>152400</xdr:rowOff>
    </xdr:from>
    <xdr:ext cx="648126" cy="264560"/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44CBA7C2-CE30-2E45-B165-F4291A93B056}"/>
            </a:ext>
          </a:extLst>
        </xdr:cNvPr>
        <xdr:cNvSpPr txBox="1"/>
      </xdr:nvSpPr>
      <xdr:spPr>
        <a:xfrm>
          <a:off x="11811000" y="4483100"/>
          <a:ext cx="64812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Rnase H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177800</xdr:rowOff>
    </xdr:from>
    <xdr:to>
      <xdr:col>6</xdr:col>
      <xdr:colOff>301400</xdr:colOff>
      <xdr:row>17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CBC5E85-10E5-9C40-BE11-03FA34A46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000" y="787400"/>
          <a:ext cx="3603400" cy="2743200"/>
        </a:xfrm>
        <a:prstGeom prst="rect">
          <a:avLst/>
        </a:prstGeom>
      </xdr:spPr>
    </xdr:pic>
    <xdr:clientData/>
  </xdr:twoCellAnchor>
  <xdr:twoCellAnchor editAs="oneCell">
    <xdr:from>
      <xdr:col>7</xdr:col>
      <xdr:colOff>365900</xdr:colOff>
      <xdr:row>4</xdr:row>
      <xdr:rowOff>35700</xdr:rowOff>
    </xdr:from>
    <xdr:to>
      <xdr:col>11</xdr:col>
      <xdr:colOff>667300</xdr:colOff>
      <xdr:row>17</xdr:row>
      <xdr:rowOff>137300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6704488-99FD-864B-B326-72E0A5C84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4400" y="848500"/>
          <a:ext cx="3603400" cy="2743200"/>
        </a:xfrm>
        <a:prstGeom prst="rect">
          <a:avLst/>
        </a:prstGeom>
      </xdr:spPr>
    </xdr:pic>
    <xdr:clientData/>
  </xdr:twoCellAnchor>
  <xdr:twoCellAnchor>
    <xdr:from>
      <xdr:col>5</xdr:col>
      <xdr:colOff>165100</xdr:colOff>
      <xdr:row>13</xdr:row>
      <xdr:rowOff>190500</xdr:rowOff>
    </xdr:from>
    <xdr:to>
      <xdr:col>5</xdr:col>
      <xdr:colOff>812800</xdr:colOff>
      <xdr:row>17</xdr:row>
      <xdr:rowOff>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485134EE-100B-4041-BEBC-D52B4F1F7EB3}"/>
            </a:ext>
          </a:extLst>
        </xdr:cNvPr>
        <xdr:cNvSpPr/>
      </xdr:nvSpPr>
      <xdr:spPr>
        <a:xfrm>
          <a:off x="4292600" y="2832100"/>
          <a:ext cx="647700" cy="6223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139700</xdr:colOff>
      <xdr:row>14</xdr:row>
      <xdr:rowOff>127000</xdr:rowOff>
    </xdr:from>
    <xdr:to>
      <xdr:col>9</xdr:col>
      <xdr:colOff>787400</xdr:colOff>
      <xdr:row>17</xdr:row>
      <xdr:rowOff>139700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864244AA-340F-694F-8431-77C7EB5ED57A}"/>
            </a:ext>
          </a:extLst>
        </xdr:cNvPr>
        <xdr:cNvSpPr/>
      </xdr:nvSpPr>
      <xdr:spPr>
        <a:xfrm>
          <a:off x="7569200" y="2971800"/>
          <a:ext cx="647700" cy="6223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</xdr:col>
      <xdr:colOff>292100</xdr:colOff>
      <xdr:row>4</xdr:row>
      <xdr:rowOff>165100</xdr:rowOff>
    </xdr:from>
    <xdr:ext cx="595997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26501FD9-758C-B940-AB39-463F1B594FE9}"/>
            </a:ext>
          </a:extLst>
        </xdr:cNvPr>
        <xdr:cNvSpPr txBox="1"/>
      </xdr:nvSpPr>
      <xdr:spPr>
        <a:xfrm>
          <a:off x="4419600" y="977900"/>
          <a:ext cx="59599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control</a:t>
          </a:r>
        </a:p>
      </xdr:txBody>
    </xdr:sp>
    <xdr:clientData/>
  </xdr:oneCellAnchor>
  <xdr:oneCellAnchor>
    <xdr:from>
      <xdr:col>10</xdr:col>
      <xdr:colOff>800100</xdr:colOff>
      <xdr:row>4</xdr:row>
      <xdr:rowOff>101600</xdr:rowOff>
    </xdr:from>
    <xdr:ext cx="641842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A4945943-FBB6-B54F-A8BB-1B80180B10A7}"/>
            </a:ext>
          </a:extLst>
        </xdr:cNvPr>
        <xdr:cNvSpPr txBox="1"/>
      </xdr:nvSpPr>
      <xdr:spPr>
        <a:xfrm>
          <a:off x="9055100" y="914400"/>
          <a:ext cx="64184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Rnase</a:t>
          </a:r>
          <a:r>
            <a:rPr lang="en-US" sz="1100" baseline="0">
              <a:solidFill>
                <a:schemeClr val="bg1"/>
              </a:solidFill>
            </a:rPr>
            <a:t> A</a:t>
          </a:r>
          <a:endParaRPr lang="en-US" sz="1100">
            <a:solidFill>
              <a:schemeClr val="bg1"/>
            </a:solidFill>
          </a:endParaRP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546100</xdr:colOff>
      <xdr:row>4</xdr:row>
      <xdr:rowOff>101600</xdr:rowOff>
    </xdr:from>
    <xdr:to>
      <xdr:col>1</xdr:col>
      <xdr:colOff>812454</xdr:colOff>
      <xdr:row>21</xdr:row>
      <xdr:rowOff>190500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E3A0F50-A8A9-F54A-9864-EAD184377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100" y="914400"/>
          <a:ext cx="1599854" cy="3543300"/>
        </a:xfrm>
        <a:prstGeom prst="rect">
          <a:avLst/>
        </a:prstGeom>
      </xdr:spPr>
    </xdr:pic>
    <xdr:clientData/>
  </xdr:twoCellAnchor>
  <xdr:twoCellAnchor>
    <xdr:from>
      <xdr:col>0</xdr:col>
      <xdr:colOff>1092200</xdr:colOff>
      <xdr:row>16</xdr:row>
      <xdr:rowOff>63500</xdr:rowOff>
    </xdr:from>
    <xdr:to>
      <xdr:col>1</xdr:col>
      <xdr:colOff>774700</xdr:colOff>
      <xdr:row>18</xdr:row>
      <xdr:rowOff>127000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AEF4CD65-6054-6544-A1CE-493B5282B7A1}"/>
            </a:ext>
          </a:extLst>
        </xdr:cNvPr>
        <xdr:cNvSpPr/>
      </xdr:nvSpPr>
      <xdr:spPr>
        <a:xfrm>
          <a:off x="1092200" y="3314700"/>
          <a:ext cx="1016000" cy="4699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1092200</xdr:colOff>
      <xdr:row>7</xdr:row>
      <xdr:rowOff>12700</xdr:rowOff>
    </xdr:from>
    <xdr:to>
      <xdr:col>1</xdr:col>
      <xdr:colOff>774700</xdr:colOff>
      <xdr:row>9</xdr:row>
      <xdr:rowOff>76200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8194277-DD34-CE4C-97E0-337CD4CAC361}"/>
            </a:ext>
          </a:extLst>
        </xdr:cNvPr>
        <xdr:cNvSpPr/>
      </xdr:nvSpPr>
      <xdr:spPr>
        <a:xfrm>
          <a:off x="1092200" y="1435100"/>
          <a:ext cx="1016000" cy="4699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762000</xdr:colOff>
      <xdr:row>28</xdr:row>
      <xdr:rowOff>12700</xdr:rowOff>
    </xdr:from>
    <xdr:to>
      <xdr:col>19</xdr:col>
      <xdr:colOff>293624</xdr:colOff>
      <xdr:row>50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EAD7370-9333-4944-8AB5-22AA0D1B7E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2500" y="5702300"/>
          <a:ext cx="6135624" cy="4572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706399</xdr:colOff>
      <xdr:row>5</xdr:row>
      <xdr:rowOff>12700</xdr:rowOff>
    </xdr:from>
    <xdr:to>
      <xdr:col>19</xdr:col>
      <xdr:colOff>238023</xdr:colOff>
      <xdr:row>27</xdr:row>
      <xdr:rowOff>114300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DB3AFE7-8ACB-FE4F-B472-84F5FD70EF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86899" y="1028700"/>
          <a:ext cx="6135624" cy="45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27</xdr:row>
      <xdr:rowOff>190501</xdr:rowOff>
    </xdr:from>
    <xdr:to>
      <xdr:col>7</xdr:col>
      <xdr:colOff>624079</xdr:colOff>
      <xdr:row>50</xdr:row>
      <xdr:rowOff>88902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AF202FE-A478-BA4F-A6FA-8FDF0AEE1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699" y="5676901"/>
          <a:ext cx="6135880" cy="457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251599</xdr:colOff>
      <xdr:row>4</xdr:row>
      <xdr:rowOff>101600</xdr:rowOff>
    </xdr:from>
    <xdr:to>
      <xdr:col>7</xdr:col>
      <xdr:colOff>608979</xdr:colOff>
      <xdr:row>26</xdr:row>
      <xdr:rowOff>202045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A5F2D7B-9894-E441-B90A-601100BC4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599" y="914400"/>
          <a:ext cx="6135880" cy="4572000"/>
        </a:xfrm>
        <a:prstGeom prst="rect">
          <a:avLst/>
        </a:prstGeom>
      </xdr:spPr>
    </xdr:pic>
    <xdr:clientData/>
  </xdr:twoCellAnchor>
  <xdr:twoCellAnchor>
    <xdr:from>
      <xdr:col>1</xdr:col>
      <xdr:colOff>635000</xdr:colOff>
      <xdr:row>5</xdr:row>
      <xdr:rowOff>63500</xdr:rowOff>
    </xdr:from>
    <xdr:to>
      <xdr:col>3</xdr:col>
      <xdr:colOff>800100</xdr:colOff>
      <xdr:row>11</xdr:row>
      <xdr:rowOff>177800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EB6F5941-6D34-1145-9C8D-0546969AD9DF}"/>
            </a:ext>
          </a:extLst>
        </xdr:cNvPr>
        <xdr:cNvSpPr/>
      </xdr:nvSpPr>
      <xdr:spPr>
        <a:xfrm>
          <a:off x="1460500" y="1079500"/>
          <a:ext cx="1816100" cy="13335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292100</xdr:colOff>
      <xdr:row>32</xdr:row>
      <xdr:rowOff>127000</xdr:rowOff>
    </xdr:from>
    <xdr:to>
      <xdr:col>4</xdr:col>
      <xdr:colOff>228600</xdr:colOff>
      <xdr:row>40</xdr:row>
      <xdr:rowOff>38100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F18B7C98-60B1-3946-A88D-2868D9B32AD6}"/>
            </a:ext>
          </a:extLst>
        </xdr:cNvPr>
        <xdr:cNvSpPr/>
      </xdr:nvSpPr>
      <xdr:spPr>
        <a:xfrm>
          <a:off x="1943100" y="6629400"/>
          <a:ext cx="1587500" cy="15367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15</xdr:col>
      <xdr:colOff>762000</xdr:colOff>
      <xdr:row>29</xdr:row>
      <xdr:rowOff>25400</xdr:rowOff>
    </xdr:from>
    <xdr:to>
      <xdr:col>17</xdr:col>
      <xdr:colOff>698500</xdr:colOff>
      <xdr:row>36</xdr:row>
      <xdr:rowOff>139700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07D53632-8C88-1F4E-95EE-B5809F29B06F}"/>
            </a:ext>
          </a:extLst>
        </xdr:cNvPr>
        <xdr:cNvSpPr/>
      </xdr:nvSpPr>
      <xdr:spPr>
        <a:xfrm>
          <a:off x="13144500" y="5918200"/>
          <a:ext cx="1587500" cy="15367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15</xdr:col>
      <xdr:colOff>215900</xdr:colOff>
      <xdr:row>11</xdr:row>
      <xdr:rowOff>165100</xdr:rowOff>
    </xdr:from>
    <xdr:to>
      <xdr:col>17</xdr:col>
      <xdr:colOff>152400</xdr:colOff>
      <xdr:row>19</xdr:row>
      <xdr:rowOff>76200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1AB1ECD4-EBAC-CB48-93D3-D842548F1D47}"/>
            </a:ext>
          </a:extLst>
        </xdr:cNvPr>
        <xdr:cNvSpPr/>
      </xdr:nvSpPr>
      <xdr:spPr>
        <a:xfrm>
          <a:off x="12598400" y="2400300"/>
          <a:ext cx="1587500" cy="15367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584200</xdr:colOff>
      <xdr:row>9</xdr:row>
      <xdr:rowOff>152400</xdr:rowOff>
    </xdr:from>
    <xdr:ext cx="2501900" cy="2501900"/>
    <xdr:pic>
      <xdr:nvPicPr>
        <xdr:cNvPr id="2" name="Picture 1">
          <a:extLst>
            <a:ext uri="{FF2B5EF4-FFF2-40B4-BE49-F238E27FC236}">
              <a16:creationId xmlns:a16="http://schemas.microsoft.com/office/drawing/2014/main" id="{3C734761-E164-A149-B838-0FBB4F7A0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5537200" y="1981200"/>
          <a:ext cx="2501900" cy="2501900"/>
        </a:xfrm>
        <a:prstGeom prst="rect">
          <a:avLst/>
        </a:prstGeom>
      </xdr:spPr>
    </xdr:pic>
    <xdr:clientData/>
  </xdr:oneCellAnchor>
  <xdr:twoCellAnchor>
    <xdr:from>
      <xdr:col>8</xdr:col>
      <xdr:colOff>584200</xdr:colOff>
      <xdr:row>4</xdr:row>
      <xdr:rowOff>38100</xdr:rowOff>
    </xdr:from>
    <xdr:to>
      <xdr:col>9</xdr:col>
      <xdr:colOff>101600</xdr:colOff>
      <xdr:row>9</xdr:row>
      <xdr:rowOff>101600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D38D1456-2DD8-C84D-8EE3-29A0E009DFB5}"/>
            </a:ext>
          </a:extLst>
        </xdr:cNvPr>
        <xdr:cNvSpPr txBox="1"/>
      </xdr:nvSpPr>
      <xdr:spPr>
        <a:xfrm rot="16200000">
          <a:off x="6819900" y="12192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ATRX-Helic</a:t>
          </a:r>
        </a:p>
      </xdr:txBody>
    </xdr:sp>
    <xdr:clientData/>
  </xdr:twoCellAnchor>
  <xdr:twoCellAnchor>
    <xdr:from>
      <xdr:col>3</xdr:col>
      <xdr:colOff>673100</xdr:colOff>
      <xdr:row>3</xdr:row>
      <xdr:rowOff>63500</xdr:rowOff>
    </xdr:from>
    <xdr:to>
      <xdr:col>4</xdr:col>
      <xdr:colOff>190500</xdr:colOff>
      <xdr:row>8</xdr:row>
      <xdr:rowOff>127000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C449E9E1-3D5F-9648-800B-16915F6F6DE0}"/>
            </a:ext>
          </a:extLst>
        </xdr:cNvPr>
        <xdr:cNvSpPr txBox="1"/>
      </xdr:nvSpPr>
      <xdr:spPr>
        <a:xfrm rot="16200000">
          <a:off x="2781300" y="10414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GST-RBR</a:t>
          </a:r>
        </a:p>
      </xdr:txBody>
    </xdr:sp>
    <xdr:clientData/>
  </xdr:twoCellAnchor>
  <xdr:twoCellAnchor>
    <xdr:from>
      <xdr:col>4</xdr:col>
      <xdr:colOff>355600</xdr:colOff>
      <xdr:row>3</xdr:row>
      <xdr:rowOff>63500</xdr:rowOff>
    </xdr:from>
    <xdr:to>
      <xdr:col>4</xdr:col>
      <xdr:colOff>698500</xdr:colOff>
      <xdr:row>8</xdr:row>
      <xdr:rowOff>127000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A6D63E02-D94B-2C49-9324-D88F03B92CDE}"/>
            </a:ext>
          </a:extLst>
        </xdr:cNvPr>
        <xdr:cNvSpPr txBox="1"/>
      </xdr:nvSpPr>
      <xdr:spPr>
        <a:xfrm rot="16200000">
          <a:off x="3289300" y="10414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GST</a:t>
          </a:r>
        </a:p>
      </xdr:txBody>
    </xdr:sp>
    <xdr:clientData/>
  </xdr:twoCellAnchor>
  <xdr:twoCellAnchor editAs="oneCell">
    <xdr:from>
      <xdr:col>11</xdr:col>
      <xdr:colOff>190500</xdr:colOff>
      <xdr:row>9</xdr:row>
      <xdr:rowOff>190499</xdr:rowOff>
    </xdr:from>
    <xdr:to>
      <xdr:col>13</xdr:col>
      <xdr:colOff>63500</xdr:colOff>
      <xdr:row>27</xdr:row>
      <xdr:rowOff>48310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CF3C267-FDCA-184C-BC1E-A573B6AB4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71000" y="2019299"/>
          <a:ext cx="1524000" cy="3515411"/>
        </a:xfrm>
        <a:prstGeom prst="rect">
          <a:avLst/>
        </a:prstGeom>
      </xdr:spPr>
    </xdr:pic>
    <xdr:clientData/>
  </xdr:twoCellAnchor>
  <xdr:twoCellAnchor>
    <xdr:from>
      <xdr:col>11</xdr:col>
      <xdr:colOff>558800</xdr:colOff>
      <xdr:row>4</xdr:row>
      <xdr:rowOff>76200</xdr:rowOff>
    </xdr:from>
    <xdr:to>
      <xdr:col>12</xdr:col>
      <xdr:colOff>76200</xdr:colOff>
      <xdr:row>9</xdr:row>
      <xdr:rowOff>139700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E49BD603-D401-5C4C-BF3B-7BB5ACD5C26E}"/>
            </a:ext>
          </a:extLst>
        </xdr:cNvPr>
        <xdr:cNvSpPr txBox="1"/>
      </xdr:nvSpPr>
      <xdr:spPr>
        <a:xfrm rot="16200000">
          <a:off x="9271000" y="12573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ATRX-WT</a:t>
          </a:r>
        </a:p>
      </xdr:txBody>
    </xdr:sp>
    <xdr:clientData/>
  </xdr:twoCellAnchor>
  <xdr:twoCellAnchor>
    <xdr:from>
      <xdr:col>12</xdr:col>
      <xdr:colOff>165100</xdr:colOff>
      <xdr:row>4</xdr:row>
      <xdr:rowOff>50800</xdr:rowOff>
    </xdr:from>
    <xdr:to>
      <xdr:col>12</xdr:col>
      <xdr:colOff>508000</xdr:colOff>
      <xdr:row>9</xdr:row>
      <xdr:rowOff>114300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A0FE5559-D2FD-2543-931E-8AAE6A64593E}"/>
            </a:ext>
          </a:extLst>
        </xdr:cNvPr>
        <xdr:cNvSpPr txBox="1"/>
      </xdr:nvSpPr>
      <xdr:spPr>
        <a:xfrm rot="16200000">
          <a:off x="9702800" y="12319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ATRX-DRBR</a:t>
          </a:r>
        </a:p>
      </xdr:txBody>
    </xdr:sp>
    <xdr:clientData/>
  </xdr:twoCellAnchor>
  <xdr:twoCellAnchor editAs="oneCell">
    <xdr:from>
      <xdr:col>3</xdr:col>
      <xdr:colOff>190500</xdr:colOff>
      <xdr:row>8</xdr:row>
      <xdr:rowOff>165100</xdr:rowOff>
    </xdr:from>
    <xdr:to>
      <xdr:col>5</xdr:col>
      <xdr:colOff>455544</xdr:colOff>
      <xdr:row>21</xdr:row>
      <xdr:rowOff>63500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DD23DEBA-09E0-9A48-8D90-0980AD250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0800000">
          <a:off x="2667000" y="1816100"/>
          <a:ext cx="1916044" cy="2540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203200</xdr:colOff>
      <xdr:row>10</xdr:row>
      <xdr:rowOff>165100</xdr:rowOff>
    </xdr:from>
    <xdr:to>
      <xdr:col>4</xdr:col>
      <xdr:colOff>0</xdr:colOff>
      <xdr:row>22</xdr:row>
      <xdr:rowOff>26357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FD50574-4D91-5440-9B81-298BA6693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8700" y="2222500"/>
          <a:ext cx="2273300" cy="22996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</xdr:colOff>
      <xdr:row>10</xdr:row>
      <xdr:rowOff>139700</xdr:rowOff>
    </xdr:from>
    <xdr:to>
      <xdr:col>8</xdr:col>
      <xdr:colOff>190500</xdr:colOff>
      <xdr:row>29</xdr:row>
      <xdr:rowOff>38100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0086F50-D35D-8A4B-959B-F3FC52DDB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0200" y="2197100"/>
          <a:ext cx="2654300" cy="3759200"/>
        </a:xfrm>
        <a:prstGeom prst="rect">
          <a:avLst/>
        </a:prstGeom>
      </xdr:spPr>
    </xdr:pic>
    <xdr:clientData/>
  </xdr:twoCellAnchor>
  <xdr:oneCellAnchor>
    <xdr:from>
      <xdr:col>3</xdr:col>
      <xdr:colOff>114300</xdr:colOff>
      <xdr:row>12</xdr:row>
      <xdr:rowOff>50800</xdr:rowOff>
    </xdr:from>
    <xdr:ext cx="752129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C258453E-89D6-A94A-A2D8-EFBCAD5D221E}"/>
            </a:ext>
          </a:extLst>
        </xdr:cNvPr>
        <xdr:cNvSpPr txBox="1"/>
      </xdr:nvSpPr>
      <xdr:spPr>
        <a:xfrm>
          <a:off x="2590800" y="2514600"/>
          <a:ext cx="75212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Anti ATRX</a:t>
          </a:r>
        </a:p>
      </xdr:txBody>
    </xdr:sp>
    <xdr:clientData/>
  </xdr:oneCellAnchor>
  <xdr:twoCellAnchor>
    <xdr:from>
      <xdr:col>1</xdr:col>
      <xdr:colOff>508000</xdr:colOff>
      <xdr:row>2</xdr:row>
      <xdr:rowOff>152400</xdr:rowOff>
    </xdr:from>
    <xdr:to>
      <xdr:col>2</xdr:col>
      <xdr:colOff>25400</xdr:colOff>
      <xdr:row>10</xdr:row>
      <xdr:rowOff>88900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D536324-EF2B-C843-9173-34C195ADF916}"/>
            </a:ext>
          </a:extLst>
        </xdr:cNvPr>
        <xdr:cNvSpPr txBox="1"/>
      </xdr:nvSpPr>
      <xdr:spPr>
        <a:xfrm rot="16200000">
          <a:off x="723900" y="1193800"/>
          <a:ext cx="15621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FLAG-ATRX-WT-HA</a:t>
          </a:r>
        </a:p>
      </xdr:txBody>
    </xdr:sp>
    <xdr:clientData/>
  </xdr:twoCellAnchor>
  <xdr:twoCellAnchor>
    <xdr:from>
      <xdr:col>2</xdr:col>
      <xdr:colOff>317500</xdr:colOff>
      <xdr:row>2</xdr:row>
      <xdr:rowOff>127000</xdr:rowOff>
    </xdr:from>
    <xdr:to>
      <xdr:col>2</xdr:col>
      <xdr:colOff>660400</xdr:colOff>
      <xdr:row>10</xdr:row>
      <xdr:rowOff>88900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1653B304-E5FB-F549-8C76-DDD524D4E505}"/>
            </a:ext>
          </a:extLst>
        </xdr:cNvPr>
        <xdr:cNvSpPr txBox="1"/>
      </xdr:nvSpPr>
      <xdr:spPr>
        <a:xfrm rot="16200000">
          <a:off x="1346200" y="1181100"/>
          <a:ext cx="1587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FLAG-ATRX-DRBR - HA</a:t>
          </a:r>
        </a:p>
      </xdr:txBody>
    </xdr:sp>
    <xdr:clientData/>
  </xdr:twoCellAnchor>
  <xdr:twoCellAnchor>
    <xdr:from>
      <xdr:col>5</xdr:col>
      <xdr:colOff>723900</xdr:colOff>
      <xdr:row>5</xdr:row>
      <xdr:rowOff>12700</xdr:rowOff>
    </xdr:from>
    <xdr:to>
      <xdr:col>6</xdr:col>
      <xdr:colOff>241300</xdr:colOff>
      <xdr:row>10</xdr:row>
      <xdr:rowOff>76200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C6CA1904-381F-C147-A02F-D318BBDA958D}"/>
            </a:ext>
          </a:extLst>
        </xdr:cNvPr>
        <xdr:cNvSpPr txBox="1"/>
      </xdr:nvSpPr>
      <xdr:spPr>
        <a:xfrm rot="16200000">
          <a:off x="4483100" y="14224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ATRX-WT-HA</a:t>
          </a:r>
        </a:p>
      </xdr:txBody>
    </xdr:sp>
    <xdr:clientData/>
  </xdr:twoCellAnchor>
  <xdr:twoCellAnchor>
    <xdr:from>
      <xdr:col>6</xdr:col>
      <xdr:colOff>368300</xdr:colOff>
      <xdr:row>3</xdr:row>
      <xdr:rowOff>190500</xdr:rowOff>
    </xdr:from>
    <xdr:to>
      <xdr:col>6</xdr:col>
      <xdr:colOff>711200</xdr:colOff>
      <xdr:row>10</xdr:row>
      <xdr:rowOff>76200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AE10A11C-B863-D04C-A641-12AB54D67B1C}"/>
            </a:ext>
          </a:extLst>
        </xdr:cNvPr>
        <xdr:cNvSpPr txBox="1"/>
      </xdr:nvSpPr>
      <xdr:spPr>
        <a:xfrm rot="16200000">
          <a:off x="4838700" y="1308100"/>
          <a:ext cx="13081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ATRX-DRBR - HA</a:t>
          </a:r>
        </a:p>
      </xdr:txBody>
    </xdr:sp>
    <xdr:clientData/>
  </xdr:twoCellAnchor>
  <xdr:twoCellAnchor>
    <xdr:from>
      <xdr:col>7</xdr:col>
      <xdr:colOff>12700</xdr:colOff>
      <xdr:row>3</xdr:row>
      <xdr:rowOff>177800</xdr:rowOff>
    </xdr:from>
    <xdr:to>
      <xdr:col>7</xdr:col>
      <xdr:colOff>355600</xdr:colOff>
      <xdr:row>10</xdr:row>
      <xdr:rowOff>63500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58A0053A-3DE6-894D-8FBD-7FE0FFDA0863}"/>
            </a:ext>
          </a:extLst>
        </xdr:cNvPr>
        <xdr:cNvSpPr txBox="1"/>
      </xdr:nvSpPr>
      <xdr:spPr>
        <a:xfrm rot="16200000">
          <a:off x="5308600" y="1295400"/>
          <a:ext cx="13081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 beads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622300</xdr:colOff>
      <xdr:row>5</xdr:row>
      <xdr:rowOff>0</xdr:rowOff>
    </xdr:from>
    <xdr:to>
      <xdr:col>6</xdr:col>
      <xdr:colOff>228600</xdr:colOff>
      <xdr:row>25</xdr:row>
      <xdr:rowOff>148750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375EF35-8830-3F41-8571-175030A69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2300" y="1016000"/>
          <a:ext cx="4559300" cy="4212750"/>
        </a:xfrm>
        <a:prstGeom prst="rect">
          <a:avLst/>
        </a:prstGeom>
      </xdr:spPr>
    </xdr:pic>
    <xdr:clientData/>
  </xdr:twoCellAnchor>
  <xdr:twoCellAnchor>
    <xdr:from>
      <xdr:col>1</xdr:col>
      <xdr:colOff>711200</xdr:colOff>
      <xdr:row>8</xdr:row>
      <xdr:rowOff>76200</xdr:rowOff>
    </xdr:from>
    <xdr:to>
      <xdr:col>3</xdr:col>
      <xdr:colOff>177800</xdr:colOff>
      <xdr:row>11</xdr:row>
      <xdr:rowOff>127000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679D7AFC-C818-6A4E-9445-7175C7FA9C7E}"/>
            </a:ext>
          </a:extLst>
        </xdr:cNvPr>
        <xdr:cNvSpPr/>
      </xdr:nvSpPr>
      <xdr:spPr>
        <a:xfrm>
          <a:off x="1536700" y="1701800"/>
          <a:ext cx="1117600" cy="660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431800</xdr:colOff>
      <xdr:row>20</xdr:row>
      <xdr:rowOff>127000</xdr:rowOff>
    </xdr:from>
    <xdr:to>
      <xdr:col>2</xdr:col>
      <xdr:colOff>723900</xdr:colOff>
      <xdr:row>23</xdr:row>
      <xdr:rowOff>177800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21AA1598-0847-C642-B7E8-C2E0678669E8}"/>
            </a:ext>
          </a:extLst>
        </xdr:cNvPr>
        <xdr:cNvSpPr/>
      </xdr:nvSpPr>
      <xdr:spPr>
        <a:xfrm>
          <a:off x="1257300" y="4191000"/>
          <a:ext cx="1117600" cy="660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368300</xdr:colOff>
      <xdr:row>15</xdr:row>
      <xdr:rowOff>139700</xdr:rowOff>
    </xdr:from>
    <xdr:to>
      <xdr:col>5</xdr:col>
      <xdr:colOff>660400</xdr:colOff>
      <xdr:row>18</xdr:row>
      <xdr:rowOff>190500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8349DBDF-8D53-0A47-9EAC-F6C97B5DB2EA}"/>
            </a:ext>
          </a:extLst>
        </xdr:cNvPr>
        <xdr:cNvSpPr/>
      </xdr:nvSpPr>
      <xdr:spPr>
        <a:xfrm>
          <a:off x="3670300" y="3187700"/>
          <a:ext cx="1117600" cy="660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2</xdr:col>
      <xdr:colOff>508000</xdr:colOff>
      <xdr:row>5</xdr:row>
      <xdr:rowOff>114300</xdr:rowOff>
    </xdr:from>
    <xdr:ext cx="484876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D625EACB-45B0-4447-B044-A8B13B6EEDE2}"/>
            </a:ext>
          </a:extLst>
        </xdr:cNvPr>
        <xdr:cNvSpPr txBox="1"/>
      </xdr:nvSpPr>
      <xdr:spPr>
        <a:xfrm>
          <a:off x="2159000" y="1130300"/>
          <a:ext cx="4848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ATRX</a:t>
          </a:r>
        </a:p>
      </xdr:txBody>
    </xdr:sp>
    <xdr:clientData/>
  </xdr:oneCellAnchor>
  <xdr:oneCellAnchor>
    <xdr:from>
      <xdr:col>2</xdr:col>
      <xdr:colOff>482600</xdr:colOff>
      <xdr:row>15</xdr:row>
      <xdr:rowOff>190500</xdr:rowOff>
    </xdr:from>
    <xdr:ext cx="499560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467AAE66-DAA7-C94A-8587-CE14994D769A}"/>
            </a:ext>
          </a:extLst>
        </xdr:cNvPr>
        <xdr:cNvSpPr txBox="1"/>
      </xdr:nvSpPr>
      <xdr:spPr>
        <a:xfrm>
          <a:off x="2133600" y="3238500"/>
          <a:ext cx="49956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DAXX</a:t>
          </a:r>
        </a:p>
      </xdr:txBody>
    </xdr:sp>
    <xdr:clientData/>
  </xdr:oneCellAnchor>
  <xdr:oneCellAnchor>
    <xdr:from>
      <xdr:col>5</xdr:col>
      <xdr:colOff>38100</xdr:colOff>
      <xdr:row>6</xdr:row>
      <xdr:rowOff>76200</xdr:rowOff>
    </xdr:from>
    <xdr:ext cx="479683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531704EB-5BD1-A14D-836E-C2F558CE99BC}"/>
            </a:ext>
          </a:extLst>
        </xdr:cNvPr>
        <xdr:cNvSpPr txBox="1"/>
      </xdr:nvSpPr>
      <xdr:spPr>
        <a:xfrm>
          <a:off x="4165600" y="1295400"/>
          <a:ext cx="47968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Actin</a:t>
          </a: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330199</xdr:colOff>
      <xdr:row>27</xdr:row>
      <xdr:rowOff>114300</xdr:rowOff>
    </xdr:from>
    <xdr:to>
      <xdr:col>13</xdr:col>
      <xdr:colOff>279400</xdr:colOff>
      <xdr:row>36</xdr:row>
      <xdr:rowOff>48147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626355E-6E89-6F41-8C50-52C9513F9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1199" y="5600700"/>
          <a:ext cx="9029701" cy="1762647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793750</xdr:colOff>
      <xdr:row>18</xdr:row>
      <xdr:rowOff>12700</xdr:rowOff>
    </xdr:from>
    <xdr:to>
      <xdr:col>12</xdr:col>
      <xdr:colOff>0</xdr:colOff>
      <xdr:row>27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73EBD89-496F-C84E-97F9-56147ED56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44750" y="3670300"/>
          <a:ext cx="7461250" cy="1841500"/>
        </a:xfrm>
        <a:prstGeom prst="rect">
          <a:avLst/>
        </a:prstGeom>
      </xdr:spPr>
    </xdr:pic>
    <xdr:clientData/>
  </xdr:twoCellAnchor>
  <xdr:twoCellAnchor>
    <xdr:from>
      <xdr:col>3</xdr:col>
      <xdr:colOff>723900</xdr:colOff>
      <xdr:row>8</xdr:row>
      <xdr:rowOff>165100</xdr:rowOff>
    </xdr:from>
    <xdr:to>
      <xdr:col>4</xdr:col>
      <xdr:colOff>241300</xdr:colOff>
      <xdr:row>17</xdr:row>
      <xdr:rowOff>127000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8266EEA4-3D82-8C4F-9686-F62AF9D52785}"/>
            </a:ext>
          </a:extLst>
        </xdr:cNvPr>
        <xdr:cNvSpPr txBox="1"/>
      </xdr:nvSpPr>
      <xdr:spPr>
        <a:xfrm rot="16200000">
          <a:off x="2476500" y="25146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 input</a:t>
          </a:r>
        </a:p>
      </xdr:txBody>
    </xdr:sp>
    <xdr:clientData/>
  </xdr:twoCellAnchor>
  <xdr:twoCellAnchor>
    <xdr:from>
      <xdr:col>4</xdr:col>
      <xdr:colOff>673100</xdr:colOff>
      <xdr:row>8</xdr:row>
      <xdr:rowOff>177800</xdr:rowOff>
    </xdr:from>
    <xdr:to>
      <xdr:col>5</xdr:col>
      <xdr:colOff>190500</xdr:colOff>
      <xdr:row>17</xdr:row>
      <xdr:rowOff>139700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8DE020B6-E973-CD42-B209-278B610FF66C}"/>
            </a:ext>
          </a:extLst>
        </xdr:cNvPr>
        <xdr:cNvSpPr txBox="1"/>
      </xdr:nvSpPr>
      <xdr:spPr>
        <a:xfrm rot="16200000">
          <a:off x="3251200" y="25273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 IgG</a:t>
          </a:r>
        </a:p>
      </xdr:txBody>
    </xdr:sp>
    <xdr:clientData/>
  </xdr:twoCellAnchor>
  <xdr:twoCellAnchor>
    <xdr:from>
      <xdr:col>5</xdr:col>
      <xdr:colOff>584200</xdr:colOff>
      <xdr:row>8</xdr:row>
      <xdr:rowOff>152400</xdr:rowOff>
    </xdr:from>
    <xdr:to>
      <xdr:col>6</xdr:col>
      <xdr:colOff>101600</xdr:colOff>
      <xdr:row>17</xdr:row>
      <xdr:rowOff>114300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EEEEC29-A7D5-0340-80A4-E3DDDB4F6B4E}"/>
            </a:ext>
          </a:extLst>
        </xdr:cNvPr>
        <xdr:cNvSpPr txBox="1"/>
      </xdr:nvSpPr>
      <xdr:spPr>
        <a:xfrm rot="16200000">
          <a:off x="3987800" y="25019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 IP</a:t>
          </a:r>
        </a:p>
      </xdr:txBody>
    </xdr:sp>
    <xdr:clientData/>
  </xdr:twoCellAnchor>
  <xdr:twoCellAnchor>
    <xdr:from>
      <xdr:col>7</xdr:col>
      <xdr:colOff>228600</xdr:colOff>
      <xdr:row>8</xdr:row>
      <xdr:rowOff>190500</xdr:rowOff>
    </xdr:from>
    <xdr:to>
      <xdr:col>7</xdr:col>
      <xdr:colOff>571500</xdr:colOff>
      <xdr:row>17</xdr:row>
      <xdr:rowOff>152400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9ABD2311-A435-6C44-B1A6-D35E221CC375}"/>
            </a:ext>
          </a:extLst>
        </xdr:cNvPr>
        <xdr:cNvSpPr txBox="1"/>
      </xdr:nvSpPr>
      <xdr:spPr>
        <a:xfrm rot="16200000">
          <a:off x="5283200" y="25400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 input</a:t>
          </a:r>
        </a:p>
      </xdr:txBody>
    </xdr:sp>
    <xdr:clientData/>
  </xdr:twoCellAnchor>
  <xdr:twoCellAnchor>
    <xdr:from>
      <xdr:col>8</xdr:col>
      <xdr:colOff>177800</xdr:colOff>
      <xdr:row>9</xdr:row>
      <xdr:rowOff>0</xdr:rowOff>
    </xdr:from>
    <xdr:to>
      <xdr:col>8</xdr:col>
      <xdr:colOff>520700</xdr:colOff>
      <xdr:row>17</xdr:row>
      <xdr:rowOff>165100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C9ECC8BF-2232-6F43-99BF-3E3FAC86BDD5}"/>
            </a:ext>
          </a:extLst>
        </xdr:cNvPr>
        <xdr:cNvSpPr txBox="1"/>
      </xdr:nvSpPr>
      <xdr:spPr>
        <a:xfrm rot="16200000">
          <a:off x="6057900" y="25527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 IgG</a:t>
          </a:r>
        </a:p>
      </xdr:txBody>
    </xdr:sp>
    <xdr:clientData/>
  </xdr:twoCellAnchor>
  <xdr:twoCellAnchor>
    <xdr:from>
      <xdr:col>9</xdr:col>
      <xdr:colOff>88900</xdr:colOff>
      <xdr:row>8</xdr:row>
      <xdr:rowOff>177800</xdr:rowOff>
    </xdr:from>
    <xdr:to>
      <xdr:col>9</xdr:col>
      <xdr:colOff>431800</xdr:colOff>
      <xdr:row>17</xdr:row>
      <xdr:rowOff>139700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8035EF98-0D3C-D544-A424-1128BEDD00D3}"/>
            </a:ext>
          </a:extLst>
        </xdr:cNvPr>
        <xdr:cNvSpPr txBox="1"/>
      </xdr:nvSpPr>
      <xdr:spPr>
        <a:xfrm rot="16200000">
          <a:off x="6794500" y="25273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 IP</a:t>
          </a:r>
        </a:p>
      </xdr:txBody>
    </xdr:sp>
    <xdr:clientData/>
  </xdr:twoCellAnchor>
  <xdr:oneCellAnchor>
    <xdr:from>
      <xdr:col>10</xdr:col>
      <xdr:colOff>330200</xdr:colOff>
      <xdr:row>19</xdr:row>
      <xdr:rowOff>63500</xdr:rowOff>
    </xdr:from>
    <xdr:ext cx="738087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1FA9B268-5483-7E45-A91E-99E8B24E7AEA}"/>
            </a:ext>
          </a:extLst>
        </xdr:cNvPr>
        <xdr:cNvSpPr txBox="1"/>
      </xdr:nvSpPr>
      <xdr:spPr>
        <a:xfrm>
          <a:off x="8585200" y="3924300"/>
          <a:ext cx="73808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anti ATRX</a:t>
          </a:r>
        </a:p>
      </xdr:txBody>
    </xdr:sp>
    <xdr:clientData/>
  </xdr:oneCellAnchor>
  <xdr:oneCellAnchor>
    <xdr:from>
      <xdr:col>10</xdr:col>
      <xdr:colOff>177800</xdr:colOff>
      <xdr:row>28</xdr:row>
      <xdr:rowOff>88900</xdr:rowOff>
    </xdr:from>
    <xdr:ext cx="766813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F60C4CB7-0184-8347-8991-2E5306B9546E}"/>
            </a:ext>
          </a:extLst>
        </xdr:cNvPr>
        <xdr:cNvSpPr txBox="1"/>
      </xdr:nvSpPr>
      <xdr:spPr>
        <a:xfrm>
          <a:off x="8432800" y="5778500"/>
          <a:ext cx="76681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Anti DAXX</a:t>
          </a:r>
        </a:p>
      </xdr:txBody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40021</xdr:colOff>
      <xdr:row>18</xdr:row>
      <xdr:rowOff>165100</xdr:rowOff>
    </xdr:from>
    <xdr:to>
      <xdr:col>8</xdr:col>
      <xdr:colOff>520701</xdr:colOff>
      <xdr:row>35</xdr:row>
      <xdr:rowOff>42007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4815E71-D370-C541-8182-1FA7C4DE3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93021" y="3848100"/>
          <a:ext cx="2131680" cy="3331307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19</xdr:row>
      <xdr:rowOff>0</xdr:rowOff>
    </xdr:from>
    <xdr:to>
      <xdr:col>3</xdr:col>
      <xdr:colOff>165100</xdr:colOff>
      <xdr:row>34</xdr:row>
      <xdr:rowOff>180041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78AE6C7-62C8-9E4A-9D82-383316101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9300" y="3886200"/>
          <a:ext cx="1892300" cy="3228041"/>
        </a:xfrm>
        <a:prstGeom prst="rect">
          <a:avLst/>
        </a:prstGeom>
      </xdr:spPr>
    </xdr:pic>
    <xdr:clientData/>
  </xdr:twoCellAnchor>
  <xdr:oneCellAnchor>
    <xdr:from>
      <xdr:col>3</xdr:col>
      <xdr:colOff>241300</xdr:colOff>
      <xdr:row>21</xdr:row>
      <xdr:rowOff>12700</xdr:rowOff>
    </xdr:from>
    <xdr:ext cx="621452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D9118D0A-653A-DD43-B704-7A21E09635E3}"/>
            </a:ext>
          </a:extLst>
        </xdr:cNvPr>
        <xdr:cNvSpPr txBox="1"/>
      </xdr:nvSpPr>
      <xdr:spPr>
        <a:xfrm>
          <a:off x="2717800" y="4305300"/>
          <a:ext cx="6214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tx1"/>
              </a:solidFill>
            </a:rPr>
            <a:t>Anti HA</a:t>
          </a:r>
        </a:p>
      </xdr:txBody>
    </xdr:sp>
    <xdr:clientData/>
  </xdr:oneCellAnchor>
  <xdr:oneCellAnchor>
    <xdr:from>
      <xdr:col>8</xdr:col>
      <xdr:colOff>508000</xdr:colOff>
      <xdr:row>21</xdr:row>
      <xdr:rowOff>25400</xdr:rowOff>
    </xdr:from>
    <xdr:ext cx="621452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7C414684-9A10-6941-A386-DA1079A63DA2}"/>
            </a:ext>
          </a:extLst>
        </xdr:cNvPr>
        <xdr:cNvSpPr txBox="1"/>
      </xdr:nvSpPr>
      <xdr:spPr>
        <a:xfrm>
          <a:off x="7112000" y="4318000"/>
          <a:ext cx="6214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tx1"/>
              </a:solidFill>
            </a:rPr>
            <a:t>Anti HA</a:t>
          </a:r>
        </a:p>
      </xdr:txBody>
    </xdr:sp>
    <xdr:clientData/>
  </xdr:oneCellAnchor>
  <xdr:twoCellAnchor>
    <xdr:from>
      <xdr:col>1</xdr:col>
      <xdr:colOff>647700</xdr:colOff>
      <xdr:row>13</xdr:row>
      <xdr:rowOff>76200</xdr:rowOff>
    </xdr:from>
    <xdr:to>
      <xdr:col>2</xdr:col>
      <xdr:colOff>165100</xdr:colOff>
      <xdr:row>18</xdr:row>
      <xdr:rowOff>139700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F7093D1D-A2C9-304F-BB1A-8F955CF95594}"/>
            </a:ext>
          </a:extLst>
        </xdr:cNvPr>
        <xdr:cNvSpPr txBox="1"/>
      </xdr:nvSpPr>
      <xdr:spPr>
        <a:xfrm rot="16200000">
          <a:off x="1104900" y="31115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WT-ATRX HA</a:t>
          </a:r>
        </a:p>
      </xdr:txBody>
    </xdr:sp>
    <xdr:clientData/>
  </xdr:twoCellAnchor>
  <xdr:twoCellAnchor>
    <xdr:from>
      <xdr:col>2</xdr:col>
      <xdr:colOff>254000</xdr:colOff>
      <xdr:row>11</xdr:row>
      <xdr:rowOff>165100</xdr:rowOff>
    </xdr:from>
    <xdr:to>
      <xdr:col>2</xdr:col>
      <xdr:colOff>596900</xdr:colOff>
      <xdr:row>18</xdr:row>
      <xdr:rowOff>114300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570FE70-EAE1-9542-A35A-5841C3AFAAA6}"/>
            </a:ext>
          </a:extLst>
        </xdr:cNvPr>
        <xdr:cNvSpPr txBox="1"/>
      </xdr:nvSpPr>
      <xdr:spPr>
        <a:xfrm rot="16200000">
          <a:off x="1390650" y="2940050"/>
          <a:ext cx="13716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ATRX-DRBR-HA</a:t>
          </a:r>
        </a:p>
      </xdr:txBody>
    </xdr:sp>
    <xdr:clientData/>
  </xdr:twoCellAnchor>
  <xdr:twoCellAnchor>
    <xdr:from>
      <xdr:col>7</xdr:col>
      <xdr:colOff>215900</xdr:colOff>
      <xdr:row>12</xdr:row>
      <xdr:rowOff>190500</xdr:rowOff>
    </xdr:from>
    <xdr:to>
      <xdr:col>7</xdr:col>
      <xdr:colOff>558800</xdr:colOff>
      <xdr:row>18</xdr:row>
      <xdr:rowOff>50800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8C9A62A8-6D56-214D-B952-D525084C8CB7}"/>
            </a:ext>
          </a:extLst>
        </xdr:cNvPr>
        <xdr:cNvSpPr txBox="1"/>
      </xdr:nvSpPr>
      <xdr:spPr>
        <a:xfrm rot="16200000">
          <a:off x="5626100" y="30226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WT-ATRX HA</a:t>
          </a:r>
        </a:p>
      </xdr:txBody>
    </xdr:sp>
    <xdr:clientData/>
  </xdr:twoCellAnchor>
  <xdr:twoCellAnchor>
    <xdr:from>
      <xdr:col>7</xdr:col>
      <xdr:colOff>647700</xdr:colOff>
      <xdr:row>11</xdr:row>
      <xdr:rowOff>76200</xdr:rowOff>
    </xdr:from>
    <xdr:to>
      <xdr:col>8</xdr:col>
      <xdr:colOff>165100</xdr:colOff>
      <xdr:row>18</xdr:row>
      <xdr:rowOff>25400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8E04AF3D-E165-8B4C-A139-59CB2C907883}"/>
            </a:ext>
          </a:extLst>
        </xdr:cNvPr>
        <xdr:cNvSpPr txBox="1"/>
      </xdr:nvSpPr>
      <xdr:spPr>
        <a:xfrm rot="16200000">
          <a:off x="5911850" y="2851150"/>
          <a:ext cx="13716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ATRX-DRBR-HA</a:t>
          </a:r>
        </a:p>
      </xdr:txBody>
    </xdr:sp>
    <xdr:clientData/>
  </xdr:twoCellAnchor>
  <xdr:oneCellAnchor>
    <xdr:from>
      <xdr:col>3</xdr:col>
      <xdr:colOff>215900</xdr:colOff>
      <xdr:row>30</xdr:row>
      <xdr:rowOff>152400</xdr:rowOff>
    </xdr:from>
    <xdr:ext cx="766813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C75406A9-A8FB-4B47-A9A3-C934822E5C7F}"/>
            </a:ext>
          </a:extLst>
        </xdr:cNvPr>
        <xdr:cNvSpPr txBox="1"/>
      </xdr:nvSpPr>
      <xdr:spPr>
        <a:xfrm>
          <a:off x="2692400" y="6273800"/>
          <a:ext cx="76681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tx1"/>
              </a:solidFill>
            </a:rPr>
            <a:t>Anti DAXX</a:t>
          </a:r>
        </a:p>
      </xdr:txBody>
    </xdr:sp>
    <xdr:clientData/>
  </xdr:oneCellAnchor>
  <xdr:oneCellAnchor>
    <xdr:from>
      <xdr:col>8</xdr:col>
      <xdr:colOff>546100</xdr:colOff>
      <xdr:row>31</xdr:row>
      <xdr:rowOff>12700</xdr:rowOff>
    </xdr:from>
    <xdr:ext cx="766813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197E64C3-10A8-6F44-A3DD-8E7DF948CD66}"/>
            </a:ext>
          </a:extLst>
        </xdr:cNvPr>
        <xdr:cNvSpPr txBox="1"/>
      </xdr:nvSpPr>
      <xdr:spPr>
        <a:xfrm>
          <a:off x="7150100" y="6337300"/>
          <a:ext cx="76681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tx1"/>
              </a:solidFill>
            </a:rPr>
            <a:t>Anti DAXX</a:t>
          </a:r>
        </a:p>
      </xdr:txBody>
    </xdr:sp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482600</xdr:colOff>
      <xdr:row>28</xdr:row>
      <xdr:rowOff>63500</xdr:rowOff>
    </xdr:from>
    <xdr:to>
      <xdr:col>5</xdr:col>
      <xdr:colOff>186436</xdr:colOff>
      <xdr:row>41</xdr:row>
      <xdr:rowOff>166896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7D9409-E1AF-D544-A438-A4365E76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" y="5753100"/>
          <a:ext cx="3831336" cy="2744996"/>
        </a:xfrm>
        <a:prstGeom prst="rect">
          <a:avLst/>
        </a:prstGeom>
      </xdr:spPr>
    </xdr:pic>
    <xdr:clientData/>
  </xdr:twoCellAnchor>
  <xdr:twoCellAnchor editAs="oneCell">
    <xdr:from>
      <xdr:col>0</xdr:col>
      <xdr:colOff>518301</xdr:colOff>
      <xdr:row>13</xdr:row>
      <xdr:rowOff>86500</xdr:rowOff>
    </xdr:from>
    <xdr:to>
      <xdr:col>5</xdr:col>
      <xdr:colOff>219630</xdr:colOff>
      <xdr:row>26</xdr:row>
      <xdr:rowOff>188100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7D72584-5F90-DD48-87C5-A62C0041C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01" y="2728100"/>
          <a:ext cx="3828829" cy="2743200"/>
        </a:xfrm>
        <a:prstGeom prst="rect">
          <a:avLst/>
        </a:prstGeom>
      </xdr:spPr>
    </xdr:pic>
    <xdr:clientData/>
  </xdr:twoCellAnchor>
  <xdr:twoCellAnchor>
    <xdr:from>
      <xdr:col>3</xdr:col>
      <xdr:colOff>584200</xdr:colOff>
      <xdr:row>14</xdr:row>
      <xdr:rowOff>23000</xdr:rowOff>
    </xdr:from>
    <xdr:to>
      <xdr:col>4</xdr:col>
      <xdr:colOff>381000</xdr:colOff>
      <xdr:row>17</xdr:row>
      <xdr:rowOff>73800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1A5EC890-0098-8545-B750-8AD5445F0AEC}"/>
            </a:ext>
          </a:extLst>
        </xdr:cNvPr>
        <xdr:cNvSpPr/>
      </xdr:nvSpPr>
      <xdr:spPr>
        <a:xfrm>
          <a:off x="3060700" y="2867800"/>
          <a:ext cx="622300" cy="660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368300</xdr:colOff>
      <xdr:row>29</xdr:row>
      <xdr:rowOff>150000</xdr:rowOff>
    </xdr:from>
    <xdr:to>
      <xdr:col>4</xdr:col>
      <xdr:colOff>165100</xdr:colOff>
      <xdr:row>32</xdr:row>
      <xdr:rowOff>200800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5EED5827-2DEC-DC4C-A1C9-97D88269F410}"/>
            </a:ext>
          </a:extLst>
        </xdr:cNvPr>
        <xdr:cNvSpPr/>
      </xdr:nvSpPr>
      <xdr:spPr>
        <a:xfrm>
          <a:off x="2844800" y="6042800"/>
          <a:ext cx="622300" cy="660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4</xdr:col>
      <xdr:colOff>254000</xdr:colOff>
      <xdr:row>24</xdr:row>
      <xdr:rowOff>76200</xdr:rowOff>
    </xdr:from>
    <xdr:ext cx="665054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F7E1486A-9F06-BD4B-B9C9-505F251D0310}"/>
            </a:ext>
          </a:extLst>
        </xdr:cNvPr>
        <xdr:cNvSpPr txBox="1"/>
      </xdr:nvSpPr>
      <xdr:spPr>
        <a:xfrm>
          <a:off x="3556000" y="4953000"/>
          <a:ext cx="66505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WT MEF</a:t>
          </a:r>
        </a:p>
      </xdr:txBody>
    </xdr:sp>
    <xdr:clientData/>
  </xdr:oneCellAnchor>
  <xdr:oneCellAnchor>
    <xdr:from>
      <xdr:col>3</xdr:col>
      <xdr:colOff>571500</xdr:colOff>
      <xdr:row>40</xdr:row>
      <xdr:rowOff>0</xdr:rowOff>
    </xdr:from>
    <xdr:ext cx="1075166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25353FE1-9304-484D-BD2D-05B1682D2530}"/>
            </a:ext>
          </a:extLst>
        </xdr:cNvPr>
        <xdr:cNvSpPr txBox="1"/>
      </xdr:nvSpPr>
      <xdr:spPr>
        <a:xfrm>
          <a:off x="3048000" y="8128000"/>
          <a:ext cx="107516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ATRXdRBR</a:t>
          </a:r>
          <a:r>
            <a:rPr lang="en-US" sz="1100" baseline="0">
              <a:solidFill>
                <a:schemeClr val="bg1"/>
              </a:solidFill>
            </a:rPr>
            <a:t> MEF</a:t>
          </a:r>
          <a:endParaRPr lang="en-US" sz="1100">
            <a:solidFill>
              <a:schemeClr val="bg1"/>
            </a:solidFill>
          </a:endParaRP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35</xdr:row>
      <xdr:rowOff>63500</xdr:rowOff>
    </xdr:from>
    <xdr:to>
      <xdr:col>12</xdr:col>
      <xdr:colOff>215900</xdr:colOff>
      <xdr:row>68</xdr:row>
      <xdr:rowOff>50800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BF5174F-F300-564C-9CD8-6F5DA1FC6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1700" y="7200900"/>
          <a:ext cx="9220200" cy="66929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101600</xdr:rowOff>
    </xdr:from>
    <xdr:to>
      <xdr:col>12</xdr:col>
      <xdr:colOff>177800</xdr:colOff>
      <xdr:row>34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5A7C5BB-C2BC-0E42-BD33-ADCFFD54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5500" y="330200"/>
          <a:ext cx="9258300" cy="6705600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6</xdr:row>
      <xdr:rowOff>88900</xdr:rowOff>
    </xdr:from>
    <xdr:to>
      <xdr:col>6</xdr:col>
      <xdr:colOff>749300</xdr:colOff>
      <xdr:row>11</xdr:row>
      <xdr:rowOff>177800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946331B8-7934-2A45-BF2D-A33E5AFDFD40}"/>
            </a:ext>
          </a:extLst>
        </xdr:cNvPr>
        <xdr:cNvSpPr/>
      </xdr:nvSpPr>
      <xdr:spPr>
        <a:xfrm>
          <a:off x="4381500" y="1333500"/>
          <a:ext cx="1320800" cy="11049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330200</xdr:colOff>
      <xdr:row>50</xdr:row>
      <xdr:rowOff>127000</xdr:rowOff>
    </xdr:from>
    <xdr:to>
      <xdr:col>8</xdr:col>
      <xdr:colOff>0</xdr:colOff>
      <xdr:row>56</xdr:row>
      <xdr:rowOff>12700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D425FA8E-2D5C-FA46-80BE-A61BC3161EF4}"/>
            </a:ext>
          </a:extLst>
        </xdr:cNvPr>
        <xdr:cNvSpPr/>
      </xdr:nvSpPr>
      <xdr:spPr>
        <a:xfrm>
          <a:off x="5283200" y="10312400"/>
          <a:ext cx="1320800" cy="11049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10</xdr:col>
      <xdr:colOff>25400</xdr:colOff>
      <xdr:row>2</xdr:row>
      <xdr:rowOff>25400</xdr:rowOff>
    </xdr:from>
    <xdr:ext cx="1049133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40B2861B-A1CE-6244-AB76-F85634D3EBFE}"/>
            </a:ext>
          </a:extLst>
        </xdr:cNvPr>
        <xdr:cNvSpPr txBox="1"/>
      </xdr:nvSpPr>
      <xdr:spPr>
        <a:xfrm>
          <a:off x="8280400" y="457200"/>
          <a:ext cx="104913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WT MEF_ Cbx5</a:t>
          </a:r>
        </a:p>
      </xdr:txBody>
    </xdr:sp>
    <xdr:clientData/>
  </xdr:oneCellAnchor>
  <xdr:oneCellAnchor>
    <xdr:from>
      <xdr:col>10</xdr:col>
      <xdr:colOff>114300</xdr:colOff>
      <xdr:row>36</xdr:row>
      <xdr:rowOff>114300</xdr:rowOff>
    </xdr:from>
    <xdr:ext cx="1159035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AF6D3F3-3960-6C4C-8230-28B1D9E5EC7B}"/>
            </a:ext>
          </a:extLst>
        </xdr:cNvPr>
        <xdr:cNvSpPr txBox="1"/>
      </xdr:nvSpPr>
      <xdr:spPr>
        <a:xfrm>
          <a:off x="8369300" y="7454900"/>
          <a:ext cx="115903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dRBR</a:t>
          </a:r>
          <a:r>
            <a:rPr lang="en-US" sz="1100" baseline="0">
              <a:solidFill>
                <a:schemeClr val="bg1"/>
              </a:solidFill>
            </a:rPr>
            <a:t> MEF</a:t>
          </a:r>
          <a:r>
            <a:rPr lang="en-US" sz="1100">
              <a:solidFill>
                <a:schemeClr val="bg1"/>
              </a:solidFill>
            </a:rPr>
            <a:t>_ Cbx5</a:t>
          </a:r>
        </a:p>
      </xdr:txBody>
    </xdr:sp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571500</xdr:colOff>
      <xdr:row>20</xdr:row>
      <xdr:rowOff>146050</xdr:rowOff>
    </xdr:from>
    <xdr:to>
      <xdr:col>16</xdr:col>
      <xdr:colOff>190500</xdr:colOff>
      <xdr:row>34</xdr:row>
      <xdr:rowOff>44450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33F4C94-305E-9645-8AE9-22F5FEA8B70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533400</xdr:colOff>
      <xdr:row>17</xdr:row>
      <xdr:rowOff>114300</xdr:rowOff>
    </xdr:from>
    <xdr:to>
      <xdr:col>14</xdr:col>
      <xdr:colOff>152400</xdr:colOff>
      <xdr:row>25</xdr:row>
      <xdr:rowOff>38100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4E3461C-246E-0D49-BA26-17A93C984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11900" y="3594100"/>
          <a:ext cx="5397500" cy="1549400"/>
        </a:xfrm>
        <a:prstGeom prst="rect">
          <a:avLst/>
        </a:prstGeom>
      </xdr:spPr>
    </xdr:pic>
    <xdr:clientData/>
  </xdr:twoCellAnchor>
  <xdr:twoCellAnchor>
    <xdr:from>
      <xdr:col>9</xdr:col>
      <xdr:colOff>774700</xdr:colOff>
      <xdr:row>19</xdr:row>
      <xdr:rowOff>127000</xdr:rowOff>
    </xdr:from>
    <xdr:to>
      <xdr:col>14</xdr:col>
      <xdr:colOff>38100</xdr:colOff>
      <xdr:row>23</xdr:row>
      <xdr:rowOff>101600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082687E8-2D62-5E42-BD7C-E9C7F59F1D96}"/>
            </a:ext>
          </a:extLst>
        </xdr:cNvPr>
        <xdr:cNvSpPr/>
      </xdr:nvSpPr>
      <xdr:spPr>
        <a:xfrm>
          <a:off x="8204200" y="4013200"/>
          <a:ext cx="3390900" cy="787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13</xdr:col>
      <xdr:colOff>279400</xdr:colOff>
      <xdr:row>17</xdr:row>
      <xdr:rowOff>177800</xdr:rowOff>
    </xdr:from>
    <xdr:ext cx="478977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49DF79BE-2B14-CF4A-9B99-15E46CA5C18B}"/>
            </a:ext>
          </a:extLst>
        </xdr:cNvPr>
        <xdr:cNvSpPr txBox="1"/>
      </xdr:nvSpPr>
      <xdr:spPr>
        <a:xfrm>
          <a:off x="11010900" y="3657600"/>
          <a:ext cx="47897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EZH2</a:t>
          </a:r>
        </a:p>
      </xdr:txBody>
    </xdr:sp>
    <xdr:clientData/>
  </xdr:oneCellAnchor>
  <xdr:twoCellAnchor editAs="oneCell">
    <xdr:from>
      <xdr:col>7</xdr:col>
      <xdr:colOff>254000</xdr:colOff>
      <xdr:row>3</xdr:row>
      <xdr:rowOff>63500</xdr:rowOff>
    </xdr:from>
    <xdr:to>
      <xdr:col>13</xdr:col>
      <xdr:colOff>698500</xdr:colOff>
      <xdr:row>10</xdr:row>
      <xdr:rowOff>190500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3502E6D-FDD3-C34A-A90E-45F17DDEC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32500" y="698500"/>
          <a:ext cx="5397500" cy="1549400"/>
        </a:xfrm>
        <a:prstGeom prst="rect">
          <a:avLst/>
        </a:prstGeom>
      </xdr:spPr>
    </xdr:pic>
    <xdr:clientData/>
  </xdr:twoCellAnchor>
  <xdr:twoCellAnchor>
    <xdr:from>
      <xdr:col>9</xdr:col>
      <xdr:colOff>368300</xdr:colOff>
      <xdr:row>3</xdr:row>
      <xdr:rowOff>101600</xdr:rowOff>
    </xdr:from>
    <xdr:to>
      <xdr:col>13</xdr:col>
      <xdr:colOff>457200</xdr:colOff>
      <xdr:row>7</xdr:row>
      <xdr:rowOff>76200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493A6752-EB0B-DA42-8622-E0358691A5EC}"/>
            </a:ext>
          </a:extLst>
        </xdr:cNvPr>
        <xdr:cNvSpPr/>
      </xdr:nvSpPr>
      <xdr:spPr>
        <a:xfrm>
          <a:off x="7797800" y="736600"/>
          <a:ext cx="3390900" cy="787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13</xdr:col>
      <xdr:colOff>139700</xdr:colOff>
      <xdr:row>8</xdr:row>
      <xdr:rowOff>177800</xdr:rowOff>
    </xdr:from>
    <xdr:ext cx="484876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27F432D4-57A9-654E-9701-85CBFA2AD2F7}"/>
            </a:ext>
          </a:extLst>
        </xdr:cNvPr>
        <xdr:cNvSpPr txBox="1"/>
      </xdr:nvSpPr>
      <xdr:spPr>
        <a:xfrm>
          <a:off x="10871200" y="1828800"/>
          <a:ext cx="4848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ATRX</a:t>
          </a:r>
        </a:p>
      </xdr:txBody>
    </xdr:sp>
    <xdr:clientData/>
  </xdr:oneCellAnchor>
  <xdr:twoCellAnchor editAs="oneCell">
    <xdr:from>
      <xdr:col>7</xdr:col>
      <xdr:colOff>584200</xdr:colOff>
      <xdr:row>27</xdr:row>
      <xdr:rowOff>38100</xdr:rowOff>
    </xdr:from>
    <xdr:to>
      <xdr:col>14</xdr:col>
      <xdr:colOff>50800</xdr:colOff>
      <xdr:row>33</xdr:row>
      <xdr:rowOff>38100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746417EA-EA10-1D45-A358-C04C5581A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62700" y="5549900"/>
          <a:ext cx="5245100" cy="1219200"/>
        </a:xfrm>
        <a:prstGeom prst="rect">
          <a:avLst/>
        </a:prstGeom>
      </xdr:spPr>
    </xdr:pic>
    <xdr:clientData/>
  </xdr:twoCellAnchor>
  <xdr:twoCellAnchor>
    <xdr:from>
      <xdr:col>9</xdr:col>
      <xdr:colOff>749300</xdr:colOff>
      <xdr:row>28</xdr:row>
      <xdr:rowOff>101600</xdr:rowOff>
    </xdr:from>
    <xdr:to>
      <xdr:col>14</xdr:col>
      <xdr:colOff>12700</xdr:colOff>
      <xdr:row>32</xdr:row>
      <xdr:rowOff>76200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D3CA7D08-A640-344B-A856-E0A4BE092835}"/>
            </a:ext>
          </a:extLst>
        </xdr:cNvPr>
        <xdr:cNvSpPr/>
      </xdr:nvSpPr>
      <xdr:spPr>
        <a:xfrm>
          <a:off x="8178800" y="5816600"/>
          <a:ext cx="3390900" cy="787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12</xdr:col>
      <xdr:colOff>774700</xdr:colOff>
      <xdr:row>27</xdr:row>
      <xdr:rowOff>12700</xdr:rowOff>
    </xdr:from>
    <xdr:ext cx="940835" cy="264560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ACEB079-4A8C-3446-91A1-86DC51C286FF}"/>
            </a:ext>
          </a:extLst>
        </xdr:cNvPr>
        <xdr:cNvSpPr txBox="1"/>
      </xdr:nvSpPr>
      <xdr:spPr>
        <a:xfrm>
          <a:off x="10680700" y="5524500"/>
          <a:ext cx="94083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alpha tubulin</a:t>
          </a:r>
        </a:p>
      </xdr:txBody>
    </xdr:sp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4</xdr:row>
      <xdr:rowOff>12700</xdr:rowOff>
    </xdr:from>
    <xdr:to>
      <xdr:col>5</xdr:col>
      <xdr:colOff>698500</xdr:colOff>
      <xdr:row>19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C119AC6-B356-7540-BDC1-621DF9253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825500"/>
          <a:ext cx="4800600" cy="3136900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6</xdr:row>
      <xdr:rowOff>63500</xdr:rowOff>
    </xdr:from>
    <xdr:to>
      <xdr:col>5</xdr:col>
      <xdr:colOff>12700</xdr:colOff>
      <xdr:row>9</xdr:row>
      <xdr:rowOff>114300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A687DD1F-152A-E845-809D-CD8A7C7893BB}"/>
            </a:ext>
          </a:extLst>
        </xdr:cNvPr>
        <xdr:cNvSpPr/>
      </xdr:nvSpPr>
      <xdr:spPr>
        <a:xfrm>
          <a:off x="698500" y="1282700"/>
          <a:ext cx="3441700" cy="660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0</xdr:col>
      <xdr:colOff>698500</xdr:colOff>
      <xdr:row>15</xdr:row>
      <xdr:rowOff>114300</xdr:rowOff>
    </xdr:from>
    <xdr:to>
      <xdr:col>5</xdr:col>
      <xdr:colOff>12700</xdr:colOff>
      <xdr:row>18</xdr:row>
      <xdr:rowOff>165100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75E87571-72F4-D640-9FEB-9962FBC1BF01}"/>
            </a:ext>
          </a:extLst>
        </xdr:cNvPr>
        <xdr:cNvSpPr/>
      </xdr:nvSpPr>
      <xdr:spPr>
        <a:xfrm>
          <a:off x="698500" y="3162300"/>
          <a:ext cx="3441700" cy="660400"/>
        </a:xfrm>
        <a:prstGeom prst="rect">
          <a:avLst/>
        </a:prstGeom>
        <a:noFill/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5</xdr:col>
      <xdr:colOff>0</xdr:colOff>
      <xdr:row>4</xdr:row>
      <xdr:rowOff>152400</xdr:rowOff>
    </xdr:from>
    <xdr:ext cx="484876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3328CBBB-12EC-A64D-901D-E297CB44BF3A}"/>
            </a:ext>
          </a:extLst>
        </xdr:cNvPr>
        <xdr:cNvSpPr txBox="1"/>
      </xdr:nvSpPr>
      <xdr:spPr>
        <a:xfrm>
          <a:off x="4127500" y="965200"/>
          <a:ext cx="4848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ATRX</a:t>
          </a:r>
        </a:p>
      </xdr:txBody>
    </xdr:sp>
    <xdr:clientData/>
  </xdr:oneCellAnchor>
  <xdr:oneCellAnchor>
    <xdr:from>
      <xdr:col>5</xdr:col>
      <xdr:colOff>38100</xdr:colOff>
      <xdr:row>14</xdr:row>
      <xdr:rowOff>76200</xdr:rowOff>
    </xdr:from>
    <xdr:ext cx="478977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1B52974A-DEA7-8140-B511-EE4DAF280416}"/>
            </a:ext>
          </a:extLst>
        </xdr:cNvPr>
        <xdr:cNvSpPr txBox="1"/>
      </xdr:nvSpPr>
      <xdr:spPr>
        <a:xfrm>
          <a:off x="4165600" y="2921000"/>
          <a:ext cx="47897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EZH2</a:t>
          </a:r>
        </a:p>
      </xdr:txBody>
    </xdr:sp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571500</xdr:colOff>
      <xdr:row>26</xdr:row>
      <xdr:rowOff>50800</xdr:rowOff>
    </xdr:from>
    <xdr:to>
      <xdr:col>9</xdr:col>
      <xdr:colOff>431800</xdr:colOff>
      <xdr:row>46</xdr:row>
      <xdr:rowOff>63500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67AA5C87-E5B6-9344-AA38-CCAC0CA77A2E}"/>
            </a:ext>
          </a:extLst>
        </xdr:cNvPr>
        <xdr:cNvSpPr/>
      </xdr:nvSpPr>
      <xdr:spPr>
        <a:xfrm>
          <a:off x="5524500" y="5334000"/>
          <a:ext cx="2336800" cy="4076700"/>
        </a:xfrm>
        <a:prstGeom prst="rect">
          <a:avLst/>
        </a:prstGeom>
        <a:noFill/>
        <a:ln w="22225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355600</xdr:colOff>
      <xdr:row>26</xdr:row>
      <xdr:rowOff>88900</xdr:rowOff>
    </xdr:from>
    <xdr:to>
      <xdr:col>5</xdr:col>
      <xdr:colOff>723900</xdr:colOff>
      <xdr:row>46</xdr:row>
      <xdr:rowOff>38100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5B487961-05E9-8D47-89C7-4CDD98D71EAD}"/>
            </a:ext>
          </a:extLst>
        </xdr:cNvPr>
        <xdr:cNvSpPr/>
      </xdr:nvSpPr>
      <xdr:spPr>
        <a:xfrm>
          <a:off x="2832100" y="5372100"/>
          <a:ext cx="2019300" cy="4013200"/>
        </a:xfrm>
        <a:prstGeom prst="rect">
          <a:avLst/>
        </a:prstGeom>
        <a:noFill/>
        <a:ln w="22225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</xdr:col>
      <xdr:colOff>50800</xdr:colOff>
      <xdr:row>27</xdr:row>
      <xdr:rowOff>139700</xdr:rowOff>
    </xdr:from>
    <xdr:to>
      <xdr:col>9</xdr:col>
      <xdr:colOff>339687</xdr:colOff>
      <xdr:row>43</xdr:row>
      <xdr:rowOff>139700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4305B1C-9966-FC4E-AD25-89D786C51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27300" y="5626100"/>
          <a:ext cx="5241887" cy="3251200"/>
        </a:xfrm>
        <a:prstGeom prst="rect">
          <a:avLst/>
        </a:prstGeom>
      </xdr:spPr>
    </xdr:pic>
    <xdr:clientData/>
  </xdr:twoCellAnchor>
  <xdr:twoCellAnchor>
    <xdr:from>
      <xdr:col>8</xdr:col>
      <xdr:colOff>127000</xdr:colOff>
      <xdr:row>12</xdr:row>
      <xdr:rowOff>0</xdr:rowOff>
    </xdr:from>
    <xdr:to>
      <xdr:col>8</xdr:col>
      <xdr:colOff>469900</xdr:colOff>
      <xdr:row>25</xdr:row>
      <xdr:rowOff>165100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F073110C-3B5C-A44F-8F1F-20AD883FEF3B}"/>
            </a:ext>
          </a:extLst>
        </xdr:cNvPr>
        <xdr:cNvSpPr txBox="1"/>
      </xdr:nvSpPr>
      <xdr:spPr>
        <a:xfrm rot="16200000">
          <a:off x="5499100" y="3670300"/>
          <a:ext cx="2806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FLAG-ATRX-HA + </a:t>
          </a:r>
          <a:r>
            <a:rPr lang="en-US" sz="1200" baseline="0"/>
            <a:t>PRC2 (FLAG-EZH2)</a:t>
          </a:r>
          <a:endParaRPr lang="en-US" sz="1200"/>
        </a:p>
      </xdr:txBody>
    </xdr:sp>
    <xdr:clientData/>
  </xdr:twoCellAnchor>
  <xdr:twoCellAnchor>
    <xdr:from>
      <xdr:col>7</xdr:col>
      <xdr:colOff>393700</xdr:colOff>
      <xdr:row>11</xdr:row>
      <xdr:rowOff>190500</xdr:rowOff>
    </xdr:from>
    <xdr:to>
      <xdr:col>7</xdr:col>
      <xdr:colOff>736600</xdr:colOff>
      <xdr:row>25</xdr:row>
      <xdr:rowOff>165100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19F1007A-2B70-604D-A15D-EA670B2B9189}"/>
            </a:ext>
          </a:extLst>
        </xdr:cNvPr>
        <xdr:cNvSpPr txBox="1"/>
      </xdr:nvSpPr>
      <xdr:spPr>
        <a:xfrm rot="16200000">
          <a:off x="4933950" y="3663950"/>
          <a:ext cx="28194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FlagATR△RBR</a:t>
          </a:r>
          <a:r>
            <a:rPr lang="en-US" sz="1200" baseline="0"/>
            <a:t> HA + PRC2 (FLAG-EZH2)</a:t>
          </a:r>
          <a:endParaRPr lang="en-US" sz="1200"/>
        </a:p>
      </xdr:txBody>
    </xdr:sp>
    <xdr:clientData/>
  </xdr:twoCellAnchor>
  <xdr:twoCellAnchor>
    <xdr:from>
      <xdr:col>6</xdr:col>
      <xdr:colOff>673100</xdr:colOff>
      <xdr:row>16</xdr:row>
      <xdr:rowOff>152400</xdr:rowOff>
    </xdr:from>
    <xdr:to>
      <xdr:col>7</xdr:col>
      <xdr:colOff>190500</xdr:colOff>
      <xdr:row>25</xdr:row>
      <xdr:rowOff>177800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57F054E4-0C5F-394B-8A46-513E89703E90}"/>
            </a:ext>
          </a:extLst>
        </xdr:cNvPr>
        <xdr:cNvSpPr txBox="1"/>
      </xdr:nvSpPr>
      <xdr:spPr>
        <a:xfrm rot="16200000">
          <a:off x="4870450" y="4159250"/>
          <a:ext cx="18542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PRC2 alone (FLAG-EZH2)</a:t>
          </a:r>
        </a:p>
      </xdr:txBody>
    </xdr:sp>
    <xdr:clientData/>
  </xdr:twoCellAnchor>
  <xdr:twoCellAnchor>
    <xdr:from>
      <xdr:col>5</xdr:col>
      <xdr:colOff>292100</xdr:colOff>
      <xdr:row>12</xdr:row>
      <xdr:rowOff>50800</xdr:rowOff>
    </xdr:from>
    <xdr:to>
      <xdr:col>5</xdr:col>
      <xdr:colOff>635000</xdr:colOff>
      <xdr:row>26</xdr:row>
      <xdr:rowOff>12700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BEE3B33C-EE8C-0241-8056-8B4B32CE6727}"/>
            </a:ext>
          </a:extLst>
        </xdr:cNvPr>
        <xdr:cNvSpPr txBox="1"/>
      </xdr:nvSpPr>
      <xdr:spPr>
        <a:xfrm rot="16200000">
          <a:off x="3187700" y="3721100"/>
          <a:ext cx="2806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FLAG-ATRX-HA + </a:t>
          </a:r>
          <a:r>
            <a:rPr lang="en-US" sz="1200" baseline="0"/>
            <a:t>PRC2 (FLAG-EZH2)</a:t>
          </a:r>
          <a:endParaRPr lang="en-US" sz="1200"/>
        </a:p>
      </xdr:txBody>
    </xdr:sp>
    <xdr:clientData/>
  </xdr:twoCellAnchor>
  <xdr:twoCellAnchor>
    <xdr:from>
      <xdr:col>4</xdr:col>
      <xdr:colOff>558800</xdr:colOff>
      <xdr:row>12</xdr:row>
      <xdr:rowOff>38100</xdr:rowOff>
    </xdr:from>
    <xdr:to>
      <xdr:col>5</xdr:col>
      <xdr:colOff>76200</xdr:colOff>
      <xdr:row>26</xdr:row>
      <xdr:rowOff>12700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C43DDD9A-17A9-654F-940D-C38596860493}"/>
            </a:ext>
          </a:extLst>
        </xdr:cNvPr>
        <xdr:cNvSpPr txBox="1"/>
      </xdr:nvSpPr>
      <xdr:spPr>
        <a:xfrm rot="16200000">
          <a:off x="2622550" y="3714750"/>
          <a:ext cx="28194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FlagATR△RBR</a:t>
          </a:r>
          <a:r>
            <a:rPr lang="en-US" sz="1200" baseline="0"/>
            <a:t> HA + PRC2 (FLAG-EZH2)</a:t>
          </a:r>
          <a:endParaRPr lang="en-US" sz="1200"/>
        </a:p>
      </xdr:txBody>
    </xdr:sp>
    <xdr:clientData/>
  </xdr:twoCellAnchor>
  <xdr:twoCellAnchor>
    <xdr:from>
      <xdr:col>4</xdr:col>
      <xdr:colOff>12700</xdr:colOff>
      <xdr:row>17</xdr:row>
      <xdr:rowOff>0</xdr:rowOff>
    </xdr:from>
    <xdr:to>
      <xdr:col>4</xdr:col>
      <xdr:colOff>355600</xdr:colOff>
      <xdr:row>26</xdr:row>
      <xdr:rowOff>25400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63CF618F-FE10-544C-8786-2B7D674D03FB}"/>
            </a:ext>
          </a:extLst>
        </xdr:cNvPr>
        <xdr:cNvSpPr txBox="1"/>
      </xdr:nvSpPr>
      <xdr:spPr>
        <a:xfrm rot="16200000">
          <a:off x="2559050" y="4210050"/>
          <a:ext cx="18542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PRC2 alone (FLAG-EZH2)</a:t>
          </a:r>
        </a:p>
      </xdr:txBody>
    </xdr:sp>
    <xdr:clientData/>
  </xdr:twoCellAnchor>
  <xdr:oneCellAnchor>
    <xdr:from>
      <xdr:col>8</xdr:col>
      <xdr:colOff>482600</xdr:colOff>
      <xdr:row>36</xdr:row>
      <xdr:rowOff>88900</xdr:rowOff>
    </xdr:from>
    <xdr:ext cx="746230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3305EE51-A88A-6D4F-B3B5-8BDA06A24947}"/>
            </a:ext>
          </a:extLst>
        </xdr:cNvPr>
        <xdr:cNvSpPr txBox="1"/>
      </xdr:nvSpPr>
      <xdr:spPr>
        <a:xfrm>
          <a:off x="7086600" y="7429500"/>
          <a:ext cx="74623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Anti EZH2</a:t>
          </a:r>
        </a:p>
      </xdr:txBody>
    </xdr:sp>
    <xdr:clientData/>
  </xdr:oneCellAnchor>
  <xdr:oneCellAnchor>
    <xdr:from>
      <xdr:col>8</xdr:col>
      <xdr:colOff>342900</xdr:colOff>
      <xdr:row>28</xdr:row>
      <xdr:rowOff>76200</xdr:rowOff>
    </xdr:from>
    <xdr:ext cx="752129" cy="264560"/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49ECA71-1294-B64B-A13D-E1B65D6D096B}"/>
            </a:ext>
          </a:extLst>
        </xdr:cNvPr>
        <xdr:cNvSpPr txBox="1"/>
      </xdr:nvSpPr>
      <xdr:spPr>
        <a:xfrm>
          <a:off x="6946900" y="5791200"/>
          <a:ext cx="75212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Anti ATRX</a:t>
          </a:r>
        </a:p>
      </xdr:txBody>
    </xdr:sp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495300</xdr:colOff>
      <xdr:row>21</xdr:row>
      <xdr:rowOff>25400</xdr:rowOff>
    </xdr:from>
    <xdr:to>
      <xdr:col>5</xdr:col>
      <xdr:colOff>12700</xdr:colOff>
      <xdr:row>35</xdr:row>
      <xdr:rowOff>50354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C4E9553-5EB3-E24C-8F5C-1454C8F56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71800" y="4292600"/>
          <a:ext cx="1168400" cy="2869754"/>
        </a:xfrm>
        <a:prstGeom prst="rect">
          <a:avLst/>
        </a:prstGeom>
      </xdr:spPr>
    </xdr:pic>
    <xdr:clientData/>
  </xdr:twoCellAnchor>
  <xdr:twoCellAnchor>
    <xdr:from>
      <xdr:col>3</xdr:col>
      <xdr:colOff>584200</xdr:colOff>
      <xdr:row>11</xdr:row>
      <xdr:rowOff>165100</xdr:rowOff>
    </xdr:from>
    <xdr:to>
      <xdr:col>4</xdr:col>
      <xdr:colOff>101600</xdr:colOff>
      <xdr:row>20</xdr:row>
      <xdr:rowOff>127000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C7541F2-836F-6B43-81FF-51B5B43EAC13}"/>
            </a:ext>
          </a:extLst>
        </xdr:cNvPr>
        <xdr:cNvSpPr txBox="1"/>
      </xdr:nvSpPr>
      <xdr:spPr>
        <a:xfrm rot="16200000">
          <a:off x="2336800" y="31242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 WT MEF NE</a:t>
          </a:r>
        </a:p>
      </xdr:txBody>
    </xdr:sp>
    <xdr:clientData/>
  </xdr:twoCellAnchor>
  <xdr:twoCellAnchor>
    <xdr:from>
      <xdr:col>4</xdr:col>
      <xdr:colOff>368300</xdr:colOff>
      <xdr:row>11</xdr:row>
      <xdr:rowOff>177800</xdr:rowOff>
    </xdr:from>
    <xdr:to>
      <xdr:col>4</xdr:col>
      <xdr:colOff>711200</xdr:colOff>
      <xdr:row>20</xdr:row>
      <xdr:rowOff>139700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DDE7103B-7FFF-5C49-96E5-BED5066ACB6D}"/>
            </a:ext>
          </a:extLst>
        </xdr:cNvPr>
        <xdr:cNvSpPr txBox="1"/>
      </xdr:nvSpPr>
      <xdr:spPr>
        <a:xfrm rot="16200000">
          <a:off x="2946400" y="3136900"/>
          <a:ext cx="17907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 ATRX KO MEF NE</a:t>
          </a: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381000</xdr:colOff>
      <xdr:row>11</xdr:row>
      <xdr:rowOff>190500</xdr:rowOff>
    </xdr:from>
    <xdr:to>
      <xdr:col>11</xdr:col>
      <xdr:colOff>711200</xdr:colOff>
      <xdr:row>30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8AE92A0-A1BE-294C-AF39-939709740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08500" y="2425700"/>
          <a:ext cx="5283200" cy="3860800"/>
        </a:xfrm>
        <a:prstGeom prst="rect">
          <a:avLst/>
        </a:prstGeom>
      </xdr:spPr>
    </xdr:pic>
    <xdr:clientData/>
  </xdr:twoCellAnchor>
  <xdr:twoCellAnchor editAs="oneCell">
    <xdr:from>
      <xdr:col>5</xdr:col>
      <xdr:colOff>393700</xdr:colOff>
      <xdr:row>31</xdr:row>
      <xdr:rowOff>63500</xdr:rowOff>
    </xdr:from>
    <xdr:to>
      <xdr:col>11</xdr:col>
      <xdr:colOff>723900</xdr:colOff>
      <xdr:row>50</xdr:row>
      <xdr:rowOff>63500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3799C07-F8A4-8D4D-B504-D60A4B0C0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21200" y="6362700"/>
          <a:ext cx="5283200" cy="3860800"/>
        </a:xfrm>
        <a:prstGeom prst="rect">
          <a:avLst/>
        </a:prstGeom>
      </xdr:spPr>
    </xdr:pic>
    <xdr:clientData/>
  </xdr:twoCellAnchor>
  <xdr:oneCellAnchor>
    <xdr:from>
      <xdr:col>10</xdr:col>
      <xdr:colOff>635000</xdr:colOff>
      <xdr:row>13</xdr:row>
      <xdr:rowOff>101600</xdr:rowOff>
    </xdr:from>
    <xdr:ext cx="665054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FCBCFC4A-F566-9F40-A578-A572FFE40110}"/>
            </a:ext>
          </a:extLst>
        </xdr:cNvPr>
        <xdr:cNvSpPr txBox="1"/>
      </xdr:nvSpPr>
      <xdr:spPr>
        <a:xfrm>
          <a:off x="8890000" y="2743200"/>
          <a:ext cx="66505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WT MEF</a:t>
          </a:r>
        </a:p>
      </xdr:txBody>
    </xdr:sp>
    <xdr:clientData/>
  </xdr:oneCellAnchor>
  <xdr:oneCellAnchor>
    <xdr:from>
      <xdr:col>10</xdr:col>
      <xdr:colOff>444500</xdr:colOff>
      <xdr:row>33</xdr:row>
      <xdr:rowOff>139700</xdr:rowOff>
    </xdr:from>
    <xdr:ext cx="969624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C9F8C4E-EDF7-4D47-936A-AA6135EC551A}"/>
            </a:ext>
          </a:extLst>
        </xdr:cNvPr>
        <xdr:cNvSpPr txBox="1"/>
      </xdr:nvSpPr>
      <xdr:spPr>
        <a:xfrm>
          <a:off x="8699500" y="6845300"/>
          <a:ext cx="96962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ATRX</a:t>
          </a:r>
          <a:r>
            <a:rPr lang="en-US" sz="1100" baseline="0">
              <a:solidFill>
                <a:schemeClr val="bg1"/>
              </a:solidFill>
            </a:rPr>
            <a:t> KO</a:t>
          </a:r>
          <a:r>
            <a:rPr lang="en-US" sz="1100">
              <a:solidFill>
                <a:schemeClr val="bg1"/>
              </a:solidFill>
            </a:rPr>
            <a:t> MEF</a:t>
          </a:r>
        </a:p>
      </xdr:txBody>
    </xdr:sp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8</xdr:col>
      <xdr:colOff>762000</xdr:colOff>
      <xdr:row>32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9388C2-A177-D14E-8C4A-1B9800BAD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2235200"/>
          <a:ext cx="6540500" cy="443230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11</xdr:row>
      <xdr:rowOff>0</xdr:rowOff>
    </xdr:from>
    <xdr:to>
      <xdr:col>17</xdr:col>
      <xdr:colOff>762000</xdr:colOff>
      <xdr:row>32</xdr:row>
      <xdr:rowOff>165100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FFA6E10-5898-564F-A207-4BD929DD9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55000" y="2235200"/>
          <a:ext cx="6540500" cy="4432300"/>
        </a:xfrm>
        <a:prstGeom prst="rect">
          <a:avLst/>
        </a:prstGeom>
      </xdr:spPr>
    </xdr:pic>
    <xdr:clientData/>
  </xdr:twoCellAnchor>
  <xdr:oneCellAnchor>
    <xdr:from>
      <xdr:col>6</xdr:col>
      <xdr:colOff>812800</xdr:colOff>
      <xdr:row>13</xdr:row>
      <xdr:rowOff>114300</xdr:rowOff>
    </xdr:from>
    <xdr:ext cx="484876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E0C46417-C533-8947-9F6E-E29DDB655BE6}"/>
            </a:ext>
          </a:extLst>
        </xdr:cNvPr>
        <xdr:cNvSpPr txBox="1"/>
      </xdr:nvSpPr>
      <xdr:spPr>
        <a:xfrm>
          <a:off x="5765800" y="2755900"/>
          <a:ext cx="4848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rgbClr val="FF0000"/>
              </a:solidFill>
            </a:rPr>
            <a:t>ATRX</a:t>
          </a:r>
        </a:p>
      </xdr:txBody>
    </xdr:sp>
    <xdr:clientData/>
  </xdr:oneCellAnchor>
  <xdr:oneCellAnchor>
    <xdr:from>
      <xdr:col>17</xdr:col>
      <xdr:colOff>25400</xdr:colOff>
      <xdr:row>13</xdr:row>
      <xdr:rowOff>38100</xdr:rowOff>
    </xdr:from>
    <xdr:ext cx="484876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EC6F4879-BCF8-A740-B3B0-37FE4FF8C696}"/>
            </a:ext>
          </a:extLst>
        </xdr:cNvPr>
        <xdr:cNvSpPr txBox="1"/>
      </xdr:nvSpPr>
      <xdr:spPr>
        <a:xfrm>
          <a:off x="14058900" y="2679700"/>
          <a:ext cx="48487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rgbClr val="FF0000"/>
              </a:solidFill>
            </a:rPr>
            <a:t>ATRX</a:t>
          </a:r>
        </a:p>
      </xdr:txBody>
    </xdr:sp>
    <xdr:clientData/>
  </xdr:oneCellAnchor>
  <xdr:oneCellAnchor>
    <xdr:from>
      <xdr:col>7</xdr:col>
      <xdr:colOff>0</xdr:colOff>
      <xdr:row>14</xdr:row>
      <xdr:rowOff>127000</xdr:rowOff>
    </xdr:from>
    <xdr:ext cx="437492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C8630F82-9DBA-DD48-BC28-3863999B61DE}"/>
            </a:ext>
          </a:extLst>
        </xdr:cNvPr>
        <xdr:cNvSpPr txBox="1"/>
      </xdr:nvSpPr>
      <xdr:spPr>
        <a:xfrm>
          <a:off x="5778500" y="2971800"/>
          <a:ext cx="43749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rgbClr val="00B050"/>
              </a:solidFill>
            </a:rPr>
            <a:t>PML</a:t>
          </a:r>
        </a:p>
      </xdr:txBody>
    </xdr:sp>
    <xdr:clientData/>
  </xdr:oneCellAnchor>
  <xdr:oneCellAnchor>
    <xdr:from>
      <xdr:col>17</xdr:col>
      <xdr:colOff>38100</xdr:colOff>
      <xdr:row>14</xdr:row>
      <xdr:rowOff>25400</xdr:rowOff>
    </xdr:from>
    <xdr:ext cx="437492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1F86F6B-FB5B-8D4B-857C-B0620A5D95B7}"/>
            </a:ext>
          </a:extLst>
        </xdr:cNvPr>
        <xdr:cNvSpPr txBox="1"/>
      </xdr:nvSpPr>
      <xdr:spPr>
        <a:xfrm>
          <a:off x="14071600" y="2870200"/>
          <a:ext cx="43749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rgbClr val="00B050"/>
              </a:solidFill>
            </a:rPr>
            <a:t>PML</a:t>
          </a:r>
        </a:p>
      </xdr:txBody>
    </xdr:sp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101600</xdr:colOff>
      <xdr:row>11</xdr:row>
      <xdr:rowOff>152400</xdr:rowOff>
    </xdr:from>
    <xdr:to>
      <xdr:col>5</xdr:col>
      <xdr:colOff>736601</xdr:colOff>
      <xdr:row>23</xdr:row>
      <xdr:rowOff>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444BB79-063B-C04D-B698-74735D805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78100" y="2387600"/>
          <a:ext cx="2286001" cy="2286001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254000</xdr:colOff>
      <xdr:row>6</xdr:row>
      <xdr:rowOff>152400</xdr:rowOff>
    </xdr:from>
    <xdr:to>
      <xdr:col>10</xdr:col>
      <xdr:colOff>101600</xdr:colOff>
      <xdr:row>26</xdr:row>
      <xdr:rowOff>190500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DC01C4D-FBA9-C54A-B04B-B78B8B69E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32500" y="1371600"/>
          <a:ext cx="2324100" cy="4102100"/>
        </a:xfrm>
        <a:prstGeom prst="rect">
          <a:avLst/>
        </a:prstGeom>
      </xdr:spPr>
    </xdr:pic>
    <xdr:clientData/>
  </xdr:twoCellAnchor>
  <xdr:oneCellAnchor>
    <xdr:from>
      <xdr:col>4</xdr:col>
      <xdr:colOff>723900</xdr:colOff>
      <xdr:row>13</xdr:row>
      <xdr:rowOff>25400</xdr:rowOff>
    </xdr:from>
    <xdr:ext cx="752129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408AF8D9-8BD4-D74B-95D7-085BC377E1D8}"/>
            </a:ext>
          </a:extLst>
        </xdr:cNvPr>
        <xdr:cNvSpPr txBox="1"/>
      </xdr:nvSpPr>
      <xdr:spPr>
        <a:xfrm>
          <a:off x="4025900" y="2667000"/>
          <a:ext cx="75212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>
              <a:solidFill>
                <a:schemeClr val="bg1"/>
              </a:solidFill>
            </a:rPr>
            <a:t>Anti ATRX</a:t>
          </a:r>
        </a:p>
      </xdr:txBody>
    </xdr:sp>
    <xdr:clientData/>
  </xdr:oneCellAnchor>
  <xdr:twoCellAnchor>
    <xdr:from>
      <xdr:col>3</xdr:col>
      <xdr:colOff>812800</xdr:colOff>
      <xdr:row>3</xdr:row>
      <xdr:rowOff>165100</xdr:rowOff>
    </xdr:from>
    <xdr:to>
      <xdr:col>4</xdr:col>
      <xdr:colOff>330200</xdr:colOff>
      <xdr:row>11</xdr:row>
      <xdr:rowOff>101600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862B5E42-88A0-A046-92A6-8DD112B2993E}"/>
            </a:ext>
          </a:extLst>
        </xdr:cNvPr>
        <xdr:cNvSpPr txBox="1"/>
      </xdr:nvSpPr>
      <xdr:spPr>
        <a:xfrm rot="16200000">
          <a:off x="2679700" y="1384300"/>
          <a:ext cx="15621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FLAG-ATRX-WT-HA</a:t>
          </a:r>
        </a:p>
      </xdr:txBody>
    </xdr:sp>
    <xdr:clientData/>
  </xdr:twoCellAnchor>
  <xdr:twoCellAnchor>
    <xdr:from>
      <xdr:col>4</xdr:col>
      <xdr:colOff>622300</xdr:colOff>
      <xdr:row>3</xdr:row>
      <xdr:rowOff>139700</xdr:rowOff>
    </xdr:from>
    <xdr:to>
      <xdr:col>5</xdr:col>
      <xdr:colOff>139700</xdr:colOff>
      <xdr:row>11</xdr:row>
      <xdr:rowOff>101600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4FEE257-CE61-F84E-B48F-6A2902FFBAD3}"/>
            </a:ext>
          </a:extLst>
        </xdr:cNvPr>
        <xdr:cNvSpPr txBox="1"/>
      </xdr:nvSpPr>
      <xdr:spPr>
        <a:xfrm rot="16200000">
          <a:off x="3302000" y="1371600"/>
          <a:ext cx="1587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FLAG-ATRX-DRBR - HA</a:t>
          </a:r>
        </a:p>
      </xdr:txBody>
    </xdr:sp>
    <xdr:clientData/>
  </xdr:twoCellAnchor>
  <xdr:twoCellAnchor>
    <xdr:from>
      <xdr:col>8</xdr:col>
      <xdr:colOff>139700</xdr:colOff>
      <xdr:row>1</xdr:row>
      <xdr:rowOff>38100</xdr:rowOff>
    </xdr:from>
    <xdr:to>
      <xdr:col>8</xdr:col>
      <xdr:colOff>482600</xdr:colOff>
      <xdr:row>6</xdr:row>
      <xdr:rowOff>101600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D20258FB-E8AD-7D41-A163-7B1453528E93}"/>
            </a:ext>
          </a:extLst>
        </xdr:cNvPr>
        <xdr:cNvSpPr txBox="1"/>
      </xdr:nvSpPr>
      <xdr:spPr>
        <a:xfrm rot="16200000">
          <a:off x="6375400" y="609600"/>
          <a:ext cx="1079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ATRX-WT-HA</a:t>
          </a:r>
        </a:p>
      </xdr:txBody>
    </xdr:sp>
    <xdr:clientData/>
  </xdr:twoCellAnchor>
  <xdr:twoCellAnchor>
    <xdr:from>
      <xdr:col>8</xdr:col>
      <xdr:colOff>609600</xdr:colOff>
      <xdr:row>0</xdr:row>
      <xdr:rowOff>12700</xdr:rowOff>
    </xdr:from>
    <xdr:to>
      <xdr:col>9</xdr:col>
      <xdr:colOff>127000</xdr:colOff>
      <xdr:row>6</xdr:row>
      <xdr:rowOff>101600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6B36F135-57E0-6C44-A3D0-EE08AD9C70C1}"/>
            </a:ext>
          </a:extLst>
        </xdr:cNvPr>
        <xdr:cNvSpPr txBox="1"/>
      </xdr:nvSpPr>
      <xdr:spPr>
        <a:xfrm rot="16200000">
          <a:off x="6731000" y="495300"/>
          <a:ext cx="13081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ATRX-DRBR - HA</a:t>
          </a:r>
        </a:p>
      </xdr:txBody>
    </xdr:sp>
    <xdr:clientData/>
  </xdr:twoCellAnchor>
  <xdr:twoCellAnchor>
    <xdr:from>
      <xdr:col>9</xdr:col>
      <xdr:colOff>254000</xdr:colOff>
      <xdr:row>0</xdr:row>
      <xdr:rowOff>0</xdr:rowOff>
    </xdr:from>
    <xdr:to>
      <xdr:col>9</xdr:col>
      <xdr:colOff>596900</xdr:colOff>
      <xdr:row>6</xdr:row>
      <xdr:rowOff>88900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C3BF77D-D2B8-FD4D-A2AE-C866602B5AB0}"/>
            </a:ext>
          </a:extLst>
        </xdr:cNvPr>
        <xdr:cNvSpPr txBox="1"/>
      </xdr:nvSpPr>
      <xdr:spPr>
        <a:xfrm rot="16200000">
          <a:off x="7200900" y="482600"/>
          <a:ext cx="13081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Flag beads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177800</xdr:colOff>
      <xdr:row>31</xdr:row>
      <xdr:rowOff>50800</xdr:rowOff>
    </xdr:from>
    <xdr:to>
      <xdr:col>5</xdr:col>
      <xdr:colOff>139700</xdr:colOff>
      <xdr:row>38</xdr:row>
      <xdr:rowOff>82712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42F3F70-9E8C-8849-996B-E981BA086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3300" y="6350000"/>
          <a:ext cx="3263900" cy="1454312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</xdr:colOff>
      <xdr:row>20</xdr:row>
      <xdr:rowOff>177800</xdr:rowOff>
    </xdr:from>
    <xdr:to>
      <xdr:col>5</xdr:col>
      <xdr:colOff>203200</xdr:colOff>
      <xdr:row>30</xdr:row>
      <xdr:rowOff>86976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52F6556-EB3A-D04F-9A09-9DD18C148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8700" y="4241800"/>
          <a:ext cx="3302000" cy="194117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40</xdr:row>
      <xdr:rowOff>50800</xdr:rowOff>
    </xdr:from>
    <xdr:to>
      <xdr:col>5</xdr:col>
      <xdr:colOff>203200</xdr:colOff>
      <xdr:row>45</xdr:row>
      <xdr:rowOff>152400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5B12A90-B7C7-4A43-ACD0-54C2E5F86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" y="8178800"/>
          <a:ext cx="3314700" cy="1117600"/>
        </a:xfrm>
        <a:prstGeom prst="rect">
          <a:avLst/>
        </a:prstGeom>
      </xdr:spPr>
    </xdr:pic>
    <xdr:clientData/>
  </xdr:twoCellAnchor>
  <xdr:twoCellAnchor>
    <xdr:from>
      <xdr:col>1</xdr:col>
      <xdr:colOff>673100</xdr:colOff>
      <xdr:row>14</xdr:row>
      <xdr:rowOff>139700</xdr:rowOff>
    </xdr:from>
    <xdr:to>
      <xdr:col>2</xdr:col>
      <xdr:colOff>190500</xdr:colOff>
      <xdr:row>20</xdr:row>
      <xdr:rowOff>25400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40861F05-B061-8D4B-BF4C-CFC22320FAB4}"/>
            </a:ext>
          </a:extLst>
        </xdr:cNvPr>
        <xdr:cNvSpPr txBox="1"/>
      </xdr:nvSpPr>
      <xdr:spPr>
        <a:xfrm rot="16200000">
          <a:off x="1117600" y="3365500"/>
          <a:ext cx="11049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WT</a:t>
          </a:r>
        </a:p>
      </xdr:txBody>
    </xdr:sp>
    <xdr:clientData/>
  </xdr:twoCellAnchor>
  <xdr:twoCellAnchor>
    <xdr:from>
      <xdr:col>3</xdr:col>
      <xdr:colOff>114300</xdr:colOff>
      <xdr:row>13</xdr:row>
      <xdr:rowOff>139700</xdr:rowOff>
    </xdr:from>
    <xdr:to>
      <xdr:col>3</xdr:col>
      <xdr:colOff>457200</xdr:colOff>
      <xdr:row>20</xdr:row>
      <xdr:rowOff>50800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E402BD1D-4508-C949-BC77-3DC41254289F}"/>
            </a:ext>
          </a:extLst>
        </xdr:cNvPr>
        <xdr:cNvSpPr txBox="1"/>
      </xdr:nvSpPr>
      <xdr:spPr>
        <a:xfrm rot="16200000">
          <a:off x="2095500" y="3276600"/>
          <a:ext cx="1333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ATRX-KD1</a:t>
          </a:r>
        </a:p>
      </xdr:txBody>
    </xdr:sp>
    <xdr:clientData/>
  </xdr:twoCellAnchor>
  <xdr:twoCellAnchor>
    <xdr:from>
      <xdr:col>4</xdr:col>
      <xdr:colOff>266700</xdr:colOff>
      <xdr:row>13</xdr:row>
      <xdr:rowOff>165100</xdr:rowOff>
    </xdr:from>
    <xdr:to>
      <xdr:col>4</xdr:col>
      <xdr:colOff>609600</xdr:colOff>
      <xdr:row>20</xdr:row>
      <xdr:rowOff>76200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975EEA59-CACE-DC47-85D6-C93D20F1B28E}"/>
            </a:ext>
          </a:extLst>
        </xdr:cNvPr>
        <xdr:cNvSpPr txBox="1"/>
      </xdr:nvSpPr>
      <xdr:spPr>
        <a:xfrm rot="16200000">
          <a:off x="3073400" y="3302000"/>
          <a:ext cx="1333500" cy="3429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/>
            <a:t>ATRX-KD2</a:t>
          </a: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266700</xdr:colOff>
      <xdr:row>0</xdr:row>
      <xdr:rowOff>139700</xdr:rowOff>
    </xdr:from>
    <xdr:to>
      <xdr:col>15</xdr:col>
      <xdr:colOff>736600</xdr:colOff>
      <xdr:row>13</xdr:row>
      <xdr:rowOff>152400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C404FC8B-73DA-E94B-9D58-2ADF4668F4A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10</xdr:col>
      <xdr:colOff>292100</xdr:colOff>
      <xdr:row>15</xdr:row>
      <xdr:rowOff>25400</xdr:rowOff>
    </xdr:from>
    <xdr:to>
      <xdr:col>16</xdr:col>
      <xdr:colOff>279400</xdr:colOff>
      <xdr:row>29</xdr:row>
      <xdr:rowOff>101600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B9A25528-ADA1-8445-838A-BA6F5DECF5F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10</xdr:col>
      <xdr:colOff>215900</xdr:colOff>
      <xdr:row>30</xdr:row>
      <xdr:rowOff>114300</xdr:rowOff>
    </xdr:from>
    <xdr:to>
      <xdr:col>15</xdr:col>
      <xdr:colOff>660400</xdr:colOff>
      <xdr:row>43</xdr:row>
      <xdr:rowOff>38100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B784A426-EEE9-8E4D-90C2-DEEC490D248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10</xdr:col>
      <xdr:colOff>685800</xdr:colOff>
      <xdr:row>0</xdr:row>
      <xdr:rowOff>101600</xdr:rowOff>
    </xdr:from>
    <xdr:to>
      <xdr:col>11</xdr:col>
      <xdr:colOff>698500</xdr:colOff>
      <xdr:row>1</xdr:row>
      <xdr:rowOff>177800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DBBC4A-60B7-414B-B9FF-5ECE8063189B}"/>
            </a:ext>
          </a:extLst>
        </xdr:cNvPr>
        <xdr:cNvSpPr txBox="1"/>
      </xdr:nvSpPr>
      <xdr:spPr>
        <a:xfrm>
          <a:off x="8940800" y="101600"/>
          <a:ext cx="838200" cy="2794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400"/>
            <a:t>Parp12</a:t>
          </a:r>
        </a:p>
      </xdr:txBody>
    </xdr:sp>
    <xdr:clientData/>
  </xdr:twoCellAnchor>
</xdr:wsDr>
</file>

<file path=xl/drawings/drawing24.xml><?xml version="1.0" encoding="utf-8"?>
<c:userShapes xmlns:c="http://schemas.openxmlformats.org/drawingml/2006/chart">
  <cdr:relSizeAnchor xmlns:cdr="http://schemas.openxmlformats.org/drawingml/2006/chartDrawing">
    <cdr:from>
      <cdr:x>0.41645</cdr:x>
      <cdr:y>0.03906</cdr:y>
    </cdr:from>
    <cdr:to>
      <cdr:x>0.58612</cdr:x>
      <cdr:y>0.125</cdr:y>
    </cdr:to>
    <cdr:sp macro="" textlink="">
      <cdr:nvSpPr>
        <cdr:cNvPr id="2" name="TextBox 7">
          <a:extLst xmlns:a="http://schemas.openxmlformats.org/drawingml/2006/main">
            <a:ext uri="{FF2B5EF4-FFF2-40B4-BE49-F238E27FC236}">
              <a16:creationId xmlns:a16="http://schemas.microsoft.com/office/drawing/2014/main" id="{07B8E781-763C-1349-A2AF-10910A77009C}"/>
            </a:ext>
          </a:extLst>
        </cdr:cNvPr>
        <cdr:cNvSpPr txBox="1"/>
      </cdr:nvSpPr>
      <cdr:spPr>
        <a:xfrm xmlns:a="http://schemas.openxmlformats.org/drawingml/2006/main">
          <a:off x="2057400" y="127000"/>
          <a:ext cx="838200" cy="279400"/>
        </a:xfrm>
        <a:prstGeom xmlns:a="http://schemas.openxmlformats.org/drawingml/2006/main" prst="rect">
          <a:avLst/>
        </a:prstGeom>
        <a:solidFill xmlns:a="http://schemas.openxmlformats.org/drawingml/2006/main">
          <a:schemeClr val="lt1"/>
        </a:solidFill>
        <a:ln xmlns:a="http://schemas.openxmlformats.org/drawingml/2006/main" w="9525" cmpd="sng">
          <a:solidFill>
            <a:schemeClr val="lt1">
              <a:shade val="50000"/>
            </a:schemeClr>
          </a:solidFill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400"/>
            <a:t>Rnf40</a:t>
          </a:r>
        </a:p>
      </cdr:txBody>
    </cdr:sp>
  </cdr:relSizeAnchor>
</c:userShapes>
</file>

<file path=xl/drawings/drawing25.xml><?xml version="1.0" encoding="utf-8"?>
<c:userShapes xmlns:c="http://schemas.openxmlformats.org/drawingml/2006/chart">
  <cdr:relSizeAnchor xmlns:cdr="http://schemas.openxmlformats.org/drawingml/2006/chartDrawing">
    <cdr:from>
      <cdr:x>0.43056</cdr:x>
      <cdr:y>0.03704</cdr:y>
    </cdr:from>
    <cdr:to>
      <cdr:x>0.61389</cdr:x>
      <cdr:y>0.13889</cdr:y>
    </cdr:to>
    <cdr:sp macro="" textlink="">
      <cdr:nvSpPr>
        <cdr:cNvPr id="2" name="TextBox 7">
          <a:extLst xmlns:a="http://schemas.openxmlformats.org/drawingml/2006/main">
            <a:ext uri="{FF2B5EF4-FFF2-40B4-BE49-F238E27FC236}">
              <a16:creationId xmlns:a16="http://schemas.microsoft.com/office/drawing/2014/main" id="{8CE50EE9-D924-1141-BDC7-649CAFE5B3C3}"/>
            </a:ext>
          </a:extLst>
        </cdr:cNvPr>
        <cdr:cNvSpPr txBox="1"/>
      </cdr:nvSpPr>
      <cdr:spPr>
        <a:xfrm xmlns:a="http://schemas.openxmlformats.org/drawingml/2006/main">
          <a:off x="1968500" y="101600"/>
          <a:ext cx="838200" cy="279400"/>
        </a:xfrm>
        <a:prstGeom xmlns:a="http://schemas.openxmlformats.org/drawingml/2006/main" prst="rect">
          <a:avLst/>
        </a:prstGeom>
        <a:solidFill xmlns:a="http://schemas.openxmlformats.org/drawingml/2006/main">
          <a:schemeClr val="lt1"/>
        </a:solidFill>
        <a:ln xmlns:a="http://schemas.openxmlformats.org/drawingml/2006/main" w="9525" cmpd="sng">
          <a:solidFill>
            <a:schemeClr val="lt1">
              <a:shade val="50000"/>
            </a:schemeClr>
          </a:solidFill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400"/>
            <a:t>Actin</a:t>
          </a:r>
        </a:p>
      </cdr:txBody>
    </cdr:sp>
  </cdr:relSizeAnchor>
</c:userShape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44E89-8EC6-934C-8BDD-FF6EA95A83E7}">
  <dimension ref="B2:D27"/>
  <sheetViews>
    <sheetView workbookViewId="0">
      <selection activeCell="D2" sqref="D2"/>
    </sheetView>
  </sheetViews>
  <sheetFormatPr baseColWidth="10" defaultRowHeight="16" x14ac:dyDescent="0.2"/>
  <sheetData>
    <row r="2" spans="2:4" ht="18" x14ac:dyDescent="0.2">
      <c r="D2" s="23" t="s">
        <v>29</v>
      </c>
    </row>
    <row r="10" spans="2:4" x14ac:dyDescent="0.2">
      <c r="B10" t="s">
        <v>9</v>
      </c>
    </row>
    <row r="19" spans="2:2" x14ac:dyDescent="0.2">
      <c r="B19" t="s">
        <v>30</v>
      </c>
    </row>
    <row r="27" spans="2:2" x14ac:dyDescent="0.2">
      <c r="B27" t="s">
        <v>31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BA41AB-A7F5-AD47-9832-075928B16E81}">
  <dimension ref="B2:D30"/>
  <sheetViews>
    <sheetView workbookViewId="0">
      <selection activeCell="D2" sqref="D2"/>
    </sheetView>
  </sheetViews>
  <sheetFormatPr baseColWidth="10" defaultRowHeight="16" x14ac:dyDescent="0.2"/>
  <sheetData>
    <row r="2" spans="2:4" ht="18" x14ac:dyDescent="0.2">
      <c r="D2" s="23" t="s">
        <v>28</v>
      </c>
    </row>
    <row r="11" spans="2:4" x14ac:dyDescent="0.2">
      <c r="B11" t="s">
        <v>9</v>
      </c>
    </row>
    <row r="20" spans="2:2" x14ac:dyDescent="0.2">
      <c r="B20" t="s">
        <v>30</v>
      </c>
    </row>
    <row r="30" spans="2:2" x14ac:dyDescent="0.2">
      <c r="B30" t="s">
        <v>31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1D9A3-1F1F-5348-A485-B06290E2F152}">
  <dimension ref="B1:M38"/>
  <sheetViews>
    <sheetView workbookViewId="0">
      <selection activeCell="B38" sqref="B38"/>
    </sheetView>
  </sheetViews>
  <sheetFormatPr baseColWidth="10" defaultRowHeight="16" x14ac:dyDescent="0.2"/>
  <sheetData>
    <row r="1" spans="2:13" ht="18" x14ac:dyDescent="0.2">
      <c r="B1" s="23" t="s">
        <v>79</v>
      </c>
    </row>
    <row r="4" spans="2:13" ht="21" x14ac:dyDescent="0.25">
      <c r="C4" s="2" t="s">
        <v>80</v>
      </c>
      <c r="D4" s="2"/>
      <c r="E4" s="2"/>
      <c r="F4" s="2"/>
      <c r="G4" s="2"/>
      <c r="H4" s="2" t="s">
        <v>9</v>
      </c>
      <c r="I4" s="2"/>
      <c r="J4" s="2"/>
      <c r="K4" s="2"/>
      <c r="L4" s="2"/>
      <c r="M4" s="2" t="s">
        <v>9</v>
      </c>
    </row>
    <row r="38" spans="2:2" x14ac:dyDescent="0.2">
      <c r="B38" s="17" t="s">
        <v>76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DB3A8A-B251-5E4D-B1B7-5AB224E7197E}">
  <dimension ref="C1:C21"/>
  <sheetViews>
    <sheetView workbookViewId="0">
      <selection activeCell="C1" sqref="C1"/>
    </sheetView>
  </sheetViews>
  <sheetFormatPr baseColWidth="10" defaultRowHeight="16" x14ac:dyDescent="0.2"/>
  <sheetData>
    <row r="1" spans="3:3" ht="18" x14ac:dyDescent="0.2">
      <c r="C1" s="23" t="s">
        <v>81</v>
      </c>
    </row>
    <row r="21" spans="3:3" x14ac:dyDescent="0.2">
      <c r="C21" s="17" t="s">
        <v>76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7900AE-7F90-8A4B-8EDB-D94624045B2A}">
  <dimension ref="A2:D37"/>
  <sheetViews>
    <sheetView workbookViewId="0">
      <selection activeCell="G35" sqref="G35"/>
    </sheetView>
  </sheetViews>
  <sheetFormatPr baseColWidth="10" defaultRowHeight="16" x14ac:dyDescent="0.2"/>
  <cols>
    <col min="1" max="1" width="17.5" customWidth="1"/>
    <col min="2" max="2" width="14.1640625" customWidth="1"/>
    <col min="3" max="3" width="13.1640625" customWidth="1"/>
  </cols>
  <sheetData>
    <row r="2" spans="1:3" ht="18" x14ac:dyDescent="0.2">
      <c r="A2" s="23" t="s">
        <v>82</v>
      </c>
    </row>
    <row r="9" spans="1:3" x14ac:dyDescent="0.2">
      <c r="C9" t="s">
        <v>9</v>
      </c>
    </row>
    <row r="18" spans="1:4" x14ac:dyDescent="0.2">
      <c r="C18" t="s">
        <v>10</v>
      </c>
    </row>
    <row r="26" spans="1:4" ht="18" x14ac:dyDescent="0.2">
      <c r="A26" s="23" t="s">
        <v>6</v>
      </c>
    </row>
    <row r="28" spans="1:4" x14ac:dyDescent="0.2">
      <c r="A28" s="17"/>
      <c r="B28" s="24" t="s">
        <v>4</v>
      </c>
      <c r="C28" s="24" t="s">
        <v>5</v>
      </c>
      <c r="D28" s="1"/>
    </row>
    <row r="29" spans="1:4" x14ac:dyDescent="0.2">
      <c r="A29" s="17" t="s">
        <v>0</v>
      </c>
      <c r="B29" s="25">
        <v>8.263060956365044E-2</v>
      </c>
      <c r="C29" s="25">
        <v>1.8956781934066039E-2</v>
      </c>
      <c r="D29" s="1"/>
    </row>
    <row r="30" spans="1:4" x14ac:dyDescent="0.2">
      <c r="A30" s="17" t="s">
        <v>1</v>
      </c>
      <c r="B30" s="25">
        <v>5.146871188596381E-2</v>
      </c>
      <c r="C30" s="25">
        <v>5.2954549854100953E-3</v>
      </c>
      <c r="D30" s="1"/>
    </row>
    <row r="31" spans="1:4" x14ac:dyDescent="0.2">
      <c r="A31" s="17" t="s">
        <v>3</v>
      </c>
      <c r="B31" s="25">
        <v>0.16898889648326845</v>
      </c>
      <c r="C31" s="25">
        <v>6.2583685490152597E-3</v>
      </c>
      <c r="D31" s="1"/>
    </row>
    <row r="32" spans="1:4" x14ac:dyDescent="0.2">
      <c r="A32" s="17" t="s">
        <v>2</v>
      </c>
      <c r="B32" s="25">
        <v>0.14608129704543263</v>
      </c>
      <c r="C32" s="25">
        <v>2.1194518603776979E-2</v>
      </c>
      <c r="D32" s="1"/>
    </row>
    <row r="33" spans="1:4" x14ac:dyDescent="0.2">
      <c r="A33" s="17" t="s">
        <v>11</v>
      </c>
      <c r="B33" s="24">
        <f>(B29+B30+B31+B32)/2</f>
        <v>0.22458475748915768</v>
      </c>
      <c r="C33" s="24">
        <f>(C29+C30+C31+C32)/2</f>
        <v>2.5852562036134188E-2</v>
      </c>
      <c r="D33" s="1"/>
    </row>
    <row r="34" spans="1:4" x14ac:dyDescent="0.2">
      <c r="A34" s="17"/>
      <c r="B34" s="17"/>
      <c r="C34" s="17"/>
    </row>
    <row r="35" spans="1:4" x14ac:dyDescent="0.2">
      <c r="A35" s="17" t="s">
        <v>7</v>
      </c>
      <c r="B35" s="17">
        <f>STDEV(B29:B32)/SQRT(4)</f>
        <v>2.7287856158472408E-2</v>
      </c>
      <c r="C35" s="17">
        <f>STDEV(C29:C32)/SQRT(4)</f>
        <v>4.1575358958885573E-3</v>
      </c>
    </row>
    <row r="36" spans="1:4" x14ac:dyDescent="0.2">
      <c r="A36" s="17"/>
      <c r="B36" s="17"/>
      <c r="C36" s="17"/>
    </row>
    <row r="37" spans="1:4" x14ac:dyDescent="0.2">
      <c r="A37" s="17" t="s">
        <v>8</v>
      </c>
      <c r="B37" s="24">
        <f>TTEST(B29:B32,C29:C32,2,1)</f>
        <v>3.4862499873107002E-2</v>
      </c>
      <c r="C37" s="24"/>
      <c r="D37" s="1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232C6-083E-BE44-A67A-59C9558F2D67}">
  <dimension ref="A1:P54"/>
  <sheetViews>
    <sheetView zoomScale="88" zoomScaleNormal="88" workbookViewId="0">
      <selection activeCell="K25" sqref="K25"/>
    </sheetView>
  </sheetViews>
  <sheetFormatPr baseColWidth="10" defaultRowHeight="16" x14ac:dyDescent="0.2"/>
  <sheetData>
    <row r="1" spans="1:16" s="17" customFormat="1" x14ac:dyDescent="0.2"/>
    <row r="2" spans="1:16" s="17" customFormat="1" ht="18" x14ac:dyDescent="0.2">
      <c r="A2" s="23" t="s">
        <v>83</v>
      </c>
    </row>
    <row r="3" spans="1:16" s="17" customFormat="1" x14ac:dyDescent="0.2">
      <c r="D3" s="17" t="s">
        <v>77</v>
      </c>
      <c r="P3" s="17" t="s">
        <v>24</v>
      </c>
    </row>
    <row r="4" spans="1:16" s="17" customFormat="1" x14ac:dyDescent="0.2"/>
    <row r="54" spans="1:1" x14ac:dyDescent="0.2">
      <c r="A54" t="s">
        <v>76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88E33B-B4E3-6F46-B54C-29DB5229A1D2}">
  <dimension ref="A10:F24"/>
  <sheetViews>
    <sheetView workbookViewId="0">
      <selection activeCell="A10" sqref="A10"/>
    </sheetView>
  </sheetViews>
  <sheetFormatPr baseColWidth="10" defaultRowHeight="16" x14ac:dyDescent="0.2"/>
  <sheetData>
    <row r="10" spans="1:6" ht="18" x14ac:dyDescent="0.2">
      <c r="A10" s="23" t="s">
        <v>12</v>
      </c>
      <c r="B10" s="17"/>
      <c r="C10" s="17"/>
      <c r="D10" s="17"/>
      <c r="E10" s="17"/>
      <c r="F10" s="17"/>
    </row>
    <row r="11" spans="1:6" x14ac:dyDescent="0.2">
      <c r="A11" s="17"/>
      <c r="B11" s="17"/>
      <c r="C11" s="17"/>
      <c r="D11" s="17"/>
      <c r="E11" s="17"/>
      <c r="F11" s="17"/>
    </row>
    <row r="12" spans="1:6" x14ac:dyDescent="0.2">
      <c r="A12" s="17"/>
      <c r="B12" s="17"/>
      <c r="C12" s="17"/>
      <c r="D12" s="17"/>
      <c r="E12" s="17"/>
      <c r="F12" s="17"/>
    </row>
    <row r="13" spans="1:6" x14ac:dyDescent="0.2">
      <c r="A13" s="17"/>
      <c r="B13" s="17"/>
      <c r="C13" s="17"/>
      <c r="D13" s="17"/>
      <c r="E13" s="17"/>
      <c r="F13" s="17"/>
    </row>
    <row r="14" spans="1:6" x14ac:dyDescent="0.2">
      <c r="A14" s="17" t="s">
        <v>0</v>
      </c>
      <c r="B14" s="17">
        <v>0.1262933683555407</v>
      </c>
      <c r="C14" s="17">
        <v>0.43583477305799223</v>
      </c>
      <c r="D14" s="17"/>
      <c r="E14" s="17"/>
      <c r="F14" s="17"/>
    </row>
    <row r="15" spans="1:6" x14ac:dyDescent="0.2">
      <c r="A15" s="17" t="s">
        <v>1</v>
      </c>
      <c r="B15" s="17">
        <v>0.25864704481901368</v>
      </c>
      <c r="C15" s="17">
        <v>0.42235148806468914</v>
      </c>
      <c r="D15" s="17"/>
      <c r="E15" s="17"/>
      <c r="F15" s="17"/>
    </row>
    <row r="16" spans="1:6" x14ac:dyDescent="0.2">
      <c r="A16" s="17" t="s">
        <v>3</v>
      </c>
      <c r="B16" s="17">
        <v>0.31985273933349473</v>
      </c>
      <c r="C16" s="17">
        <v>0.64103550390991093</v>
      </c>
      <c r="D16" s="17"/>
      <c r="E16" s="17"/>
      <c r="F16" s="17"/>
    </row>
    <row r="17" spans="1:6" x14ac:dyDescent="0.2">
      <c r="A17" s="17"/>
      <c r="B17" s="17"/>
      <c r="C17" s="17"/>
      <c r="D17" s="17"/>
      <c r="E17" s="17"/>
      <c r="F17" s="17"/>
    </row>
    <row r="18" spans="1:6" x14ac:dyDescent="0.2">
      <c r="A18" s="17" t="s">
        <v>11</v>
      </c>
      <c r="B18" s="17">
        <f>(B14+B15+B16)/3</f>
        <v>0.23493105083601637</v>
      </c>
      <c r="C18" s="17">
        <f>(C14+C15+C16)/3</f>
        <v>0.49974058834419743</v>
      </c>
      <c r="D18" s="17"/>
      <c r="E18" s="17"/>
      <c r="F18" s="17"/>
    </row>
    <row r="19" spans="1:6" x14ac:dyDescent="0.2">
      <c r="A19" s="17"/>
      <c r="B19" s="17"/>
      <c r="C19" s="17"/>
      <c r="D19" s="17"/>
      <c r="E19" s="17"/>
      <c r="F19" s="17"/>
    </row>
    <row r="20" spans="1:6" x14ac:dyDescent="0.2">
      <c r="A20" s="17" t="s">
        <v>7</v>
      </c>
      <c r="B20" s="17">
        <f>STDEV(B14:B16)/SQRT(3)</f>
        <v>5.7120176824237534E-2</v>
      </c>
      <c r="C20" s="17">
        <v>7.075459847739983E-2</v>
      </c>
      <c r="D20" s="17"/>
      <c r="E20" s="17"/>
      <c r="F20" s="17"/>
    </row>
    <row r="21" spans="1:6" x14ac:dyDescent="0.2">
      <c r="A21" s="17"/>
      <c r="B21" s="17"/>
      <c r="C21" s="17"/>
      <c r="D21" s="17"/>
      <c r="E21" s="17"/>
      <c r="F21" s="17"/>
    </row>
    <row r="22" spans="1:6" x14ac:dyDescent="0.2">
      <c r="A22" s="17" t="s">
        <v>8</v>
      </c>
      <c r="B22" s="17">
        <f>TTEST(B14:B16,C14:C16, 2,1)</f>
        <v>3.4709862178180569E-2</v>
      </c>
      <c r="C22" s="17"/>
      <c r="D22" s="17"/>
      <c r="E22" s="17"/>
      <c r="F22" s="17"/>
    </row>
    <row r="23" spans="1:6" x14ac:dyDescent="0.2">
      <c r="A23" s="17"/>
      <c r="B23" s="17"/>
      <c r="C23" s="17"/>
      <c r="D23" s="17"/>
      <c r="E23" s="17"/>
      <c r="F23" s="17"/>
    </row>
    <row r="24" spans="1:6" x14ac:dyDescent="0.2">
      <c r="A24" s="17"/>
      <c r="B24" s="17"/>
      <c r="C24" s="17"/>
      <c r="D24" s="17"/>
      <c r="E24" s="17"/>
      <c r="F24" s="17"/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34556E-4E76-1A4F-8569-1808CC13DF8C}">
  <dimension ref="C2"/>
  <sheetViews>
    <sheetView workbookViewId="0">
      <selection activeCell="F32" sqref="F32"/>
    </sheetView>
  </sheetViews>
  <sheetFormatPr baseColWidth="10" defaultRowHeight="16" x14ac:dyDescent="0.2"/>
  <sheetData>
    <row r="2" spans="3:3" ht="18" x14ac:dyDescent="0.2">
      <c r="C2" s="23" t="s">
        <v>78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7FC33A-17AE-F943-9FF7-80496DDC9874}">
  <dimension ref="A1:H44"/>
  <sheetViews>
    <sheetView workbookViewId="0">
      <selection activeCell="B2" sqref="B2"/>
    </sheetView>
  </sheetViews>
  <sheetFormatPr baseColWidth="10" defaultRowHeight="19" x14ac:dyDescent="0.25"/>
  <cols>
    <col min="1" max="1" width="10.83203125" style="4"/>
    <col min="2" max="2" width="29.83203125" style="4" customWidth="1"/>
    <col min="3" max="8" width="14" style="4" customWidth="1"/>
  </cols>
  <sheetData>
    <row r="1" spans="1:8" ht="16" x14ac:dyDescent="0.2">
      <c r="A1" s="17"/>
      <c r="B1" s="17"/>
      <c r="C1" s="17"/>
      <c r="D1" s="17"/>
      <c r="E1" s="17"/>
      <c r="F1" s="17"/>
      <c r="G1" s="17"/>
      <c r="H1" s="17"/>
    </row>
    <row r="2" spans="1:8" ht="18" x14ac:dyDescent="0.2">
      <c r="A2" s="17"/>
      <c r="B2" s="23" t="s">
        <v>84</v>
      </c>
      <c r="C2" s="17"/>
      <c r="D2" s="17"/>
      <c r="E2" s="17"/>
      <c r="F2" s="17"/>
      <c r="G2" s="17"/>
      <c r="H2" s="17"/>
    </row>
    <row r="3" spans="1:8" ht="16" x14ac:dyDescent="0.2">
      <c r="A3" s="17"/>
      <c r="B3" s="17"/>
      <c r="C3" s="17"/>
      <c r="D3" s="17"/>
      <c r="E3" s="17"/>
      <c r="F3" s="17"/>
      <c r="G3" s="17"/>
      <c r="H3" s="17"/>
    </row>
    <row r="4" spans="1:8" ht="16" x14ac:dyDescent="0.2">
      <c r="A4" s="17"/>
      <c r="B4" s="22" t="s">
        <v>46</v>
      </c>
      <c r="C4" s="17" t="s">
        <v>37</v>
      </c>
      <c r="D4" s="17" t="s">
        <v>36</v>
      </c>
      <c r="E4" s="17" t="s">
        <v>35</v>
      </c>
      <c r="F4" s="17" t="s">
        <v>11</v>
      </c>
      <c r="G4" s="17" t="s">
        <v>7</v>
      </c>
      <c r="H4" s="17" t="s">
        <v>8</v>
      </c>
    </row>
    <row r="5" spans="1:8" ht="16" x14ac:dyDescent="0.2">
      <c r="A5" s="17"/>
      <c r="B5" s="17" t="s">
        <v>45</v>
      </c>
      <c r="C5" s="17">
        <v>6.2076750715056315E-5</v>
      </c>
      <c r="D5" s="17">
        <v>9.111872897464614E-5</v>
      </c>
      <c r="E5" s="17">
        <v>6.5498699958519709E-5</v>
      </c>
      <c r="F5" s="17">
        <f>AVERAGE(C5:E5)</f>
        <v>7.2898059882740726E-5</v>
      </c>
      <c r="G5" s="17">
        <f>STDEV(C5:E5)</f>
        <v>1.5872051561589257E-5</v>
      </c>
      <c r="H5" s="17">
        <f>TTEST(C5:E5,C6:E6,2,1)</f>
        <v>0.37341597010946426</v>
      </c>
    </row>
    <row r="6" spans="1:8" ht="16" x14ac:dyDescent="0.2">
      <c r="A6" s="17"/>
      <c r="B6" s="17" t="s">
        <v>44</v>
      </c>
      <c r="C6" s="17">
        <v>3.6490001067253E-4</v>
      </c>
      <c r="D6" s="17">
        <v>1.4169972333200496E-4</v>
      </c>
      <c r="E6" s="17">
        <v>4.596760564183634E-5</v>
      </c>
      <c r="F6" s="17">
        <f>AVERAGE(C6:E6)</f>
        <v>1.8418911321545708E-4</v>
      </c>
      <c r="G6" s="17">
        <f>STDEV(C6:E6)</f>
        <v>1.6365659453308507E-4</v>
      </c>
      <c r="H6" s="17"/>
    </row>
    <row r="7" spans="1:8" ht="16" x14ac:dyDescent="0.2">
      <c r="A7" s="17"/>
      <c r="B7" s="17"/>
      <c r="C7" s="17"/>
      <c r="D7" s="17"/>
      <c r="E7" s="17"/>
      <c r="F7" s="17"/>
      <c r="G7" s="17"/>
      <c r="H7" s="17"/>
    </row>
    <row r="8" spans="1:8" ht="16" x14ac:dyDescent="0.2">
      <c r="A8" s="17"/>
      <c r="B8" s="6" t="s">
        <v>43</v>
      </c>
      <c r="C8" s="17" t="s">
        <v>37</v>
      </c>
      <c r="D8" s="17" t="s">
        <v>36</v>
      </c>
      <c r="E8" s="17" t="s">
        <v>35</v>
      </c>
      <c r="F8" s="17" t="s">
        <v>11</v>
      </c>
      <c r="G8" s="17" t="s">
        <v>7</v>
      </c>
      <c r="H8" s="17" t="s">
        <v>8</v>
      </c>
    </row>
    <row r="9" spans="1:8" ht="16" x14ac:dyDescent="0.2">
      <c r="A9" s="17"/>
      <c r="B9" s="17" t="s">
        <v>42</v>
      </c>
      <c r="C9" s="17">
        <v>1.5113651994391422E-4</v>
      </c>
      <c r="D9" s="17">
        <v>1.2801205386914218E-3</v>
      </c>
      <c r="E9" s="17">
        <v>1.1531030497582565E-3</v>
      </c>
      <c r="F9" s="17">
        <f>AVERAGE(C9:E9)</f>
        <v>8.6145336946453089E-4</v>
      </c>
      <c r="G9" s="17">
        <f>STDEV(C9:E9)</f>
        <v>6.1842208940042921E-4</v>
      </c>
      <c r="H9" s="17">
        <f>TTEST(C9:E9,C10:E10,2,1)</f>
        <v>6.4268102809932115E-2</v>
      </c>
    </row>
    <row r="10" spans="1:8" ht="16" x14ac:dyDescent="0.2">
      <c r="A10" s="17"/>
      <c r="B10" s="17" t="s">
        <v>41</v>
      </c>
      <c r="C10" s="17">
        <v>1.5405234400888512E-3</v>
      </c>
      <c r="D10" s="17">
        <v>1.8179763565859554E-3</v>
      </c>
      <c r="E10" s="17">
        <v>2.6580382897059035E-3</v>
      </c>
      <c r="F10" s="17">
        <f>AVERAGE(C10:E10)</f>
        <v>2.0055126954602368E-3</v>
      </c>
      <c r="G10" s="17">
        <f>STDEV(C10:E10)</f>
        <v>5.8188252128538165E-4</v>
      </c>
      <c r="H10" s="17"/>
    </row>
    <row r="11" spans="1:8" ht="16" x14ac:dyDescent="0.2">
      <c r="A11" s="17"/>
      <c r="B11" s="17"/>
      <c r="C11" s="17"/>
      <c r="D11" s="17"/>
      <c r="E11" s="17"/>
      <c r="F11" s="17"/>
      <c r="G11" s="17"/>
      <c r="H11" s="17"/>
    </row>
    <row r="12" spans="1:8" ht="16" x14ac:dyDescent="0.2">
      <c r="A12" s="17"/>
      <c r="B12" s="6" t="s">
        <v>40</v>
      </c>
      <c r="C12" s="17" t="s">
        <v>37</v>
      </c>
      <c r="D12" s="17" t="s">
        <v>36</v>
      </c>
      <c r="E12" s="17" t="s">
        <v>35</v>
      </c>
      <c r="F12" s="17" t="s">
        <v>11</v>
      </c>
      <c r="G12" s="17" t="s">
        <v>7</v>
      </c>
      <c r="H12" s="17" t="s">
        <v>8</v>
      </c>
    </row>
    <row r="13" spans="1:8" ht="16" x14ac:dyDescent="0.2">
      <c r="A13" s="17"/>
      <c r="B13" s="17" t="s">
        <v>39</v>
      </c>
      <c r="C13" s="17">
        <v>0.30027551956391813</v>
      </c>
      <c r="D13" s="17">
        <v>0.31077347904918246</v>
      </c>
      <c r="E13" s="17">
        <v>0.21932435582799192</v>
      </c>
      <c r="F13" s="17">
        <f>AVERAGE(C13:E13)</f>
        <v>0.27679111814703083</v>
      </c>
      <c r="G13" s="17">
        <f>STDEV(C13:E13)</f>
        <v>5.004371455950541E-2</v>
      </c>
      <c r="H13" s="17">
        <f>TTEST(C13:E13,C14:E14,2,1)</f>
        <v>5.9155519569693893E-2</v>
      </c>
    </row>
    <row r="14" spans="1:8" ht="16" x14ac:dyDescent="0.2">
      <c r="A14" s="17"/>
      <c r="B14" s="17" t="s">
        <v>38</v>
      </c>
      <c r="C14" s="17">
        <v>1.1741227653997313</v>
      </c>
      <c r="D14" s="17">
        <v>1.1871837202626518</v>
      </c>
      <c r="E14" s="17">
        <v>0.56157922389760329</v>
      </c>
      <c r="F14" s="17">
        <f>AVERAGE(C14:E14)</f>
        <v>0.97429523651999539</v>
      </c>
      <c r="G14" s="17">
        <f>STDEV(C14:E14)</f>
        <v>0.35748220576929129</v>
      </c>
      <c r="H14" s="17"/>
    </row>
    <row r="15" spans="1:8" ht="16" x14ac:dyDescent="0.2">
      <c r="A15" s="17"/>
      <c r="B15" s="17"/>
      <c r="C15" s="17"/>
      <c r="D15" s="17"/>
      <c r="E15" s="17"/>
      <c r="F15" s="17"/>
      <c r="G15" s="17"/>
      <c r="H15" s="17"/>
    </row>
    <row r="16" spans="1:8" ht="16" x14ac:dyDescent="0.2">
      <c r="A16" s="17"/>
      <c r="B16" s="6" t="s">
        <v>32</v>
      </c>
      <c r="C16" s="17" t="s">
        <v>37</v>
      </c>
      <c r="D16" s="17" t="s">
        <v>36</v>
      </c>
      <c r="E16" s="17" t="s">
        <v>35</v>
      </c>
      <c r="F16" s="17" t="s">
        <v>11</v>
      </c>
      <c r="G16" s="17" t="s">
        <v>7</v>
      </c>
      <c r="H16" s="17" t="s">
        <v>8</v>
      </c>
    </row>
    <row r="17" spans="1:8" ht="16" x14ac:dyDescent="0.2">
      <c r="A17" s="17"/>
      <c r="B17" s="17" t="s">
        <v>34</v>
      </c>
      <c r="C17" s="17">
        <v>9.1070459342485324E-2</v>
      </c>
      <c r="D17" s="17">
        <v>0.12989046519224504</v>
      </c>
      <c r="E17" s="17">
        <v>0.1081211609613503</v>
      </c>
      <c r="F17" s="17">
        <f>AVERAGE(C17:E17)</f>
        <v>0.10969402849869354</v>
      </c>
      <c r="G17" s="17">
        <f>STDEV(C17:E17)</f>
        <v>1.9457740047635723E-2</v>
      </c>
      <c r="H17" s="17">
        <f>TTEST(C17:E17,C18:E18,2,1)</f>
        <v>1.5538534113787493E-2</v>
      </c>
    </row>
    <row r="18" spans="1:8" ht="16" x14ac:dyDescent="0.2">
      <c r="A18" s="17"/>
      <c r="B18" s="17" t="s">
        <v>33</v>
      </c>
      <c r="C18" s="17">
        <v>2.8494504216780836</v>
      </c>
      <c r="D18" s="17">
        <v>2.5851529242104698</v>
      </c>
      <c r="E18" s="17">
        <v>3.8081300143325953</v>
      </c>
      <c r="F18" s="17">
        <f>AVERAGE(C18:E18)</f>
        <v>3.0809111200737163</v>
      </c>
      <c r="G18" s="17">
        <f>STDEV(C18:E18)</f>
        <v>0.64350507528475742</v>
      </c>
      <c r="H18" s="17"/>
    </row>
    <row r="42" spans="1:3" x14ac:dyDescent="0.25">
      <c r="A42" s="7"/>
      <c r="B42" s="7"/>
      <c r="C42" s="7"/>
    </row>
    <row r="43" spans="1:3" x14ac:dyDescent="0.25">
      <c r="A43" s="6"/>
      <c r="B43" s="6"/>
      <c r="C43" s="6"/>
    </row>
    <row r="44" spans="1:3" x14ac:dyDescent="0.25">
      <c r="A44" s="6"/>
      <c r="B44" s="6"/>
      <c r="C44" s="5"/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AE8DCF-A0A7-CD4C-A89A-9D27AC37FA9E}">
  <dimension ref="B2:Q36"/>
  <sheetViews>
    <sheetView topLeftCell="A6" workbookViewId="0">
      <selection activeCell="H35" sqref="H35"/>
    </sheetView>
  </sheetViews>
  <sheetFormatPr baseColWidth="10" defaultRowHeight="16" x14ac:dyDescent="0.2"/>
  <cols>
    <col min="2" max="2" width="36.5" customWidth="1"/>
    <col min="4" max="4" width="12.83203125" customWidth="1"/>
    <col min="8" max="8" width="13.33203125" customWidth="1"/>
    <col min="10" max="10" width="17.6640625" customWidth="1"/>
  </cols>
  <sheetData>
    <row r="2" spans="2:13" ht="18" x14ac:dyDescent="0.2">
      <c r="B2" s="23" t="s">
        <v>85</v>
      </c>
      <c r="C2" s="8"/>
      <c r="D2" s="8"/>
      <c r="E2" s="8"/>
      <c r="F2" s="8"/>
      <c r="G2" s="8"/>
      <c r="H2" s="8"/>
      <c r="I2" s="8"/>
      <c r="J2" s="8"/>
      <c r="K2" s="8"/>
      <c r="L2" s="8"/>
      <c r="M2" s="8"/>
    </row>
    <row r="3" spans="2:13" x14ac:dyDescent="0.2"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</row>
    <row r="4" spans="2:13" ht="18" x14ac:dyDescent="0.2">
      <c r="B4" s="18" t="s">
        <v>40</v>
      </c>
      <c r="C4" s="18" t="s">
        <v>37</v>
      </c>
      <c r="D4" s="18" t="s">
        <v>36</v>
      </c>
      <c r="E4" s="18" t="s">
        <v>35</v>
      </c>
      <c r="F4" s="16" t="s">
        <v>11</v>
      </c>
      <c r="G4" s="17" t="s">
        <v>7</v>
      </c>
      <c r="H4" s="17"/>
    </row>
    <row r="5" spans="2:13" x14ac:dyDescent="0.2">
      <c r="B5" s="18" t="s">
        <v>64</v>
      </c>
      <c r="C5" s="18">
        <v>5.9209143304872598E-2</v>
      </c>
      <c r="D5" s="18">
        <v>5.2306508406469221E-2</v>
      </c>
      <c r="E5" s="18">
        <v>5.4916346841648589E-2</v>
      </c>
      <c r="F5" s="18">
        <f>AVERAGE(C5:E5)</f>
        <v>5.5477332850996798E-2</v>
      </c>
      <c r="G5" s="18">
        <f>STDEV(C5:E5)</f>
        <v>3.4853437581072798E-3</v>
      </c>
      <c r="H5" s="17"/>
    </row>
    <row r="6" spans="2:13" x14ac:dyDescent="0.2">
      <c r="B6" s="18" t="s">
        <v>63</v>
      </c>
      <c r="C6" s="18">
        <v>3.0005744555042378E-2</v>
      </c>
      <c r="D6" s="18">
        <v>3.4476143212253015E-2</v>
      </c>
      <c r="E6" s="18">
        <v>3.6644323605578483E-2</v>
      </c>
      <c r="F6" s="18">
        <f>AVERAGE(C6:E6)</f>
        <v>3.3708737124291295E-2</v>
      </c>
      <c r="G6" s="18">
        <f>STDEV(C6:E6)</f>
        <v>3.3851686856691131E-3</v>
      </c>
      <c r="H6" s="17"/>
    </row>
    <row r="7" spans="2:13" x14ac:dyDescent="0.2">
      <c r="B7" s="18" t="s">
        <v>62</v>
      </c>
      <c r="C7" s="18">
        <v>9.318726118752968E-2</v>
      </c>
      <c r="D7" s="18">
        <v>6.5520269494990291E-2</v>
      </c>
      <c r="E7" s="18">
        <v>4.6850568026029007E-2</v>
      </c>
      <c r="F7" s="18">
        <f>AVERAGE(C7:E7)</f>
        <v>6.8519366236182988E-2</v>
      </c>
      <c r="G7" s="18">
        <f>STDEV(C7:E7)</f>
        <v>2.3313477201675436E-2</v>
      </c>
      <c r="H7" s="17"/>
    </row>
    <row r="8" spans="2:13" x14ac:dyDescent="0.2">
      <c r="B8" s="18" t="s">
        <v>61</v>
      </c>
      <c r="C8" s="18">
        <v>9.2948253590598648E-2</v>
      </c>
      <c r="D8" s="18">
        <v>3.7393530490170919E-2</v>
      </c>
      <c r="E8" s="18">
        <v>6.7293180070870054E-2</v>
      </c>
      <c r="F8" s="18">
        <f>AVERAGE(C8:E8)</f>
        <v>6.5878321383879876E-2</v>
      </c>
      <c r="G8" s="18">
        <f>STDEV(C8:E8)</f>
        <v>2.7804373460292429E-2</v>
      </c>
      <c r="H8" s="17"/>
    </row>
    <row r="9" spans="2:13" x14ac:dyDescent="0.2">
      <c r="B9" s="17"/>
      <c r="C9" s="17"/>
      <c r="D9" s="17"/>
      <c r="E9" s="17"/>
      <c r="F9" s="17"/>
      <c r="G9" s="17"/>
      <c r="H9" s="17"/>
    </row>
    <row r="10" spans="2:13" ht="18" x14ac:dyDescent="0.2">
      <c r="B10" s="18" t="s">
        <v>32</v>
      </c>
      <c r="C10" s="18" t="s">
        <v>37</v>
      </c>
      <c r="D10" s="18" t="s">
        <v>36</v>
      </c>
      <c r="E10" s="18" t="s">
        <v>35</v>
      </c>
      <c r="F10" s="16" t="s">
        <v>11</v>
      </c>
      <c r="G10" s="17" t="s">
        <v>7</v>
      </c>
      <c r="H10" s="17" t="s">
        <v>8</v>
      </c>
    </row>
    <row r="11" spans="2:13" x14ac:dyDescent="0.2">
      <c r="B11" s="18" t="s">
        <v>60</v>
      </c>
      <c r="C11" s="18">
        <v>8.5036374732010648E-3</v>
      </c>
      <c r="D11" s="18">
        <v>0.22559252725809784</v>
      </c>
      <c r="E11" s="18">
        <v>0.25150754507869805</v>
      </c>
      <c r="F11" s="18">
        <f>AVERAGE(C11:E11)</f>
        <v>0.16186790326999898</v>
      </c>
      <c r="G11" s="18">
        <f>STDEV(C11:E11)</f>
        <v>0.1334479132647029</v>
      </c>
      <c r="H11" s="18">
        <f>TTEST(C5:E5,C11:E11,2,1)</f>
        <v>0.30963321427165846</v>
      </c>
    </row>
    <row r="12" spans="2:13" x14ac:dyDescent="0.2">
      <c r="B12" s="18" t="s">
        <v>59</v>
      </c>
      <c r="C12" s="18">
        <v>0.50073015545950428</v>
      </c>
      <c r="D12" s="18">
        <v>9.1000896183781488E-2</v>
      </c>
      <c r="E12" s="18">
        <v>0.1731876765128775</v>
      </c>
      <c r="F12" s="18">
        <f>AVERAGE(C12:E12)</f>
        <v>0.25497290938538775</v>
      </c>
      <c r="G12" s="18">
        <f>STDEV(C12:E12)</f>
        <v>0.21676285362964337</v>
      </c>
      <c r="H12" s="18">
        <f>TTEST(C6:E6,C12:E12,2,1)</f>
        <v>0.22322890711459686</v>
      </c>
    </row>
    <row r="13" spans="2:13" x14ac:dyDescent="0.2">
      <c r="B13" s="18" t="s">
        <v>58</v>
      </c>
      <c r="C13" s="18">
        <v>8.0092132275738373E-2</v>
      </c>
      <c r="D13" s="18">
        <v>0.10268961806072824</v>
      </c>
      <c r="E13" s="18">
        <v>0.2348809316616649</v>
      </c>
      <c r="F13" s="18">
        <f>AVERAGE(C13:E13)</f>
        <v>0.13922089399937718</v>
      </c>
      <c r="G13" s="18">
        <f>STDEV(C13:E13)</f>
        <v>8.361096635677305E-2</v>
      </c>
      <c r="H13" s="18">
        <f>TTEST(C7:E7,C13:E13,2,1)</f>
        <v>0.36257886346989332</v>
      </c>
    </row>
    <row r="14" spans="2:13" x14ac:dyDescent="0.2">
      <c r="B14" s="18" t="s">
        <v>57</v>
      </c>
      <c r="C14" s="18">
        <v>9.0374537003025932E-4</v>
      </c>
      <c r="D14" s="18">
        <v>0.1644455873237422</v>
      </c>
      <c r="E14" s="18">
        <v>0.45442554249095307</v>
      </c>
      <c r="F14" s="18">
        <f>AVERAGE(C14:E14)</f>
        <v>0.20659162506157516</v>
      </c>
      <c r="G14" s="18">
        <f>STDEV(C14:E14)</f>
        <v>0.22967960616627897</v>
      </c>
      <c r="H14" s="18">
        <f>TTEST(C8:E8,C14:E14,2,1)</f>
        <v>0.41653388469217012</v>
      </c>
    </row>
    <row r="15" spans="2:13" x14ac:dyDescent="0.2">
      <c r="B15" s="17"/>
      <c r="C15" s="17"/>
      <c r="D15" s="17"/>
      <c r="E15" s="17"/>
      <c r="F15" s="17"/>
      <c r="G15" s="17"/>
      <c r="H15" s="17"/>
    </row>
    <row r="16" spans="2:13" x14ac:dyDescent="0.2">
      <c r="B16" s="17" t="s">
        <v>56</v>
      </c>
      <c r="C16" s="17"/>
      <c r="D16" s="17"/>
      <c r="E16" s="17"/>
      <c r="F16" s="17"/>
      <c r="G16" s="17"/>
      <c r="H16" s="17"/>
    </row>
    <row r="17" spans="2:17" ht="18" x14ac:dyDescent="0.2">
      <c r="B17" s="17" t="s">
        <v>55</v>
      </c>
      <c r="C17" s="17" t="s">
        <v>37</v>
      </c>
      <c r="D17" s="17" t="s">
        <v>36</v>
      </c>
      <c r="E17" s="17" t="s">
        <v>35</v>
      </c>
      <c r="F17" s="16" t="s">
        <v>11</v>
      </c>
      <c r="G17" s="17" t="s">
        <v>7</v>
      </c>
      <c r="H17" s="17"/>
      <c r="O17" s="9"/>
      <c r="P17" s="9"/>
      <c r="Q17" s="9"/>
    </row>
    <row r="18" spans="2:17" ht="18" x14ac:dyDescent="0.2">
      <c r="B18" s="18" t="s">
        <v>54</v>
      </c>
      <c r="C18" s="17">
        <v>0.14907243087987523</v>
      </c>
      <c r="D18" s="17">
        <v>0.12687836834760566</v>
      </c>
      <c r="E18" s="17">
        <v>0.14861702472722288</v>
      </c>
      <c r="F18" s="17">
        <f>AVERAGE(C18:E18)</f>
        <v>0.14152260798490127</v>
      </c>
      <c r="G18" s="17">
        <f>STDEV(C18:E18)</f>
        <v>1.2684327518905882E-2</v>
      </c>
      <c r="H18" s="17"/>
      <c r="O18" s="9"/>
      <c r="P18" s="9"/>
      <c r="Q18" s="9"/>
    </row>
    <row r="19" spans="2:17" ht="18" x14ac:dyDescent="0.2">
      <c r="B19" s="18" t="s">
        <v>53</v>
      </c>
      <c r="C19" s="17">
        <v>0.22088957797931635</v>
      </c>
      <c r="D19" s="17">
        <v>0.17353392977532833</v>
      </c>
      <c r="E19" s="17">
        <v>0.17363266647152331</v>
      </c>
      <c r="F19" s="17">
        <f>AVERAGE(C19:E19)</f>
        <v>0.18935205807538935</v>
      </c>
      <c r="G19" s="17">
        <f>STDEV(C19:E19)</f>
        <v>2.7312338027011274E-2</v>
      </c>
      <c r="H19" s="17"/>
      <c r="O19" s="9"/>
      <c r="P19" s="9"/>
      <c r="Q19" s="9"/>
    </row>
    <row r="20" spans="2:17" ht="18" x14ac:dyDescent="0.2">
      <c r="B20" s="18" t="s">
        <v>52</v>
      </c>
      <c r="C20" s="17">
        <v>0.14031850785585492</v>
      </c>
      <c r="D20" s="17">
        <v>0.12850795435651055</v>
      </c>
      <c r="E20" s="17">
        <v>0.27887668911341013</v>
      </c>
      <c r="F20" s="17">
        <f>AVERAGE(C20:E20)</f>
        <v>0.18256771710859188</v>
      </c>
      <c r="G20" s="17">
        <f>STDEV(C20:E20)</f>
        <v>8.3614806463681204E-2</v>
      </c>
      <c r="H20" s="17"/>
      <c r="O20" s="9"/>
      <c r="P20" s="9"/>
      <c r="Q20" s="9"/>
    </row>
    <row r="21" spans="2:17" ht="18" x14ac:dyDescent="0.2">
      <c r="B21" s="18" t="s">
        <v>51</v>
      </c>
      <c r="C21" s="17">
        <v>0.26142782542778509</v>
      </c>
      <c r="D21" s="17">
        <v>0.21054640429116842</v>
      </c>
      <c r="E21" s="17">
        <v>0.18807434694210359</v>
      </c>
      <c r="F21" s="17">
        <f>AVERAGE(C21:E21)</f>
        <v>0.22001619222035237</v>
      </c>
      <c r="G21" s="17">
        <f>STDEV(C21:E21)</f>
        <v>3.758245420478977E-2</v>
      </c>
      <c r="H21" s="17"/>
      <c r="O21" s="9"/>
      <c r="P21" s="9"/>
      <c r="Q21" s="9"/>
    </row>
    <row r="22" spans="2:17" ht="18" x14ac:dyDescent="0.2">
      <c r="B22" s="17"/>
      <c r="C22" s="18"/>
      <c r="D22" s="21"/>
      <c r="E22" s="20"/>
      <c r="F22" s="20"/>
      <c r="G22" s="20"/>
      <c r="H22" s="18"/>
      <c r="I22" s="8"/>
      <c r="J22" s="9"/>
      <c r="K22" s="10"/>
      <c r="L22" s="11"/>
      <c r="M22" s="10"/>
      <c r="N22" s="9"/>
      <c r="O22" s="9"/>
      <c r="P22" s="9"/>
      <c r="Q22" s="9"/>
    </row>
    <row r="23" spans="2:17" ht="18" x14ac:dyDescent="0.2">
      <c r="B23" s="17" t="s">
        <v>32</v>
      </c>
      <c r="C23" s="17" t="s">
        <v>37</v>
      </c>
      <c r="D23" s="17" t="s">
        <v>36</v>
      </c>
      <c r="E23" s="17" t="s">
        <v>35</v>
      </c>
      <c r="F23" s="16" t="s">
        <v>11</v>
      </c>
      <c r="G23" s="17" t="s">
        <v>7</v>
      </c>
      <c r="H23" s="17" t="s">
        <v>8</v>
      </c>
      <c r="I23" s="8"/>
      <c r="J23" s="8"/>
      <c r="K23" s="8"/>
      <c r="L23" s="8"/>
      <c r="M23" s="8"/>
      <c r="N23" s="8"/>
      <c r="O23" s="8"/>
      <c r="P23" s="8"/>
      <c r="Q23" s="8"/>
    </row>
    <row r="24" spans="2:17" x14ac:dyDescent="0.2">
      <c r="B24" s="18" t="s">
        <v>50</v>
      </c>
      <c r="C24" s="17">
        <v>0.41783030712027452</v>
      </c>
      <c r="D24" s="17">
        <v>0.25637946285639884</v>
      </c>
      <c r="E24" s="17">
        <v>0.35133194886337316</v>
      </c>
      <c r="F24" s="17">
        <f>AVERAGE(C24:E24)</f>
        <v>0.3418472396133489</v>
      </c>
      <c r="G24" s="17">
        <f>STDEV(C24:E24)</f>
        <v>8.1142242762618028E-2</v>
      </c>
      <c r="H24" s="17">
        <f>TTEST(C18:E18,C24:E24,2,1)</f>
        <v>3.8021804538569362E-2</v>
      </c>
      <c r="I24" s="8"/>
      <c r="J24" s="8"/>
      <c r="K24" s="8"/>
      <c r="L24" s="8"/>
      <c r="M24" s="8"/>
      <c r="N24" s="8"/>
      <c r="O24" s="8"/>
      <c r="P24" s="8"/>
      <c r="Q24" s="8"/>
    </row>
    <row r="25" spans="2:17" ht="18" x14ac:dyDescent="0.2">
      <c r="B25" s="18" t="s">
        <v>49</v>
      </c>
      <c r="C25" s="17">
        <v>2.3874514220570138</v>
      </c>
      <c r="D25" s="17">
        <v>1.69402454822063</v>
      </c>
      <c r="E25" s="17">
        <v>1.8824406929391162</v>
      </c>
      <c r="F25" s="17">
        <f>AVERAGE(C25:E25)</f>
        <v>1.9879722210722537</v>
      </c>
      <c r="G25" s="17">
        <f>STDEV(C25:E25)</f>
        <v>0.35855666903881428</v>
      </c>
      <c r="H25" s="17">
        <f>TTEST(C19:E19,C25:E25,2,1)</f>
        <v>1.1185131509221499E-2</v>
      </c>
      <c r="I25" s="8"/>
      <c r="J25" s="9"/>
      <c r="K25" s="9"/>
      <c r="L25" s="9"/>
      <c r="M25" s="9"/>
      <c r="N25" s="9"/>
      <c r="O25" s="9"/>
      <c r="P25" s="9"/>
      <c r="Q25" s="9"/>
    </row>
    <row r="26" spans="2:17" ht="18" x14ac:dyDescent="0.2">
      <c r="B26" s="18" t="s">
        <v>48</v>
      </c>
      <c r="C26" s="17">
        <v>3.6165961316628019</v>
      </c>
      <c r="D26" s="17">
        <v>1.7633496174109156</v>
      </c>
      <c r="E26" s="17">
        <v>3.3704317646499962</v>
      </c>
      <c r="F26" s="17">
        <f>AVERAGE(C26:E26)</f>
        <v>2.9167925045745715</v>
      </c>
      <c r="G26" s="17">
        <f>STDEV(C26:E26)</f>
        <v>1.006465148108977</v>
      </c>
      <c r="H26" s="17">
        <f>TTEST(C20:E20,C26:E26,2,1)</f>
        <v>3.9586257050832747E-2</v>
      </c>
      <c r="I26" s="8"/>
      <c r="J26" s="9"/>
      <c r="K26" s="10"/>
      <c r="L26" s="10"/>
      <c r="M26" s="10"/>
      <c r="N26" s="9"/>
      <c r="O26" s="9"/>
      <c r="P26" s="9"/>
      <c r="Q26" s="9"/>
    </row>
    <row r="27" spans="2:17" ht="18" x14ac:dyDescent="0.2">
      <c r="B27" s="18" t="s">
        <v>47</v>
      </c>
      <c r="C27" s="17">
        <v>10.030770944391829</v>
      </c>
      <c r="D27" s="17">
        <v>11.21815983947109</v>
      </c>
      <c r="E27" s="17">
        <v>6.6305695358258365</v>
      </c>
      <c r="F27" s="17">
        <f>AVERAGE(C27:E27)</f>
        <v>9.2931667732295846</v>
      </c>
      <c r="G27" s="17">
        <f>STDEV(C27:E27)</f>
        <v>2.3810798251028786</v>
      </c>
      <c r="H27" s="17">
        <f>TTEST(C21:E21,C27:E27,2,1)</f>
        <v>2.1831886490530913E-2</v>
      </c>
      <c r="I27" s="8"/>
      <c r="J27" s="9"/>
      <c r="K27" s="10"/>
      <c r="L27" s="10"/>
      <c r="M27" s="10"/>
      <c r="N27" s="9"/>
      <c r="O27" s="9"/>
      <c r="P27" s="9"/>
      <c r="Q27" s="9"/>
    </row>
    <row r="28" spans="2:17" ht="18" x14ac:dyDescent="0.2">
      <c r="C28" s="8"/>
      <c r="D28" s="9"/>
      <c r="E28" s="10"/>
      <c r="F28" s="10"/>
      <c r="G28" s="10"/>
      <c r="H28" s="8"/>
      <c r="I28" s="8"/>
      <c r="J28" s="9"/>
      <c r="K28" s="10"/>
      <c r="L28" s="10"/>
      <c r="M28" s="10"/>
      <c r="N28" s="9"/>
      <c r="O28" s="9"/>
      <c r="P28" s="9"/>
      <c r="Q28" s="9"/>
    </row>
    <row r="29" spans="2:17" ht="18" x14ac:dyDescent="0.2">
      <c r="C29" s="8"/>
      <c r="D29" s="9"/>
      <c r="E29" s="10"/>
      <c r="F29" s="10"/>
      <c r="G29" s="10"/>
      <c r="H29" s="8"/>
      <c r="I29" s="8"/>
      <c r="J29" s="9"/>
      <c r="K29" s="10"/>
      <c r="L29" s="10"/>
      <c r="M29" s="10"/>
      <c r="N29" s="9"/>
      <c r="O29" s="9"/>
      <c r="P29" s="9"/>
      <c r="Q29" s="9"/>
    </row>
    <row r="30" spans="2:17" ht="18" x14ac:dyDescent="0.2">
      <c r="C30" s="8"/>
      <c r="D30" s="9"/>
      <c r="E30" s="10"/>
      <c r="F30" s="10"/>
      <c r="G30" s="10"/>
      <c r="H30" s="8"/>
      <c r="I30" s="8"/>
      <c r="J30" s="9"/>
      <c r="K30" s="10"/>
      <c r="L30" s="10"/>
      <c r="M30" s="10"/>
      <c r="N30" s="9"/>
      <c r="O30" s="9"/>
      <c r="P30" s="9"/>
      <c r="Q30" s="9"/>
    </row>
    <row r="31" spans="2:17" x14ac:dyDescent="0.2">
      <c r="C31" s="8"/>
      <c r="D31" s="8"/>
      <c r="E31" s="8"/>
      <c r="F31" s="8"/>
      <c r="G31" s="8"/>
      <c r="H31" s="8"/>
      <c r="I31" s="8"/>
      <c r="J31" s="8"/>
      <c r="K31" s="8"/>
      <c r="L31" s="8"/>
      <c r="M31" s="8"/>
      <c r="N31" s="8"/>
      <c r="O31" s="8"/>
      <c r="P31" s="8"/>
      <c r="Q31" s="8"/>
    </row>
    <row r="32" spans="2:17" ht="18" x14ac:dyDescent="0.2">
      <c r="C32" s="8"/>
      <c r="D32" s="9"/>
      <c r="E32" s="9"/>
      <c r="F32" s="9"/>
      <c r="G32" s="9"/>
      <c r="H32" s="8"/>
      <c r="I32" s="8"/>
      <c r="J32" s="9"/>
      <c r="K32" s="9"/>
      <c r="L32" s="9"/>
      <c r="M32" s="9"/>
      <c r="N32" s="9"/>
      <c r="O32" s="9"/>
      <c r="P32" s="9"/>
      <c r="Q32" s="9"/>
    </row>
    <row r="33" spans="3:17" ht="18" x14ac:dyDescent="0.2">
      <c r="C33" s="8"/>
      <c r="D33" s="9"/>
      <c r="E33" s="8"/>
      <c r="F33" s="8"/>
      <c r="G33" s="8"/>
      <c r="H33" s="8"/>
      <c r="I33" s="8"/>
      <c r="J33" s="9"/>
      <c r="K33" s="8"/>
      <c r="L33" s="8"/>
      <c r="M33" s="8"/>
      <c r="N33" s="8"/>
      <c r="O33" s="8"/>
      <c r="P33" s="8"/>
      <c r="Q33" s="8"/>
    </row>
    <row r="34" spans="3:17" ht="18" x14ac:dyDescent="0.2">
      <c r="C34" s="8"/>
      <c r="D34" s="9"/>
      <c r="E34" s="8"/>
      <c r="F34" s="8"/>
      <c r="G34" s="8"/>
      <c r="H34" s="8"/>
      <c r="I34" s="8"/>
      <c r="J34" s="9"/>
      <c r="K34" s="8"/>
      <c r="L34" s="8"/>
      <c r="M34" s="8"/>
      <c r="N34" s="8"/>
      <c r="O34" s="8"/>
      <c r="P34" s="8"/>
      <c r="Q34" s="8"/>
    </row>
    <row r="35" spans="3:17" ht="18" x14ac:dyDescent="0.2">
      <c r="C35" s="8"/>
      <c r="D35" s="9"/>
      <c r="E35" s="8"/>
      <c r="F35" s="8"/>
      <c r="G35" s="8"/>
      <c r="H35" s="8"/>
      <c r="I35" s="8"/>
      <c r="J35" s="9"/>
      <c r="K35" s="8"/>
      <c r="L35" s="8"/>
      <c r="M35" s="8"/>
      <c r="N35" s="8"/>
      <c r="O35" s="8"/>
      <c r="P35" s="8"/>
      <c r="Q35" s="8"/>
    </row>
    <row r="36" spans="3:17" ht="18" x14ac:dyDescent="0.2">
      <c r="C36" s="8"/>
      <c r="D36" s="9"/>
      <c r="E36" s="8"/>
      <c r="F36" s="8"/>
      <c r="G36" s="8"/>
      <c r="H36" s="8"/>
      <c r="I36" s="8"/>
      <c r="J36" s="9"/>
      <c r="K36" s="8"/>
      <c r="L36" s="8"/>
      <c r="M36" s="8"/>
      <c r="N36" s="8"/>
      <c r="O36" s="8"/>
      <c r="P36" s="8"/>
      <c r="Q36" s="8"/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F9E531-A9FD-0448-B864-1A28CC2DA8A3}">
  <dimension ref="B2:Z11"/>
  <sheetViews>
    <sheetView workbookViewId="0">
      <selection activeCell="I23" sqref="I23"/>
    </sheetView>
  </sheetViews>
  <sheetFormatPr baseColWidth="10" defaultRowHeight="16" x14ac:dyDescent="0.2"/>
  <cols>
    <col min="2" max="2" width="35.6640625" customWidth="1"/>
    <col min="9" max="9" width="17.33203125" customWidth="1"/>
  </cols>
  <sheetData>
    <row r="2" spans="2:26" ht="18" x14ac:dyDescent="0.2">
      <c r="B2" s="23" t="s">
        <v>86</v>
      </c>
    </row>
    <row r="3" spans="2:26" x14ac:dyDescent="0.2">
      <c r="C3" s="8"/>
      <c r="D3" s="8"/>
      <c r="E3" s="8"/>
      <c r="F3" s="8"/>
      <c r="G3" s="8"/>
      <c r="H3" s="8"/>
      <c r="I3" s="8"/>
      <c r="J3" s="14"/>
      <c r="K3" s="14"/>
      <c r="L3" s="14"/>
      <c r="M3" s="14"/>
      <c r="N3" s="14"/>
      <c r="O3" s="13"/>
      <c r="P3" s="13"/>
      <c r="Q3" s="13"/>
      <c r="R3" s="13"/>
      <c r="S3" s="13"/>
      <c r="T3" s="13"/>
      <c r="U3" s="13"/>
      <c r="V3" s="13"/>
      <c r="W3" s="13"/>
      <c r="X3" s="13"/>
      <c r="Y3" s="13"/>
      <c r="Z3" s="13"/>
    </row>
    <row r="4" spans="2:26" x14ac:dyDescent="0.2">
      <c r="B4" s="8"/>
      <c r="C4" s="8"/>
      <c r="D4" s="8"/>
      <c r="E4" s="8"/>
      <c r="F4" s="8"/>
      <c r="G4" s="8"/>
      <c r="H4" s="8"/>
      <c r="J4" s="14"/>
      <c r="K4" s="14"/>
      <c r="L4" s="14"/>
      <c r="M4" s="14"/>
      <c r="N4" s="14"/>
      <c r="O4" s="13"/>
      <c r="P4" s="13"/>
      <c r="Q4" s="13"/>
      <c r="R4" s="13"/>
      <c r="S4" s="13"/>
      <c r="T4" s="13"/>
      <c r="U4" s="13"/>
      <c r="V4" s="13"/>
      <c r="W4" s="13"/>
      <c r="X4" s="13"/>
      <c r="Y4" s="13"/>
      <c r="Z4" s="13"/>
    </row>
    <row r="5" spans="2:26" x14ac:dyDescent="0.2">
      <c r="B5" s="15" t="s">
        <v>40</v>
      </c>
      <c r="C5" s="20" t="s">
        <v>37</v>
      </c>
      <c r="D5" s="20" t="s">
        <v>36</v>
      </c>
      <c r="E5" s="20" t="s">
        <v>35</v>
      </c>
      <c r="F5" s="17" t="s">
        <v>11</v>
      </c>
      <c r="G5" s="17" t="s">
        <v>7</v>
      </c>
      <c r="H5" s="17" t="s">
        <v>8</v>
      </c>
      <c r="I5" s="17"/>
      <c r="V5" s="13"/>
      <c r="W5" s="13"/>
      <c r="X5" s="13"/>
      <c r="Y5" s="13"/>
      <c r="Z5" s="13"/>
    </row>
    <row r="6" spans="2:26" x14ac:dyDescent="0.2">
      <c r="B6" s="18" t="s">
        <v>39</v>
      </c>
      <c r="C6" s="15">
        <v>2.4228088423599355E-2</v>
      </c>
      <c r="D6" s="15">
        <v>2.9539718273134112E-2</v>
      </c>
      <c r="E6" s="15">
        <v>1.6388370419126136E-2</v>
      </c>
      <c r="F6" s="15">
        <f>AVERAGE(C6:E6)</f>
        <v>2.3385392371953199E-2</v>
      </c>
      <c r="G6" s="15">
        <f>STDEV(C6:E6)</f>
        <v>6.6160479193303236E-3</v>
      </c>
      <c r="H6" s="15"/>
      <c r="I6" s="17"/>
    </row>
    <row r="7" spans="2:26" x14ac:dyDescent="0.2">
      <c r="B7" s="18" t="s">
        <v>38</v>
      </c>
      <c r="C7" s="15">
        <v>0.14241772680608644</v>
      </c>
      <c r="D7" s="15">
        <v>4.5937536154319801E-2</v>
      </c>
      <c r="E7" s="15">
        <v>1.1501512992102324E-2</v>
      </c>
      <c r="F7" s="15">
        <f>AVERAGE(C7:E7)</f>
        <v>6.6618925317502867E-2</v>
      </c>
      <c r="G7" s="15">
        <f>STDEV(C7:E7)</f>
        <v>6.7864229555314862E-2</v>
      </c>
      <c r="H7" s="15">
        <f>TTEST(C7:E7,C6:E6,2,1)</f>
        <v>0.37295626837824625</v>
      </c>
      <c r="I7" s="17"/>
    </row>
    <row r="8" spans="2:26" x14ac:dyDescent="0.2">
      <c r="B8" s="15"/>
      <c r="C8" s="15"/>
      <c r="D8" s="15"/>
      <c r="E8" s="15"/>
      <c r="F8" s="15"/>
      <c r="G8" s="15"/>
      <c r="H8" s="15"/>
      <c r="I8" s="17"/>
    </row>
    <row r="9" spans="2:26" x14ac:dyDescent="0.2">
      <c r="B9" s="15" t="s">
        <v>32</v>
      </c>
      <c r="C9" s="20" t="s">
        <v>37</v>
      </c>
      <c r="D9" s="20" t="s">
        <v>36</v>
      </c>
      <c r="E9" s="20" t="s">
        <v>35</v>
      </c>
      <c r="F9" s="17" t="s">
        <v>11</v>
      </c>
      <c r="G9" s="17" t="s">
        <v>7</v>
      </c>
      <c r="H9" s="17" t="s">
        <v>8</v>
      </c>
      <c r="I9" s="17"/>
      <c r="V9" s="12"/>
      <c r="W9" s="12"/>
      <c r="X9" s="12"/>
      <c r="Y9" s="12"/>
      <c r="Z9" s="12"/>
    </row>
    <row r="10" spans="2:26" x14ac:dyDescent="0.2">
      <c r="B10" s="18" t="s">
        <v>34</v>
      </c>
      <c r="C10" s="15">
        <v>1.2454550445660281E-2</v>
      </c>
      <c r="D10" s="15">
        <v>1.2292063993502236E-2</v>
      </c>
      <c r="E10" s="15">
        <v>8.3534581167664396E-3</v>
      </c>
      <c r="F10" s="15">
        <f>AVERAGE(C10:E10)</f>
        <v>1.1033357518642985E-2</v>
      </c>
      <c r="G10" s="15">
        <f>STDEV(C10:E10)</f>
        <v>2.3222825118657353E-3</v>
      </c>
      <c r="H10" s="17"/>
      <c r="I10" s="17"/>
    </row>
    <row r="11" spans="2:26" x14ac:dyDescent="0.2">
      <c r="B11" s="18" t="s">
        <v>33</v>
      </c>
      <c r="C11" s="15">
        <v>3.3407613253926645</v>
      </c>
      <c r="D11" s="15">
        <v>3.4566247009555613</v>
      </c>
      <c r="E11" s="15">
        <v>2.3171543629328206</v>
      </c>
      <c r="F11" s="15">
        <f>AVERAGE(C11:E11)</f>
        <v>3.0381801297603488</v>
      </c>
      <c r="G11" s="15">
        <f>STDEV(C11:E11)</f>
        <v>0.62710820260233124</v>
      </c>
      <c r="H11" s="15">
        <f>TTEST(C11:E11,C10:E10,2,1)</f>
        <v>1.3904907750531156E-2</v>
      </c>
      <c r="I11" s="17"/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3AD2C6-8786-084A-A958-1556B852A5B2}">
  <dimension ref="A3:I14"/>
  <sheetViews>
    <sheetView workbookViewId="0">
      <selection activeCell="H8" sqref="H8"/>
    </sheetView>
  </sheetViews>
  <sheetFormatPr baseColWidth="10" defaultRowHeight="19" x14ac:dyDescent="0.25"/>
  <cols>
    <col min="1" max="1" width="10.83203125" style="4"/>
    <col min="2" max="2" width="33" style="4" customWidth="1"/>
    <col min="3" max="8" width="10.83203125" style="4"/>
  </cols>
  <sheetData>
    <row r="3" spans="2:9" x14ac:dyDescent="0.25">
      <c r="B3" s="23" t="s">
        <v>87</v>
      </c>
    </row>
    <row r="4" spans="2:9" x14ac:dyDescent="0.25">
      <c r="B4"/>
    </row>
    <row r="5" spans="2:9" x14ac:dyDescent="0.25">
      <c r="I5" s="13"/>
    </row>
    <row r="6" spans="2:9" x14ac:dyDescent="0.25">
      <c r="B6" s="17" t="s">
        <v>32</v>
      </c>
      <c r="C6" s="17" t="s">
        <v>37</v>
      </c>
      <c r="D6" s="17" t="s">
        <v>36</v>
      </c>
      <c r="E6" s="17" t="s">
        <v>35</v>
      </c>
      <c r="F6" s="17" t="s">
        <v>11</v>
      </c>
      <c r="G6" s="17" t="s">
        <v>7</v>
      </c>
      <c r="H6" s="17" t="s">
        <v>8</v>
      </c>
      <c r="I6" s="17"/>
    </row>
    <row r="7" spans="2:9" x14ac:dyDescent="0.25">
      <c r="B7" s="17" t="s">
        <v>34</v>
      </c>
      <c r="C7" s="17">
        <v>1.6355767359248258E-3</v>
      </c>
      <c r="D7" s="17">
        <v>2.0945061745142636E-3</v>
      </c>
      <c r="E7" s="17">
        <v>3.4814527151989278E-3</v>
      </c>
      <c r="F7" s="17">
        <f>AVERAGE(C7:E7)</f>
        <v>2.4038452085460055E-3</v>
      </c>
      <c r="G7" s="17">
        <f>STDEV(C7:E7)</f>
        <v>9.6103200321167746E-4</v>
      </c>
      <c r="H7" s="17">
        <f>TTEST(C7:E7,C8:E8,2,1)</f>
        <v>2.8769899932615116E-3</v>
      </c>
      <c r="I7" s="17"/>
    </row>
    <row r="8" spans="2:9" x14ac:dyDescent="0.25">
      <c r="B8" s="17" t="s">
        <v>33</v>
      </c>
      <c r="C8" s="17">
        <v>1.7494835826855273</v>
      </c>
      <c r="D8" s="17">
        <v>1.6583838371883282</v>
      </c>
      <c r="E8" s="17">
        <v>1.9839176968504963</v>
      </c>
      <c r="F8" s="17">
        <f>AVERAGE(C8:E8)</f>
        <v>1.7972617055747839</v>
      </c>
      <c r="G8" s="17">
        <f>STDEV(C8:E8)</f>
        <v>0.16794384542683527</v>
      </c>
      <c r="H8" s="17"/>
      <c r="I8" s="17"/>
    </row>
    <row r="9" spans="2:9" x14ac:dyDescent="0.25">
      <c r="B9" s="17"/>
      <c r="C9" s="17"/>
      <c r="D9" s="17"/>
      <c r="E9" s="17"/>
      <c r="F9" s="17"/>
      <c r="G9" s="17"/>
      <c r="H9" s="17"/>
      <c r="I9" s="17"/>
    </row>
    <row r="10" spans="2:9" x14ac:dyDescent="0.25">
      <c r="B10" s="17" t="s">
        <v>32</v>
      </c>
      <c r="C10" s="17" t="s">
        <v>37</v>
      </c>
      <c r="D10" s="17" t="s">
        <v>36</v>
      </c>
      <c r="E10" s="17" t="s">
        <v>35</v>
      </c>
      <c r="F10" s="17" t="s">
        <v>11</v>
      </c>
      <c r="G10" s="17" t="s">
        <v>7</v>
      </c>
      <c r="H10" s="17" t="s">
        <v>8</v>
      </c>
      <c r="I10" s="17"/>
    </row>
    <row r="11" spans="2:9" x14ac:dyDescent="0.25">
      <c r="B11" s="17" t="s">
        <v>66</v>
      </c>
      <c r="C11" s="17">
        <v>5.8044572000342468E-3</v>
      </c>
      <c r="D11" s="17">
        <v>8.5957618411160817E-3</v>
      </c>
      <c r="E11" s="17">
        <v>1.3312739680996079E-2</v>
      </c>
      <c r="F11" s="17">
        <f>AVERAGE(C11:E11)</f>
        <v>9.2376529073821354E-3</v>
      </c>
      <c r="G11" s="17">
        <f>STDEV(C11:E11)</f>
        <v>3.7950750399950903E-3</v>
      </c>
      <c r="H11" s="17">
        <f>TTEST(C11:E11,C12:E12,2,1)</f>
        <v>2.1768892798712632E-2</v>
      </c>
      <c r="I11" s="17"/>
    </row>
    <row r="12" spans="2:9" x14ac:dyDescent="0.25">
      <c r="B12" s="17" t="s">
        <v>65</v>
      </c>
      <c r="C12" s="17">
        <v>0.95651188223709882</v>
      </c>
      <c r="D12" s="17">
        <v>0.62931586443404353</v>
      </c>
      <c r="E12" s="17">
        <v>0.63582058352554327</v>
      </c>
      <c r="F12" s="17">
        <f>AVERAGE(C12:E12)</f>
        <v>0.74054944339889517</v>
      </c>
      <c r="G12" s="17">
        <f>STDEV(C12:E12)</f>
        <v>0.18705723478209355</v>
      </c>
      <c r="H12" s="17"/>
      <c r="I12" s="17"/>
    </row>
    <row r="13" spans="2:9" x14ac:dyDescent="0.25">
      <c r="B13" s="17"/>
      <c r="C13" s="17"/>
      <c r="D13" s="17"/>
      <c r="E13" s="17"/>
      <c r="F13" s="17"/>
      <c r="G13" s="17"/>
      <c r="H13" s="17"/>
      <c r="I13" s="17"/>
    </row>
    <row r="14" spans="2:9" x14ac:dyDescent="0.25">
      <c r="B14" s="17"/>
      <c r="C14" s="17"/>
      <c r="D14" s="17"/>
      <c r="E14" s="17"/>
      <c r="F14" s="17"/>
      <c r="G14" s="17"/>
      <c r="H14" s="17"/>
      <c r="I14" s="17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556D59-0A77-8643-9A4D-4770549F35A9}">
  <dimension ref="B1:AG22"/>
  <sheetViews>
    <sheetView workbookViewId="0">
      <selection activeCell="I25" sqref="I25"/>
    </sheetView>
  </sheetViews>
  <sheetFormatPr baseColWidth="10" defaultRowHeight="19" x14ac:dyDescent="0.25"/>
  <cols>
    <col min="2" max="2" width="37.33203125" style="5" customWidth="1"/>
    <col min="3" max="3" width="12.6640625" style="5" customWidth="1"/>
    <col min="4" max="7" width="11.1640625" style="5" bestFit="1" customWidth="1"/>
    <col min="8" max="8" width="11.1640625" style="5" customWidth="1"/>
    <col min="9" max="11" width="11.1640625" style="5" bestFit="1" customWidth="1"/>
    <col min="12" max="12" width="10.83203125" style="5"/>
    <col min="13" max="14" width="11.1640625" style="5" bestFit="1" customWidth="1"/>
    <col min="15" max="20" width="10.83203125" style="5"/>
    <col min="21" max="23" width="11.1640625" style="5" bestFit="1" customWidth="1"/>
    <col min="24" max="33" width="10.83203125" style="5"/>
  </cols>
  <sheetData>
    <row r="1" spans="2:21" x14ac:dyDescent="0.25">
      <c r="C1" s="11"/>
      <c r="D1" s="11"/>
      <c r="E1" s="11"/>
      <c r="F1" s="11"/>
      <c r="H1" s="11"/>
      <c r="I1" s="11"/>
      <c r="M1" s="11"/>
      <c r="U1" s="11"/>
    </row>
    <row r="2" spans="2:21" x14ac:dyDescent="0.25">
      <c r="C2" s="11"/>
      <c r="D2" s="11"/>
      <c r="E2" s="11"/>
      <c r="F2" s="11"/>
      <c r="H2" s="11"/>
      <c r="I2" s="11"/>
      <c r="M2" s="11"/>
      <c r="U2" s="11"/>
    </row>
    <row r="3" spans="2:21" x14ac:dyDescent="0.25">
      <c r="B3" s="23" t="s">
        <v>88</v>
      </c>
      <c r="C3" s="11"/>
      <c r="D3" s="11"/>
      <c r="E3" s="11"/>
      <c r="F3" s="11"/>
      <c r="H3" s="11"/>
      <c r="M3" s="11"/>
      <c r="O3" s="11"/>
      <c r="P3" s="11"/>
      <c r="U3" s="11"/>
    </row>
    <row r="4" spans="2:21" x14ac:dyDescent="0.25">
      <c r="B4" s="4"/>
    </row>
    <row r="6" spans="2:21" x14ac:dyDescent="0.25">
      <c r="B6" s="22" t="s">
        <v>46</v>
      </c>
      <c r="C6" s="26" t="s">
        <v>37</v>
      </c>
      <c r="D6" s="27" t="s">
        <v>36</v>
      </c>
      <c r="E6" s="27" t="s">
        <v>35</v>
      </c>
      <c r="F6" s="26"/>
      <c r="G6" s="17" t="s">
        <v>11</v>
      </c>
      <c r="H6" s="17" t="s">
        <v>7</v>
      </c>
      <c r="I6" s="17" t="s">
        <v>8</v>
      </c>
    </row>
    <row r="7" spans="2:21" x14ac:dyDescent="0.25">
      <c r="B7" s="17" t="s">
        <v>75</v>
      </c>
      <c r="C7" s="26">
        <v>0.13952802961974964</v>
      </c>
      <c r="D7" s="26">
        <v>0.22012198252497889</v>
      </c>
      <c r="E7" s="26">
        <v>0.23263899970484064</v>
      </c>
      <c r="F7" s="26"/>
      <c r="G7" s="26">
        <f>AVERAGE(C7:E7)</f>
        <v>0.19742967061652306</v>
      </c>
      <c r="H7" s="26">
        <f>STDEV(C7:E7)</f>
        <v>5.0533344955184363E-2</v>
      </c>
      <c r="I7" s="26">
        <f>TTEST(C7:E7,C8:E8,2,1)</f>
        <v>0.60453047706055374</v>
      </c>
    </row>
    <row r="8" spans="2:21" x14ac:dyDescent="0.25">
      <c r="B8" s="17" t="s">
        <v>74</v>
      </c>
      <c r="C8" s="26">
        <v>0.15913668167794268</v>
      </c>
      <c r="D8" s="26">
        <v>0.21442303127515183</v>
      </c>
      <c r="E8" s="26">
        <v>0.18015224512171749</v>
      </c>
      <c r="F8" s="26"/>
      <c r="G8" s="26">
        <f>AVERAGE(C8:E8)</f>
        <v>0.184570652691604</v>
      </c>
      <c r="H8" s="26">
        <f>STDEV(C8:E8)</f>
        <v>2.7906752893097964E-2</v>
      </c>
      <c r="I8" s="26"/>
    </row>
    <row r="9" spans="2:21" x14ac:dyDescent="0.25">
      <c r="B9" s="17"/>
      <c r="C9" s="6"/>
      <c r="D9" s="6"/>
      <c r="E9" s="6"/>
      <c r="F9" s="26"/>
      <c r="G9" s="26"/>
      <c r="H9" s="6"/>
      <c r="I9" s="6"/>
      <c r="J9" s="6"/>
      <c r="K9" s="6"/>
      <c r="L9" s="6"/>
    </row>
    <row r="10" spans="2:21" x14ac:dyDescent="0.25">
      <c r="B10" s="6" t="s">
        <v>43</v>
      </c>
      <c r="C10" s="26" t="s">
        <v>37</v>
      </c>
      <c r="D10" s="27" t="s">
        <v>36</v>
      </c>
      <c r="E10" s="27" t="s">
        <v>35</v>
      </c>
      <c r="F10" s="26"/>
      <c r="G10" s="17" t="s">
        <v>11</v>
      </c>
      <c r="H10" s="17" t="s">
        <v>7</v>
      </c>
      <c r="I10" s="17" t="s">
        <v>8</v>
      </c>
      <c r="J10" s="6"/>
      <c r="K10" s="6"/>
      <c r="L10" s="6"/>
    </row>
    <row r="11" spans="2:21" x14ac:dyDescent="0.25">
      <c r="B11" s="17" t="s">
        <v>73</v>
      </c>
      <c r="C11" s="26">
        <v>0.37803860039284964</v>
      </c>
      <c r="D11" s="26">
        <v>0.51004426516003043</v>
      </c>
      <c r="E11" s="26">
        <v>0.54487131495727226</v>
      </c>
      <c r="F11" s="26"/>
      <c r="G11" s="26">
        <f>AVERAGE(C11:E11)</f>
        <v>0.47765139350338409</v>
      </c>
      <c r="H11" s="26">
        <f>STDEV(C11:E11)</f>
        <v>8.8007171655817604E-2</v>
      </c>
      <c r="I11" s="26">
        <f>TTEST(C11:E11,C12:E12,2,1)</f>
        <v>1.9527777604026922E-2</v>
      </c>
      <c r="J11" s="6"/>
      <c r="K11" s="6"/>
      <c r="L11" s="6"/>
    </row>
    <row r="12" spans="2:21" x14ac:dyDescent="0.25">
      <c r="B12" s="17" t="s">
        <v>72</v>
      </c>
      <c r="C12" s="26">
        <v>0.19053901796600825</v>
      </c>
      <c r="D12" s="26">
        <v>0.26303516981157377</v>
      </c>
      <c r="E12" s="26">
        <v>0.2355697904747219</v>
      </c>
      <c r="F12" s="26"/>
      <c r="G12" s="26">
        <f>AVERAGE(C12:E12)</f>
        <v>0.22971465941743463</v>
      </c>
      <c r="H12" s="26">
        <f>STDEV(C12:E12)</f>
        <v>3.6601023590568105E-2</v>
      </c>
      <c r="I12" s="26"/>
    </row>
    <row r="13" spans="2:21" x14ac:dyDescent="0.25">
      <c r="B13" s="17"/>
      <c r="C13" s="26"/>
      <c r="D13" s="26"/>
      <c r="E13" s="26"/>
      <c r="F13" s="26"/>
      <c r="G13" s="26"/>
      <c r="H13" s="26"/>
      <c r="I13" s="26"/>
    </row>
    <row r="14" spans="2:21" x14ac:dyDescent="0.25">
      <c r="B14" s="6" t="s">
        <v>40</v>
      </c>
      <c r="C14" s="26" t="s">
        <v>37</v>
      </c>
      <c r="D14" s="27" t="s">
        <v>36</v>
      </c>
      <c r="E14" s="27" t="s">
        <v>35</v>
      </c>
      <c r="F14" s="26"/>
      <c r="G14" s="17" t="s">
        <v>11</v>
      </c>
      <c r="H14" s="17" t="s">
        <v>7</v>
      </c>
      <c r="I14" s="17" t="s">
        <v>8</v>
      </c>
      <c r="M14" s="11"/>
      <c r="O14" s="11"/>
      <c r="U14" s="11"/>
    </row>
    <row r="15" spans="2:21" x14ac:dyDescent="0.25">
      <c r="B15" s="17" t="s">
        <v>71</v>
      </c>
      <c r="C15" s="26">
        <v>0.6851900274035182</v>
      </c>
      <c r="D15" s="26">
        <v>1.9813583051966837</v>
      </c>
      <c r="E15" s="26">
        <v>1.1847762905328445</v>
      </c>
      <c r="F15" s="26"/>
      <c r="G15" s="26">
        <f>AVERAGE(C15:E15)</f>
        <v>1.2837748743776822</v>
      </c>
      <c r="H15" s="26">
        <f>STDEV(C15:E15)</f>
        <v>0.65373051847973807</v>
      </c>
      <c r="I15" s="26">
        <f>TTEST(C15:E15,C16:E16,2,1)</f>
        <v>0.76732803653472481</v>
      </c>
    </row>
    <row r="16" spans="2:21" x14ac:dyDescent="0.25">
      <c r="B16" s="17" t="s">
        <v>70</v>
      </c>
      <c r="C16" s="26">
        <v>1.0159045540970979</v>
      </c>
      <c r="D16" s="26">
        <v>1.8288258257224643</v>
      </c>
      <c r="E16" s="26">
        <v>1.1538916488786504</v>
      </c>
      <c r="F16" s="26"/>
      <c r="G16" s="26">
        <f>AVERAGE(C16:E16)</f>
        <v>1.3328740095660709</v>
      </c>
      <c r="H16" s="26">
        <f>STDEV(C16:E16)</f>
        <v>0.435012945259313</v>
      </c>
      <c r="I16" s="26"/>
    </row>
    <row r="17" spans="2:9" x14ac:dyDescent="0.25">
      <c r="B17" s="17"/>
      <c r="C17" s="26"/>
      <c r="D17" s="26"/>
      <c r="E17" s="26"/>
      <c r="F17" s="26"/>
      <c r="G17" s="26"/>
      <c r="H17" s="26"/>
      <c r="I17" s="26"/>
    </row>
    <row r="18" spans="2:9" x14ac:dyDescent="0.25">
      <c r="B18" s="6" t="s">
        <v>32</v>
      </c>
      <c r="C18" s="26" t="s">
        <v>37</v>
      </c>
      <c r="D18" s="26" t="s">
        <v>36</v>
      </c>
      <c r="E18" s="26" t="s">
        <v>35</v>
      </c>
      <c r="F18" s="26" t="s">
        <v>69</v>
      </c>
      <c r="G18" s="17" t="s">
        <v>11</v>
      </c>
      <c r="H18" s="17" t="s">
        <v>7</v>
      </c>
      <c r="I18" s="17" t="s">
        <v>8</v>
      </c>
    </row>
    <row r="19" spans="2:9" x14ac:dyDescent="0.25">
      <c r="B19" s="17" t="s">
        <v>68</v>
      </c>
      <c r="C19" s="26">
        <v>10.12129282772659</v>
      </c>
      <c r="D19" s="26">
        <v>8.5220569157395918</v>
      </c>
      <c r="E19" s="26">
        <v>5.8198936646965533</v>
      </c>
      <c r="F19" s="26">
        <v>7.5479564071344498</v>
      </c>
      <c r="G19" s="26">
        <f>AVERAGE(C19:F19)</f>
        <v>8.0027999538242973</v>
      </c>
      <c r="H19" s="26">
        <f>STDEV(C19:F19)</f>
        <v>1.8008888887020111</v>
      </c>
      <c r="I19" s="26">
        <f>TTEST(C19:F19,C20:F20,2,1)</f>
        <v>2.4336220996672004E-2</v>
      </c>
    </row>
    <row r="20" spans="2:9" x14ac:dyDescent="0.25">
      <c r="B20" s="17" t="s">
        <v>67</v>
      </c>
      <c r="C20" s="26">
        <v>3.3478531395908369</v>
      </c>
      <c r="D20" s="26">
        <v>3.5928993165036447</v>
      </c>
      <c r="E20" s="26">
        <v>4.2371176208959431</v>
      </c>
      <c r="F20" s="26">
        <v>2.5393094350598147</v>
      </c>
      <c r="G20" s="26">
        <f>AVERAGE(C20:F20)</f>
        <v>3.4292948780125596</v>
      </c>
      <c r="H20" s="26">
        <f>STDEV(C20:F20)</f>
        <v>0.70191424966268023</v>
      </c>
      <c r="I20" s="26"/>
    </row>
    <row r="21" spans="2:9" x14ac:dyDescent="0.25">
      <c r="B21" s="26"/>
      <c r="C21" s="26"/>
      <c r="D21" s="26"/>
      <c r="E21" s="26"/>
      <c r="F21" s="26"/>
      <c r="G21" s="26"/>
      <c r="H21" s="26"/>
      <c r="I21" s="26"/>
    </row>
    <row r="22" spans="2:9" x14ac:dyDescent="0.25">
      <c r="B22" s="26"/>
      <c r="C22" s="26"/>
      <c r="D22" s="26"/>
      <c r="E22" s="26"/>
      <c r="F22" s="26"/>
      <c r="G22" s="26"/>
      <c r="H22" s="26"/>
      <c r="I22" s="26"/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0CEB4-2C34-D544-A7EB-B204CC2D1E90}">
  <dimension ref="A2"/>
  <sheetViews>
    <sheetView workbookViewId="0">
      <selection activeCell="K37" sqref="K37"/>
    </sheetView>
  </sheetViews>
  <sheetFormatPr baseColWidth="10" defaultRowHeight="16" x14ac:dyDescent="0.2"/>
  <sheetData>
    <row r="2" spans="1:1" ht="18" x14ac:dyDescent="0.2">
      <c r="A2" s="23" t="s">
        <v>103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7EA248-DF28-0440-BE4B-711213610898}">
  <dimension ref="B3"/>
  <sheetViews>
    <sheetView workbookViewId="0">
      <selection activeCell="M21" sqref="M21"/>
    </sheetView>
  </sheetViews>
  <sheetFormatPr baseColWidth="10" defaultRowHeight="16" x14ac:dyDescent="0.2"/>
  <sheetData>
    <row r="3" spans="2:2" ht="18" x14ac:dyDescent="0.2">
      <c r="B3" s="23" t="s">
        <v>89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8D0BC5-3219-2343-89F0-4BD055DB5B8E}">
  <dimension ref="C4:M12"/>
  <sheetViews>
    <sheetView workbookViewId="0">
      <selection activeCell="Z49" sqref="Z49"/>
    </sheetView>
  </sheetViews>
  <sheetFormatPr baseColWidth="10" defaultRowHeight="16" x14ac:dyDescent="0.2"/>
  <sheetData>
    <row r="4" spans="3:13" ht="18" x14ac:dyDescent="0.2">
      <c r="C4" s="23" t="s">
        <v>90</v>
      </c>
    </row>
    <row r="7" spans="3:13" x14ac:dyDescent="0.2">
      <c r="E7" s="3" t="s">
        <v>91</v>
      </c>
      <c r="I7" s="3" t="s">
        <v>92</v>
      </c>
    </row>
    <row r="12" spans="3:13" x14ac:dyDescent="0.2">
      <c r="M12" s="28"/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790540-9510-9D47-A682-2A0B3B9360FF}">
  <dimension ref="A3:H10"/>
  <sheetViews>
    <sheetView workbookViewId="0">
      <selection activeCell="I47" sqref="I47"/>
    </sheetView>
  </sheetViews>
  <sheetFormatPr baseColWidth="10" defaultRowHeight="16" x14ac:dyDescent="0.2"/>
  <sheetData>
    <row r="3" spans="1:8" ht="18" x14ac:dyDescent="0.2">
      <c r="A3" s="23" t="s">
        <v>106</v>
      </c>
    </row>
    <row r="10" spans="1:8" x14ac:dyDescent="0.2">
      <c r="B10" s="19" t="s">
        <v>105</v>
      </c>
      <c r="C10" s="29"/>
      <c r="D10" s="29"/>
      <c r="E10" s="29"/>
      <c r="F10" s="29"/>
      <c r="G10" s="29"/>
      <c r="H10" s="19" t="s">
        <v>104</v>
      </c>
    </row>
  </sheetData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8AAC10-891D-3D47-8B15-E99E016DF349}">
  <dimension ref="A3:K25"/>
  <sheetViews>
    <sheetView workbookViewId="0">
      <selection activeCell="N44" sqref="N44"/>
    </sheetView>
  </sheetViews>
  <sheetFormatPr baseColWidth="10" defaultRowHeight="16" x14ac:dyDescent="0.2"/>
  <sheetData>
    <row r="3" spans="1:11" ht="18" x14ac:dyDescent="0.2">
      <c r="A3" s="23" t="s">
        <v>93</v>
      </c>
    </row>
    <row r="4" spans="1:11" ht="18" customHeight="1" x14ac:dyDescent="0.2"/>
    <row r="7" spans="1:11" s="17" customFormat="1" x14ac:dyDescent="0.2">
      <c r="A7" s="17" t="s">
        <v>20</v>
      </c>
    </row>
    <row r="8" spans="1:11" s="17" customFormat="1" x14ac:dyDescent="0.2">
      <c r="B8" s="17" t="s">
        <v>17</v>
      </c>
      <c r="C8" s="17" t="s">
        <v>17</v>
      </c>
      <c r="E8" s="17" t="s">
        <v>18</v>
      </c>
      <c r="F8" s="17" t="s">
        <v>18</v>
      </c>
    </row>
    <row r="9" spans="1:11" s="17" customFormat="1" x14ac:dyDescent="0.2">
      <c r="B9" s="17" t="s">
        <v>16</v>
      </c>
      <c r="C9" s="17" t="s">
        <v>9</v>
      </c>
      <c r="E9" s="17" t="s">
        <v>16</v>
      </c>
      <c r="F9" s="17" t="s">
        <v>9</v>
      </c>
    </row>
    <row r="10" spans="1:11" s="17" customFormat="1" x14ac:dyDescent="0.2">
      <c r="A10" s="17" t="s">
        <v>13</v>
      </c>
      <c r="B10" s="17">
        <v>0.4025936839223716</v>
      </c>
      <c r="C10" s="17">
        <v>0.89470977904925231</v>
      </c>
      <c r="E10" s="17">
        <v>0.18253070813493599</v>
      </c>
      <c r="F10" s="17">
        <v>0.40090554526402761</v>
      </c>
    </row>
    <row r="11" spans="1:11" s="17" customFormat="1" x14ac:dyDescent="0.2">
      <c r="A11" s="17" t="s">
        <v>14</v>
      </c>
      <c r="B11" s="17">
        <v>7.9723823624540197E-2</v>
      </c>
      <c r="C11" s="17">
        <v>0.5067235679604063</v>
      </c>
      <c r="E11" s="17">
        <v>0.1026291897932229</v>
      </c>
      <c r="F11" s="17">
        <v>2.4987694759359021E-2</v>
      </c>
    </row>
    <row r="12" spans="1:11" s="17" customFormat="1" x14ac:dyDescent="0.2">
      <c r="A12" s="17" t="s">
        <v>15</v>
      </c>
      <c r="B12" s="17">
        <v>3.2226477493942983E-3</v>
      </c>
      <c r="C12" s="17">
        <v>1.2892754326857041</v>
      </c>
      <c r="E12" s="17">
        <v>4.1337101216596733E-3</v>
      </c>
      <c r="F12" s="17">
        <v>0.39811279859049531</v>
      </c>
      <c r="H12" s="17" t="s">
        <v>22</v>
      </c>
      <c r="K12" s="17">
        <v>4.3690431615589005E-2</v>
      </c>
    </row>
    <row r="13" spans="1:11" s="17" customFormat="1" x14ac:dyDescent="0.2">
      <c r="A13" s="17" t="s">
        <v>11</v>
      </c>
      <c r="B13" s="17">
        <v>0.16184671843210205</v>
      </c>
      <c r="C13" s="17">
        <v>0.89690292656512094</v>
      </c>
      <c r="E13" s="17">
        <v>9.6431202683272862E-2</v>
      </c>
      <c r="F13" s="17">
        <v>0.27466867953796065</v>
      </c>
    </row>
    <row r="14" spans="1:11" s="17" customFormat="1" x14ac:dyDescent="0.2">
      <c r="A14" s="17" t="s">
        <v>21</v>
      </c>
      <c r="B14" s="17">
        <v>0.28361091140894629</v>
      </c>
      <c r="C14" s="17">
        <v>0.22590592634123904</v>
      </c>
      <c r="E14" s="17">
        <v>5.1591935765836372E-2</v>
      </c>
      <c r="F14" s="17">
        <v>0.12484309549524539</v>
      </c>
    </row>
    <row r="15" spans="1:11" s="17" customFormat="1" x14ac:dyDescent="0.2"/>
    <row r="16" spans="1:11" s="17" customFormat="1" x14ac:dyDescent="0.2"/>
    <row r="17" spans="1:11" s="17" customFormat="1" x14ac:dyDescent="0.2"/>
    <row r="18" spans="1:11" s="17" customFormat="1" x14ac:dyDescent="0.2">
      <c r="A18" s="17" t="s">
        <v>19</v>
      </c>
    </row>
    <row r="19" spans="1:11" s="17" customFormat="1" x14ac:dyDescent="0.2">
      <c r="B19" s="17" t="s">
        <v>17</v>
      </c>
      <c r="C19" s="17" t="s">
        <v>17</v>
      </c>
      <c r="E19" s="17" t="s">
        <v>18</v>
      </c>
      <c r="F19" s="17" t="s">
        <v>18</v>
      </c>
    </row>
    <row r="20" spans="1:11" s="17" customFormat="1" x14ac:dyDescent="0.2">
      <c r="B20" s="17" t="s">
        <v>16</v>
      </c>
      <c r="C20" s="17" t="s">
        <v>9</v>
      </c>
      <c r="E20" s="17" t="s">
        <v>16</v>
      </c>
      <c r="F20" s="17" t="s">
        <v>9</v>
      </c>
    </row>
    <row r="21" spans="1:11" s="17" customFormat="1" x14ac:dyDescent="0.2">
      <c r="A21" s="17" t="s">
        <v>13</v>
      </c>
      <c r="B21" s="17">
        <v>0.13886481914224608</v>
      </c>
      <c r="C21" s="17">
        <v>0.14330526766917734</v>
      </c>
      <c r="E21" s="17">
        <v>7.5374213463204318E-2</v>
      </c>
      <c r="F21" s="17">
        <v>0.12467048832633784</v>
      </c>
      <c r="H21" s="17" t="s">
        <v>23</v>
      </c>
      <c r="K21" s="17">
        <v>0.24674756866071601</v>
      </c>
    </row>
    <row r="22" spans="1:11" s="17" customFormat="1" x14ac:dyDescent="0.2">
      <c r="A22" s="17" t="s">
        <v>14</v>
      </c>
      <c r="B22" s="17">
        <v>7.1876317994481367E-2</v>
      </c>
      <c r="C22" s="17">
        <v>0.17130221870081838</v>
      </c>
      <c r="E22" s="17">
        <v>0.32777404610392058</v>
      </c>
      <c r="F22" s="17">
        <v>0.1569910942934459</v>
      </c>
    </row>
    <row r="23" spans="1:11" s="17" customFormat="1" x14ac:dyDescent="0.2">
      <c r="A23" s="17" t="s">
        <v>15</v>
      </c>
      <c r="B23" s="17">
        <v>3.3494250573882348E-2</v>
      </c>
      <c r="C23" s="17">
        <v>1.399847551582052E-2</v>
      </c>
      <c r="E23" s="17">
        <v>0.12619991632035812</v>
      </c>
      <c r="F23" s="17">
        <v>1.6160302983554028E-2</v>
      </c>
    </row>
    <row r="24" spans="1:11" s="17" customFormat="1" x14ac:dyDescent="0.2">
      <c r="A24" s="17" t="s">
        <v>11</v>
      </c>
      <c r="B24" s="17">
        <v>8.1411795903536588E-2</v>
      </c>
      <c r="C24" s="17">
        <v>0.1095353206286054</v>
      </c>
      <c r="E24" s="17">
        <v>0.17644939196249435</v>
      </c>
      <c r="F24" s="17">
        <v>9.9273961867779259E-2</v>
      </c>
    </row>
    <row r="25" spans="1:11" s="17" customFormat="1" x14ac:dyDescent="0.2">
      <c r="A25" s="17" t="s">
        <v>21</v>
      </c>
      <c r="B25" s="17">
        <v>3.0789246955826539E-2</v>
      </c>
      <c r="C25" s="17">
        <v>4.8447304353442341E-2</v>
      </c>
      <c r="E25" s="17">
        <v>6.0804908903901937E-2</v>
      </c>
      <c r="F25" s="17">
        <v>4.2591335630472918E-2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544057-DF7F-244A-82F7-A8295F6F9C89}">
  <dimension ref="A8"/>
  <sheetViews>
    <sheetView topLeftCell="A4" workbookViewId="0">
      <selection activeCell="A8" sqref="A8"/>
    </sheetView>
  </sheetViews>
  <sheetFormatPr baseColWidth="10" defaultRowHeight="16" x14ac:dyDescent="0.2"/>
  <sheetData>
    <row r="8" spans="1:1" ht="18" x14ac:dyDescent="0.2">
      <c r="A8" s="23" t="s">
        <v>94</v>
      </c>
    </row>
  </sheetData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B7190B-C7F3-6644-943F-F706BF7719FD}">
  <dimension ref="A1"/>
  <sheetViews>
    <sheetView topLeftCell="A9" workbookViewId="0">
      <selection activeCell="P53" sqref="P53"/>
    </sheetView>
  </sheetViews>
  <sheetFormatPr baseColWidth="10" defaultRowHeight="16" x14ac:dyDescent="0.2"/>
  <sheetData>
    <row r="1" spans="1:1" ht="18" x14ac:dyDescent="0.2">
      <c r="A1" s="23" t="s">
        <v>95</v>
      </c>
    </row>
  </sheetData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9C59DE-4763-244A-B3B0-5FE2D806EA4B}">
  <dimension ref="A1:F40"/>
  <sheetViews>
    <sheetView workbookViewId="0">
      <selection activeCell="H43" sqref="H43"/>
    </sheetView>
  </sheetViews>
  <sheetFormatPr baseColWidth="10" defaultRowHeight="16" x14ac:dyDescent="0.2"/>
  <cols>
    <col min="1" max="16384" width="10.83203125" style="17"/>
  </cols>
  <sheetData>
    <row r="1" spans="1:6" ht="18" x14ac:dyDescent="0.2">
      <c r="A1" s="23" t="s">
        <v>25</v>
      </c>
    </row>
    <row r="4" spans="1:6" x14ac:dyDescent="0.2">
      <c r="E4" s="17" t="s">
        <v>27</v>
      </c>
      <c r="F4" s="19"/>
    </row>
    <row r="5" spans="1:6" x14ac:dyDescent="0.2">
      <c r="A5" s="17" t="s">
        <v>0</v>
      </c>
      <c r="B5" s="17">
        <v>5.7369170986085898</v>
      </c>
      <c r="C5" s="17">
        <v>5.2283955464778051</v>
      </c>
      <c r="E5" s="17">
        <f>B5/B5</f>
        <v>1</v>
      </c>
      <c r="F5" s="17">
        <f>C5/B5</f>
        <v>0.91135978725331079</v>
      </c>
    </row>
    <row r="6" spans="1:6" x14ac:dyDescent="0.2">
      <c r="A6" s="17" t="s">
        <v>1</v>
      </c>
      <c r="B6" s="17">
        <v>11.413758944765167</v>
      </c>
      <c r="C6" s="17">
        <v>4.483014505301</v>
      </c>
      <c r="E6" s="17">
        <f>B6/B6</f>
        <v>1</v>
      </c>
      <c r="F6" s="17">
        <f>C6/B6</f>
        <v>0.39277283907919752</v>
      </c>
    </row>
    <row r="7" spans="1:6" x14ac:dyDescent="0.2">
      <c r="A7" s="17" t="s">
        <v>3</v>
      </c>
      <c r="B7" s="17">
        <v>9.5743841996617025</v>
      </c>
      <c r="C7" s="17">
        <v>5.1267358658895983</v>
      </c>
      <c r="E7" s="17">
        <f>B7/B7</f>
        <v>1</v>
      </c>
      <c r="F7" s="17">
        <f>C7/B7</f>
        <v>0.53546377072174989</v>
      </c>
    </row>
    <row r="8" spans="1:6" x14ac:dyDescent="0.2">
      <c r="D8" s="17" t="s">
        <v>11</v>
      </c>
      <c r="E8" s="17">
        <v>1</v>
      </c>
      <c r="F8" s="17">
        <f>(F5+F6+F7)/3</f>
        <v>0.61319879901808605</v>
      </c>
    </row>
    <row r="9" spans="1:6" x14ac:dyDescent="0.2">
      <c r="D9" s="17" t="s">
        <v>21</v>
      </c>
      <c r="F9" s="17">
        <f>STDEV(F5:F7)/SQRT(3)</f>
        <v>0.15466647629906677</v>
      </c>
    </row>
    <row r="15" spans="1:6" ht="18" x14ac:dyDescent="0.2">
      <c r="A15" s="23" t="s">
        <v>26</v>
      </c>
    </row>
    <row r="18" spans="1:6" x14ac:dyDescent="0.2">
      <c r="E18" s="17" t="s">
        <v>27</v>
      </c>
    </row>
    <row r="19" spans="1:6" x14ac:dyDescent="0.2">
      <c r="A19" s="17" t="s">
        <v>0</v>
      </c>
      <c r="B19" s="17">
        <v>0.29206846788183821</v>
      </c>
      <c r="C19" s="17">
        <v>1.7342404149452468</v>
      </c>
      <c r="E19" s="17">
        <f>B19/B19</f>
        <v>1</v>
      </c>
      <c r="F19" s="17">
        <f>C19/B19</f>
        <v>5.9377872165469991</v>
      </c>
    </row>
    <row r="20" spans="1:6" x14ac:dyDescent="0.2">
      <c r="A20" s="17" t="s">
        <v>1</v>
      </c>
      <c r="B20" s="17">
        <v>0.17428820122973288</v>
      </c>
      <c r="C20" s="17">
        <v>2.8305987119463354</v>
      </c>
      <c r="E20" s="17">
        <f t="shared" ref="E20:E21" si="0">B20/B20</f>
        <v>1</v>
      </c>
      <c r="F20" s="17">
        <f>C20/B20</f>
        <v>16.240908403290391</v>
      </c>
    </row>
    <row r="21" spans="1:6" x14ac:dyDescent="0.2">
      <c r="A21" s="17" t="s">
        <v>3</v>
      </c>
      <c r="B21" s="17">
        <v>0.14716070184640256</v>
      </c>
      <c r="C21" s="17">
        <v>2.8419363788179726</v>
      </c>
      <c r="E21" s="17">
        <f t="shared" si="0"/>
        <v>1</v>
      </c>
      <c r="F21" s="17">
        <f>C21/B21</f>
        <v>19.311788698753379</v>
      </c>
    </row>
    <row r="22" spans="1:6" x14ac:dyDescent="0.2">
      <c r="D22" s="17" t="s">
        <v>11</v>
      </c>
      <c r="E22" s="17">
        <v>1</v>
      </c>
      <c r="F22" s="17">
        <f>(F19+F20+F21)/3</f>
        <v>13.830161439530258</v>
      </c>
    </row>
    <row r="23" spans="1:6" x14ac:dyDescent="0.2">
      <c r="D23" s="17" t="s">
        <v>21</v>
      </c>
      <c r="F23" s="17">
        <f>STDEV(F19:F21)/SQRT(3)</f>
        <v>4.0445335373387428</v>
      </c>
    </row>
    <row r="31" spans="1:6" x14ac:dyDescent="0.2">
      <c r="D31" s="24"/>
      <c r="E31" s="24"/>
    </row>
    <row r="32" spans="1:6" x14ac:dyDescent="0.2">
      <c r="D32" s="25"/>
      <c r="E32" s="25"/>
    </row>
    <row r="33" spans="4:5" x14ac:dyDescent="0.2">
      <c r="D33" s="25"/>
      <c r="E33" s="25"/>
    </row>
    <row r="34" spans="4:5" x14ac:dyDescent="0.2">
      <c r="D34" s="25"/>
      <c r="E34" s="25"/>
    </row>
    <row r="35" spans="4:5" x14ac:dyDescent="0.2">
      <c r="D35" s="25"/>
      <c r="E35" s="25"/>
    </row>
    <row r="36" spans="4:5" x14ac:dyDescent="0.2">
      <c r="D36" s="24"/>
      <c r="E36" s="24"/>
    </row>
    <row r="40" spans="4:5" x14ac:dyDescent="0.2">
      <c r="D40" s="24"/>
      <c r="E40" s="24"/>
    </row>
  </sheetData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57F614-38C5-BC45-9B17-3342634DA884}">
  <dimension ref="A2"/>
  <sheetViews>
    <sheetView workbookViewId="0">
      <selection activeCell="S21" sqref="S21"/>
    </sheetView>
  </sheetViews>
  <sheetFormatPr baseColWidth="10" defaultRowHeight="16" x14ac:dyDescent="0.2"/>
  <sheetData>
    <row r="2" spans="1:1" ht="18" x14ac:dyDescent="0.2">
      <c r="A2" s="23" t="s">
        <v>96</v>
      </c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BDEF2-B044-0147-A79E-EDA3A3C84049}">
  <dimension ref="A2"/>
  <sheetViews>
    <sheetView workbookViewId="0">
      <selection activeCell="J19" sqref="J19"/>
    </sheetView>
  </sheetViews>
  <sheetFormatPr baseColWidth="10" defaultRowHeight="16" x14ac:dyDescent="0.2"/>
  <sheetData>
    <row r="2" spans="1:1" ht="18" x14ac:dyDescent="0.2">
      <c r="A2" s="23" t="s">
        <v>97</v>
      </c>
    </row>
  </sheetData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68A85-71E5-A443-BE1B-6BD4470BEB5D}">
  <dimension ref="A3:H10"/>
  <sheetViews>
    <sheetView topLeftCell="F1" workbookViewId="0">
      <selection activeCell="U48" sqref="U48"/>
    </sheetView>
  </sheetViews>
  <sheetFormatPr baseColWidth="10" defaultRowHeight="16" x14ac:dyDescent="0.2"/>
  <sheetData>
    <row r="3" spans="1:8" ht="18" x14ac:dyDescent="0.2">
      <c r="A3" s="23" t="s">
        <v>109</v>
      </c>
    </row>
    <row r="10" spans="1:8" x14ac:dyDescent="0.2">
      <c r="E10" s="19" t="s">
        <v>108</v>
      </c>
      <c r="F10" s="19"/>
      <c r="G10" s="19"/>
      <c r="H10" s="19" t="s">
        <v>107</v>
      </c>
    </row>
  </sheetData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299FA5-0547-5A49-8B2D-125CB8DF3634}">
  <dimension ref="B3"/>
  <sheetViews>
    <sheetView workbookViewId="0">
      <selection activeCell="N14" sqref="N14"/>
    </sheetView>
  </sheetViews>
  <sheetFormatPr baseColWidth="10" defaultRowHeight="16" x14ac:dyDescent="0.2"/>
  <sheetData>
    <row r="3" spans="2:2" ht="18" x14ac:dyDescent="0.2">
      <c r="B3" s="23" t="s">
        <v>98</v>
      </c>
    </row>
  </sheetData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84AC89-5556-DC44-BB92-76B9EC0D4BD9}">
  <dimension ref="D3"/>
  <sheetViews>
    <sheetView topLeftCell="C1" workbookViewId="0">
      <selection activeCell="D3" sqref="D3"/>
    </sheetView>
  </sheetViews>
  <sheetFormatPr baseColWidth="10" defaultRowHeight="16" x14ac:dyDescent="0.2"/>
  <sheetData>
    <row r="3" spans="4:4" ht="18" x14ac:dyDescent="0.2">
      <c r="D3" s="23" t="s">
        <v>99</v>
      </c>
    </row>
  </sheetData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7A805-91D7-504E-AFFF-25BAF80E9368}">
  <dimension ref="A3:N10"/>
  <sheetViews>
    <sheetView tabSelected="1" workbookViewId="0">
      <selection activeCell="A3" sqref="A3"/>
    </sheetView>
  </sheetViews>
  <sheetFormatPr baseColWidth="10" defaultRowHeight="16" x14ac:dyDescent="0.2"/>
  <sheetData>
    <row r="3" spans="1:14" ht="18" x14ac:dyDescent="0.2">
      <c r="A3" s="23" t="s">
        <v>102</v>
      </c>
    </row>
    <row r="10" spans="1:14" x14ac:dyDescent="0.2">
      <c r="D10" t="s">
        <v>100</v>
      </c>
      <c r="N10" t="s">
        <v>101</v>
      </c>
    </row>
  </sheetData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1B3E52-5496-1A45-8F6F-E2E91024F0CE}">
  <dimension ref="A2"/>
  <sheetViews>
    <sheetView workbookViewId="0">
      <selection activeCell="M29" sqref="M29"/>
    </sheetView>
  </sheetViews>
  <sheetFormatPr baseColWidth="10" defaultRowHeight="16" x14ac:dyDescent="0.2"/>
  <sheetData>
    <row r="2" spans="1:1" ht="18" x14ac:dyDescent="0.2">
      <c r="A2" s="23" t="s">
        <v>110</v>
      </c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669B9D-B37D-E243-B800-BCF510A379DE}">
  <dimension ref="A4:G44"/>
  <sheetViews>
    <sheetView workbookViewId="0">
      <selection activeCell="W48" sqref="W48"/>
    </sheetView>
  </sheetViews>
  <sheetFormatPr baseColWidth="10" defaultRowHeight="16" x14ac:dyDescent="0.2"/>
  <sheetData>
    <row r="4" spans="1:1" ht="18" x14ac:dyDescent="0.2">
      <c r="A4" s="23" t="s">
        <v>126</v>
      </c>
    </row>
    <row r="26" spans="7:7" x14ac:dyDescent="0.2">
      <c r="G26" t="s">
        <v>125</v>
      </c>
    </row>
    <row r="36" spans="7:7" x14ac:dyDescent="0.2">
      <c r="G36" t="s">
        <v>124</v>
      </c>
    </row>
    <row r="44" spans="7:7" x14ac:dyDescent="0.2">
      <c r="G44" t="s">
        <v>123</v>
      </c>
    </row>
  </sheetData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3F19F-EA1C-A94D-A8EC-2E9ED49D4A63}">
  <dimension ref="A1:V37"/>
  <sheetViews>
    <sheetView workbookViewId="0">
      <selection activeCell="AC47" sqref="AC47"/>
    </sheetView>
  </sheetViews>
  <sheetFormatPr baseColWidth="10" defaultRowHeight="16" x14ac:dyDescent="0.2"/>
  <cols>
    <col min="4" max="4" width="11.33203125" customWidth="1"/>
  </cols>
  <sheetData>
    <row r="1" spans="1:8" ht="18" x14ac:dyDescent="0.2">
      <c r="A1" s="23" t="s">
        <v>122</v>
      </c>
    </row>
    <row r="3" spans="1:8" ht="18" x14ac:dyDescent="0.2">
      <c r="B3" s="32" t="s">
        <v>121</v>
      </c>
    </row>
    <row r="5" spans="1:8" x14ac:dyDescent="0.2">
      <c r="B5" s="33" t="s">
        <v>120</v>
      </c>
      <c r="C5" s="33"/>
      <c r="D5" s="20" t="s">
        <v>17</v>
      </c>
      <c r="E5" s="20" t="s">
        <v>117</v>
      </c>
      <c r="F5" s="20" t="s">
        <v>116</v>
      </c>
      <c r="G5" s="17"/>
      <c r="H5" s="17"/>
    </row>
    <row r="6" spans="1:8" x14ac:dyDescent="0.2">
      <c r="B6" s="20"/>
      <c r="C6" s="20" t="s">
        <v>115</v>
      </c>
      <c r="D6" s="20">
        <v>6.4363342164172464E-5</v>
      </c>
      <c r="E6" s="20">
        <v>1.6224399396908506E-3</v>
      </c>
      <c r="F6" s="20">
        <v>1.2428445420610038E-3</v>
      </c>
      <c r="G6" s="17"/>
      <c r="H6" s="17"/>
    </row>
    <row r="7" spans="1:8" x14ac:dyDescent="0.2">
      <c r="B7" s="20"/>
      <c r="C7" s="20" t="s">
        <v>114</v>
      </c>
      <c r="D7" s="20">
        <v>3.0748585316099968E-5</v>
      </c>
      <c r="E7" s="20">
        <v>9.2015194774262398E-4</v>
      </c>
      <c r="F7" s="20">
        <v>7.7331563869686526E-4</v>
      </c>
      <c r="G7" s="17"/>
      <c r="H7" s="17"/>
    </row>
    <row r="8" spans="1:8" x14ac:dyDescent="0.2">
      <c r="B8" s="20"/>
      <c r="C8" s="20" t="s">
        <v>113</v>
      </c>
      <c r="D8" s="20">
        <v>6.6830384906797877E-5</v>
      </c>
      <c r="E8" s="20">
        <v>1.8650706149973644E-3</v>
      </c>
      <c r="F8" s="20">
        <v>1.2548253168253374E-3</v>
      </c>
      <c r="G8" s="17"/>
      <c r="H8" s="17"/>
    </row>
    <row r="9" spans="1:8" x14ac:dyDescent="0.2">
      <c r="B9" s="20"/>
      <c r="C9" s="20"/>
      <c r="D9" s="20"/>
      <c r="E9" s="20"/>
      <c r="F9" s="20"/>
      <c r="G9" s="17"/>
      <c r="H9" s="17"/>
    </row>
    <row r="10" spans="1:8" x14ac:dyDescent="0.2">
      <c r="B10" s="20"/>
      <c r="C10" s="20" t="s">
        <v>11</v>
      </c>
      <c r="D10" s="20">
        <f>AVERAGE(D6:D8)</f>
        <v>5.3980770795690101E-5</v>
      </c>
      <c r="E10" s="20">
        <f>AVERAGE(E6:E8)</f>
        <v>1.4692208341436129E-3</v>
      </c>
      <c r="F10" s="20">
        <f>AVERAGE(F6:F8)</f>
        <v>1.0903284991944022E-3</v>
      </c>
      <c r="G10" s="33"/>
      <c r="H10" s="17"/>
    </row>
    <row r="11" spans="1:8" x14ac:dyDescent="0.2">
      <c r="B11" s="20"/>
      <c r="C11" s="20" t="s">
        <v>112</v>
      </c>
      <c r="D11" s="20">
        <f>STDEV(D6:D8)</f>
        <v>2.0157440477204546E-5</v>
      </c>
      <c r="E11" s="20">
        <f>STDEV(E6:E8)</f>
        <v>4.9073912892711163E-4</v>
      </c>
      <c r="F11" s="20">
        <f>STDEV(F6:F8)</f>
        <v>2.7460653676052854E-4</v>
      </c>
      <c r="G11" s="17"/>
      <c r="H11" s="17"/>
    </row>
    <row r="12" spans="1:8" x14ac:dyDescent="0.2">
      <c r="B12" s="20"/>
      <c r="C12" s="20" t="s">
        <v>111</v>
      </c>
      <c r="D12" s="20"/>
      <c r="E12" s="20">
        <f>TTEST(D6:D8,E6:E8,2,1)</f>
        <v>3.4986998453774065E-2</v>
      </c>
      <c r="F12" s="20">
        <f>TTEST(D6:D8,F6:F8,2,1)</f>
        <v>1.9510595704166436E-2</v>
      </c>
      <c r="G12" s="17">
        <f>TTEST(E6:E8,F6:F8,2,1)</f>
        <v>0.10532776030814006</v>
      </c>
      <c r="H12" s="17"/>
    </row>
    <row r="13" spans="1:8" x14ac:dyDescent="0.2">
      <c r="B13" s="17"/>
      <c r="C13" s="17"/>
      <c r="D13" s="17"/>
      <c r="E13" s="17"/>
      <c r="F13" s="17"/>
      <c r="G13" s="17"/>
      <c r="H13" s="17"/>
    </row>
    <row r="14" spans="1:8" x14ac:dyDescent="0.2">
      <c r="B14" s="33" t="s">
        <v>119</v>
      </c>
      <c r="C14" s="20"/>
      <c r="D14" s="20" t="s">
        <v>17</v>
      </c>
      <c r="E14" s="20" t="s">
        <v>117</v>
      </c>
      <c r="F14" s="20" t="s">
        <v>116</v>
      </c>
      <c r="G14" s="17"/>
      <c r="H14" s="17"/>
    </row>
    <row r="15" spans="1:8" x14ac:dyDescent="0.2">
      <c r="B15" s="17"/>
      <c r="C15" s="20" t="s">
        <v>115</v>
      </c>
      <c r="D15" s="20">
        <v>3.6280533895688655E-6</v>
      </c>
      <c r="E15" s="20">
        <v>1.5062569138324423E-5</v>
      </c>
      <c r="F15" s="20">
        <v>1.2194234294643948E-5</v>
      </c>
      <c r="G15" s="17"/>
      <c r="H15" s="17"/>
    </row>
    <row r="16" spans="1:8" x14ac:dyDescent="0.2">
      <c r="B16" s="17"/>
      <c r="C16" s="20" t="s">
        <v>114</v>
      </c>
      <c r="D16" s="20">
        <v>2.209942487159525E-6</v>
      </c>
      <c r="E16" s="20">
        <v>2.2969029519360917E-5</v>
      </c>
      <c r="F16" s="20">
        <v>1.0576826974210311E-5</v>
      </c>
      <c r="G16" s="17"/>
      <c r="H16" s="17"/>
    </row>
    <row r="17" spans="2:22" x14ac:dyDescent="0.2">
      <c r="B17" s="17"/>
      <c r="C17" s="20" t="s">
        <v>113</v>
      </c>
      <c r="D17" s="20">
        <v>2.7590121850045717E-6</v>
      </c>
      <c r="E17" s="20">
        <v>2.1129925083298559E-5</v>
      </c>
      <c r="F17" s="20">
        <v>8.872618037081059E-6</v>
      </c>
      <c r="G17" s="17"/>
      <c r="H17" s="17"/>
    </row>
    <row r="18" spans="2:22" x14ac:dyDescent="0.2">
      <c r="B18" s="17"/>
      <c r="C18" s="20"/>
      <c r="D18" s="20"/>
      <c r="E18" s="20"/>
      <c r="F18" s="20"/>
      <c r="G18" s="17"/>
      <c r="H18" s="17"/>
    </row>
    <row r="19" spans="2:22" x14ac:dyDescent="0.2">
      <c r="B19" s="17"/>
      <c r="C19" s="20" t="s">
        <v>11</v>
      </c>
      <c r="D19" s="20">
        <f>AVERAGE(D15:D17)</f>
        <v>2.8656693539109874E-6</v>
      </c>
      <c r="E19" s="20">
        <f>AVERAGE(E15:E17)</f>
        <v>1.9720507913661302E-5</v>
      </c>
      <c r="F19" s="20">
        <f>AVERAGE(F15:F17)</f>
        <v>1.0547893101978439E-5</v>
      </c>
      <c r="G19" s="33"/>
      <c r="H19" s="17"/>
    </row>
    <row r="20" spans="2:22" x14ac:dyDescent="0.2">
      <c r="B20" s="17"/>
      <c r="C20" s="20" t="s">
        <v>112</v>
      </c>
      <c r="D20" s="20">
        <f>STDEV(D15:D17)</f>
        <v>7.1504646467373522E-7</v>
      </c>
      <c r="E20" s="20">
        <f>STDEV(E15:E17)</f>
        <v>4.1373749537328814E-6</v>
      </c>
      <c r="F20" s="20">
        <f>STDEV(F15:F17)</f>
        <v>1.6609971454967257E-6</v>
      </c>
      <c r="G20" s="17"/>
      <c r="H20" s="17"/>
    </row>
    <row r="21" spans="2:22" x14ac:dyDescent="0.2">
      <c r="B21" s="17"/>
      <c r="C21" s="20" t="s">
        <v>111</v>
      </c>
      <c r="D21" s="20"/>
      <c r="E21" s="20">
        <f>TTEST(D15:D17,E15:E17,2,1)</f>
        <v>2.6440902996050956E-2</v>
      </c>
      <c r="F21" s="20">
        <f>TTEST(D15:D17,F15:F17,2,1)</f>
        <v>1.0317371915795877E-2</v>
      </c>
      <c r="G21" s="17">
        <f>TTEST(E15:E17,F15:F17,2,1)</f>
        <v>0.10060243413518144</v>
      </c>
      <c r="H21" s="17"/>
    </row>
    <row r="22" spans="2:22" x14ac:dyDescent="0.2">
      <c r="B22" s="17"/>
      <c r="C22" s="17"/>
      <c r="D22" s="17"/>
      <c r="E22" s="17"/>
      <c r="F22" s="17"/>
      <c r="G22" s="17"/>
      <c r="H22" s="17"/>
    </row>
    <row r="23" spans="2:22" x14ac:dyDescent="0.2">
      <c r="B23" s="33" t="s">
        <v>118</v>
      </c>
      <c r="C23" s="20"/>
      <c r="D23" s="20" t="s">
        <v>17</v>
      </c>
      <c r="E23" s="20" t="s">
        <v>117</v>
      </c>
      <c r="F23" s="20" t="s">
        <v>116</v>
      </c>
      <c r="G23" s="17"/>
      <c r="H23" s="17"/>
    </row>
    <row r="24" spans="2:22" x14ac:dyDescent="0.2">
      <c r="B24" s="33"/>
      <c r="C24" s="20" t="s">
        <v>115</v>
      </c>
      <c r="D24" s="20">
        <v>0.12106861640905139</v>
      </c>
      <c r="E24" s="20">
        <v>0.11761017694775117</v>
      </c>
      <c r="F24" s="20">
        <v>0.34269201730277848</v>
      </c>
      <c r="G24" s="17"/>
      <c r="H24" s="17"/>
    </row>
    <row r="25" spans="2:22" x14ac:dyDescent="0.2">
      <c r="B25" s="17"/>
      <c r="C25" s="20" t="s">
        <v>114</v>
      </c>
      <c r="D25" s="20">
        <v>0.1832126606789474</v>
      </c>
      <c r="E25" s="20">
        <v>0.2811820369871838</v>
      </c>
      <c r="F25" s="20">
        <v>0.14280509770447203</v>
      </c>
      <c r="G25" s="17"/>
      <c r="H25" s="17"/>
    </row>
    <row r="26" spans="2:22" x14ac:dyDescent="0.2">
      <c r="B26" s="17"/>
      <c r="C26" s="20" t="s">
        <v>113</v>
      </c>
      <c r="D26" s="20">
        <v>0.2145065185042099</v>
      </c>
      <c r="E26" s="20">
        <v>0.3634918342262396</v>
      </c>
      <c r="F26" s="20">
        <v>0.17234445994944331</v>
      </c>
      <c r="G26" s="17"/>
      <c r="H26" s="17"/>
    </row>
    <row r="27" spans="2:22" x14ac:dyDescent="0.2">
      <c r="B27" s="17"/>
      <c r="C27" s="20"/>
      <c r="D27" s="20"/>
      <c r="E27" s="20"/>
      <c r="F27" s="20"/>
      <c r="G27" s="17"/>
      <c r="H27" s="17"/>
    </row>
    <row r="28" spans="2:22" x14ac:dyDescent="0.2">
      <c r="B28" s="17"/>
      <c r="C28" s="20" t="s">
        <v>11</v>
      </c>
      <c r="D28" s="20">
        <f>AVERAGE(D24:D26)</f>
        <v>0.1729292651974029</v>
      </c>
      <c r="E28" s="20">
        <f>AVERAGE(E24:E26)</f>
        <v>0.25409468272039154</v>
      </c>
      <c r="F28" s="20">
        <f>AVERAGE(F24:F26)</f>
        <v>0.21928052498556461</v>
      </c>
      <c r="G28" s="33"/>
      <c r="H28" s="17"/>
    </row>
    <row r="29" spans="2:22" ht="18" x14ac:dyDescent="0.2">
      <c r="B29" s="17"/>
      <c r="C29" s="20" t="s">
        <v>112</v>
      </c>
      <c r="D29" s="20">
        <f>STDEV(D24:D26)</f>
        <v>4.7560188750240526E-2</v>
      </c>
      <c r="E29" s="20">
        <f>STDEV(E24:E26)</f>
        <v>0.12515886272008489</v>
      </c>
      <c r="F29" s="20">
        <f>STDEV(F24:F26)</f>
        <v>0.10789319166393775</v>
      </c>
      <c r="G29" s="17"/>
      <c r="H29" s="20"/>
      <c r="I29" s="31"/>
      <c r="N29" s="30"/>
      <c r="O29" s="30"/>
      <c r="P29" s="30"/>
      <c r="Q29" s="30"/>
      <c r="V29" s="30"/>
    </row>
    <row r="30" spans="2:22" ht="18" x14ac:dyDescent="0.2">
      <c r="B30" s="17"/>
      <c r="C30" s="20" t="s">
        <v>111</v>
      </c>
      <c r="D30" s="20"/>
      <c r="E30" s="20">
        <f>TTEST(D24:D26,E24:E26,2,1)</f>
        <v>0.21173337070361908</v>
      </c>
      <c r="F30" s="20">
        <f>TTEST(D24:D26,F24:F26,2,1)</f>
        <v>0.64970861492353094</v>
      </c>
      <c r="G30" s="17">
        <f>TTEST(E24:E26,F24:F26,2,1)</f>
        <v>0.81509305520162678</v>
      </c>
      <c r="H30" s="20"/>
      <c r="I30" s="31"/>
      <c r="N30" s="30"/>
      <c r="O30" s="30"/>
      <c r="P30" s="30"/>
      <c r="Q30" s="30"/>
      <c r="V30" s="30"/>
    </row>
    <row r="31" spans="2:22" ht="18" x14ac:dyDescent="0.2">
      <c r="H31" s="31"/>
      <c r="I31" s="31"/>
      <c r="N31" s="30"/>
      <c r="O31" s="30"/>
      <c r="P31" s="30"/>
      <c r="Q31" s="30"/>
      <c r="V31" s="30"/>
    </row>
    <row r="32" spans="2:22" ht="18" x14ac:dyDescent="0.2">
      <c r="H32" s="31"/>
      <c r="I32" s="31"/>
      <c r="N32" s="30"/>
      <c r="O32" s="30"/>
      <c r="P32" s="30"/>
      <c r="Q32" s="30"/>
      <c r="V32" s="30"/>
    </row>
    <row r="33" spans="3:22" ht="18" x14ac:dyDescent="0.2">
      <c r="H33" s="31"/>
      <c r="I33" s="31"/>
      <c r="N33" s="30"/>
      <c r="O33" s="30"/>
      <c r="P33" s="30"/>
      <c r="Q33" s="30"/>
      <c r="V33" s="30"/>
    </row>
    <row r="34" spans="3:22" ht="18" x14ac:dyDescent="0.2">
      <c r="H34" s="31"/>
      <c r="I34" s="31"/>
      <c r="N34" s="30"/>
      <c r="O34" s="30"/>
      <c r="P34" s="30"/>
      <c r="Q34" s="30"/>
      <c r="V34" s="30"/>
    </row>
    <row r="35" spans="3:22" ht="18" x14ac:dyDescent="0.2">
      <c r="H35" s="31"/>
      <c r="I35" s="31"/>
      <c r="N35" s="30"/>
      <c r="O35" s="30"/>
      <c r="P35" s="30"/>
      <c r="Q35" s="30"/>
      <c r="V35" s="30"/>
    </row>
    <row r="36" spans="3:22" ht="18" x14ac:dyDescent="0.2">
      <c r="H36" s="31"/>
      <c r="I36" s="31"/>
      <c r="N36" s="30"/>
      <c r="O36" s="30"/>
      <c r="P36" s="30"/>
      <c r="Q36" s="30"/>
      <c r="V36" s="30"/>
    </row>
    <row r="37" spans="3:22" ht="18" x14ac:dyDescent="0.2">
      <c r="C37" s="30"/>
      <c r="D37" s="30"/>
      <c r="E37" s="31"/>
      <c r="F37" s="31"/>
      <c r="G37" s="31"/>
      <c r="H37" s="31"/>
      <c r="I37" s="31"/>
      <c r="J37" s="31"/>
      <c r="K37" s="30"/>
      <c r="L37" s="30"/>
      <c r="M37" s="30"/>
      <c r="N37" s="30"/>
      <c r="O37" s="30"/>
      <c r="P37" s="30"/>
      <c r="Q37" s="30"/>
      <c r="R37" s="30"/>
      <c r="S37" s="30"/>
      <c r="T37" s="30"/>
      <c r="U37" s="30"/>
      <c r="V37" s="30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30</vt:i4>
      </vt:variant>
    </vt:vector>
  </HeadingPairs>
  <TitlesOfParts>
    <vt:vector size="30" baseType="lpstr">
      <vt:lpstr>Fig1B</vt:lpstr>
      <vt:lpstr>Fig1C</vt:lpstr>
      <vt:lpstr>Fig1D</vt:lpstr>
      <vt:lpstr>Fig 1E</vt:lpstr>
      <vt:lpstr>Fig 1F</vt:lpstr>
      <vt:lpstr>Fig 1G</vt:lpstr>
      <vt:lpstr>Fig1H</vt:lpstr>
      <vt:lpstr>Fig2B</vt:lpstr>
      <vt:lpstr>Fig2C</vt:lpstr>
      <vt:lpstr>Fig2D</vt:lpstr>
      <vt:lpstr>Fig2E</vt:lpstr>
      <vt:lpstr>Fig2F</vt:lpstr>
      <vt:lpstr>Fig2G</vt:lpstr>
      <vt:lpstr>Fig2H</vt:lpstr>
      <vt:lpstr>Fig3A</vt:lpstr>
      <vt:lpstr>Fig3B</vt:lpstr>
      <vt:lpstr>Fig3C</vt:lpstr>
      <vt:lpstr>Fig3D</vt:lpstr>
      <vt:lpstr>Fig3E</vt:lpstr>
      <vt:lpstr>Fig3F</vt:lpstr>
      <vt:lpstr>Fig3G</vt:lpstr>
      <vt:lpstr>Fig3H</vt:lpstr>
      <vt:lpstr>Fig3I</vt:lpstr>
      <vt:lpstr>Fig5D</vt:lpstr>
      <vt:lpstr>FigS1A</vt:lpstr>
      <vt:lpstr>FigS1B</vt:lpstr>
      <vt:lpstr>FigS1C</vt:lpstr>
      <vt:lpstr>FigS2D</vt:lpstr>
      <vt:lpstr>FigS3C</vt:lpstr>
      <vt:lpstr>FigS6D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Kavitha Sarma</dc:creator>
  <cp:lastModifiedBy>Kavitha Sarma</cp:lastModifiedBy>
  <dcterms:created xsi:type="dcterms:W3CDTF">2019-08-06T20:04:52Z</dcterms:created>
  <dcterms:modified xsi:type="dcterms:W3CDTF">2020-02-28T15:28:56Z</dcterms:modified>
</cp:coreProperties>
</file>