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 firstSheet="8" activeTab="11"/>
  </bookViews>
  <sheets>
    <sheet name="Fig. 1b-f, 1h-j" sheetId="1" r:id="rId1"/>
    <sheet name="Fig. 2a, 2c-i" sheetId="3" r:id="rId2"/>
    <sheet name="Fig. 3" sheetId="7" r:id="rId3"/>
    <sheet name="Fig. 4c, d, i, j" sheetId="8" r:id="rId4"/>
    <sheet name="Fig. 5d-i" sheetId="10" r:id="rId5"/>
    <sheet name="Suppl Fig. 1a-d, g-j" sheetId="2" r:id="rId6"/>
    <sheet name="Suppl Fig. 2b-e" sheetId="4" r:id="rId7"/>
    <sheet name="Suppl Fig. 3" sheetId="19" r:id="rId8"/>
    <sheet name="Suppl Fig. 6" sheetId="20" r:id="rId9"/>
    <sheet name="Suppl Fig. 7a-b, d-f, h-j, l-n" sheetId="5" r:id="rId10"/>
    <sheet name="Suppl Fig. 8c-e, h-k" sheetId="16" r:id="rId11"/>
    <sheet name="Suppl Fig. 9a, e-j, l, n-r" sheetId="6" r:id="rId12"/>
    <sheet name="Suppl Fig. 10b, e" sheetId="9" r:id="rId13"/>
    <sheet name="Suppl Fig. 11b, d, e, f" sheetId="14" r:id="rId14"/>
    <sheet name="Suppl Fig 13b, d, f,h,j,l,m" sheetId="15" r:id="rId15"/>
    <sheet name="Suppl Fig 14c,f" sheetId="17" r:id="rId16"/>
    <sheet name="Suppl Fig 15" sheetId="18" r:id="rId17"/>
    <sheet name="Suppl Fig. 16" sheetId="12" r:id="rId18"/>
    <sheet name="Suppl Fig. 17" sheetId="13" r:id="rId19"/>
  </sheets>
  <calcPr calcId="152511"/>
</workbook>
</file>

<file path=xl/calcChain.xml><?xml version="1.0" encoding="utf-8"?>
<calcChain xmlns="http://schemas.openxmlformats.org/spreadsheetml/2006/main">
  <c r="D55" i="5" l="1"/>
  <c r="K8" i="3" l="1"/>
  <c r="J8" i="3"/>
  <c r="K7" i="3"/>
  <c r="J7" i="3"/>
  <c r="K6" i="3"/>
  <c r="J6" i="3"/>
  <c r="K5" i="3"/>
  <c r="J5" i="3"/>
  <c r="K4" i="3"/>
  <c r="J4" i="3"/>
  <c r="K3" i="3"/>
  <c r="J3" i="3"/>
</calcChain>
</file>

<file path=xl/comments1.xml><?xml version="1.0" encoding="utf-8"?>
<comments xmlns="http://schemas.openxmlformats.org/spreadsheetml/2006/main">
  <authors>
    <author>Author</author>
  </authors>
  <commentList>
    <comment ref="C150" authorId="0">
      <text>
        <r>
          <rPr>
            <b/>
            <sz val="9"/>
            <color indexed="81"/>
            <rFont val="宋体"/>
            <family val="3"/>
            <charset val="134"/>
          </rPr>
          <t>Author:</t>
        </r>
        <r>
          <rPr>
            <sz val="9"/>
            <color indexed="81"/>
            <rFont val="宋体"/>
            <family val="3"/>
            <charset val="134"/>
          </rPr>
          <t xml:space="preserve">
异常数据，改用均值
</t>
        </r>
      </text>
    </comment>
  </commentList>
</comments>
</file>

<file path=xl/sharedStrings.xml><?xml version="1.0" encoding="utf-8"?>
<sst xmlns="http://schemas.openxmlformats.org/spreadsheetml/2006/main" count="1153" uniqueCount="763">
  <si>
    <r>
      <t>NIL-GSA1</t>
    </r>
    <r>
      <rPr>
        <i/>
        <vertAlign val="superscript"/>
        <sz val="11"/>
        <color theme="1"/>
        <rFont val="Arial"/>
        <family val="2"/>
      </rPr>
      <t>WYJ</t>
    </r>
    <phoneticPr fontId="1" type="noConversion"/>
  </si>
  <si>
    <r>
      <t>NIL-GSA1</t>
    </r>
    <r>
      <rPr>
        <i/>
        <vertAlign val="superscript"/>
        <sz val="11"/>
        <color theme="1"/>
        <rFont val="Arial"/>
        <family val="2"/>
      </rPr>
      <t xml:space="preserve">CG14 </t>
    </r>
    <phoneticPr fontId="1" type="noConversion"/>
  </si>
  <si>
    <t>5d</t>
    <phoneticPr fontId="1" type="noConversion"/>
  </si>
  <si>
    <t>1,000-grain weight (g)</t>
    <phoneticPr fontId="1" type="noConversion"/>
  </si>
  <si>
    <t>Grain length (mm)</t>
    <phoneticPr fontId="1" type="noConversion"/>
  </si>
  <si>
    <t>Grain width (mm)</t>
    <phoneticPr fontId="1" type="noConversion"/>
  </si>
  <si>
    <t>10d</t>
    <phoneticPr fontId="1" type="noConversion"/>
  </si>
  <si>
    <t>15d</t>
    <phoneticPr fontId="1" type="noConversion"/>
  </si>
  <si>
    <t>22d</t>
    <phoneticPr fontId="1" type="noConversion"/>
  </si>
  <si>
    <t>29d</t>
    <phoneticPr fontId="1" type="noConversion"/>
  </si>
  <si>
    <t>36d</t>
    <phoneticPr fontId="1" type="noConversion"/>
  </si>
  <si>
    <t>71d</t>
    <phoneticPr fontId="1" type="noConversion"/>
  </si>
  <si>
    <t>R1</t>
    <phoneticPr fontId="1" type="noConversion"/>
  </si>
  <si>
    <t>R3</t>
    <phoneticPr fontId="1" type="noConversion"/>
  </si>
  <si>
    <t>C1</t>
    <phoneticPr fontId="1" type="noConversion"/>
  </si>
  <si>
    <t>C2</t>
    <phoneticPr fontId="1" type="noConversion"/>
  </si>
  <si>
    <t>WYJ</t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</si>
  <si>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#7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</si>
  <si>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#14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</si>
  <si>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#26</t>
    </r>
    <phoneticPr fontId="1" type="noConversion"/>
  </si>
  <si>
    <r>
      <t>GSA1</t>
    </r>
    <r>
      <rPr>
        <i/>
        <vertAlign val="superscript"/>
        <sz val="11"/>
        <color theme="1"/>
        <rFont val="Arial"/>
        <family val="2"/>
      </rPr>
      <t>WYJ/WYJ</t>
    </r>
    <phoneticPr fontId="1" type="noConversion"/>
  </si>
  <si>
    <r>
      <t>GSA1</t>
    </r>
    <r>
      <rPr>
        <i/>
        <vertAlign val="superscript"/>
        <sz val="11"/>
        <color theme="1"/>
        <rFont val="Arial"/>
        <family val="2"/>
      </rPr>
      <t xml:space="preserve">WYJ/CG14 </t>
    </r>
    <phoneticPr fontId="1" type="noConversion"/>
  </si>
  <si>
    <r>
      <t>GSA1</t>
    </r>
    <r>
      <rPr>
        <i/>
        <vertAlign val="superscript"/>
        <sz val="11"/>
        <color theme="1"/>
        <rFont val="Arial"/>
        <family val="2"/>
      </rPr>
      <t xml:space="preserve">CG14/CG14 </t>
    </r>
    <phoneticPr fontId="1" type="noConversion"/>
  </si>
  <si>
    <t>Filled grain number</t>
    <phoneticPr fontId="1" type="noConversion"/>
  </si>
  <si>
    <t>Unfilled grain number</t>
    <phoneticPr fontId="1" type="noConversion"/>
  </si>
  <si>
    <t>Plant height (cm)</t>
    <phoneticPr fontId="1" type="noConversion"/>
  </si>
  <si>
    <t>Number of effective panicles</t>
    <phoneticPr fontId="1" type="noConversion"/>
  </si>
  <si>
    <t>Panicles length (cm)</t>
    <phoneticPr fontId="1" type="noConversion"/>
  </si>
  <si>
    <t>Grain yield per plant (g)</t>
    <phoneticPr fontId="1" type="noConversion"/>
  </si>
  <si>
    <r>
      <rPr>
        <sz val="11"/>
        <color theme="1"/>
        <rFont val="Arial"/>
        <family val="2"/>
      </rP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phoneticPr fontId="1" type="noConversion"/>
  </si>
  <si>
    <r>
      <rPr>
        <sz val="11"/>
        <color theme="1"/>
        <rFont val="Arial"/>
        <family val="2"/>
      </rP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phoneticPr fontId="1" type="noConversion"/>
  </si>
  <si>
    <t>L</t>
    <phoneticPr fontId="1" type="noConversion"/>
  </si>
  <si>
    <t>R</t>
    <phoneticPr fontId="1" type="noConversion"/>
  </si>
  <si>
    <t>N</t>
    <phoneticPr fontId="1" type="noConversion"/>
  </si>
  <si>
    <t>S</t>
    <phoneticPr fontId="1" type="noConversion"/>
  </si>
  <si>
    <t>P(0-0.5)</t>
  </si>
  <si>
    <t>P(2-3)</t>
  </si>
  <si>
    <t>P(7-10)</t>
  </si>
  <si>
    <t>P(12-15)</t>
  </si>
  <si>
    <t>GH5d</t>
  </si>
  <si>
    <t>GH10d</t>
  </si>
  <si>
    <t>GH15d</t>
  </si>
  <si>
    <t>BR5d</t>
  </si>
  <si>
    <t>BR10d</t>
  </si>
  <si>
    <t>BR15d</t>
  </si>
  <si>
    <r>
      <t xml:space="preserve">Relative expression of </t>
    </r>
    <r>
      <rPr>
        <i/>
        <sz val="11"/>
        <color theme="1"/>
        <rFont val="Arial"/>
        <family val="2"/>
      </rPr>
      <t>GSA1</t>
    </r>
    <phoneticPr fontId="1" type="noConversion"/>
  </si>
  <si>
    <t>Cell length (μm)</t>
    <phoneticPr fontId="1" type="noConversion"/>
  </si>
  <si>
    <t>#1</t>
    <phoneticPr fontId="1" type="noConversion"/>
  </si>
  <si>
    <t>#2</t>
    <phoneticPr fontId="1" type="noConversion"/>
  </si>
  <si>
    <t>#3</t>
    <phoneticPr fontId="1" type="noConversion"/>
  </si>
  <si>
    <t>#4</t>
    <phoneticPr fontId="1" type="noConversion"/>
  </si>
  <si>
    <t>#5</t>
    <phoneticPr fontId="1" type="noConversion"/>
  </si>
  <si>
    <t>#6</t>
    <phoneticPr fontId="1" type="noConversion"/>
  </si>
  <si>
    <t>Cell width (μm)</t>
    <phoneticPr fontId="1" type="noConversion"/>
  </si>
  <si>
    <t>Cell number in the
 grain-length direction</t>
    <phoneticPr fontId="1" type="noConversion"/>
  </si>
  <si>
    <t>Cell number in the
 grain-width direction</t>
    <phoneticPr fontId="1" type="noConversion"/>
  </si>
  <si>
    <t>IAA content (ng/g)</t>
    <phoneticPr fontId="1" type="noConversion"/>
  </si>
  <si>
    <r>
      <rPr>
        <sz val="11"/>
        <color theme="1"/>
        <rFont val="Arial"/>
        <family val="2"/>
      </rP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-C</t>
    </r>
    <phoneticPr fontId="1" type="noConversion"/>
  </si>
  <si>
    <r>
      <rPr>
        <sz val="11"/>
        <color theme="1"/>
        <rFont val="Arial"/>
        <family val="2"/>
      </rP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r>
      <rPr>
        <sz val="11"/>
        <color theme="1"/>
        <rFont val="Arial"/>
        <family val="2"/>
      </rPr>
      <t>-C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</si>
  <si>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-P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</si>
  <si>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r>
      <rPr>
        <sz val="11"/>
        <color theme="1"/>
        <rFont val="Arial"/>
        <family val="2"/>
      </rPr>
      <t>-P</t>
    </r>
    <phoneticPr fontId="1" type="noConversion"/>
  </si>
  <si>
    <t>Relative expression</t>
    <phoneticPr fontId="1" type="noConversion"/>
  </si>
  <si>
    <t>OsPIN1a</t>
    <phoneticPr fontId="1" type="noConversion"/>
  </si>
  <si>
    <t>OsPIN1</t>
    <phoneticPr fontId="1" type="noConversion"/>
  </si>
  <si>
    <t>OsPIN5b</t>
    <phoneticPr fontId="1" type="noConversion"/>
  </si>
  <si>
    <t>BG1</t>
  </si>
  <si>
    <t>OsIAA11</t>
  </si>
  <si>
    <t>OsIAA11</t>
    <phoneticPr fontId="1" type="noConversion"/>
  </si>
  <si>
    <t>OsARF19</t>
    <phoneticPr fontId="1" type="noConversion"/>
  </si>
  <si>
    <t>TSG1</t>
    <phoneticPr fontId="1" type="noConversion"/>
  </si>
  <si>
    <t>TAR1</t>
  </si>
  <si>
    <t>TARL1</t>
  </si>
  <si>
    <t>TARL2</t>
  </si>
  <si>
    <t>FIB</t>
  </si>
  <si>
    <t>OsYUC9</t>
  </si>
  <si>
    <t>OsNRT2.4</t>
  </si>
  <si>
    <t>OsIAA6</t>
  </si>
  <si>
    <t>OsGH3-2</t>
  </si>
  <si>
    <t>OsGH3-1</t>
    <phoneticPr fontId="1" type="noConversion"/>
  </si>
  <si>
    <t>OsERF3</t>
    <phoneticPr fontId="1" type="noConversion"/>
  </si>
  <si>
    <t>OsMADS29</t>
  </si>
  <si>
    <t>OsNAR2.1</t>
  </si>
  <si>
    <t>MAIF1</t>
  </si>
  <si>
    <t>OsPIN1</t>
    <phoneticPr fontId="1" type="noConversion"/>
  </si>
  <si>
    <t>OsCOW1</t>
  </si>
  <si>
    <t>OsIAGLU</t>
  </si>
  <si>
    <t>DAO</t>
  </si>
  <si>
    <t>RFL</t>
    <phoneticPr fontId="1" type="noConversion"/>
  </si>
  <si>
    <t>OsGH3-6</t>
  </si>
  <si>
    <t>OsTAR1</t>
  </si>
  <si>
    <t>OsGH3-4</t>
  </si>
  <si>
    <t>OsGH3-5</t>
    <phoneticPr fontId="1" type="noConversion"/>
  </si>
  <si>
    <t>D3; SOLS</t>
  </si>
  <si>
    <t>OsERF2</t>
    <phoneticPr fontId="1" type="noConversion"/>
  </si>
  <si>
    <t>OsABF2</t>
    <phoneticPr fontId="1" type="noConversion"/>
  </si>
  <si>
    <t>OsIAA23</t>
  </si>
  <si>
    <t>TGW6</t>
  </si>
  <si>
    <t>OsPIN2</t>
  </si>
  <si>
    <t>OsARF19</t>
    <phoneticPr fontId="1" type="noConversion"/>
  </si>
  <si>
    <t>OsCLIP</t>
  </si>
  <si>
    <t>OsGH3-10</t>
  </si>
  <si>
    <t>WOX11</t>
  </si>
  <si>
    <t>OsPIN5b</t>
    <phoneticPr fontId="1" type="noConversion"/>
  </si>
  <si>
    <t>OsCYL4</t>
    <phoneticPr fontId="1" type="noConversion"/>
  </si>
  <si>
    <t>SAUR39</t>
  </si>
  <si>
    <t>OsGH3-12</t>
  </si>
  <si>
    <t>OsWRKY72</t>
  </si>
  <si>
    <r>
      <rPr>
        <sz val="11"/>
        <color theme="1"/>
        <rFont val="Arial"/>
        <family val="2"/>
      </rP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-YP5</t>
    </r>
    <phoneticPr fontId="1" type="noConversion"/>
  </si>
  <si>
    <r>
      <rPr>
        <sz val="11"/>
        <color theme="1"/>
        <rFont val="Arial"/>
        <family val="2"/>
      </rP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CG14</t>
    </r>
    <r>
      <rPr>
        <sz val="11"/>
        <color theme="1"/>
        <rFont val="Arial"/>
        <family val="2"/>
      </rPr>
      <t>-YP5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</si>
  <si>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-YP10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</si>
  <si>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CG14</t>
    </r>
    <r>
      <rPr>
        <sz val="11"/>
        <color theme="1"/>
        <rFont val="Arial"/>
        <family val="2"/>
      </rPr>
      <t>-YP10</t>
    </r>
    <phoneticPr fontId="1" type="noConversion"/>
  </si>
  <si>
    <t>Caryopses dry weight (mg)</t>
    <phoneticPr fontId="1" type="noConversion"/>
  </si>
  <si>
    <t>Caryopses fresh weight (mg)</t>
    <phoneticPr fontId="1" type="noConversion"/>
  </si>
  <si>
    <t>Caryopses length (mm)</t>
    <phoneticPr fontId="1" type="noConversion"/>
  </si>
  <si>
    <t>Caryopses water content (%)</t>
    <phoneticPr fontId="1" type="noConversion"/>
  </si>
  <si>
    <t>Caryopses width (mm)</t>
    <phoneticPr fontId="1" type="noConversion"/>
  </si>
  <si>
    <r>
      <t xml:space="preserve">Relative expression of </t>
    </r>
    <r>
      <rPr>
        <i/>
        <sz val="11"/>
        <color theme="1"/>
        <rFont val="Arial"/>
        <family val="2"/>
      </rPr>
      <t>GSA1</t>
    </r>
    <phoneticPr fontId="1" type="noConversion"/>
  </si>
  <si>
    <t>WYJ</t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</si>
  <si>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#7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</si>
  <si>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#14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</si>
  <si>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#26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</si>
  <si>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CG14</t>
    </r>
    <r>
      <rPr>
        <sz val="11"/>
        <color theme="1"/>
        <rFont val="Arial"/>
        <family val="2"/>
      </rPr>
      <t>#7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</si>
  <si>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CG14</t>
    </r>
    <r>
      <rPr>
        <sz val="11"/>
        <color theme="1"/>
        <rFont val="Arial"/>
        <family val="2"/>
      </rPr>
      <t>#22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</si>
  <si>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CG14</t>
    </r>
    <r>
      <rPr>
        <sz val="11"/>
        <color theme="1"/>
        <rFont val="Arial"/>
        <family val="2"/>
      </rPr>
      <t>#26</t>
    </r>
    <phoneticPr fontId="1" type="noConversion"/>
  </si>
  <si>
    <t>1000-grain weight (g)</t>
    <phoneticPr fontId="1" type="noConversion"/>
  </si>
  <si>
    <t>Grain length (mm)</t>
    <phoneticPr fontId="1" type="noConversion"/>
  </si>
  <si>
    <r>
      <rPr>
        <i/>
        <sz val="11"/>
        <color theme="1"/>
        <rFont val="Arial"/>
        <family val="2"/>
      </rPr>
      <t>KO-GSA1</t>
    </r>
    <r>
      <rPr>
        <sz val="11"/>
        <color theme="1"/>
        <rFont val="Arial"/>
        <family val="2"/>
      </rPr>
      <t>#13</t>
    </r>
    <phoneticPr fontId="1" type="noConversion"/>
  </si>
  <si>
    <r>
      <rPr>
        <i/>
        <sz val="11"/>
        <color theme="1"/>
        <rFont val="Arial"/>
        <family val="2"/>
      </rPr>
      <t>KO-GSA1</t>
    </r>
    <r>
      <rPr>
        <sz val="11"/>
        <color theme="1"/>
        <rFont val="Arial"/>
        <family val="2"/>
      </rPr>
      <t>#22</t>
    </r>
    <phoneticPr fontId="1" type="noConversion"/>
  </si>
  <si>
    <r>
      <rPr>
        <i/>
        <sz val="11"/>
        <color theme="1"/>
        <rFont val="Arial"/>
        <family val="2"/>
      </rPr>
      <t>KO-GSA1</t>
    </r>
    <r>
      <rPr>
        <sz val="11"/>
        <color theme="1"/>
        <rFont val="Arial"/>
        <family val="2"/>
      </rPr>
      <t>#26</t>
    </r>
    <phoneticPr fontId="1" type="noConversion"/>
  </si>
  <si>
    <t>Grain width (mm)</t>
    <phoneticPr fontId="1" type="noConversion"/>
  </si>
  <si>
    <t>Spikelet length (mm)</t>
    <phoneticPr fontId="1" type="noConversion"/>
  </si>
  <si>
    <t>Spikelet width (mm)</t>
    <phoneticPr fontId="1" type="noConversion"/>
  </si>
  <si>
    <t>#1</t>
    <phoneticPr fontId="1" type="noConversion"/>
  </si>
  <si>
    <t>#3</t>
    <phoneticPr fontId="1" type="noConversion"/>
  </si>
  <si>
    <t>#4</t>
    <phoneticPr fontId="1" type="noConversion"/>
  </si>
  <si>
    <t>#5</t>
    <phoneticPr fontId="1" type="noConversion"/>
  </si>
  <si>
    <t>#6</t>
    <phoneticPr fontId="1" type="noConversion"/>
  </si>
  <si>
    <t>Cell number in
 the grain-length direction</t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</si>
  <si>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-YC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</si>
  <si>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r>
      <rPr>
        <sz val="11"/>
        <color theme="1"/>
        <rFont val="Arial"/>
        <family val="2"/>
      </rPr>
      <t>-YC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</si>
  <si>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-YP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</si>
  <si>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r>
      <rPr>
        <sz val="11"/>
        <color theme="1"/>
        <rFont val="Arial"/>
        <family val="2"/>
      </rPr>
      <t>-YP</t>
    </r>
    <phoneticPr fontId="1" type="noConversion"/>
  </si>
  <si>
    <t>ICA content (ng/g)</t>
    <phoneticPr fontId="1" type="noConversion"/>
  </si>
  <si>
    <t>Compounds</t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</si>
  <si>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WYG</t>
    </r>
    <r>
      <rPr>
        <sz val="11"/>
        <color rgb="FF333333"/>
        <rFont val="Arial"/>
        <family val="2"/>
      </rPr>
      <t>-YC</t>
    </r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</si>
  <si>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CG14</t>
    </r>
    <r>
      <rPr>
        <sz val="11"/>
        <color rgb="FF333333"/>
        <rFont val="Arial"/>
        <family val="2"/>
      </rPr>
      <t>-YC</t>
    </r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</si>
  <si>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WYG</t>
    </r>
    <r>
      <rPr>
        <sz val="11"/>
        <color rgb="FF333333"/>
        <rFont val="Arial"/>
        <family val="2"/>
      </rPr>
      <t>-YP</t>
    </r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</si>
  <si>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CG14</t>
    </r>
    <r>
      <rPr>
        <sz val="11"/>
        <color rgb="FF333333"/>
        <rFont val="Arial"/>
        <family val="2"/>
      </rPr>
      <t>-YP</t>
    </r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</si>
  <si>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WYG</t>
    </r>
    <r>
      <rPr>
        <sz val="11"/>
        <color rgb="FF333333"/>
        <rFont val="Arial"/>
        <family val="2"/>
      </rPr>
      <t>-MC</t>
    </r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</si>
  <si>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CG14</t>
    </r>
    <r>
      <rPr>
        <sz val="11"/>
        <color rgb="FF333333"/>
        <rFont val="Arial"/>
        <family val="2"/>
      </rPr>
      <t>-MC</t>
    </r>
    <phoneticPr fontId="1" type="noConversion"/>
  </si>
  <si>
    <t>3',4',5'-Dihydrotricetin O-hexosyl-O-hexoside</t>
  </si>
  <si>
    <t>3’,4’,5’-Tricetin O-rutinoside</t>
    <phoneticPr fontId="1" type="noConversion"/>
  </si>
  <si>
    <t>Di-O-methylquercetin</t>
    <phoneticPr fontId="1" type="noConversion"/>
  </si>
  <si>
    <t>4'-Hydroxy-5,7-dimethoxyflavanone</t>
  </si>
  <si>
    <t>6-C-hexosyl-apigenin O-feruloylhexoside</t>
  </si>
  <si>
    <t>6-C-hexosyl-apigenin O-hexosyl-O-hexoside</t>
  </si>
  <si>
    <t>6-C-hexosyl-chrysoeriol O-feruloylhexoside</t>
  </si>
  <si>
    <t>6-C-hexosyl luteolin O-pentoside</t>
  </si>
  <si>
    <t>6-C-hexosyl-apigenin O-sinapoylhexoside</t>
  </si>
  <si>
    <t>8-C-hexosyl-apigenin O-hexosyl-O-hexoside</t>
  </si>
  <si>
    <t>8-C-hexosyl-chrysoeriol O-feruloylhexoside</t>
  </si>
  <si>
    <t>8-C-hexosyl chrysoeriol O-hexoside</t>
  </si>
  <si>
    <t>8-C-hexosyl-luteolin O-pentoside</t>
  </si>
  <si>
    <t>8-C-hexosyl-apigenin O-feruloylhexoside</t>
  </si>
  <si>
    <t>8-C-hexosyl-apigenin O-sinapoylhexoside</t>
  </si>
  <si>
    <t>C-hexosyl-chrysin O-feruloylhexoside</t>
  </si>
  <si>
    <t>C-hexosyl-chrysoeriol O-sinapoylhexoside</t>
  </si>
  <si>
    <t>C-hexosyl-chrysoeriol O-rutinoside</t>
  </si>
  <si>
    <t>C-hexosyl-luteolin C-pentoside</t>
  </si>
  <si>
    <t>C-hexosyl-luteolin O-p-coumaroylhexoside</t>
  </si>
  <si>
    <t>C-hexosyl-luteolin O-hexoside</t>
  </si>
  <si>
    <t>C-hexosyl-apigenin O-caffeoylhexoside</t>
  </si>
  <si>
    <t>C-hexosyl-apigenin O-pentoside</t>
  </si>
  <si>
    <t>C-hexosyl-apigenin O-p-coumaroylhexoside</t>
  </si>
  <si>
    <t>C-pentosyl-C-hexosyl-apigenin</t>
  </si>
  <si>
    <t>C-pentosyl-chrysoeriol 7-O-feruloylhexoside</t>
  </si>
  <si>
    <t>Chrysin O-malonylhexoside</t>
  </si>
  <si>
    <t>Quercetin 3-alpha-L-arabinofuranoside (Avicularin)</t>
  </si>
  <si>
    <t>Hesperetin 7-rutinoside (Hesperidin)</t>
  </si>
  <si>
    <t>Hesperetin 5-O-glucoside</t>
  </si>
  <si>
    <t>Hesperetin O-malonylhexoside</t>
  </si>
  <si>
    <t>Syringetin 5-O-hexoside</t>
  </si>
  <si>
    <t>Syringetin 7-O-hexoside</t>
  </si>
  <si>
    <t>Syringetin 3-O-hexoside</t>
  </si>
  <si>
    <t>Phloridzin</t>
  </si>
  <si>
    <t>Isosakuranetin-7-neohesperidoside (Poncirin)</t>
  </si>
  <si>
    <t>Orientin</t>
  </si>
  <si>
    <t>Quercetin 3-O-rutinoside (Rutin)</t>
  </si>
  <si>
    <t>Quercetin 7-O-rutinoside</t>
  </si>
  <si>
    <t>Quercetin O-acetylhexoside</t>
  </si>
  <si>
    <t>Gossypitrin</t>
  </si>
  <si>
    <t>Quercetin-3,4'-O-di-beta-glucopyranoside</t>
  </si>
  <si>
    <t>Delphinidin 3-O-glucoside (Mirtillin)</t>
  </si>
  <si>
    <t>methylQuercetin O-hexoside</t>
  </si>
  <si>
    <t>O-methylChrysoeriol 8-C-hexoside</t>
  </si>
  <si>
    <t>Acacetin O-acetyl hexoside</t>
  </si>
  <si>
    <t>Chrysoeriol</t>
  </si>
  <si>
    <t>Chrysoeriol 5-O-hexoside</t>
  </si>
  <si>
    <t>Chrysoeriol 6-C-hexoside</t>
  </si>
  <si>
    <t>Chrysoeriol 7-O-hexoside</t>
  </si>
  <si>
    <t>Chrysoeriol 7-O-rutinoside</t>
  </si>
  <si>
    <t>Chrysoeriol 8-C-hexoside</t>
  </si>
  <si>
    <t>Chrysoeriol 8-C-pentosyl-O-rutinoside</t>
  </si>
  <si>
    <t>Chrysoeriol C-hexosyl-O-rhamnoside</t>
  </si>
  <si>
    <t>Chrysoeriol O-hexosyl-O-pentoside</t>
  </si>
  <si>
    <t>Chrysoeriol O-hexosyl-O-rutinoside</t>
  </si>
  <si>
    <t>Chrysoeriol O-sinapoylhexoside</t>
  </si>
  <si>
    <t>Chrysoeriol O-glucuronic acid-O-hexoside</t>
  </si>
  <si>
    <t>Chrysoeriol O-acetylhexoside</t>
  </si>
  <si>
    <t>Hyperoside</t>
  </si>
  <si>
    <t>Malvidin 3-O-galactoside</t>
  </si>
  <si>
    <t>Malvidin 3-O-glucoside (Oenin)</t>
  </si>
  <si>
    <t>Tricin 4'-O-(β-guaiacylglyceryl) ether 5-O-hexosyl-O-hexoside</t>
  </si>
  <si>
    <t>Tricin 4'-O-(β-guaiacylglyceryl) ether 5-O-hexoside</t>
  </si>
  <si>
    <t>Tricin 4'-O-(β-guaiacylglyceryl) ether 7-O-hexoside</t>
  </si>
  <si>
    <t>Tricin 4'-O-(β-guaiacylglyceryl) ether O-hexoside</t>
  </si>
  <si>
    <t>Tricin 4'-O-(β-guaiacylglyceryl) ether-O-rutinoside</t>
  </si>
  <si>
    <t>Tricin 4'-O-(syringyl alcohol) ether 5-O-hexoside</t>
  </si>
  <si>
    <t>Tricin 4'-O-(syringyl alcohol) ether 7-O-hexoside</t>
  </si>
  <si>
    <t>Tricin 5-O-feruloylhexoside</t>
  </si>
  <si>
    <t>Tricin 5-O-hexoside</t>
  </si>
  <si>
    <t>Tricin 5-O-hexosyl-O-hexoside</t>
  </si>
  <si>
    <t>Tricin 5-O-acetylglucoside</t>
  </si>
  <si>
    <t>Tricin 5-O-rutinoside</t>
  </si>
  <si>
    <t>Tricin 7-O-feruloylhexoside</t>
  </si>
  <si>
    <t>Tricin 7-O-hexoside</t>
  </si>
  <si>
    <t>Tricin 7-O-hexosyl-O-hexoside</t>
  </si>
  <si>
    <t>Tricin 7-O-acetylglucoside</t>
  </si>
  <si>
    <t>Tricin O-malonyl rhamnoside</t>
  </si>
  <si>
    <t>Tricin O-malonylhexoside</t>
  </si>
  <si>
    <t>Tricin O-oxalylhexoside</t>
  </si>
  <si>
    <t>Tricin di-O-hexoside</t>
  </si>
  <si>
    <t>Tricin O-glycerylhexoside</t>
  </si>
  <si>
    <t>Tricin O-sinapoylhexoside</t>
  </si>
  <si>
    <t>Tricin O-rhamnosyl-O-malonylhexoside</t>
  </si>
  <si>
    <t>Tricin O-rhamnoside</t>
  </si>
  <si>
    <t>Tricin O-vanilloylhexoside</t>
  </si>
  <si>
    <t>Limocitrin O-hexoside</t>
  </si>
  <si>
    <t>Vitexin 2''-O-beta-L-rhamnoside</t>
  </si>
  <si>
    <t>Luteolin 7-O-glucoside (Cynaroside)</t>
  </si>
  <si>
    <t>Luteolin 3',7-di-O-glucoside</t>
  </si>
  <si>
    <t>Luteolin 6-C-glucoside</t>
  </si>
  <si>
    <t>Luteolin 8-C-hexosyl-O-hexoside</t>
  </si>
  <si>
    <t>di-C,C-hexosyl-luteolin</t>
  </si>
  <si>
    <t>Luteolin C-hexoside</t>
  </si>
  <si>
    <t>Luteolin O-sinapoylhexoside</t>
  </si>
  <si>
    <t>Selgin 5-O-hexoside</t>
  </si>
  <si>
    <t>Selgin O-malonylhexoside</t>
  </si>
  <si>
    <t>Selgin O-hexosyl-O-hexoside</t>
  </si>
  <si>
    <t>Apigenin</t>
  </si>
  <si>
    <t>Apigenin 5-O-glucoside</t>
  </si>
  <si>
    <t>Apigenin 6-C-hexosyl-8-C-hexosyl-O-hexoside</t>
  </si>
  <si>
    <t>Apigenin 6-C-pentoside</t>
  </si>
  <si>
    <t>Apigenin 7-O-neohesperidoside (Rhoifolin)</t>
  </si>
  <si>
    <t>Apigenin 8-C-pentoside</t>
  </si>
  <si>
    <t>Apigenin C-hexosyl-O-rutinoside</t>
  </si>
  <si>
    <t>C-hexosyl-apigenin C-pentoside</t>
  </si>
  <si>
    <t>Apigenin C-glucoside</t>
  </si>
  <si>
    <t>Apigenin O-malonylhexoside</t>
  </si>
  <si>
    <t>Apigenin O-hexosyl-O-pentoside</t>
  </si>
  <si>
    <t>Apigenin O-hexosyl-O-rutinoside</t>
  </si>
  <si>
    <t>6,8-di-C-glucoside Apigenine</t>
  </si>
  <si>
    <t>Genistein 7-O-Glucoside (Genistin)</t>
  </si>
  <si>
    <t>Kaempferol 3-O-galactoside (Trifolin)</t>
  </si>
  <si>
    <t>Kaempferol 3-O-robinobioside (Biorobin)</t>
  </si>
  <si>
    <t>Kaempferol 3-O-rutinoside (Nicotiflorin)</t>
  </si>
  <si>
    <t>Peonidin</t>
  </si>
  <si>
    <t>Eriodictyol C-hexoside</t>
  </si>
  <si>
    <t>Eriodictyol O-malonylhexoside</t>
  </si>
  <si>
    <t>Cyanidin O-acetylhexoside</t>
  </si>
  <si>
    <t>Narcissoside</t>
  </si>
  <si>
    <t>Rosinidin O-hexoside</t>
  </si>
  <si>
    <t>Pelargonin</t>
  </si>
  <si>
    <t>Schaftoside</t>
  </si>
  <si>
    <t>Hesperetin 7-O-neohesperidoside (Neohesperidin)</t>
  </si>
  <si>
    <t>Quercetin 4'-O-glucoside (Spiraeoside)</t>
  </si>
  <si>
    <t>Quercetin 3-O-glucoside (Isotrifoliin)</t>
  </si>
  <si>
    <t>Isoquercitroside</t>
  </si>
  <si>
    <t>Isorhamnetin 5-O-hexoside</t>
  </si>
  <si>
    <t>Isorhamnetin O-hexoside</t>
  </si>
  <si>
    <t>Isorhamnetin O-acetyl-hexoside</t>
  </si>
  <si>
    <t>Isorhamnetin 3-O-glucoside</t>
  </si>
  <si>
    <t>Isorhamnetin 3-O-neohesperidoside</t>
  </si>
  <si>
    <t>Isoschaftoside</t>
  </si>
  <si>
    <t>Apigenin 7-rutinoside (Isorhoifolin)</t>
  </si>
  <si>
    <t>Isohemiphloin</t>
  </si>
  <si>
    <t>Naringenin 7-O-neohesperidoside (Naringin)</t>
  </si>
  <si>
    <t>Naringenin C-hexoside</t>
  </si>
  <si>
    <t>Naringenin 7-O-glucoside (Prunin)</t>
  </si>
  <si>
    <t>Procyanidin A3</t>
  </si>
  <si>
    <t>Isovitexin 7-O-glucoside (Saponarin)</t>
  </si>
  <si>
    <t>Kaempferol 3-O-glucoside (Astragalin)</t>
  </si>
  <si>
    <r>
      <t>Z-score of flavonoid glycoside relative content in diverse tissues of NIL-</t>
    </r>
    <r>
      <rPr>
        <i/>
        <sz val="12"/>
        <color theme="1"/>
        <rFont val="Arial"/>
        <family val="2"/>
      </rPr>
      <t>GSA1</t>
    </r>
    <r>
      <rPr>
        <i/>
        <vertAlign val="superscript"/>
        <sz val="12"/>
        <color theme="1"/>
        <rFont val="Arial"/>
        <family val="2"/>
      </rPr>
      <t>WYG</t>
    </r>
    <r>
      <rPr>
        <sz val="12"/>
        <color theme="1"/>
        <rFont val="Arial"/>
        <family val="2"/>
      </rPr>
      <t xml:space="preserve"> and NIL-</t>
    </r>
    <r>
      <rPr>
        <i/>
        <sz val="12"/>
        <color theme="1"/>
        <rFont val="Arial"/>
        <family val="2"/>
      </rPr>
      <t>GSA1</t>
    </r>
    <r>
      <rPr>
        <i/>
        <vertAlign val="superscript"/>
        <sz val="12"/>
        <color theme="1"/>
        <rFont val="Arial"/>
        <family val="2"/>
      </rPr>
      <t>CG14</t>
    </r>
    <phoneticPr fontId="1" type="noConversion"/>
  </si>
  <si>
    <t>Relative content</t>
    <phoneticPr fontId="1" type="noConversion"/>
  </si>
  <si>
    <t>Kae</t>
    <phoneticPr fontId="1" type="noConversion"/>
  </si>
  <si>
    <t>Nar</t>
    <phoneticPr fontId="1" type="noConversion"/>
  </si>
  <si>
    <t>Que</t>
    <phoneticPr fontId="1" type="noConversion"/>
  </si>
  <si>
    <t>Q7G</t>
    <phoneticPr fontId="1" type="noConversion"/>
  </si>
  <si>
    <t>N7G</t>
    <phoneticPr fontId="1" type="noConversion"/>
  </si>
  <si>
    <t>p-C 
alcohol</t>
    <phoneticPr fontId="1" type="noConversion"/>
  </si>
  <si>
    <t>n.d.</t>
    <phoneticPr fontId="1" type="noConversion"/>
  </si>
  <si>
    <t>S  alcohol</t>
  </si>
  <si>
    <t>C  alcohol</t>
  </si>
  <si>
    <t xml:space="preserve"> n.d., not detected</t>
  </si>
  <si>
    <t>Lignin content (OD280/g)</t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</si>
  <si>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-SH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</si>
  <si>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r>
      <rPr>
        <sz val="11"/>
        <color theme="1"/>
        <rFont val="Arial"/>
        <family val="2"/>
      </rPr>
      <t>-SH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</si>
  <si>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>WYJ</t>
    </r>
    <r>
      <rPr>
        <sz val="11"/>
        <color theme="1"/>
        <rFont val="Arial"/>
        <family val="2"/>
      </rPr>
      <t>-MC</t>
    </r>
    <phoneticPr fontId="1" type="noConversion"/>
  </si>
  <si>
    <r>
      <t>NIL</t>
    </r>
    <r>
      <rPr>
        <i/>
        <sz val="11"/>
        <color theme="1"/>
        <rFont val="Arial"/>
        <family val="2"/>
      </rPr>
      <t>-GSA1</t>
    </r>
    <r>
      <rPr>
        <i/>
        <vertAlign val="superscript"/>
        <sz val="11"/>
        <color theme="1"/>
        <rFont val="Arial"/>
        <family val="2"/>
      </rPr>
      <t xml:space="preserve">CG14 </t>
    </r>
    <r>
      <rPr>
        <sz val="11"/>
        <color theme="1"/>
        <rFont val="Arial"/>
        <family val="2"/>
      </rPr>
      <t>-MC</t>
    </r>
    <phoneticPr fontId="1" type="noConversion"/>
  </si>
  <si>
    <t>PAL4</t>
  </si>
  <si>
    <t>COMT</t>
  </si>
  <si>
    <t>CCR1</t>
  </si>
  <si>
    <t>CAD7</t>
  </si>
  <si>
    <t>CHS</t>
  </si>
  <si>
    <t>CHI</t>
  </si>
  <si>
    <t>F3`H</t>
  </si>
  <si>
    <t>ANS</t>
  </si>
  <si>
    <t>OsC1</t>
  </si>
  <si>
    <t>OsP1</t>
  </si>
  <si>
    <r>
      <t>GSA1</t>
    </r>
    <r>
      <rPr>
        <vertAlign val="superscript"/>
        <sz val="11"/>
        <color theme="1"/>
        <rFont val="Arial"/>
        <family val="2"/>
      </rPr>
      <t>WYJ</t>
    </r>
    <phoneticPr fontId="1" type="noConversion"/>
  </si>
  <si>
    <r>
      <t>GSA1</t>
    </r>
    <r>
      <rPr>
        <vertAlign val="superscript"/>
        <sz val="11"/>
        <color theme="1"/>
        <rFont val="Arial"/>
        <family val="2"/>
      </rPr>
      <t>CG14</t>
    </r>
    <phoneticPr fontId="1" type="noConversion"/>
  </si>
  <si>
    <r>
      <t>Kaempferol-7-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-glucoside
peak area (mAu*min)</t>
    </r>
    <phoneticPr fontId="1" type="noConversion"/>
  </si>
  <si>
    <r>
      <t>Quercetin-7-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-glucoside
peak area (mAu*min)</t>
    </r>
    <phoneticPr fontId="1" type="noConversion"/>
  </si>
  <si>
    <t>p-Coumaryl alcohol glucoside
peak area (mAu*min)</t>
    <phoneticPr fontId="1" type="noConversion"/>
  </si>
  <si>
    <t>Sinapyl alcohol glucoside
peak area (mAu*min)</t>
    <phoneticPr fontId="1" type="noConversion"/>
  </si>
  <si>
    <r>
      <t>Naringenin-7-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-glucoside
peak area (mAu*min)</t>
    </r>
    <phoneticPr fontId="1" type="noConversion"/>
  </si>
  <si>
    <t>Coniferyl alcohol glucoside
peak area (mAu*min)</t>
    <phoneticPr fontId="1" type="noConversion"/>
  </si>
  <si>
    <t>Survival rate under NaCl treatment</t>
    <phoneticPr fontId="1" type="noConversion"/>
  </si>
  <si>
    <t>Survival rate under heat treatment</t>
    <phoneticPr fontId="1" type="noConversion"/>
  </si>
  <si>
    <t>Survival rate under PEG treatment</t>
    <phoneticPr fontId="1" type="noConversion"/>
  </si>
  <si>
    <t>Untreatment</t>
    <phoneticPr fontId="1" type="noConversion"/>
  </si>
  <si>
    <t>NaCl treatment</t>
    <phoneticPr fontId="1" type="noConversion"/>
  </si>
  <si>
    <t>OsC4H</t>
    <phoneticPr fontId="1" type="noConversion"/>
  </si>
  <si>
    <t>OsCAD7</t>
    <phoneticPr fontId="1" type="noConversion"/>
  </si>
  <si>
    <t>OsC1</t>
    <phoneticPr fontId="1" type="noConversion"/>
  </si>
  <si>
    <t>OsANS</t>
    <phoneticPr fontId="1" type="noConversion"/>
  </si>
  <si>
    <t>4-Methoxycinna Maldehyde</t>
  </si>
  <si>
    <t>p-Coumaric acid</t>
  </si>
  <si>
    <t>6-Hydroxy-4-methylcoumarin</t>
  </si>
  <si>
    <t>Ferulic acid</t>
  </si>
  <si>
    <t>O-Feruloyl coumarin</t>
  </si>
  <si>
    <t>Scopolin</t>
    <phoneticPr fontId="1" type="noConversion"/>
  </si>
  <si>
    <t>(E)-p-coumaric  acid</t>
    <phoneticPr fontId="1" type="noConversion"/>
  </si>
  <si>
    <t>p-Coumaryl alcohol</t>
  </si>
  <si>
    <t>Hydroxy-methoxycinnamate</t>
    <phoneticPr fontId="1" type="noConversion"/>
  </si>
  <si>
    <t>Sinapyl alcohol</t>
    <phoneticPr fontId="1" type="noConversion"/>
  </si>
  <si>
    <t>Sinapic acid</t>
    <phoneticPr fontId="1" type="noConversion"/>
  </si>
  <si>
    <t>Caffeyl alcohol</t>
    <phoneticPr fontId="1" type="noConversion"/>
  </si>
  <si>
    <t>Caffeic acid O-glucoside</t>
    <phoneticPr fontId="1" type="noConversion"/>
  </si>
  <si>
    <t>Gallic acid O-feruloyl-O-hexosyl-O-hexoside</t>
    <phoneticPr fontId="1" type="noConversion"/>
  </si>
  <si>
    <t>Coniferin</t>
    <phoneticPr fontId="1" type="noConversion"/>
  </si>
  <si>
    <t>4-Hydroxy-3-methoxycinnamaldehyde</t>
    <phoneticPr fontId="1" type="noConversion"/>
  </si>
  <si>
    <t>Schizandrin</t>
    <phoneticPr fontId="1" type="noConversion"/>
  </si>
  <si>
    <t>3-Hydroxy-4-methoxycinnamic acid</t>
    <phoneticPr fontId="1" type="noConversion"/>
  </si>
  <si>
    <t>Isoacteoside</t>
    <phoneticPr fontId="1" type="noConversion"/>
  </si>
  <si>
    <t>Isoimperatorin</t>
    <phoneticPr fontId="1" type="noConversion"/>
  </si>
  <si>
    <r>
      <t>NIL-</t>
    </r>
    <r>
      <rPr>
        <i/>
        <sz val="11"/>
        <rFont val="Calibri"/>
        <family val="2"/>
      </rPr>
      <t>GSA1</t>
    </r>
    <r>
      <rPr>
        <i/>
        <vertAlign val="superscript"/>
        <sz val="11"/>
        <rFont val="Calibri"/>
        <family val="2"/>
      </rPr>
      <t>WYJ</t>
    </r>
    <phoneticPr fontId="1" type="noConversion"/>
  </si>
  <si>
    <r>
      <t>NIL-</t>
    </r>
    <r>
      <rPr>
        <i/>
        <sz val="11"/>
        <rFont val="Calibri"/>
        <family val="2"/>
      </rPr>
      <t>GSA1</t>
    </r>
    <r>
      <rPr>
        <i/>
        <vertAlign val="superscript"/>
        <sz val="11"/>
        <rFont val="Calibri"/>
        <family val="2"/>
      </rPr>
      <t>WYJ</t>
    </r>
    <r>
      <rPr>
        <sz val="11"/>
        <rFont val="Calibri"/>
        <family val="2"/>
      </rPr>
      <t>NaCl</t>
    </r>
    <phoneticPr fontId="1" type="noConversion"/>
  </si>
  <si>
    <r>
      <t>NIL-</t>
    </r>
    <r>
      <rPr>
        <i/>
        <sz val="11"/>
        <rFont val="Calibri"/>
        <family val="2"/>
      </rPr>
      <t>GSA1</t>
    </r>
    <r>
      <rPr>
        <i/>
        <vertAlign val="superscript"/>
        <sz val="11"/>
        <rFont val="Calibri"/>
        <family val="2"/>
      </rPr>
      <t>CG14</t>
    </r>
    <phoneticPr fontId="1" type="noConversion"/>
  </si>
  <si>
    <r>
      <t>NIL-</t>
    </r>
    <r>
      <rPr>
        <i/>
        <sz val="11"/>
        <rFont val="Calibri"/>
        <family val="2"/>
      </rPr>
      <t>GSA1</t>
    </r>
    <r>
      <rPr>
        <i/>
        <vertAlign val="superscript"/>
        <sz val="11"/>
        <rFont val="Calibri"/>
        <family val="2"/>
      </rPr>
      <t>CG14</t>
    </r>
    <r>
      <rPr>
        <sz val="11"/>
        <rFont val="Calibri"/>
        <family val="2"/>
      </rPr>
      <t>NaCl</t>
    </r>
    <phoneticPr fontId="1" type="noConversion"/>
  </si>
  <si>
    <t>C-hexosyl-apigenin O-hexosyl-O-hexoside</t>
  </si>
  <si>
    <t>Peonidin 3-O-glucoside chloride</t>
  </si>
  <si>
    <t>Peonidin O-hexoside</t>
  </si>
  <si>
    <t>Pelargonidin 3-O-beta-D-glucoside（Callistephin chloride)</t>
  </si>
  <si>
    <t>Apigenin 7-O-glucoside (Cosmosiin)</t>
  </si>
  <si>
    <t>Compounds</t>
    <phoneticPr fontId="1" type="noConversion"/>
  </si>
  <si>
    <t>6-C-hexosyl-apigenin O-feruloylhexoside</t>
    <phoneticPr fontId="1" type="noConversion"/>
  </si>
  <si>
    <t>C-hexosyl-chrysoeriol O-sinapoylhexoside</t>
    <phoneticPr fontId="1" type="noConversion"/>
  </si>
  <si>
    <t>Tricin 4'-O-(β-guaiacylglyceryl) ether 7-O-hexoside</t>
    <phoneticPr fontId="1" type="noConversion"/>
  </si>
  <si>
    <t>C-hexosyl-apigenin O-hexosyl-O-hexoside</t>
    <phoneticPr fontId="1" type="noConversion"/>
  </si>
  <si>
    <t>Tricin O-glyceryl-hexosyl-O-hexoside</t>
    <phoneticPr fontId="1" type="noConversion"/>
  </si>
  <si>
    <t>Tricin O-rhamnoside</t>
    <phoneticPr fontId="1" type="noConversion"/>
  </si>
  <si>
    <t>Chrysin 5-O-glucoside (Toringin)</t>
    <phoneticPr fontId="1" type="noConversion"/>
  </si>
  <si>
    <t>Chrysoeriol O-hexosyl-O-rutinoside</t>
    <phoneticPr fontId="1" type="noConversion"/>
  </si>
  <si>
    <t>Chrysoeriol O-sinapoylhexoside</t>
    <phoneticPr fontId="1" type="noConversion"/>
  </si>
  <si>
    <t>C-hexosyl-apigenin O-p-coumaroylhexoside</t>
    <phoneticPr fontId="1" type="noConversion"/>
  </si>
  <si>
    <t>Troxerutin (Trihydroxyethyl rutin)</t>
    <phoneticPr fontId="1" type="noConversion"/>
  </si>
  <si>
    <t>Chrysin O-hexoside</t>
    <phoneticPr fontId="1" type="noConversion"/>
  </si>
  <si>
    <t>Isovitexin</t>
    <phoneticPr fontId="1" type="noConversion"/>
  </si>
  <si>
    <t>Tricin O-phenylformic acid</t>
    <phoneticPr fontId="1" type="noConversion"/>
  </si>
  <si>
    <t>5,7-Dihydroxy-3',4',5'-trimethoxyflavone</t>
    <phoneticPr fontId="1" type="noConversion"/>
  </si>
  <si>
    <t>Peonidin 3-O-glucoside chloride</t>
    <phoneticPr fontId="1" type="noConversion"/>
  </si>
  <si>
    <t>Ayanin</t>
    <phoneticPr fontId="1" type="noConversion"/>
  </si>
  <si>
    <t>Tricin O-eudesmic acid</t>
    <phoneticPr fontId="1" type="noConversion"/>
  </si>
  <si>
    <t>Tricin 4'-O-syringyl alcohol</t>
    <phoneticPr fontId="1" type="noConversion"/>
  </si>
  <si>
    <t>Apigenin</t>
    <phoneticPr fontId="1" type="noConversion"/>
  </si>
  <si>
    <t>Peonidin O-hexoside</t>
    <phoneticPr fontId="1" type="noConversion"/>
  </si>
  <si>
    <t>Chrysoeriol</t>
    <phoneticPr fontId="1" type="noConversion"/>
  </si>
  <si>
    <t>Tricin 4'-O-β-guaiacylglycerol</t>
    <phoneticPr fontId="1" type="noConversion"/>
  </si>
  <si>
    <t>Luteolin 6-C-hexoside 8-C-hexosyl-O-hexoside</t>
    <phoneticPr fontId="1" type="noConversion"/>
  </si>
  <si>
    <t>Tricin O-oxalic acid O-coumaroyl shikimic acid</t>
    <phoneticPr fontId="1" type="noConversion"/>
  </si>
  <si>
    <t>Hesperetin</t>
    <phoneticPr fontId="1" type="noConversion"/>
  </si>
  <si>
    <t>Apigenin 8-C-pentoside</t>
    <phoneticPr fontId="1" type="noConversion"/>
  </si>
  <si>
    <t>Vicenin-3</t>
    <phoneticPr fontId="1" type="noConversion"/>
  </si>
  <si>
    <t>Apigenin O-hexosyl-O-rutinoside</t>
    <phoneticPr fontId="1" type="noConversion"/>
  </si>
  <si>
    <t>C-pentosyl-chrysoeriol 7-O-feruloylhexoside</t>
    <phoneticPr fontId="1" type="noConversion"/>
  </si>
  <si>
    <t>Tricin 5-O-β-guaiacylglycerol</t>
    <phoneticPr fontId="1" type="noConversion"/>
  </si>
  <si>
    <t>Pelargonidin 3-O-beta-D-glucoside（Callistephin chloride)</t>
    <phoneticPr fontId="1" type="noConversion"/>
  </si>
  <si>
    <t>C-pentosyl-C-hexosyl-apigenin</t>
    <phoneticPr fontId="1" type="noConversion"/>
  </si>
  <si>
    <t>Apigenin 6-C-hexosyl-8-C-hexosyl-O-hexoside</t>
    <phoneticPr fontId="1" type="noConversion"/>
  </si>
  <si>
    <t>Chrysoeriol C-hexosyl-O-rhamnoside</t>
    <phoneticPr fontId="1" type="noConversion"/>
  </si>
  <si>
    <t>Isoschaftoside</t>
    <phoneticPr fontId="1" type="noConversion"/>
  </si>
  <si>
    <t>Homoeriodictyol</t>
    <phoneticPr fontId="1" type="noConversion"/>
  </si>
  <si>
    <t>C-hexosyl-luteolin C-pentoside</t>
    <phoneticPr fontId="1" type="noConversion"/>
  </si>
  <si>
    <t>di-C,C-hexosyl-luteolin</t>
    <phoneticPr fontId="1" type="noConversion"/>
  </si>
  <si>
    <t>Tricin 7-O-feruloylhexoside</t>
    <phoneticPr fontId="1" type="noConversion"/>
  </si>
  <si>
    <t>7-O-Methyleriodictyol</t>
    <phoneticPr fontId="1" type="noConversion"/>
  </si>
  <si>
    <t>C-hexosyl-apigenin O-pentoside</t>
    <phoneticPr fontId="1" type="noConversion"/>
  </si>
  <si>
    <t>Tricin 4'-O-(β-guaiacylglyceryl) ether 5-O-hexosyl-O-hexoside</t>
    <phoneticPr fontId="1" type="noConversion"/>
  </si>
  <si>
    <t>Isohemiphloin</t>
    <phoneticPr fontId="1" type="noConversion"/>
  </si>
  <si>
    <t>Apigenin 7-O-glucoside (Cosmosiin)</t>
    <phoneticPr fontId="1" type="noConversion"/>
  </si>
  <si>
    <t>Narirutin</t>
    <phoneticPr fontId="1" type="noConversion"/>
  </si>
  <si>
    <t>Tricin 4'-O-(β-guaiacylglyceryl) ether-O-rutinoside</t>
    <phoneticPr fontId="1" type="noConversion"/>
  </si>
  <si>
    <t>Tricin 4'-O-(syringyl alcohol) ether 7-O-hexoside</t>
    <phoneticPr fontId="1" type="noConversion"/>
  </si>
  <si>
    <t>Tectochrysin</t>
    <phoneticPr fontId="1" type="noConversion"/>
  </si>
  <si>
    <t>Naringenin 7-O-neohesperidoside (Naringin)</t>
    <phoneticPr fontId="1" type="noConversion"/>
  </si>
  <si>
    <t>Tiliroside</t>
    <phoneticPr fontId="1" type="noConversion"/>
  </si>
  <si>
    <t>Isosakuranetin-7-neohesperidoside (Poncirin)</t>
    <phoneticPr fontId="1" type="noConversion"/>
  </si>
  <si>
    <t>5-Deoxyquercetin (Fisetin)</t>
    <phoneticPr fontId="1" type="noConversion"/>
  </si>
  <si>
    <t>Chrysin</t>
    <phoneticPr fontId="1" type="noConversion"/>
  </si>
  <si>
    <t>Luteolin</t>
    <phoneticPr fontId="1" type="noConversion"/>
  </si>
  <si>
    <t>Survival rate under
 PEG treatment</t>
    <phoneticPr fontId="1" type="noConversion"/>
  </si>
  <si>
    <t>Survival rate under 
heat treatment</t>
    <phoneticPr fontId="1" type="noConversion"/>
  </si>
  <si>
    <t>Survival rate under
 NaCl treatment</t>
    <phoneticPr fontId="1" type="noConversion"/>
  </si>
  <si>
    <t>Caffeic  acid</t>
  </si>
  <si>
    <t>4-Hydroxycoumarin</t>
  </si>
  <si>
    <t>6-Hydroxymethylherniarin</t>
  </si>
  <si>
    <t>O-Feruloyl 2-hydroxylcoumarin</t>
  </si>
  <si>
    <t>O-Feruloyl 3-hydroxylcoumarin</t>
  </si>
  <si>
    <t>O-Feruloyl 4-hydroxylcoumarin</t>
  </si>
  <si>
    <t>Feruloyl syringic acid</t>
  </si>
  <si>
    <t>Eleutheroside E</t>
  </si>
  <si>
    <t>Syringaldehyde</t>
  </si>
  <si>
    <t>Syringic acid</t>
  </si>
  <si>
    <t>Scopolin</t>
  </si>
  <si>
    <t>Scopoletin (7-Hydroxy-5-methoxycoumarin)</t>
  </si>
  <si>
    <t>3-(4-Hydroxyphenyl)propionic acid</t>
  </si>
  <si>
    <t>(E)-p-coumaric  acid</t>
  </si>
  <si>
    <t>Disinapoyl hexoside</t>
  </si>
  <si>
    <t>Hydroxy-methoxycinnamate</t>
  </si>
  <si>
    <t>trans-cinnamaldehyde</t>
  </si>
  <si>
    <t>trans-Cinnamate</t>
  </si>
  <si>
    <t>Homovanillic acid</t>
  </si>
  <si>
    <t>Magnolol</t>
  </si>
  <si>
    <t>Zingerone</t>
  </si>
  <si>
    <t>Sinapyl alcohol</t>
  </si>
  <si>
    <t>Sinapinaldehyde</t>
  </si>
  <si>
    <t>Sinapic acid</t>
  </si>
  <si>
    <t>1-O-beta-D-Glucopyranosyl sinapate</t>
  </si>
  <si>
    <t>N-sinapoyl hydroxycoumarin</t>
  </si>
  <si>
    <t>Caffeyl alcohol</t>
  </si>
  <si>
    <t>Caffeate</t>
  </si>
  <si>
    <t>Caffeic acid O-glucoside</t>
  </si>
  <si>
    <t>Caftaric acid</t>
  </si>
  <si>
    <t>Gallic acid O-feruloyl-O-hexosyl-O-hexoside</t>
  </si>
  <si>
    <t>Arctiin</t>
  </si>
  <si>
    <t>Imperatorin</t>
  </si>
  <si>
    <t>Notopterol</t>
  </si>
  <si>
    <t>Esculin (6,7-Dihydroxycoumarin-6-glucoside)</t>
  </si>
  <si>
    <t>6-Methoxy-7,8-DihydroxyCoumarin</t>
  </si>
  <si>
    <t>Esculetin (6,7-dihydroxycoumarin)</t>
  </si>
  <si>
    <t>Ethyl cinnamate</t>
  </si>
  <si>
    <t>Daphnetin</t>
  </si>
  <si>
    <t>Umbelliferone</t>
  </si>
  <si>
    <t>Osthole</t>
  </si>
  <si>
    <t>Coniferyl alcohol</t>
  </si>
  <si>
    <t>Coniferin</t>
  </si>
  <si>
    <t>4-Hydroxy-3-methoxycinnamaldehyde</t>
  </si>
  <si>
    <t>Echinacoside</t>
  </si>
  <si>
    <t>Schizandrin</t>
  </si>
  <si>
    <t>Apocynin</t>
  </si>
  <si>
    <t>3-Hydroxy-4-methoxycinnamic acid</t>
  </si>
  <si>
    <t>Isoacteoside</t>
  </si>
  <si>
    <t>Isoimperatorin</t>
  </si>
  <si>
    <t>Skimmin</t>
  </si>
  <si>
    <t>Syringin</t>
  </si>
  <si>
    <t>Apigenin 8-C-pentoside</t>
    <phoneticPr fontId="19" type="noConversion"/>
  </si>
  <si>
    <t>C-pentosyl-apigenin O-p-coumaroylhexoside</t>
  </si>
  <si>
    <t>di-C,C-hexosyl-apigenin</t>
  </si>
  <si>
    <t>Chrysoeriol C-pentosyl-O-hexosyl-O-hexoside</t>
  </si>
  <si>
    <t>Chrysoeriol 6-C-hexoside 8-C-hexoside-O-hexoside</t>
  </si>
  <si>
    <t>Chrysoeriol O-hexosyl-O-hexosyl-O-Glucuronic acid</t>
  </si>
  <si>
    <t>6-C-hexosyl chrysoeriol O-hexoside</t>
  </si>
  <si>
    <t>Chrysoeriol C-hexoside</t>
  </si>
  <si>
    <t>Cell width (μm)</t>
    <phoneticPr fontId="1" type="noConversion"/>
  </si>
  <si>
    <t>Cell number</t>
    <phoneticPr fontId="1" type="noConversion"/>
  </si>
  <si>
    <t>Cell length (μm)</t>
    <phoneticPr fontId="1" type="noConversion"/>
  </si>
  <si>
    <t>Kaempferol-7-O-glucoside
peak area (mAu*min)</t>
    <phoneticPr fontId="1" type="noConversion"/>
  </si>
  <si>
    <r>
      <t>GSA1</t>
    </r>
    <r>
      <rPr>
        <vertAlign val="superscript"/>
        <sz val="11"/>
        <color theme="1"/>
        <rFont val="Arial"/>
        <family val="2"/>
      </rPr>
      <t>A246V</t>
    </r>
    <phoneticPr fontId="1" type="noConversion"/>
  </si>
  <si>
    <r>
      <t>GSA1</t>
    </r>
    <r>
      <rPr>
        <vertAlign val="superscript"/>
        <sz val="11"/>
        <color theme="1"/>
        <rFont val="Arial"/>
        <family val="2"/>
      </rPr>
      <t>A349T</t>
    </r>
    <phoneticPr fontId="1" type="noConversion"/>
  </si>
  <si>
    <t>Sinapyl alcohol glycoside 
peak area (mAu*min)</t>
    <phoneticPr fontId="1" type="noConversion"/>
  </si>
  <si>
    <t>ZH11</t>
  </si>
  <si>
    <t>KO-LOC_Os03g55050#1</t>
  </si>
  <si>
    <t>KO-LOC_Os03g55050#2</t>
  </si>
  <si>
    <t>WYJ</t>
  </si>
  <si>
    <r>
      <t>35S:GSA1</t>
    </r>
    <r>
      <rPr>
        <i/>
        <vertAlign val="superscript"/>
        <sz val="11"/>
        <color theme="1"/>
        <rFont val="Arial"/>
        <family val="2"/>
      </rPr>
      <t>CG14</t>
    </r>
    <phoneticPr fontId="1" type="noConversion"/>
  </si>
  <si>
    <r>
      <t>Pro35S:GSA1</t>
    </r>
    <r>
      <rPr>
        <i/>
        <vertAlign val="superscript"/>
        <sz val="11"/>
        <color theme="1"/>
        <rFont val="Arial"/>
        <family val="2"/>
      </rPr>
      <t>WYJ</t>
    </r>
    <phoneticPr fontId="1" type="noConversion"/>
  </si>
  <si>
    <r>
      <t>GSA1</t>
    </r>
    <r>
      <rPr>
        <vertAlign val="superscript"/>
        <sz val="11"/>
        <color theme="1"/>
        <rFont val="Arial"/>
        <family val="2"/>
      </rPr>
      <t>WYJ</t>
    </r>
    <phoneticPr fontId="1" type="noConversion"/>
  </si>
  <si>
    <r>
      <t>GSA1</t>
    </r>
    <r>
      <rPr>
        <vertAlign val="superscript"/>
        <sz val="11"/>
        <color theme="1"/>
        <rFont val="Arial"/>
        <family val="2"/>
      </rPr>
      <t>CG14</t>
    </r>
    <phoneticPr fontId="1" type="noConversion"/>
  </si>
  <si>
    <t>#1</t>
  </si>
  <si>
    <t>#2</t>
  </si>
  <si>
    <t>#3</t>
  </si>
  <si>
    <t xml:space="preserve">KO-GSA1 </t>
  </si>
  <si>
    <t>OsCAD7</t>
    <phoneticPr fontId="1" type="noConversion"/>
  </si>
  <si>
    <t>OsANS</t>
    <phoneticPr fontId="1" type="noConversion"/>
  </si>
  <si>
    <t>Caffeoyl-p-coumaroyltartaric acid</t>
  </si>
  <si>
    <t>3,4-Dicaffeoylquinic acid</t>
  </si>
  <si>
    <t>Pinoresinol-Hexose</t>
  </si>
  <si>
    <t>Syringaresinol-Hex</t>
  </si>
  <si>
    <t>Syringaresinol-aceGlu</t>
  </si>
  <si>
    <t>Coniferaldehyde</t>
  </si>
  <si>
    <t>Vanillic acid</t>
  </si>
  <si>
    <t>Pinoresinol</t>
  </si>
  <si>
    <t>Chlorogenic acid</t>
  </si>
  <si>
    <t>Chlorogenic acid methyl ester</t>
  </si>
  <si>
    <t>2,5-Dihydroxybenzoic acid</t>
  </si>
  <si>
    <t>Esculin(6,7-DihydroxyCoumarin-6-glucoside)</t>
  </si>
  <si>
    <t>Methyl p-coumarate</t>
  </si>
  <si>
    <t>4-Aminobenzoic acid</t>
  </si>
  <si>
    <t>Trans-ferulic acid</t>
  </si>
  <si>
    <t>Caffeic acid</t>
  </si>
  <si>
    <t>Matairesinol</t>
  </si>
  <si>
    <t>3-O-Feruloyl quinic acid</t>
  </si>
  <si>
    <t>5-O-Feruloyl quinic acid glucoside</t>
  </si>
  <si>
    <t>3,4-Dimethoxycinnamic acid</t>
  </si>
  <si>
    <t>3-O-Feruloyl quinic acid glucoside</t>
  </si>
  <si>
    <t>2,5-Dihydroxy benzoic acid O-hexside</t>
  </si>
  <si>
    <t>5-O-p-Coumaroyl quinic acid O-hexoside</t>
  </si>
  <si>
    <t>3-O-p-coumaroyl quinic acid O-hexoside</t>
  </si>
  <si>
    <t>1-O-p-Coumaroyl quinic acid</t>
  </si>
  <si>
    <t>3-O-p-Coumaroyl quinic acid</t>
  </si>
  <si>
    <t>Syringic acid O-glucoside</t>
  </si>
  <si>
    <t>Benzoic acid</t>
  </si>
  <si>
    <t>Neochlorogenic acid(5-O-Caffeoylquinic acid)</t>
  </si>
  <si>
    <t>4-MethoxycinnaMaldehyde</t>
  </si>
  <si>
    <t>Pinoresinol diglucoside</t>
  </si>
  <si>
    <t>1-Hydroxyterpinin monoglucoside</t>
  </si>
  <si>
    <t>Isochlorogenic acid A</t>
  </si>
  <si>
    <t>1-O-[(E)-p-Cumaroyl]-β-D-glucopyranose</t>
  </si>
  <si>
    <t>1-O-[(E)-Caffeoyl]-β-D-glucopyranose</t>
  </si>
  <si>
    <t>Sibiricose A5</t>
  </si>
  <si>
    <t>Sibiricose A3</t>
  </si>
  <si>
    <t>Cinncassiol C1</t>
  </si>
  <si>
    <t>Methyl sinapate</t>
  </si>
  <si>
    <t>Trihydroxycinnamoylquinic acid</t>
  </si>
  <si>
    <t>4-Caffeoylquinic acid</t>
  </si>
  <si>
    <t>Matairesinoside</t>
  </si>
  <si>
    <t>Dihydro-p-coumarat</t>
  </si>
  <si>
    <t>WYJ</t>
    <phoneticPr fontId="1" type="noConversion"/>
  </si>
  <si>
    <t>WYJ-NaCl</t>
    <phoneticPr fontId="1" type="noConversion"/>
  </si>
  <si>
    <r>
      <rPr>
        <i/>
        <sz val="11"/>
        <rFont val="Arial"/>
        <family val="2"/>
      </rPr>
      <t>Pro35S:GSA1</t>
    </r>
    <r>
      <rPr>
        <i/>
        <vertAlign val="superscript"/>
        <sz val="11"/>
        <rFont val="Arial"/>
        <family val="2"/>
      </rPr>
      <t>WYJ</t>
    </r>
    <r>
      <rPr>
        <sz val="11"/>
        <rFont val="Arial"/>
        <family val="2"/>
      </rPr>
      <t>NaCl</t>
    </r>
    <phoneticPr fontId="1" type="noConversion"/>
  </si>
  <si>
    <t>Quercetin-O-rutinoside-hexose</t>
  </si>
  <si>
    <t>Isorhamnetin-3-O-rutinoside</t>
  </si>
  <si>
    <t>Kaempferol-3-O-glucoside-7-O-rhamnoside</t>
  </si>
  <si>
    <t>Isorhamnetin acetyl hexoside</t>
  </si>
  <si>
    <t>Vitexin</t>
  </si>
  <si>
    <t>Baicalin</t>
  </si>
  <si>
    <t>Eriodictyol 7-O-glucoside</t>
  </si>
  <si>
    <t>Diosmetin</t>
  </si>
  <si>
    <t>Rutin</t>
  </si>
  <si>
    <t>Eriodictyol</t>
  </si>
  <si>
    <t>Protocatechuic acid</t>
  </si>
  <si>
    <t>(-)-Catechin gallate</t>
  </si>
  <si>
    <t>Genistein 7-Glucoside(Genistin)</t>
  </si>
  <si>
    <t>Trifolin</t>
  </si>
  <si>
    <t>Pinobanksin</t>
  </si>
  <si>
    <t>Prunetin</t>
  </si>
  <si>
    <t>Narirutin</t>
  </si>
  <si>
    <t>Naringenin chalcone(4,2',4',6'-Tetrahydroxychalcone)</t>
  </si>
  <si>
    <t>Garbanzol</t>
  </si>
  <si>
    <t>(-)-Epicatechin gallate</t>
  </si>
  <si>
    <t>Isovitexin</t>
  </si>
  <si>
    <t>HoMoorientin</t>
  </si>
  <si>
    <t>Diosmin</t>
  </si>
  <si>
    <t>Astragalin</t>
  </si>
  <si>
    <t>Luteolin O-feruloylhexoside</t>
  </si>
  <si>
    <t>Luteolin O-hexosyl-O-pentoside</t>
  </si>
  <si>
    <t>Chrysoeriol O-malonylhexoside</t>
  </si>
  <si>
    <t>6-C-Hexosyl-luteolin O-hexoside</t>
  </si>
  <si>
    <t>Eriodictiol C-hexosyl-O-hexoside</t>
  </si>
  <si>
    <t>C-Hexosyl-luteolin C-pentoside</t>
  </si>
  <si>
    <t>6-C-Hexosyl luteolin O-pentoside</t>
  </si>
  <si>
    <t>8-C-Hexosyl-apigenin O-hexosyl-O-hexoside</t>
  </si>
  <si>
    <t>C-Hexosyl-apigenin O-pentoside</t>
  </si>
  <si>
    <t>Di-C,C-hexosyl-apigenin</t>
  </si>
  <si>
    <t>C-Hexosyl-luteolin O-p-coumaroylhexoside</t>
  </si>
  <si>
    <t>8-C-Hexosyl-luteolin O-hexoside</t>
  </si>
  <si>
    <t>8-C-Hexosyl-apigenin O-feruloylhexoside</t>
  </si>
  <si>
    <t>C-Hexosyl-apigenin O-p-coumaroylhexoside</t>
  </si>
  <si>
    <t>Luteolin 6-C-hexoside 8-C-hexosyl-O-hexoside</t>
  </si>
  <si>
    <t>Apigenin 7-O-glucoside(Cosmosiin)</t>
  </si>
  <si>
    <t>Di-O-methylquercetin</t>
  </si>
  <si>
    <t>Apigenin 7-rutinoside(Isorhoifolin)</t>
  </si>
  <si>
    <t>Kaempferol 3-O-rutinoside(Nicotiflorin)</t>
  </si>
  <si>
    <t>Naringenin</t>
  </si>
  <si>
    <t>Delphinidin 3-O-glucoside(Mirtillin)</t>
  </si>
  <si>
    <t>Kaempferol 3-O-robinobioside(Biorobin)</t>
  </si>
  <si>
    <t>Luteolin 7-O-glucoside(Cynaroside)</t>
  </si>
  <si>
    <t>Quercetin 3-O-glucoside(Isotrifoliin)</t>
  </si>
  <si>
    <t>Vitexin 2''-O-β-L-rhamnoside</t>
  </si>
  <si>
    <t>Butin</t>
  </si>
  <si>
    <t>Bioquercetin</t>
  </si>
  <si>
    <t>Apigenin-7-O-β-D-glucuronide</t>
  </si>
  <si>
    <t>Luteolin-7-O-β-D-glucuronide</t>
  </si>
  <si>
    <t>Luteolin-7-O-β-D-rutinoside</t>
  </si>
  <si>
    <t>Ladanein</t>
  </si>
  <si>
    <t>Luteolin-6,8-di-C-glucoside</t>
  </si>
  <si>
    <t>Malonyglygenistin</t>
  </si>
  <si>
    <t>Apigenin-6-C-2-glucuronylxyloside</t>
  </si>
  <si>
    <t>Luteolin 7-O-β-D-glucosyl-6-C-α-L-arabinose</t>
  </si>
  <si>
    <t>Genistein 8-C-apiosyl(1→6)glucoside</t>
  </si>
  <si>
    <t>Genistein 8-C-glucoside</t>
  </si>
  <si>
    <t>Pratensein</t>
  </si>
  <si>
    <t>Luteolin</t>
  </si>
  <si>
    <t>Diosmetin-7-O-galactoside</t>
  </si>
  <si>
    <t>Apigenin-7-O-(6'-O-acetyl)-β-D-glucoside</t>
  </si>
  <si>
    <t>Diosmetin-7-O-(6'-O-malonyl)-β-D-glucoside</t>
  </si>
  <si>
    <t>Luteolin-7-O-rutinoside</t>
  </si>
  <si>
    <t>Luteolin-7,3'-Di-O-β-D-Glucoside</t>
  </si>
  <si>
    <t>Lonicerin</t>
  </si>
  <si>
    <t>Neodiosmin</t>
  </si>
  <si>
    <t>Vitexin-2-O-D-glucopyranoside</t>
  </si>
  <si>
    <t>6-Hydroxykaempferol-7-O-glucoside</t>
  </si>
  <si>
    <t>ZH11</t>
    <phoneticPr fontId="1" type="noConversion"/>
  </si>
  <si>
    <t>KO-LOC_Os03g55030</t>
    <phoneticPr fontId="1" type="noConversion"/>
  </si>
  <si>
    <r>
      <t>gGSA1</t>
    </r>
    <r>
      <rPr>
        <i/>
        <vertAlign val="superscript"/>
        <sz val="11"/>
        <color theme="1"/>
        <rFont val="Arial"/>
        <family val="2"/>
      </rPr>
      <t>com</t>
    </r>
    <phoneticPr fontId="1" type="noConversion"/>
  </si>
  <si>
    <r>
      <t>NIL-</t>
    </r>
    <r>
      <rPr>
        <i/>
        <sz val="11"/>
        <color rgb="FF000000"/>
        <rFont val="Arial"/>
        <family val="2"/>
      </rPr>
      <t>GSA1</t>
    </r>
    <r>
      <rPr>
        <i/>
        <vertAlign val="superscript"/>
        <sz val="11"/>
        <color rgb="FF000000"/>
        <rFont val="Arial"/>
        <family val="2"/>
      </rPr>
      <t>CG14</t>
    </r>
    <phoneticPr fontId="1" type="noConversion"/>
  </si>
  <si>
    <r>
      <t>NIL-GSA1</t>
    </r>
    <r>
      <rPr>
        <i/>
        <vertAlign val="superscript"/>
        <sz val="11"/>
        <color rgb="FF000000"/>
        <rFont val="Arial"/>
        <family val="2"/>
      </rPr>
      <t>WYJ</t>
    </r>
    <phoneticPr fontId="1" type="noConversion"/>
  </si>
  <si>
    <t>KO-GSA1</t>
    <phoneticPr fontId="1" type="noConversion"/>
  </si>
  <si>
    <t>Relative expression</t>
    <phoneticPr fontId="1" type="noConversion"/>
  </si>
  <si>
    <r>
      <t>Relative expression of</t>
    </r>
    <r>
      <rPr>
        <i/>
        <sz val="11"/>
        <color theme="1"/>
        <rFont val="Arial"/>
        <family val="2"/>
      </rPr>
      <t xml:space="preserve"> GSA1</t>
    </r>
    <phoneticPr fontId="1" type="noConversion"/>
  </si>
  <si>
    <r>
      <t xml:space="preserve">Relative expression of </t>
    </r>
    <r>
      <rPr>
        <i/>
        <sz val="11"/>
        <color theme="1"/>
        <rFont val="Arial"/>
        <family val="2"/>
      </rPr>
      <t>LOC_Os03g55030</t>
    </r>
    <phoneticPr fontId="1" type="noConversion"/>
  </si>
  <si>
    <r>
      <t xml:space="preserve">Relative expression of </t>
    </r>
    <r>
      <rPr>
        <i/>
        <sz val="11"/>
        <color theme="1"/>
        <rFont val="Arial"/>
        <family val="2"/>
      </rPr>
      <t>LOC_Os03g55050</t>
    </r>
    <phoneticPr fontId="1" type="noConversion"/>
  </si>
  <si>
    <t>R2</t>
    <phoneticPr fontId="1" type="noConversion"/>
  </si>
  <si>
    <t>grain length</t>
    <phoneticPr fontId="1" type="noConversion"/>
  </si>
  <si>
    <t>grain width</t>
    <phoneticPr fontId="1" type="noConversion"/>
  </si>
  <si>
    <t>R4</t>
    <phoneticPr fontId="1" type="noConversion"/>
  </si>
  <si>
    <t>R1</t>
    <phoneticPr fontId="1" type="noConversion"/>
  </si>
  <si>
    <t>R4</t>
    <phoneticPr fontId="1" type="noConversion"/>
  </si>
  <si>
    <t>1000 grain weight</t>
    <phoneticPr fontId="1" type="noConversion"/>
  </si>
  <si>
    <r>
      <t>gGSA1</t>
    </r>
    <r>
      <rPr>
        <i/>
        <vertAlign val="superscript"/>
        <sz val="11"/>
        <color theme="1"/>
        <rFont val="Arial"/>
        <family val="2"/>
      </rPr>
      <t>com</t>
    </r>
    <phoneticPr fontId="1" type="noConversion"/>
  </si>
  <si>
    <r>
      <t>gGSA1</t>
    </r>
    <r>
      <rPr>
        <i/>
        <vertAlign val="superscript"/>
        <sz val="11"/>
        <color theme="1"/>
        <rFont val="Arial"/>
        <family val="2"/>
      </rPr>
      <t>com</t>
    </r>
    <phoneticPr fontId="1" type="noConversion"/>
  </si>
  <si>
    <t>C5d</t>
    <phoneticPr fontId="1" type="noConversion"/>
  </si>
  <si>
    <t>C10d</t>
    <phoneticPr fontId="1" type="noConversion"/>
  </si>
  <si>
    <t>C15d</t>
    <phoneticPr fontId="1" type="noConversion"/>
  </si>
  <si>
    <t>SH5d</t>
    <phoneticPr fontId="1" type="noConversion"/>
  </si>
  <si>
    <t>SH10d</t>
    <phoneticPr fontId="1" type="noConversion"/>
  </si>
  <si>
    <t>SH15d</t>
    <phoneticPr fontId="1" type="noConversion"/>
  </si>
  <si>
    <t>Cu</t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</si>
  <si>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WYG</t>
    </r>
    <r>
      <rPr>
        <sz val="11"/>
        <color rgb="FF333333"/>
        <rFont val="Arial"/>
        <family val="2"/>
      </rPr>
      <t>-SH</t>
    </r>
    <phoneticPr fontId="1" type="noConversion"/>
  </si>
  <si>
    <r>
      <t>NIL-</t>
    </r>
    <r>
      <rPr>
        <i/>
        <sz val="11"/>
        <color rgb="FF333333"/>
        <rFont val="Arial"/>
        <family val="2"/>
      </rPr>
      <t>GSA1</t>
    </r>
    <r>
      <rPr>
        <i/>
        <vertAlign val="superscript"/>
        <sz val="11"/>
        <color rgb="FF333333"/>
        <rFont val="Arial"/>
        <family val="2"/>
      </rPr>
      <t>CG14</t>
    </r>
    <r>
      <rPr>
        <sz val="11"/>
        <color rgb="FF333333"/>
        <rFont val="Arial"/>
        <family val="2"/>
      </rPr>
      <t>-SH</t>
    </r>
    <phoneticPr fontId="1" type="noConversion"/>
  </si>
  <si>
    <t>KO-LOC_Os03g55030</t>
    <phoneticPr fontId="1" type="noConversion"/>
  </si>
  <si>
    <r>
      <t>KO-LOC_Os03g55050</t>
    </r>
    <r>
      <rPr>
        <sz val="11"/>
        <color theme="1"/>
        <rFont val="Arial"/>
        <family val="2"/>
      </rPr>
      <t>#2</t>
    </r>
    <phoneticPr fontId="1" type="noConversion"/>
  </si>
  <si>
    <r>
      <t>KO-LOC_Os03g55050</t>
    </r>
    <r>
      <rPr>
        <sz val="11"/>
        <color theme="1"/>
        <rFont val="Arial"/>
        <family val="2"/>
      </rPr>
      <t>#1</t>
    </r>
    <phoneticPr fontId="1" type="noConversion"/>
  </si>
  <si>
    <t>Source Data Fig 1b</t>
    <phoneticPr fontId="1" type="noConversion"/>
  </si>
  <si>
    <t>Source Data Fig 1c</t>
    <phoneticPr fontId="1" type="noConversion"/>
  </si>
  <si>
    <t>Source Data Fig 1d</t>
    <phoneticPr fontId="1" type="noConversion"/>
  </si>
  <si>
    <t>Source Data Fig 1e</t>
    <phoneticPr fontId="1" type="noConversion"/>
  </si>
  <si>
    <t>Source Data Fig 1f</t>
    <phoneticPr fontId="1" type="noConversion"/>
  </si>
  <si>
    <t>Source Data Fig 1h</t>
    <phoneticPr fontId="1" type="noConversion"/>
  </si>
  <si>
    <t>Source Data Fig 1i</t>
    <phoneticPr fontId="1" type="noConversion"/>
  </si>
  <si>
    <t>Source Data Fig 1j</t>
    <phoneticPr fontId="1" type="noConversion"/>
  </si>
  <si>
    <t>Source Data Fig 2c</t>
    <phoneticPr fontId="1" type="noConversion"/>
  </si>
  <si>
    <t>Source Data Fig 2a</t>
    <phoneticPr fontId="1" type="noConversion"/>
  </si>
  <si>
    <t>Source Data Fig 2d</t>
    <phoneticPr fontId="1" type="noConversion"/>
  </si>
  <si>
    <t>Source Data Fig 2e</t>
    <phoneticPr fontId="1" type="noConversion"/>
  </si>
  <si>
    <t>Source Data Fig 2f</t>
    <phoneticPr fontId="1" type="noConversion"/>
  </si>
  <si>
    <t>Source Data Fig 2g</t>
    <phoneticPr fontId="1" type="noConversion"/>
  </si>
  <si>
    <t>Source Data Fig 2h</t>
    <phoneticPr fontId="1" type="noConversion"/>
  </si>
  <si>
    <t>Source Data Fig 2i</t>
    <phoneticPr fontId="1" type="noConversion"/>
  </si>
  <si>
    <t>Source Data Fig 3a</t>
    <phoneticPr fontId="1" type="noConversion"/>
  </si>
  <si>
    <t>Source Data Fig 3b</t>
    <phoneticPr fontId="1" type="noConversion"/>
  </si>
  <si>
    <t>Source Data Fig 3c</t>
    <phoneticPr fontId="1" type="noConversion"/>
  </si>
  <si>
    <t>Source Data Fig 3d</t>
    <phoneticPr fontId="1" type="noConversion"/>
  </si>
  <si>
    <t>Source Data Fig 4c</t>
    <phoneticPr fontId="1" type="noConversion"/>
  </si>
  <si>
    <t>Source Data Fig 4d</t>
    <phoneticPr fontId="1" type="noConversion"/>
  </si>
  <si>
    <t>Source Data Fig 4i</t>
    <phoneticPr fontId="1" type="noConversion"/>
  </si>
  <si>
    <t>Source Data Fig 4j</t>
    <phoneticPr fontId="1" type="noConversion"/>
  </si>
  <si>
    <t>Source Data Fig 5d</t>
    <phoneticPr fontId="1" type="noConversion"/>
  </si>
  <si>
    <t>Source Data Fig 5e</t>
    <phoneticPr fontId="1" type="noConversion"/>
  </si>
  <si>
    <t>Source Data Fig 5f</t>
    <phoneticPr fontId="1" type="noConversion"/>
  </si>
  <si>
    <t>Source Data Fig 5g</t>
    <phoneticPr fontId="1" type="noConversion"/>
  </si>
  <si>
    <t>Source Data Fig 5h</t>
    <phoneticPr fontId="1" type="noConversion"/>
  </si>
  <si>
    <t>Source Data Fig 5i</t>
    <phoneticPr fontId="1" type="noConversion"/>
  </si>
  <si>
    <t>Source Data Supplementary Fig. 1a</t>
    <phoneticPr fontId="1" type="noConversion"/>
  </si>
  <si>
    <t>Source Data Supplementary Fig. 1b</t>
    <phoneticPr fontId="1" type="noConversion"/>
  </si>
  <si>
    <t>Source Data Supplementary  Fig. 1c</t>
    <phoneticPr fontId="1" type="noConversion"/>
  </si>
  <si>
    <t>Source Data Supplementary Fig. 1d</t>
    <phoneticPr fontId="1" type="noConversion"/>
  </si>
  <si>
    <t>Source Data Supplementary Fig. 1g</t>
    <phoneticPr fontId="1" type="noConversion"/>
  </si>
  <si>
    <t>Source Data Supplementary Fig. 1h</t>
    <phoneticPr fontId="1" type="noConversion"/>
  </si>
  <si>
    <t>Source Data Supplementary Fig. 1i</t>
    <phoneticPr fontId="1" type="noConversion"/>
  </si>
  <si>
    <t>Source Data Supplementary Fig. 1j</t>
    <phoneticPr fontId="1" type="noConversion"/>
  </si>
  <si>
    <t>Source Data Supplementary Fig. 2b</t>
    <phoneticPr fontId="1" type="noConversion"/>
  </si>
  <si>
    <t>Source Data Supplementary Fig. 2c</t>
    <phoneticPr fontId="1" type="noConversion"/>
  </si>
  <si>
    <t>Source Data Supplementary Fig. 2d</t>
    <phoneticPr fontId="1" type="noConversion"/>
  </si>
  <si>
    <t>Source DataSupplementary Fig. 2e</t>
    <phoneticPr fontId="1" type="noConversion"/>
  </si>
  <si>
    <t>Source Data Supplementary Fig. 3a</t>
    <phoneticPr fontId="1" type="noConversion"/>
  </si>
  <si>
    <t>Source Data Supplementary Fig. 3b</t>
    <phoneticPr fontId="1" type="noConversion"/>
  </si>
  <si>
    <t>Source Data Supplementary Fig. 7a</t>
    <phoneticPr fontId="1" type="noConversion"/>
  </si>
  <si>
    <t>Source Data Supplementary Fig. 7b</t>
    <phoneticPr fontId="1" type="noConversion"/>
  </si>
  <si>
    <t>Source Data Supplementary Fig. 7d</t>
    <phoneticPr fontId="1" type="noConversion"/>
  </si>
  <si>
    <t>Source Data Supplementary Fig. 7e</t>
    <phoneticPr fontId="1" type="noConversion"/>
  </si>
  <si>
    <t>Source Data Supplementary Fig. 7f</t>
    <phoneticPr fontId="1" type="noConversion"/>
  </si>
  <si>
    <t>Source Data Supplementary Fig. 7h</t>
    <phoneticPr fontId="1" type="noConversion"/>
  </si>
  <si>
    <t>Source Data Supplementary Fig. 7i</t>
    <phoneticPr fontId="1" type="noConversion"/>
  </si>
  <si>
    <t>Source Data Supplementary Fig. 7j</t>
    <phoneticPr fontId="1" type="noConversion"/>
  </si>
  <si>
    <t>Source Data Supplementary Fig. 7l</t>
    <phoneticPr fontId="1" type="noConversion"/>
  </si>
  <si>
    <t>Source Data Supplementary Fig. 7m</t>
    <phoneticPr fontId="1" type="noConversion"/>
  </si>
  <si>
    <t>Source Data Supplementary Fig. 7n</t>
    <phoneticPr fontId="1" type="noConversion"/>
  </si>
  <si>
    <t>Source Data Supplementary Fig. 8c</t>
    <phoneticPr fontId="1" type="noConversion"/>
  </si>
  <si>
    <t>Source Data Supplementary Fig. 8e</t>
  </si>
  <si>
    <t>Source Data Supplementary Fig. 8h</t>
  </si>
  <si>
    <t>Source Data Supplementary Fig. 8i</t>
  </si>
  <si>
    <t>Source Data Supplementary Fig. 8j</t>
  </si>
  <si>
    <t>Source Data Supplementary Fig. 8k</t>
  </si>
  <si>
    <t>Source Data Supplementary Fig. 8d</t>
  </si>
  <si>
    <t>Source Data Supplementary Fig. 9p</t>
  </si>
  <si>
    <t>Source Data Supplementary Fig. 9e</t>
  </si>
  <si>
    <t>Source Data Supplementary Fig. 9i</t>
  </si>
  <si>
    <t>Source Data Supplementary Fig. 9f</t>
  </si>
  <si>
    <t>Source Data Supplementary Fig. 9j</t>
  </si>
  <si>
    <t>Source Data Supplementary Fig. 9g</t>
  </si>
  <si>
    <t>Source Data Supplementary Fig. 9l</t>
  </si>
  <si>
    <t>Source Data Supplementary Fig. 9h</t>
  </si>
  <si>
    <t>Source Data Supplementary Fig. 9n</t>
  </si>
  <si>
    <t>Source Data Supplementary Fig. 9o</t>
  </si>
  <si>
    <t>Source Data Supplementary Fig. 9a</t>
  </si>
  <si>
    <t>Source Data Supplementary Fig. 10e</t>
  </si>
  <si>
    <t>Source Data Supplementary Fig. 10b</t>
  </si>
  <si>
    <t>Source Data Supplementary Fig. 11d</t>
  </si>
  <si>
    <t>Source Data Supplementary Fig. 11e</t>
  </si>
  <si>
    <t>Source Data Supplementary Fig. 11b</t>
  </si>
  <si>
    <t>Source Data Supplementary Fig. 13b</t>
  </si>
  <si>
    <t>Source Data Supplementary Fig. 13d</t>
  </si>
  <si>
    <t>Source Data Supplementary Fig. 13f</t>
  </si>
  <si>
    <t>Source Data Supplementary Fig. 13h</t>
  </si>
  <si>
    <t>Source Data Supplementary Fig. 13j</t>
  </si>
  <si>
    <t>Source Data Supplementary Fig. 13l</t>
  </si>
  <si>
    <t>Source Data Supplementary Fig. 13m</t>
  </si>
  <si>
    <t>Source Data Supplementary Fig. 14c</t>
  </si>
  <si>
    <t>Source Data Supplementary Fig. 14f</t>
  </si>
  <si>
    <t>Source Data Supplementary Fig. 15b</t>
  </si>
  <si>
    <t>Source Data Supplementary Fig. 15C</t>
  </si>
  <si>
    <t>Source Data Supplementary Fig. 15a</t>
    <phoneticPr fontId="1" type="noConversion"/>
  </si>
  <si>
    <t>Source Data Supplementary Fig. 16a</t>
  </si>
  <si>
    <t>Source Data Supplementary Fig. 16b</t>
  </si>
  <si>
    <t>Source Data Supplementary Fig. 17a</t>
  </si>
  <si>
    <t>Source Data Supplementary Fig. 17b</t>
  </si>
  <si>
    <t>Source Data Supplementary Fig. 6a</t>
    <phoneticPr fontId="1" type="noConversion"/>
  </si>
  <si>
    <t>Source Data Supplementary Fig. 6b</t>
    <phoneticPr fontId="1" type="noConversion"/>
  </si>
  <si>
    <t>Source Data Supplementary Fig. 6c</t>
    <phoneticPr fontId="1" type="noConversion"/>
  </si>
  <si>
    <t>position</t>
    <phoneticPr fontId="1" type="noConversion"/>
  </si>
  <si>
    <r>
      <rPr>
        <sz val="11"/>
        <color theme="1"/>
        <rFont val="Times New Roman"/>
        <family val="1"/>
      </rPr>
      <t>π value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of</t>
    </r>
    <r>
      <rPr>
        <i/>
        <sz val="11"/>
        <color theme="1"/>
        <rFont val="Times New Roman"/>
        <family val="1"/>
      </rPr>
      <t xml:space="preserve"> O.glaberrima</t>
    </r>
    <phoneticPr fontId="1" type="noConversion"/>
  </si>
  <si>
    <r>
      <rPr>
        <sz val="11"/>
        <color theme="1"/>
        <rFont val="Times New Roman"/>
        <family val="1"/>
      </rPr>
      <t>π value of</t>
    </r>
    <r>
      <rPr>
        <i/>
        <sz val="11"/>
        <color theme="1"/>
        <rFont val="Times New Roman"/>
        <family val="1"/>
      </rPr>
      <t xml:space="preserve"> O. barthii</t>
    </r>
    <phoneticPr fontId="1" type="noConversion"/>
  </si>
  <si>
    <r>
      <rPr>
        <sz val="11"/>
        <color theme="1"/>
        <rFont val="Times New Roman"/>
        <family val="1"/>
      </rPr>
      <t xml:space="preserve">π value of </t>
    </r>
    <r>
      <rPr>
        <i/>
        <sz val="11"/>
        <color theme="1"/>
        <rFont val="Times New Roman"/>
        <family val="1"/>
      </rPr>
      <t>O.rufipogen</t>
    </r>
    <phoneticPr fontId="1" type="noConversion"/>
  </si>
  <si>
    <t>Source Data Supplementary Fig. 9q</t>
    <phoneticPr fontId="1" type="noConversion"/>
  </si>
  <si>
    <t>Source Data Supplementary Fig. 9r</t>
    <phoneticPr fontId="1" type="noConversion"/>
  </si>
  <si>
    <t>Kaempferol  concentration (μM)</t>
    <phoneticPr fontId="1" type="noConversion"/>
  </si>
  <si>
    <t>Source Data Supplementary Fig. 11f</t>
    <phoneticPr fontId="1" type="noConversion"/>
  </si>
  <si>
    <t>UDP-glucose  concentration (μM)</t>
    <phoneticPr fontId="1" type="noConversion"/>
  </si>
  <si>
    <r>
      <t xml:space="preserve">π value of </t>
    </r>
    <r>
      <rPr>
        <i/>
        <sz val="11"/>
        <color theme="1"/>
        <rFont val="Times New Roman"/>
        <family val="1"/>
      </rPr>
      <t>O.rufipogen</t>
    </r>
    <phoneticPr fontId="1" type="noConversion"/>
  </si>
  <si>
    <r>
      <t xml:space="preserve">π value of </t>
    </r>
    <r>
      <rPr>
        <i/>
        <sz val="11"/>
        <color theme="1"/>
        <rFont val="Times New Roman"/>
        <family val="1"/>
      </rPr>
      <t xml:space="preserve">O. sativa ssp. indica </t>
    </r>
    <phoneticPr fontId="1" type="noConversion"/>
  </si>
  <si>
    <r>
      <rPr>
        <sz val="11"/>
        <color theme="1"/>
        <rFont val="Times New Roman"/>
        <family val="1"/>
      </rPr>
      <t xml:space="preserve">π value of </t>
    </r>
    <r>
      <rPr>
        <i/>
        <sz val="11"/>
        <color theme="1"/>
        <rFont val="Times New Roman"/>
        <family val="1"/>
      </rPr>
      <t>O.sativa ssp. japonica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</si>
</sst>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sz val="11"/>
      <color rgb="FF333333"/>
      <name val="Arial"/>
      <family val="2"/>
    </font>
    <font>
      <i/>
      <sz val="11"/>
      <color rgb="FF333333"/>
      <name val="Arial"/>
      <family val="2"/>
    </font>
    <font>
      <i/>
      <vertAlign val="superscript"/>
      <sz val="11"/>
      <color rgb="FF333333"/>
      <name val="Arial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vertAlign val="superscript"/>
      <sz val="11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vertAlign val="superscript"/>
      <sz val="11"/>
      <name val="Calibri"/>
      <family val="2"/>
    </font>
    <font>
      <sz val="9"/>
      <name val="宋体"/>
      <family val="3"/>
      <charset val="134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0" fillId="0" borderId="5" xfId="0" applyBorder="1"/>
    <xf numFmtId="0" fontId="2" fillId="0" borderId="5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9" xfId="0" applyBorder="1"/>
    <xf numFmtId="0" fontId="4" fillId="0" borderId="1" xfId="0" applyFont="1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5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5" fillId="0" borderId="2" xfId="0" applyFont="1" applyBorder="1"/>
    <xf numFmtId="0" fontId="15" fillId="0" borderId="1" xfId="0" applyFont="1" applyFill="1" applyBorder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6" fillId="0" borderId="1" xfId="0" applyFont="1" applyFill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/>
    <xf numFmtId="0" fontId="2" fillId="0" borderId="6" xfId="0" applyFont="1" applyBorder="1" applyAlignment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0" fontId="20" fillId="0" borderId="1" xfId="0" applyFont="1" applyFill="1" applyBorder="1"/>
    <xf numFmtId="0" fontId="0" fillId="0" borderId="0" xfId="0" applyBorder="1" applyAlignment="1">
      <alignment horizontal="center" vertical="center"/>
    </xf>
    <xf numFmtId="0" fontId="23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11" fontId="0" fillId="0" borderId="0" xfId="0" applyNumberFormat="1"/>
    <xf numFmtId="11" fontId="2" fillId="0" borderId="1" xfId="0" applyNumberFormat="1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6" fillId="0" borderId="0" xfId="0" applyFont="1"/>
    <xf numFmtId="0" fontId="25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969820</xdr:colOff>
      <xdr:row>108</xdr:row>
      <xdr:rowOff>86590</xdr:rowOff>
    </xdr:from>
    <xdr:to>
      <xdr:col>14</xdr:col>
      <xdr:colOff>532141</xdr:colOff>
      <xdr:row>164</xdr:row>
      <xdr:rowOff>45021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39956" y="19569545"/>
          <a:ext cx="2194685" cy="9656612"/>
        </a:xfrm>
        <a:prstGeom prst="rect">
          <a:avLst/>
        </a:prstGeom>
      </xdr:spPr>
    </xdr:pic>
    <xdr:clientData/>
  </xdr:twoCellAnchor>
  <xdr:twoCellAnchor>
    <xdr:from>
      <xdr:col>11</xdr:col>
      <xdr:colOff>419100</xdr:colOff>
      <xdr:row>111</xdr:row>
      <xdr:rowOff>85725</xdr:rowOff>
    </xdr:from>
    <xdr:to>
      <xdr:col>12</xdr:col>
      <xdr:colOff>838200</xdr:colOff>
      <xdr:row>111</xdr:row>
      <xdr:rowOff>85725</xdr:rowOff>
    </xdr:to>
    <xdr:cxnSp macro="">
      <xdr:nvCxnSpPr>
        <xdr:cNvPr id="24" name="直接连接符 23"/>
        <xdr:cNvCxnSpPr/>
      </xdr:nvCxnSpPr>
      <xdr:spPr>
        <a:xfrm>
          <a:off x="13134975" y="14716125"/>
          <a:ext cx="11049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340179</xdr:colOff>
      <xdr:row>108</xdr:row>
      <xdr:rowOff>33617</xdr:rowOff>
    </xdr:from>
    <xdr:to>
      <xdr:col>10</xdr:col>
      <xdr:colOff>120795</xdr:colOff>
      <xdr:row>160</xdr:row>
      <xdr:rowOff>95780</xdr:rowOff>
    </xdr:to>
    <xdr:grpSp>
      <xdr:nvGrpSpPr>
        <xdr:cNvPr id="14" name="组合 13"/>
        <xdr:cNvGrpSpPr/>
      </xdr:nvGrpSpPr>
      <xdr:grpSpPr>
        <a:xfrm>
          <a:off x="8689522" y="20629388"/>
          <a:ext cx="5016644" cy="9685135"/>
          <a:chOff x="9473796" y="20148176"/>
          <a:chExt cx="5595645" cy="8802751"/>
        </a:xfrm>
      </xdr:grpSpPr>
      <xdr:grpSp>
        <xdr:nvGrpSpPr>
          <xdr:cNvPr id="9" name="组合 8"/>
          <xdr:cNvGrpSpPr/>
        </xdr:nvGrpSpPr>
        <xdr:grpSpPr>
          <a:xfrm>
            <a:off x="10735235" y="20148176"/>
            <a:ext cx="4334206" cy="8802751"/>
            <a:chOff x="10668000" y="19016382"/>
            <a:chExt cx="4334206" cy="8802751"/>
          </a:xfrm>
        </xdr:grpSpPr>
        <xdr:pic>
          <xdr:nvPicPr>
            <xdr:cNvPr id="8" name="图片 7"/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668000" y="19016382"/>
              <a:ext cx="3904446" cy="8802751"/>
            </a:xfrm>
            <a:prstGeom prst="rect">
              <a:avLst/>
            </a:prstGeom>
          </xdr:spPr>
        </xdr:pic>
        <xdr:grpSp>
          <xdr:nvGrpSpPr>
            <xdr:cNvPr id="13" name="组合 12"/>
            <xdr:cNvGrpSpPr/>
          </xdr:nvGrpSpPr>
          <xdr:grpSpPr>
            <a:xfrm>
              <a:off x="12608919" y="22606188"/>
              <a:ext cx="2393287" cy="592792"/>
              <a:chOff x="17707595" y="21575246"/>
              <a:chExt cx="2393287" cy="592792"/>
            </a:xfrm>
          </xdr:grpSpPr>
          <xdr:sp macro="" textlink="">
            <xdr:nvSpPr>
              <xdr:cNvPr id="32" name="文本框 31"/>
              <xdr:cNvSpPr txBox="1"/>
            </xdr:nvSpPr>
            <xdr:spPr>
              <a:xfrm rot="19873944">
                <a:off x="17707595" y="21843069"/>
                <a:ext cx="1221712" cy="27286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altLang="zh-CN" sz="1100"/>
                  <a:t>NIL-</a:t>
                </a:r>
                <a:r>
                  <a:rPr lang="en-US" altLang="zh-CN" sz="1100" i="1"/>
                  <a:t>GSA1</a:t>
                </a:r>
                <a:r>
                  <a:rPr lang="en-US" altLang="zh-CN" sz="1100" i="1" baseline="30000"/>
                  <a:t>WYJ</a:t>
                </a:r>
                <a:endParaRPr lang="zh-CN" altLang="en-US" sz="1100" i="1" baseline="30000"/>
              </a:p>
            </xdr:txBody>
          </xdr:sp>
          <xdr:sp macro="" textlink="">
            <xdr:nvSpPr>
              <xdr:cNvPr id="34" name="文本框 33"/>
              <xdr:cNvSpPr txBox="1"/>
            </xdr:nvSpPr>
            <xdr:spPr>
              <a:xfrm rot="19688279">
                <a:off x="18759513" y="21869962"/>
                <a:ext cx="1341369" cy="2980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altLang="zh-CN" sz="1100"/>
                  <a:t>NIL-</a:t>
                </a:r>
                <a:r>
                  <a:rPr lang="en-US" altLang="zh-CN" sz="1100" i="1"/>
                  <a:t>GSA1</a:t>
                </a:r>
                <a:r>
                  <a:rPr lang="en-US" altLang="zh-CN" sz="1100" i="1" baseline="30000"/>
                  <a:t>CG14</a:t>
                </a:r>
                <a:endParaRPr lang="zh-CN" altLang="en-US" sz="1100" i="1" baseline="30000"/>
              </a:p>
            </xdr:txBody>
          </xdr:sp>
          <xdr:sp macro="" textlink="">
            <xdr:nvSpPr>
              <xdr:cNvPr id="35" name="文本框 34"/>
              <xdr:cNvSpPr txBox="1"/>
            </xdr:nvSpPr>
            <xdr:spPr>
              <a:xfrm>
                <a:off x="18165099" y="21575246"/>
                <a:ext cx="1211805" cy="26950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en-US" altLang="zh-CN" sz="1100" i="0" baseline="0"/>
                  <a:t>anti-actin</a:t>
                </a:r>
                <a:endParaRPr lang="zh-CN" altLang="en-US" sz="1100" i="1" baseline="30000"/>
              </a:p>
            </xdr:txBody>
          </xdr:sp>
        </xdr:grpSp>
      </xdr:grpSp>
      <xdr:pic>
        <xdr:nvPicPr>
          <xdr:cNvPr id="36" name="图片 35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r="76531"/>
          <a:stretch/>
        </xdr:blipFill>
        <xdr:spPr>
          <a:xfrm>
            <a:off x="9473796" y="21413994"/>
            <a:ext cx="1352775" cy="5766535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94378</xdr:colOff>
      <xdr:row>143</xdr:row>
      <xdr:rowOff>40522</xdr:rowOff>
    </xdr:from>
    <xdr:to>
      <xdr:col>12</xdr:col>
      <xdr:colOff>75240</xdr:colOff>
      <xdr:row>144</xdr:row>
      <xdr:rowOff>137769</xdr:rowOff>
    </xdr:to>
    <xdr:sp macro="" textlink="">
      <xdr:nvSpPr>
        <xdr:cNvPr id="61" name="文本框 60"/>
        <xdr:cNvSpPr txBox="1"/>
      </xdr:nvSpPr>
      <xdr:spPr>
        <a:xfrm>
          <a:off x="16477378" y="26002951"/>
          <a:ext cx="1015005" cy="274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25kD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11</xdr:col>
      <xdr:colOff>91200</xdr:colOff>
      <xdr:row>137</xdr:row>
      <xdr:rowOff>8120</xdr:rowOff>
    </xdr:from>
    <xdr:to>
      <xdr:col>12</xdr:col>
      <xdr:colOff>72062</xdr:colOff>
      <xdr:row>138</xdr:row>
      <xdr:rowOff>118191</xdr:rowOff>
    </xdr:to>
    <xdr:sp macro="" textlink="">
      <xdr:nvSpPr>
        <xdr:cNvPr id="62" name="文本框 61"/>
        <xdr:cNvSpPr txBox="1"/>
      </xdr:nvSpPr>
      <xdr:spPr>
        <a:xfrm>
          <a:off x="16474200" y="24909191"/>
          <a:ext cx="1015005" cy="286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35kD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11</xdr:col>
      <xdr:colOff>71242</xdr:colOff>
      <xdr:row>131</xdr:row>
      <xdr:rowOff>84444</xdr:rowOff>
    </xdr:from>
    <xdr:to>
      <xdr:col>12</xdr:col>
      <xdr:colOff>52104</xdr:colOff>
      <xdr:row>133</xdr:row>
      <xdr:rowOff>8818</xdr:rowOff>
    </xdr:to>
    <xdr:sp macro="" textlink="">
      <xdr:nvSpPr>
        <xdr:cNvPr id="63" name="文本框 62"/>
        <xdr:cNvSpPr txBox="1"/>
      </xdr:nvSpPr>
      <xdr:spPr>
        <a:xfrm>
          <a:off x="16454242" y="23924158"/>
          <a:ext cx="1015005" cy="278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48kD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11</xdr:col>
      <xdr:colOff>84849</xdr:colOff>
      <xdr:row>127</xdr:row>
      <xdr:rowOff>59544</xdr:rowOff>
    </xdr:from>
    <xdr:to>
      <xdr:col>12</xdr:col>
      <xdr:colOff>65711</xdr:colOff>
      <xdr:row>128</xdr:row>
      <xdr:rowOff>160812</xdr:rowOff>
    </xdr:to>
    <xdr:sp macro="" textlink="">
      <xdr:nvSpPr>
        <xdr:cNvPr id="64" name="文本框 63"/>
        <xdr:cNvSpPr txBox="1"/>
      </xdr:nvSpPr>
      <xdr:spPr>
        <a:xfrm>
          <a:off x="16467849" y="23191687"/>
          <a:ext cx="1015005" cy="278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63kD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11</xdr:col>
      <xdr:colOff>110733</xdr:colOff>
      <xdr:row>122</xdr:row>
      <xdr:rowOff>2095</xdr:rowOff>
    </xdr:from>
    <xdr:to>
      <xdr:col>12</xdr:col>
      <xdr:colOff>91595</xdr:colOff>
      <xdr:row>123</xdr:row>
      <xdr:rowOff>99341</xdr:rowOff>
    </xdr:to>
    <xdr:sp macro="" textlink="">
      <xdr:nvSpPr>
        <xdr:cNvPr id="65" name="文本框 64"/>
        <xdr:cNvSpPr txBox="1"/>
      </xdr:nvSpPr>
      <xdr:spPr>
        <a:xfrm>
          <a:off x="16493733" y="22249774"/>
          <a:ext cx="1015005" cy="2741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75kD—</a:t>
          </a:r>
          <a:endParaRPr lang="zh-CN" altLang="en-US" sz="1100"/>
        </a:p>
      </xdr:txBody>
    </xdr:sp>
    <xdr:clientData/>
  </xdr:twoCellAnchor>
  <xdr:twoCellAnchor>
    <xdr:from>
      <xdr:col>13</xdr:col>
      <xdr:colOff>580147</xdr:colOff>
      <xdr:row>122</xdr:row>
      <xdr:rowOff>126818</xdr:rowOff>
    </xdr:from>
    <xdr:to>
      <xdr:col>15</xdr:col>
      <xdr:colOff>158929</xdr:colOff>
      <xdr:row>124</xdr:row>
      <xdr:rowOff>151122</xdr:rowOff>
    </xdr:to>
    <xdr:sp macro="" textlink="">
      <xdr:nvSpPr>
        <xdr:cNvPr id="45" name="文本框 44"/>
        <xdr:cNvSpPr txBox="1"/>
      </xdr:nvSpPr>
      <xdr:spPr>
        <a:xfrm rot="19688279">
          <a:off x="19526238" y="22034318"/>
          <a:ext cx="1743555" cy="370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NIL-</a:t>
          </a:r>
          <a:r>
            <a:rPr lang="en-US" altLang="zh-CN" sz="1100" i="1"/>
            <a:t>GSA1</a:t>
          </a:r>
          <a:r>
            <a:rPr lang="en-US" altLang="zh-CN" sz="1100" i="1" baseline="30000"/>
            <a:t>CG14</a:t>
          </a:r>
          <a:endParaRPr lang="zh-CN" altLang="en-US" sz="1100" i="1" baseline="30000"/>
        </a:p>
      </xdr:txBody>
    </xdr:sp>
    <xdr:clientData/>
  </xdr:twoCellAnchor>
  <xdr:twoCellAnchor>
    <xdr:from>
      <xdr:col>13</xdr:col>
      <xdr:colOff>232608</xdr:colOff>
      <xdr:row>117</xdr:row>
      <xdr:rowOff>17897</xdr:rowOff>
    </xdr:from>
    <xdr:to>
      <xdr:col>14</xdr:col>
      <xdr:colOff>752940</xdr:colOff>
      <xdr:row>119</xdr:row>
      <xdr:rowOff>8029</xdr:rowOff>
    </xdr:to>
    <xdr:sp macro="" textlink="">
      <xdr:nvSpPr>
        <xdr:cNvPr id="59" name="文本框 58"/>
        <xdr:cNvSpPr txBox="1"/>
      </xdr:nvSpPr>
      <xdr:spPr>
        <a:xfrm>
          <a:off x="19178699" y="21059488"/>
          <a:ext cx="1576741" cy="33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i="0" baseline="0"/>
            <a:t>anti-PIN1</a:t>
          </a:r>
          <a:endParaRPr lang="zh-CN" altLang="en-US" sz="1100" i="1" baseline="30000"/>
        </a:p>
      </xdr:txBody>
    </xdr:sp>
    <xdr:clientData/>
  </xdr:twoCellAnchor>
  <xdr:twoCellAnchor>
    <xdr:from>
      <xdr:col>12</xdr:col>
      <xdr:colOff>965538</xdr:colOff>
      <xdr:row>123</xdr:row>
      <xdr:rowOff>39618</xdr:rowOff>
    </xdr:from>
    <xdr:to>
      <xdr:col>13</xdr:col>
      <xdr:colOff>970400</xdr:colOff>
      <xdr:row>125</xdr:row>
      <xdr:rowOff>20636</xdr:rowOff>
    </xdr:to>
    <xdr:sp macro="" textlink="">
      <xdr:nvSpPr>
        <xdr:cNvPr id="60" name="文本框 59"/>
        <xdr:cNvSpPr txBox="1"/>
      </xdr:nvSpPr>
      <xdr:spPr>
        <a:xfrm rot="19873944">
          <a:off x="18335674" y="22120300"/>
          <a:ext cx="1580817" cy="327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NIL-</a:t>
          </a:r>
          <a:r>
            <a:rPr lang="en-US" altLang="zh-CN" sz="1100" i="1"/>
            <a:t>GSA1</a:t>
          </a:r>
          <a:r>
            <a:rPr lang="en-US" altLang="zh-CN" sz="1100" i="1" baseline="30000"/>
            <a:t>WYJ</a:t>
          </a:r>
          <a:endParaRPr lang="zh-CN" altLang="en-US" sz="1100" i="1" baseline="30000"/>
        </a:p>
      </xdr:txBody>
    </xdr:sp>
    <xdr:clientData/>
  </xdr:twoCellAnchor>
  <xdr:twoCellAnchor editAs="oneCell">
    <xdr:from>
      <xdr:col>11</xdr:col>
      <xdr:colOff>623529</xdr:colOff>
      <xdr:row>113</xdr:row>
      <xdr:rowOff>149677</xdr:rowOff>
    </xdr:from>
    <xdr:to>
      <xdr:col>12</xdr:col>
      <xdr:colOff>898072</xdr:colOff>
      <xdr:row>155</xdr:row>
      <xdr:rowOff>17067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006529" y="20805320"/>
          <a:ext cx="1308686" cy="7296890"/>
        </a:xfrm>
        <a:prstGeom prst="rect">
          <a:avLst/>
        </a:prstGeom>
      </xdr:spPr>
    </xdr:pic>
    <xdr:clientData/>
  </xdr:twoCellAnchor>
  <xdr:twoCellAnchor>
    <xdr:from>
      <xdr:col>7</xdr:col>
      <xdr:colOff>461770</xdr:colOff>
      <xdr:row>144</xdr:row>
      <xdr:rowOff>94952</xdr:rowOff>
    </xdr:from>
    <xdr:to>
      <xdr:col>8</xdr:col>
      <xdr:colOff>796418</xdr:colOff>
      <xdr:row>146</xdr:row>
      <xdr:rowOff>15305</xdr:rowOff>
    </xdr:to>
    <xdr:sp macro="" textlink="">
      <xdr:nvSpPr>
        <xdr:cNvPr id="28" name="文本框 27"/>
        <xdr:cNvSpPr txBox="1"/>
      </xdr:nvSpPr>
      <xdr:spPr>
        <a:xfrm>
          <a:off x="10898449" y="26234273"/>
          <a:ext cx="1015005" cy="274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25kD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7</xdr:col>
      <xdr:colOff>444986</xdr:colOff>
      <xdr:row>139</xdr:row>
      <xdr:rowOff>76156</xdr:rowOff>
    </xdr:from>
    <xdr:to>
      <xdr:col>8</xdr:col>
      <xdr:colOff>779634</xdr:colOff>
      <xdr:row>141</xdr:row>
      <xdr:rowOff>9334</xdr:rowOff>
    </xdr:to>
    <xdr:sp macro="" textlink="">
      <xdr:nvSpPr>
        <xdr:cNvPr id="33" name="文本框 32"/>
        <xdr:cNvSpPr txBox="1"/>
      </xdr:nvSpPr>
      <xdr:spPr>
        <a:xfrm>
          <a:off x="10881665" y="25331013"/>
          <a:ext cx="1015005" cy="286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35kD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7</xdr:col>
      <xdr:colOff>411420</xdr:colOff>
      <xdr:row>133</xdr:row>
      <xdr:rowOff>16408</xdr:rowOff>
    </xdr:from>
    <xdr:to>
      <xdr:col>8</xdr:col>
      <xdr:colOff>746068</xdr:colOff>
      <xdr:row>134</xdr:row>
      <xdr:rowOff>117675</xdr:rowOff>
    </xdr:to>
    <xdr:sp macro="" textlink="">
      <xdr:nvSpPr>
        <xdr:cNvPr id="37" name="文本框 36"/>
        <xdr:cNvSpPr txBox="1"/>
      </xdr:nvSpPr>
      <xdr:spPr>
        <a:xfrm>
          <a:off x="10848099" y="24209908"/>
          <a:ext cx="1015005" cy="278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48kD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7</xdr:col>
      <xdr:colOff>411420</xdr:colOff>
      <xdr:row>128</xdr:row>
      <xdr:rowOff>73152</xdr:rowOff>
    </xdr:from>
    <xdr:to>
      <xdr:col>8</xdr:col>
      <xdr:colOff>746068</xdr:colOff>
      <xdr:row>129</xdr:row>
      <xdr:rowOff>174420</xdr:rowOff>
    </xdr:to>
    <xdr:sp macro="" textlink="">
      <xdr:nvSpPr>
        <xdr:cNvPr id="38" name="文本框 37"/>
        <xdr:cNvSpPr txBox="1"/>
      </xdr:nvSpPr>
      <xdr:spPr>
        <a:xfrm>
          <a:off x="10848099" y="23382188"/>
          <a:ext cx="1015005" cy="278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/>
            <a:t>63kD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</a:t>
          </a:r>
          <a:endParaRPr lang="zh-CN" altLang="zh-CN"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7</xdr:col>
      <xdr:colOff>450911</xdr:colOff>
      <xdr:row>123</xdr:row>
      <xdr:rowOff>2096</xdr:rowOff>
    </xdr:from>
    <xdr:to>
      <xdr:col>8</xdr:col>
      <xdr:colOff>785559</xdr:colOff>
      <xdr:row>124</xdr:row>
      <xdr:rowOff>99341</xdr:rowOff>
    </xdr:to>
    <xdr:sp macro="" textlink="">
      <xdr:nvSpPr>
        <xdr:cNvPr id="39" name="文本框 38"/>
        <xdr:cNvSpPr txBox="1"/>
      </xdr:nvSpPr>
      <xdr:spPr>
        <a:xfrm>
          <a:off x="10887590" y="22426667"/>
          <a:ext cx="1015005" cy="2741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75kD—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workbookViewId="0">
      <selection activeCell="B140" sqref="B140"/>
    </sheetView>
  </sheetViews>
  <sheetFormatPr defaultColWidth="9" defaultRowHeight="13.8"/>
  <cols>
    <col min="1" max="1" width="19.88671875" style="1" customWidth="1"/>
    <col min="2" max="2" width="17.33203125" style="1" customWidth="1"/>
    <col min="3" max="3" width="19.33203125" style="1" customWidth="1"/>
    <col min="4" max="4" width="18.77734375" style="1" customWidth="1"/>
    <col min="5" max="5" width="20.44140625" style="1" customWidth="1"/>
    <col min="6" max="6" width="13.33203125" style="1" customWidth="1"/>
    <col min="7" max="7" width="13.109375" style="1" customWidth="1"/>
    <col min="8" max="8" width="9" style="1"/>
    <col min="9" max="9" width="19.44140625" style="1" bestFit="1" customWidth="1"/>
    <col min="10" max="10" width="13.33203125" style="1" customWidth="1"/>
    <col min="11" max="11" width="13.109375" style="1" customWidth="1"/>
    <col min="12" max="16384" width="9" style="1"/>
  </cols>
  <sheetData>
    <row r="1" spans="1:11">
      <c r="A1" s="5" t="s">
        <v>654</v>
      </c>
      <c r="B1" s="54" t="s">
        <v>3</v>
      </c>
      <c r="C1" s="56"/>
      <c r="E1" s="7" t="s">
        <v>655</v>
      </c>
      <c r="F1" s="57" t="s">
        <v>4</v>
      </c>
      <c r="G1" s="57"/>
      <c r="I1" s="5" t="s">
        <v>656</v>
      </c>
      <c r="J1" s="57" t="s">
        <v>5</v>
      </c>
      <c r="K1" s="57"/>
    </row>
    <row r="2" spans="1:11" ht="16.8">
      <c r="B2" s="2" t="s">
        <v>29</v>
      </c>
      <c r="C2" s="2" t="s">
        <v>30</v>
      </c>
      <c r="F2" s="2" t="s">
        <v>29</v>
      </c>
      <c r="G2" s="2" t="s">
        <v>30</v>
      </c>
      <c r="J2" s="2" t="s">
        <v>29</v>
      </c>
      <c r="K2" s="2" t="s">
        <v>30</v>
      </c>
    </row>
    <row r="3" spans="1:11">
      <c r="B3" s="4">
        <v>30.454999999999998</v>
      </c>
      <c r="C3" s="4">
        <v>28.225999999999999</v>
      </c>
      <c r="F3" s="4">
        <v>7.6360000000000001</v>
      </c>
      <c r="G3" s="4">
        <v>7.5419999999999998</v>
      </c>
      <c r="J3" s="4">
        <v>3.4180000000000001</v>
      </c>
      <c r="K3" s="4">
        <v>3.3490000000000002</v>
      </c>
    </row>
    <row r="4" spans="1:11">
      <c r="B4" s="4">
        <v>32.018000000000001</v>
      </c>
      <c r="C4" s="4">
        <v>30.068000000000001</v>
      </c>
      <c r="F4" s="4">
        <v>7.8949999999999996</v>
      </c>
      <c r="G4" s="4">
        <v>7.8769999999999998</v>
      </c>
      <c r="J4" s="4">
        <v>3.55</v>
      </c>
      <c r="K4" s="4">
        <v>3.4689999999999999</v>
      </c>
    </row>
    <row r="5" spans="1:11">
      <c r="B5" s="4">
        <v>31.4</v>
      </c>
      <c r="C5" s="4">
        <v>31.25</v>
      </c>
      <c r="F5" s="4">
        <v>8.0289999999999999</v>
      </c>
      <c r="G5" s="4">
        <v>7.766</v>
      </c>
      <c r="J5" s="4">
        <v>3.5950000000000002</v>
      </c>
      <c r="K5" s="4">
        <v>3.6</v>
      </c>
    </row>
    <row r="6" spans="1:11">
      <c r="B6" s="4">
        <v>30.241</v>
      </c>
      <c r="C6" s="4">
        <v>29.317</v>
      </c>
      <c r="F6" s="4">
        <v>7.859</v>
      </c>
      <c r="G6" s="4">
        <v>7.5540000000000003</v>
      </c>
      <c r="J6" s="4">
        <v>3.5680000000000001</v>
      </c>
      <c r="K6" s="4">
        <v>3.407</v>
      </c>
    </row>
    <row r="7" spans="1:11">
      <c r="B7" s="4">
        <v>33.908999999999999</v>
      </c>
      <c r="C7" s="4">
        <v>28.196999999999999</v>
      </c>
      <c r="F7" s="4">
        <v>8.0180000000000007</v>
      </c>
      <c r="G7" s="4">
        <v>7.5750000000000002</v>
      </c>
      <c r="J7" s="4">
        <v>3.6840000000000002</v>
      </c>
      <c r="K7" s="4">
        <v>3.4550000000000001</v>
      </c>
    </row>
    <row r="8" spans="1:11">
      <c r="B8" s="4">
        <v>30.968</v>
      </c>
      <c r="C8" s="4">
        <v>24.116</v>
      </c>
      <c r="F8" s="4">
        <v>7.8049999999999997</v>
      </c>
      <c r="G8" s="4">
        <v>7.335</v>
      </c>
      <c r="J8" s="4">
        <v>3.4769999999999999</v>
      </c>
      <c r="K8" s="4">
        <v>3.1819999999999999</v>
      </c>
    </row>
    <row r="9" spans="1:11">
      <c r="B9" s="4">
        <v>32.594999999999999</v>
      </c>
      <c r="C9" s="4">
        <v>27.324000000000002</v>
      </c>
      <c r="F9" s="4">
        <v>8.0670000000000002</v>
      </c>
      <c r="G9" s="4">
        <v>7.4859999999999998</v>
      </c>
      <c r="J9" s="4">
        <v>3.5609999999999999</v>
      </c>
      <c r="K9" s="4">
        <v>3.2989999999999999</v>
      </c>
    </row>
    <row r="10" spans="1:11">
      <c r="B10" s="4">
        <v>30.367999999999999</v>
      </c>
      <c r="C10" s="4">
        <v>26.576000000000001</v>
      </c>
      <c r="F10" s="4">
        <v>8.0760000000000005</v>
      </c>
      <c r="G10" s="4">
        <v>7.5110000000000001</v>
      </c>
      <c r="J10" s="4">
        <v>3.423</v>
      </c>
      <c r="K10" s="4">
        <v>3.254</v>
      </c>
    </row>
    <row r="11" spans="1:11">
      <c r="B11" s="4">
        <v>29.893000000000001</v>
      </c>
      <c r="C11" s="4">
        <v>30.760999999999999</v>
      </c>
      <c r="F11" s="4">
        <v>7.875</v>
      </c>
      <c r="G11" s="4">
        <v>7.7839999999999998</v>
      </c>
      <c r="J11" s="4">
        <v>3.544</v>
      </c>
      <c r="K11" s="4">
        <v>3.4119999999999999</v>
      </c>
    </row>
    <row r="12" spans="1:11">
      <c r="B12" s="4">
        <v>31.295999999999999</v>
      </c>
      <c r="C12" s="4">
        <v>29.64</v>
      </c>
      <c r="F12" s="4">
        <v>7.8869999999999996</v>
      </c>
      <c r="G12" s="4">
        <v>7.681</v>
      </c>
      <c r="J12" s="4">
        <v>3.5710000000000002</v>
      </c>
      <c r="K12" s="4">
        <v>3.3570000000000002</v>
      </c>
    </row>
    <row r="13" spans="1:11">
      <c r="B13" s="4">
        <v>31.875</v>
      </c>
      <c r="C13" s="4">
        <v>26.77</v>
      </c>
      <c r="F13" s="4">
        <v>8.0419999999999998</v>
      </c>
      <c r="G13" s="4">
        <v>7.6529999999999996</v>
      </c>
      <c r="J13" s="4">
        <v>3.5859999999999999</v>
      </c>
      <c r="K13" s="4">
        <v>3.3410000000000002</v>
      </c>
    </row>
    <row r="14" spans="1:11">
      <c r="B14" s="4">
        <v>31</v>
      </c>
      <c r="C14" s="4">
        <v>30.033999999999999</v>
      </c>
      <c r="F14" s="4">
        <v>7.7679999999999998</v>
      </c>
      <c r="G14" s="4">
        <v>7.7670000000000003</v>
      </c>
      <c r="J14" s="4">
        <v>3.472</v>
      </c>
      <c r="K14" s="4">
        <v>3.516</v>
      </c>
    </row>
    <row r="15" spans="1:11">
      <c r="B15" s="4">
        <v>32.268999999999998</v>
      </c>
      <c r="C15" s="4">
        <v>29.052</v>
      </c>
      <c r="F15" s="4">
        <v>7.9809999999999999</v>
      </c>
      <c r="G15" s="4">
        <v>7.6879999999999997</v>
      </c>
      <c r="J15" s="4">
        <v>3.62</v>
      </c>
      <c r="K15" s="4">
        <v>3.4790000000000001</v>
      </c>
    </row>
    <row r="16" spans="1:11">
      <c r="B16" s="4">
        <v>31.867000000000001</v>
      </c>
      <c r="C16" s="4">
        <v>30.408000000000001</v>
      </c>
      <c r="F16" s="4">
        <v>8.0060000000000002</v>
      </c>
      <c r="G16" s="4">
        <v>7.8929999999999998</v>
      </c>
      <c r="J16" s="4">
        <v>3.6030000000000002</v>
      </c>
      <c r="K16" s="4">
        <v>3.399</v>
      </c>
    </row>
    <row r="17" spans="2:11">
      <c r="B17" s="4">
        <v>30.228999999999999</v>
      </c>
      <c r="C17" s="4">
        <v>26.9</v>
      </c>
      <c r="F17" s="4">
        <v>7.6989999999999998</v>
      </c>
      <c r="G17" s="4">
        <v>7.4509999999999996</v>
      </c>
      <c r="J17" s="4">
        <v>3.4689999999999999</v>
      </c>
      <c r="K17" s="4">
        <v>3.343</v>
      </c>
    </row>
    <row r="18" spans="2:11">
      <c r="B18" s="4">
        <v>32.723999999999997</v>
      </c>
      <c r="C18" s="4">
        <v>30.667000000000002</v>
      </c>
      <c r="F18" s="4">
        <v>8.0440000000000005</v>
      </c>
      <c r="G18" s="4">
        <v>7.8840000000000003</v>
      </c>
      <c r="J18" s="4">
        <v>3.605</v>
      </c>
      <c r="K18" s="4">
        <v>3.3959999999999999</v>
      </c>
    </row>
    <row r="19" spans="2:11">
      <c r="B19" s="4">
        <v>31.518999999999998</v>
      </c>
      <c r="C19" s="4">
        <v>30.452000000000002</v>
      </c>
      <c r="F19" s="4">
        <v>7.9009999999999998</v>
      </c>
      <c r="G19" s="4">
        <v>7.8</v>
      </c>
      <c r="J19" s="4">
        <v>3.5569999999999999</v>
      </c>
      <c r="K19" s="4">
        <v>3.3919999999999999</v>
      </c>
    </row>
    <row r="20" spans="2:11">
      <c r="B20" s="4">
        <v>30.95</v>
      </c>
      <c r="C20" s="4">
        <v>25.957999999999998</v>
      </c>
      <c r="F20" s="4">
        <v>7.8840000000000003</v>
      </c>
      <c r="G20" s="4">
        <v>7.593</v>
      </c>
      <c r="J20" s="4">
        <v>3.573</v>
      </c>
      <c r="K20" s="4">
        <v>3.2440000000000002</v>
      </c>
    </row>
    <row r="21" spans="2:11">
      <c r="B21" s="4">
        <v>29.677</v>
      </c>
      <c r="C21" s="4">
        <v>29.323</v>
      </c>
      <c r="F21" s="4">
        <v>7.9669999999999996</v>
      </c>
      <c r="G21" s="4">
        <v>7.6639999999999997</v>
      </c>
      <c r="J21" s="4">
        <v>3.456</v>
      </c>
      <c r="K21" s="4">
        <v>3.35</v>
      </c>
    </row>
    <row r="22" spans="2:11">
      <c r="B22" s="4">
        <v>32.945999999999998</v>
      </c>
      <c r="C22" s="4">
        <v>30.934000000000001</v>
      </c>
      <c r="F22" s="4">
        <v>8.0399999999999991</v>
      </c>
      <c r="G22" s="4">
        <v>7.8159999999999998</v>
      </c>
      <c r="J22" s="4">
        <v>3.5739999999999998</v>
      </c>
      <c r="K22" s="4">
        <v>3.407</v>
      </c>
    </row>
    <row r="23" spans="2:11">
      <c r="B23" s="4">
        <v>29.148</v>
      </c>
      <c r="C23" s="4">
        <v>30.463999999999999</v>
      </c>
      <c r="F23" s="4">
        <v>7.6669999999999998</v>
      </c>
      <c r="G23" s="4">
        <v>7.6429999999999998</v>
      </c>
      <c r="J23" s="4">
        <v>3.4710000000000001</v>
      </c>
      <c r="K23" s="4">
        <v>3.4969999999999999</v>
      </c>
    </row>
    <row r="24" spans="2:11">
      <c r="B24" s="4">
        <v>30.448</v>
      </c>
      <c r="C24" s="4">
        <v>25.75</v>
      </c>
      <c r="F24" s="4">
        <v>7.7709999999999999</v>
      </c>
      <c r="G24" s="4">
        <v>7.3319999999999999</v>
      </c>
      <c r="J24" s="4">
        <v>3.5179999999999998</v>
      </c>
      <c r="K24" s="4">
        <v>3.2269999999999999</v>
      </c>
    </row>
    <row r="25" spans="2:11">
      <c r="B25" s="4">
        <v>29.792000000000002</v>
      </c>
      <c r="C25" s="4">
        <v>26.190999999999999</v>
      </c>
      <c r="F25" s="4">
        <v>7.931</v>
      </c>
      <c r="G25" s="4">
        <v>7.5579999999999998</v>
      </c>
      <c r="J25" s="4">
        <v>3.5910000000000002</v>
      </c>
      <c r="K25" s="4">
        <v>3.226</v>
      </c>
    </row>
    <row r="26" spans="2:11">
      <c r="B26" s="4">
        <v>30.841999999999999</v>
      </c>
      <c r="C26" s="4">
        <v>30.311</v>
      </c>
      <c r="F26" s="4">
        <v>8.2530000000000001</v>
      </c>
      <c r="G26" s="4">
        <v>7.7949999999999999</v>
      </c>
      <c r="J26" s="4">
        <v>3.66</v>
      </c>
      <c r="K26" s="4">
        <v>3.5390000000000001</v>
      </c>
    </row>
    <row r="27" spans="2:11">
      <c r="B27" s="4">
        <v>29.074999999999999</v>
      </c>
      <c r="C27" s="4">
        <v>25.686</v>
      </c>
      <c r="F27" s="4">
        <v>7.7539999999999996</v>
      </c>
      <c r="G27" s="4">
        <v>7.4059999999999997</v>
      </c>
      <c r="J27" s="4">
        <v>3.423</v>
      </c>
      <c r="K27" s="4">
        <v>3.3239999999999998</v>
      </c>
    </row>
    <row r="28" spans="2:11">
      <c r="B28" s="4">
        <v>32.103000000000002</v>
      </c>
      <c r="C28" s="4">
        <v>30.120999999999999</v>
      </c>
      <c r="F28" s="4">
        <v>7.7169999999999996</v>
      </c>
      <c r="G28" s="4">
        <v>7.8410000000000002</v>
      </c>
      <c r="J28" s="4">
        <v>3.6579999999999999</v>
      </c>
      <c r="K28" s="4">
        <v>3.4260000000000002</v>
      </c>
    </row>
    <row r="29" spans="2:11">
      <c r="B29" s="4">
        <v>30.25</v>
      </c>
      <c r="C29" s="4">
        <v>25.306000000000001</v>
      </c>
      <c r="F29" s="4">
        <v>8.14</v>
      </c>
      <c r="G29" s="4">
        <v>7.4459999999999997</v>
      </c>
      <c r="J29" s="4">
        <v>3.43</v>
      </c>
      <c r="K29" s="4">
        <v>3.1720000000000002</v>
      </c>
    </row>
    <row r="30" spans="2:11">
      <c r="B30" s="4">
        <v>32.064999999999998</v>
      </c>
      <c r="C30" s="4">
        <v>30.163</v>
      </c>
      <c r="F30" s="4">
        <v>7.9909999999999997</v>
      </c>
      <c r="G30" s="4">
        <v>7.7889999999999997</v>
      </c>
      <c r="J30" s="4">
        <v>3.5590000000000002</v>
      </c>
      <c r="K30" s="4">
        <v>3.415</v>
      </c>
    </row>
    <row r="31" spans="2:11">
      <c r="B31" s="4">
        <v>30.713999999999999</v>
      </c>
      <c r="C31" s="4">
        <v>29.722000000000001</v>
      </c>
      <c r="F31" s="4">
        <v>8.0079999999999991</v>
      </c>
      <c r="G31" s="4">
        <v>7.56</v>
      </c>
      <c r="J31" s="4">
        <v>3.492</v>
      </c>
      <c r="K31" s="4">
        <v>3.536</v>
      </c>
    </row>
    <row r="32" spans="2:11">
      <c r="B32" s="4">
        <v>31.135999999999999</v>
      </c>
      <c r="C32" s="4">
        <v>26.273</v>
      </c>
      <c r="F32" s="4">
        <v>7.9690000000000003</v>
      </c>
      <c r="G32" s="4">
        <v>7.6159999999999997</v>
      </c>
      <c r="J32" s="4">
        <v>3.395</v>
      </c>
      <c r="K32" s="4">
        <v>3.28</v>
      </c>
    </row>
    <row r="33" spans="1:11">
      <c r="B33" s="4">
        <v>29.343</v>
      </c>
      <c r="C33" s="4">
        <v>28.922999999999998</v>
      </c>
      <c r="F33" s="4">
        <v>8.1010000000000009</v>
      </c>
      <c r="G33" s="4">
        <v>7.5519999999999996</v>
      </c>
      <c r="J33" s="4">
        <v>3.504</v>
      </c>
      <c r="K33" s="4">
        <v>3.391</v>
      </c>
    </row>
    <row r="34" spans="1:11">
      <c r="B34" s="4">
        <v>31.667000000000002</v>
      </c>
      <c r="C34" s="4">
        <v>29.887</v>
      </c>
      <c r="F34" s="4">
        <v>7.9370000000000003</v>
      </c>
      <c r="G34" s="4">
        <v>7.774</v>
      </c>
      <c r="J34" s="4">
        <v>3.5110000000000001</v>
      </c>
      <c r="K34" s="4">
        <v>3.3940000000000001</v>
      </c>
    </row>
    <row r="35" spans="1:11">
      <c r="B35" s="4">
        <v>34.332999999999998</v>
      </c>
      <c r="C35" s="4">
        <v>26.033999999999999</v>
      </c>
      <c r="F35" s="4">
        <v>7.9560000000000004</v>
      </c>
      <c r="G35" s="4">
        <v>7.4420000000000002</v>
      </c>
      <c r="J35" s="4">
        <v>3.5910000000000002</v>
      </c>
      <c r="K35" s="4">
        <v>3.2189999999999999</v>
      </c>
    </row>
    <row r="36" spans="1:11">
      <c r="B36" s="4">
        <v>31.88</v>
      </c>
      <c r="C36" s="4">
        <v>30.954999999999998</v>
      </c>
      <c r="F36" s="4">
        <v>7.883</v>
      </c>
      <c r="G36" s="4">
        <v>7.8209999999999997</v>
      </c>
      <c r="J36" s="4">
        <v>3.6269999999999998</v>
      </c>
      <c r="K36" s="4">
        <v>3.4409999999999998</v>
      </c>
    </row>
    <row r="37" spans="1:11">
      <c r="B37" s="4">
        <v>31.314</v>
      </c>
      <c r="C37" s="4">
        <v>27.212</v>
      </c>
      <c r="F37" s="4">
        <v>7.9420000000000002</v>
      </c>
      <c r="G37" s="4">
        <v>7.33</v>
      </c>
      <c r="J37" s="4">
        <v>3.5169999999999999</v>
      </c>
      <c r="K37" s="4">
        <v>3.44</v>
      </c>
    </row>
    <row r="38" spans="1:11">
      <c r="B38" s="4">
        <v>31.885000000000002</v>
      </c>
      <c r="C38" s="4">
        <v>29.87</v>
      </c>
      <c r="F38" s="4">
        <v>7.99</v>
      </c>
      <c r="G38" s="4">
        <v>7.6959999999999997</v>
      </c>
      <c r="J38" s="4">
        <v>3.5179999999999998</v>
      </c>
      <c r="K38" s="4">
        <v>3.3839999999999999</v>
      </c>
    </row>
    <row r="39" spans="1:11">
      <c r="B39" s="4">
        <v>30.5</v>
      </c>
      <c r="C39" s="4">
        <v>26.11</v>
      </c>
      <c r="F39" s="4">
        <v>7.8049999999999997</v>
      </c>
      <c r="G39" s="4">
        <v>7.6230000000000002</v>
      </c>
      <c r="J39" s="4">
        <v>3.5409999999999999</v>
      </c>
      <c r="K39" s="4">
        <v>3.2229999999999999</v>
      </c>
    </row>
    <row r="40" spans="1:11">
      <c r="B40" s="4">
        <v>33.279000000000003</v>
      </c>
      <c r="C40" s="4">
        <v>28.451000000000001</v>
      </c>
      <c r="F40" s="4">
        <v>8.18</v>
      </c>
      <c r="G40" s="4">
        <v>7.7380000000000004</v>
      </c>
      <c r="J40" s="4">
        <v>3.6349999999999998</v>
      </c>
      <c r="K40" s="4">
        <v>3.4279999999999999</v>
      </c>
    </row>
    <row r="41" spans="1:11">
      <c r="B41" s="4">
        <v>32</v>
      </c>
      <c r="C41" s="4">
        <v>26.658000000000001</v>
      </c>
      <c r="F41" s="4">
        <v>8.0459999999999994</v>
      </c>
      <c r="G41" s="4">
        <v>7.7130000000000001</v>
      </c>
      <c r="J41" s="4">
        <v>3.5510000000000002</v>
      </c>
      <c r="K41" s="4">
        <v>3.2749999999999999</v>
      </c>
    </row>
    <row r="42" spans="1:11">
      <c r="B42" s="4">
        <v>33.347000000000001</v>
      </c>
      <c r="C42" s="4">
        <v>26.914999999999999</v>
      </c>
      <c r="F42" s="4">
        <v>8.02</v>
      </c>
      <c r="G42" s="4">
        <v>7.5060000000000002</v>
      </c>
      <c r="J42" s="4">
        <v>3.6659999999999999</v>
      </c>
      <c r="K42" s="4">
        <v>3.2570000000000001</v>
      </c>
    </row>
    <row r="45" spans="1:11">
      <c r="A45" s="5" t="s">
        <v>657</v>
      </c>
      <c r="B45" s="57" t="s">
        <v>111</v>
      </c>
      <c r="C45" s="57"/>
      <c r="E45" s="5" t="s">
        <v>658</v>
      </c>
      <c r="F45" s="4" t="s">
        <v>14</v>
      </c>
      <c r="G45" s="4" t="s">
        <v>15</v>
      </c>
      <c r="H45" s="4" t="s">
        <v>12</v>
      </c>
      <c r="I45" s="4" t="s">
        <v>633</v>
      </c>
      <c r="J45" s="4" t="s">
        <v>13</v>
      </c>
      <c r="K45" s="46" t="s">
        <v>638</v>
      </c>
    </row>
    <row r="46" spans="1:11" ht="16.8">
      <c r="A46" s="4"/>
      <c r="B46" s="2" t="s">
        <v>29</v>
      </c>
      <c r="C46" s="2" t="s">
        <v>30</v>
      </c>
      <c r="E46" s="58" t="s">
        <v>639</v>
      </c>
      <c r="F46" s="4">
        <v>26.74</v>
      </c>
      <c r="G46" s="4">
        <v>24.945</v>
      </c>
      <c r="H46" s="4">
        <v>26.385000000000002</v>
      </c>
      <c r="I46" s="4">
        <v>25.602</v>
      </c>
      <c r="J46" s="4">
        <v>26.155000000000001</v>
      </c>
      <c r="K46" s="4">
        <v>26.247</v>
      </c>
    </row>
    <row r="47" spans="1:11">
      <c r="A47" s="58" t="s">
        <v>2</v>
      </c>
      <c r="B47" s="4">
        <v>1.8575757575757574</v>
      </c>
      <c r="C47" s="4">
        <v>1.621875</v>
      </c>
      <c r="E47" s="58"/>
      <c r="F47" s="4">
        <v>26.81</v>
      </c>
      <c r="G47" s="4">
        <v>25.085000000000001</v>
      </c>
      <c r="H47" s="4">
        <v>27.045999999999999</v>
      </c>
      <c r="I47" s="4">
        <v>25.686</v>
      </c>
      <c r="J47" s="4">
        <v>26.298999999999999</v>
      </c>
      <c r="K47" s="4">
        <v>26.573</v>
      </c>
    </row>
    <row r="48" spans="1:11">
      <c r="A48" s="58"/>
      <c r="B48" s="4">
        <v>2.0291666666666663</v>
      </c>
      <c r="C48" s="4">
        <v>1.577142857142857</v>
      </c>
      <c r="E48" s="58"/>
      <c r="F48" s="4">
        <v>26.914999999999999</v>
      </c>
      <c r="G48" s="4">
        <v>25.137</v>
      </c>
      <c r="H48" s="4">
        <v>25.050999999999998</v>
      </c>
      <c r="I48" s="4">
        <v>25.887</v>
      </c>
      <c r="J48" s="4">
        <v>26.393999999999998</v>
      </c>
      <c r="K48" s="4">
        <v>26.716000000000001</v>
      </c>
    </row>
    <row r="49" spans="1:11">
      <c r="A49" s="58"/>
      <c r="B49" s="4">
        <v>2.4571428571428569</v>
      </c>
      <c r="C49" s="4">
        <v>1.52</v>
      </c>
      <c r="E49" s="58"/>
      <c r="F49" s="4">
        <v>26.937999999999999</v>
      </c>
      <c r="G49" s="4">
        <v>25.225000000000001</v>
      </c>
      <c r="H49" s="4">
        <v>26.295000000000002</v>
      </c>
      <c r="I49" s="4">
        <v>25.966999999999999</v>
      </c>
      <c r="J49" s="4">
        <v>26.594999999999999</v>
      </c>
      <c r="K49" s="4">
        <v>26.873999999999999</v>
      </c>
    </row>
    <row r="50" spans="1:11">
      <c r="A50" s="58"/>
      <c r="B50" s="4">
        <v>2.1303030303030304</v>
      </c>
      <c r="C50" s="4">
        <v>1.45</v>
      </c>
      <c r="E50" s="58"/>
      <c r="F50" s="4">
        <v>26.969000000000001</v>
      </c>
      <c r="G50" s="4">
        <v>25.227</v>
      </c>
      <c r="H50" s="4">
        <v>26.57</v>
      </c>
      <c r="I50" s="4">
        <v>26.056000000000001</v>
      </c>
      <c r="J50" s="4">
        <v>26.738</v>
      </c>
      <c r="K50" s="4">
        <v>26.902000000000001</v>
      </c>
    </row>
    <row r="51" spans="1:11">
      <c r="A51" s="58"/>
      <c r="B51" s="4">
        <v>1.7194444444444446</v>
      </c>
      <c r="C51" s="4">
        <v>1.7081081081081082</v>
      </c>
      <c r="E51" s="58"/>
      <c r="F51" s="4">
        <v>27.102</v>
      </c>
      <c r="G51" s="4">
        <v>25.41</v>
      </c>
      <c r="H51" s="4">
        <v>26.052</v>
      </c>
      <c r="I51" s="4">
        <v>26.076000000000001</v>
      </c>
      <c r="J51" s="4">
        <v>26.783999999999999</v>
      </c>
      <c r="K51" s="4">
        <v>27.123999999999999</v>
      </c>
    </row>
    <row r="52" spans="1:11">
      <c r="A52" s="58"/>
      <c r="B52" s="4">
        <v>2.0155555555555558</v>
      </c>
      <c r="C52" s="4">
        <v>1.6279069767441861</v>
      </c>
      <c r="E52" s="58"/>
      <c r="F52" s="4">
        <v>27.15</v>
      </c>
      <c r="G52" s="4">
        <v>25.468</v>
      </c>
      <c r="H52" s="4">
        <v>26.861000000000001</v>
      </c>
      <c r="I52" s="4">
        <v>26.138000000000002</v>
      </c>
      <c r="J52" s="4">
        <v>26.937999999999999</v>
      </c>
      <c r="K52" s="4">
        <v>27.353999999999999</v>
      </c>
    </row>
    <row r="53" spans="1:11">
      <c r="A53" s="58"/>
      <c r="B53" s="4">
        <v>2.1260869565217391</v>
      </c>
      <c r="C53" s="4">
        <v>1.4960000000000002</v>
      </c>
      <c r="E53" s="58"/>
      <c r="F53" s="4">
        <v>27.166</v>
      </c>
      <c r="G53" s="4">
        <v>25.581</v>
      </c>
      <c r="H53" s="4">
        <v>26.01</v>
      </c>
      <c r="I53" s="4">
        <v>26.286999999999999</v>
      </c>
      <c r="J53" s="4">
        <v>26.978000000000002</v>
      </c>
      <c r="K53" s="4">
        <v>27.727</v>
      </c>
    </row>
    <row r="54" spans="1:11">
      <c r="A54" s="58"/>
      <c r="B54" s="4">
        <v>2.0125000000000002</v>
      </c>
      <c r="C54" s="4">
        <v>1.5379310344827586</v>
      </c>
      <c r="E54" s="58"/>
      <c r="F54" s="4">
        <v>27.26</v>
      </c>
      <c r="G54" s="4">
        <v>25.675999999999998</v>
      </c>
      <c r="H54" s="4">
        <v>25.62</v>
      </c>
      <c r="I54" s="4">
        <v>26.4</v>
      </c>
      <c r="J54" s="4">
        <v>26.992000000000001</v>
      </c>
      <c r="K54" s="4">
        <v>27.818999999999999</v>
      </c>
    </row>
    <row r="55" spans="1:11">
      <c r="A55" s="58" t="s">
        <v>6</v>
      </c>
      <c r="B55" s="4">
        <v>7.2</v>
      </c>
      <c r="C55" s="4">
        <v>6.4135135135135135</v>
      </c>
      <c r="E55" s="58"/>
      <c r="F55" s="4">
        <v>27.347999999999999</v>
      </c>
      <c r="G55" s="4">
        <v>25.824000000000002</v>
      </c>
      <c r="H55" s="4">
        <v>26.033999999999999</v>
      </c>
      <c r="I55" s="4">
        <v>26.472000000000001</v>
      </c>
      <c r="J55" s="4">
        <v>27.117999999999999</v>
      </c>
      <c r="K55" s="4">
        <v>27.866</v>
      </c>
    </row>
    <row r="56" spans="1:11">
      <c r="A56" s="58"/>
      <c r="B56" s="4">
        <v>7.7250000000000005</v>
      </c>
      <c r="C56" s="4">
        <v>6.5580000000000007</v>
      </c>
      <c r="E56" s="58"/>
      <c r="F56" s="4">
        <v>27.376999999999999</v>
      </c>
      <c r="G56" s="4">
        <v>25.838000000000001</v>
      </c>
      <c r="H56" s="4">
        <v>26.550999999999998</v>
      </c>
      <c r="I56" s="4">
        <v>26.472999999999999</v>
      </c>
      <c r="J56" s="4">
        <v>27.195</v>
      </c>
      <c r="K56" s="4">
        <v>28.012</v>
      </c>
    </row>
    <row r="57" spans="1:11">
      <c r="A57" s="58"/>
      <c r="B57" s="4">
        <v>7.4642857142857144</v>
      </c>
      <c r="C57" s="4">
        <v>6.997727272727273</v>
      </c>
      <c r="E57" s="58"/>
      <c r="F57" s="4">
        <v>27.448</v>
      </c>
      <c r="G57" s="4">
        <v>25.899000000000001</v>
      </c>
      <c r="H57" s="4">
        <v>26.596</v>
      </c>
      <c r="I57" s="4">
        <v>26.475000000000001</v>
      </c>
      <c r="J57" s="4">
        <v>27.494</v>
      </c>
      <c r="K57" s="4">
        <v>28.053999999999998</v>
      </c>
    </row>
    <row r="58" spans="1:11">
      <c r="A58" s="58"/>
      <c r="B58" s="4">
        <v>6.5055555555555555</v>
      </c>
      <c r="C58" s="4">
        <v>7.3482142857142856</v>
      </c>
      <c r="E58" s="58"/>
      <c r="F58" s="4">
        <v>27.611999999999998</v>
      </c>
      <c r="G58" s="4">
        <v>26.271000000000001</v>
      </c>
      <c r="H58" s="4">
        <v>26.308</v>
      </c>
      <c r="I58" s="4">
        <v>26.587</v>
      </c>
      <c r="J58" s="4">
        <v>27.838999999999999</v>
      </c>
      <c r="K58" s="4">
        <v>28.151</v>
      </c>
    </row>
    <row r="59" spans="1:11">
      <c r="A59" s="58"/>
      <c r="B59" s="4">
        <v>6.8290322580645162</v>
      </c>
      <c r="C59" s="4">
        <v>6.6274509803921573</v>
      </c>
      <c r="E59" s="58"/>
      <c r="F59" s="4">
        <v>27.71</v>
      </c>
      <c r="G59" s="4">
        <v>26.303999999999998</v>
      </c>
      <c r="H59" s="4">
        <v>26.350999999999999</v>
      </c>
      <c r="I59" s="4">
        <v>26.690999999999999</v>
      </c>
      <c r="J59" s="4">
        <v>27.841000000000001</v>
      </c>
      <c r="K59" s="4">
        <v>28.193999999999999</v>
      </c>
    </row>
    <row r="60" spans="1:11">
      <c r="A60" s="58"/>
      <c r="B60" s="4">
        <v>7.31</v>
      </c>
      <c r="C60" s="4">
        <v>7.1428571428571432</v>
      </c>
      <c r="E60" s="58"/>
      <c r="F60" s="4">
        <v>27.710999999999999</v>
      </c>
      <c r="G60" s="4">
        <v>26.635999999999999</v>
      </c>
      <c r="H60" s="4">
        <v>25.437999999999999</v>
      </c>
      <c r="I60" s="4">
        <v>26.731999999999999</v>
      </c>
      <c r="J60" s="4">
        <v>27.890999999999998</v>
      </c>
      <c r="K60" s="4">
        <v>28.25</v>
      </c>
    </row>
    <row r="61" spans="1:11">
      <c r="A61" s="58"/>
      <c r="B61" s="4">
        <v>7.25</v>
      </c>
      <c r="C61" s="4">
        <v>7.1764705882352935</v>
      </c>
      <c r="E61" s="58"/>
      <c r="F61" s="4">
        <v>27.768999999999998</v>
      </c>
      <c r="G61" s="4">
        <v>26.727</v>
      </c>
      <c r="H61" s="4">
        <v>26.398</v>
      </c>
      <c r="I61" s="4">
        <v>26.739000000000001</v>
      </c>
      <c r="J61" s="4">
        <v>28</v>
      </c>
      <c r="K61" s="4">
        <v>28.329000000000001</v>
      </c>
    </row>
    <row r="62" spans="1:11">
      <c r="A62" s="58"/>
      <c r="B62" s="4">
        <v>7.520833333333333</v>
      </c>
      <c r="C62" s="4">
        <v>7.344444444444445</v>
      </c>
      <c r="E62" s="58"/>
      <c r="F62" s="4">
        <v>27.815000000000001</v>
      </c>
      <c r="G62" s="4">
        <v>26.760999999999999</v>
      </c>
      <c r="H62" s="4">
        <v>25.945</v>
      </c>
      <c r="I62" s="4">
        <v>26.779</v>
      </c>
      <c r="J62" s="4">
        <v>28.114999999999998</v>
      </c>
      <c r="K62" s="4">
        <v>28.417000000000002</v>
      </c>
    </row>
    <row r="63" spans="1:11">
      <c r="A63" s="58" t="s">
        <v>7</v>
      </c>
      <c r="B63" s="4">
        <v>12.607499999999998</v>
      </c>
      <c r="C63" s="4">
        <v>10.314</v>
      </c>
      <c r="E63" s="58"/>
      <c r="F63" s="4">
        <v>27.875</v>
      </c>
      <c r="G63" s="4">
        <v>26.789000000000001</v>
      </c>
      <c r="H63" s="4">
        <v>26.988</v>
      </c>
      <c r="I63" s="4">
        <v>26.805</v>
      </c>
      <c r="J63" s="4">
        <v>28.14</v>
      </c>
      <c r="K63" s="4">
        <v>28.422000000000001</v>
      </c>
    </row>
    <row r="64" spans="1:11">
      <c r="A64" s="58"/>
      <c r="B64" s="4">
        <v>11.658620689655173</v>
      </c>
      <c r="C64" s="4">
        <v>10.970454545454546</v>
      </c>
      <c r="E64" s="58"/>
      <c r="F64" s="4">
        <v>28.088000000000001</v>
      </c>
      <c r="G64" s="4">
        <v>26.888000000000002</v>
      </c>
      <c r="H64" s="4">
        <v>26.876999999999999</v>
      </c>
      <c r="I64" s="4">
        <v>26.902000000000001</v>
      </c>
      <c r="J64" s="4">
        <v>28.323</v>
      </c>
      <c r="K64" s="4">
        <v>28.434000000000001</v>
      </c>
    </row>
    <row r="65" spans="1:11">
      <c r="A65" s="58"/>
      <c r="B65" s="4">
        <v>12.117073170731707</v>
      </c>
      <c r="C65" s="4">
        <v>9.8276595744680844</v>
      </c>
      <c r="E65" s="58"/>
      <c r="F65" s="4">
        <v>28.111999999999998</v>
      </c>
      <c r="G65" s="4">
        <v>26.969000000000001</v>
      </c>
      <c r="H65" s="4">
        <v>26.227</v>
      </c>
      <c r="I65" s="4">
        <v>27.009</v>
      </c>
      <c r="J65" s="4">
        <v>28.637</v>
      </c>
      <c r="K65" s="4">
        <v>28.54</v>
      </c>
    </row>
    <row r="66" spans="1:11">
      <c r="A66" s="58"/>
      <c r="B66" s="4">
        <v>12.488095238095237</v>
      </c>
      <c r="C66" s="4">
        <v>10.721538461538461</v>
      </c>
    </row>
    <row r="67" spans="1:11">
      <c r="A67" s="58"/>
      <c r="B67" s="4">
        <v>14.795999999999999</v>
      </c>
      <c r="C67" s="4">
        <v>11.518867924528303</v>
      </c>
    </row>
    <row r="68" spans="1:11">
      <c r="A68" s="58"/>
      <c r="B68" s="4">
        <v>12.55</v>
      </c>
      <c r="C68" s="4">
        <v>10.607999999999999</v>
      </c>
    </row>
    <row r="69" spans="1:11">
      <c r="A69" s="58"/>
      <c r="B69" s="4">
        <v>12.877419354838709</v>
      </c>
      <c r="C69" s="4">
        <v>11.456164383561644</v>
      </c>
    </row>
    <row r="70" spans="1:11">
      <c r="A70" s="58"/>
      <c r="B70" s="4">
        <v>12.071739130434782</v>
      </c>
      <c r="C70" s="4">
        <v>12.370000000000001</v>
      </c>
    </row>
    <row r="71" spans="1:11">
      <c r="A71" s="58" t="s">
        <v>8</v>
      </c>
      <c r="B71" s="4">
        <v>21.068421052631582</v>
      </c>
      <c r="C71" s="4">
        <v>17.041463414634148</v>
      </c>
    </row>
    <row r="72" spans="1:11">
      <c r="A72" s="58"/>
      <c r="B72" s="4">
        <v>19.09</v>
      </c>
      <c r="C72" s="4">
        <v>18.81111111111111</v>
      </c>
    </row>
    <row r="73" spans="1:11">
      <c r="A73" s="58"/>
      <c r="B73" s="4">
        <v>20.629629629629633</v>
      </c>
      <c r="C73" s="4">
        <v>20.292682926829269</v>
      </c>
    </row>
    <row r="74" spans="1:11">
      <c r="A74" s="58"/>
      <c r="B74" s="4">
        <v>18.685714285714287</v>
      </c>
      <c r="C74" s="4">
        <v>17.853061224489796</v>
      </c>
    </row>
    <row r="75" spans="1:11">
      <c r="A75" s="58"/>
      <c r="B75" s="4">
        <v>22.79</v>
      </c>
      <c r="C75" s="4">
        <v>17.66268656716418</v>
      </c>
    </row>
    <row r="76" spans="1:11">
      <c r="A76" s="58"/>
      <c r="B76" s="4">
        <v>23.285714285714288</v>
      </c>
      <c r="C76" s="4">
        <v>18.973684210526311</v>
      </c>
    </row>
    <row r="77" spans="1:11">
      <c r="A77" s="58"/>
      <c r="B77" s="4">
        <v>19.353571428571431</v>
      </c>
      <c r="C77" s="4">
        <v>19.914285714285715</v>
      </c>
    </row>
    <row r="78" spans="1:11">
      <c r="A78" s="58"/>
      <c r="B78" s="4">
        <v>20.493617021276595</v>
      </c>
      <c r="C78" s="4">
        <v>18.12</v>
      </c>
    </row>
    <row r="79" spans="1:11">
      <c r="A79" s="58" t="s">
        <v>9</v>
      </c>
      <c r="B79" s="4">
        <v>21.068421052631582</v>
      </c>
      <c r="C79" s="4">
        <v>21.839583333333334</v>
      </c>
    </row>
    <row r="80" spans="1:11">
      <c r="A80" s="58"/>
      <c r="B80" s="4">
        <v>19.09</v>
      </c>
      <c r="C80" s="4">
        <v>22.669444444444448</v>
      </c>
    </row>
    <row r="81" spans="1:3">
      <c r="A81" s="58"/>
      <c r="B81" s="4">
        <v>20.629629629629633</v>
      </c>
      <c r="C81" s="4">
        <v>22.166666666666668</v>
      </c>
    </row>
    <row r="82" spans="1:3">
      <c r="A82" s="58"/>
      <c r="B82" s="4">
        <v>18.685714285714287</v>
      </c>
      <c r="C82" s="4">
        <v>22.821874999999999</v>
      </c>
    </row>
    <row r="83" spans="1:3">
      <c r="A83" s="58"/>
      <c r="B83" s="4">
        <v>22.79</v>
      </c>
      <c r="C83" s="4">
        <v>22.546875</v>
      </c>
    </row>
    <row r="84" spans="1:3">
      <c r="A84" s="58"/>
      <c r="B84" s="4">
        <v>23.285714285714288</v>
      </c>
      <c r="C84" s="4">
        <v>22.319354838709678</v>
      </c>
    </row>
    <row r="85" spans="1:3">
      <c r="A85" s="58"/>
      <c r="B85" s="4">
        <v>19.353571428571431</v>
      </c>
      <c r="C85" s="4">
        <v>21.363636363636363</v>
      </c>
    </row>
    <row r="86" spans="1:3">
      <c r="A86" s="58"/>
      <c r="B86" s="4">
        <v>20.493617021276595</v>
      </c>
      <c r="C86" s="4">
        <v>22.925806451612903</v>
      </c>
    </row>
    <row r="87" spans="1:3">
      <c r="A87" s="58" t="s">
        <v>10</v>
      </c>
      <c r="B87" s="4">
        <v>28.936111111111114</v>
      </c>
      <c r="C87" s="4">
        <v>22.225000000000001</v>
      </c>
    </row>
    <row r="88" spans="1:3">
      <c r="A88" s="58"/>
      <c r="B88" s="4">
        <v>31.530952380952382</v>
      </c>
      <c r="C88" s="4">
        <v>21.016129032258061</v>
      </c>
    </row>
    <row r="89" spans="1:3">
      <c r="A89" s="58"/>
      <c r="B89" s="4">
        <v>27.845238095238095</v>
      </c>
      <c r="C89" s="4">
        <v>22.619999999999997</v>
      </c>
    </row>
    <row r="90" spans="1:3">
      <c r="A90" s="58"/>
      <c r="B90" s="4">
        <v>27.408695652173911</v>
      </c>
      <c r="C90" s="4">
        <v>22.135416666666668</v>
      </c>
    </row>
    <row r="91" spans="1:3">
      <c r="A91" s="58"/>
      <c r="B91" s="4">
        <v>27.176923076923078</v>
      </c>
      <c r="C91" s="4">
        <v>22.959999999999997</v>
      </c>
    </row>
    <row r="92" spans="1:3">
      <c r="A92" s="58"/>
      <c r="B92" s="4">
        <v>27.338461538461541</v>
      </c>
      <c r="C92" s="4">
        <v>23.328125</v>
      </c>
    </row>
    <row r="93" spans="1:3">
      <c r="A93" s="58"/>
      <c r="B93" s="4">
        <v>28.118421052631582</v>
      </c>
      <c r="C93" s="4">
        <v>22.759090909090908</v>
      </c>
    </row>
    <row r="94" spans="1:3">
      <c r="A94" s="58"/>
      <c r="B94" s="4">
        <v>27.38636363636364</v>
      </c>
      <c r="C94" s="4">
        <v>23.099999999999998</v>
      </c>
    </row>
    <row r="95" spans="1:3">
      <c r="A95" s="58" t="s">
        <v>11</v>
      </c>
      <c r="B95" s="4">
        <v>28.945161290322577</v>
      </c>
      <c r="C95" s="4">
        <v>26.425641025641024</v>
      </c>
    </row>
    <row r="96" spans="1:3">
      <c r="A96" s="58"/>
      <c r="B96" s="4">
        <v>27.363636363636363</v>
      </c>
      <c r="C96" s="4">
        <v>23.46</v>
      </c>
    </row>
    <row r="97" spans="1:5">
      <c r="A97" s="58"/>
      <c r="B97" s="4">
        <v>27.762857142857143</v>
      </c>
      <c r="C97" s="4">
        <v>25.405128205128204</v>
      </c>
    </row>
    <row r="98" spans="1:5">
      <c r="A98" s="58"/>
      <c r="B98" s="4">
        <v>27.148148148148145</v>
      </c>
      <c r="C98" s="4">
        <v>25.141463414634146</v>
      </c>
    </row>
    <row r="99" spans="1:5">
      <c r="A99" s="58"/>
      <c r="B99" s="4">
        <v>27.196969696969695</v>
      </c>
      <c r="C99" s="4">
        <v>23.352777777777778</v>
      </c>
    </row>
    <row r="100" spans="1:5">
      <c r="A100" s="58"/>
      <c r="B100" s="4">
        <v>27.2258064516129</v>
      </c>
      <c r="C100" s="4">
        <v>24.305128205128206</v>
      </c>
    </row>
    <row r="101" spans="1:5">
      <c r="A101" s="58"/>
      <c r="B101" s="4">
        <v>25.632352941176471</v>
      </c>
      <c r="C101" s="4">
        <v>24.962162162162162</v>
      </c>
    </row>
    <row r="102" spans="1:5">
      <c r="A102" s="58"/>
      <c r="B102" s="4">
        <v>28.279411764705884</v>
      </c>
      <c r="C102" s="4">
        <v>25</v>
      </c>
    </row>
    <row r="105" spans="1:5">
      <c r="A105" s="5" t="s">
        <v>659</v>
      </c>
      <c r="B105" s="57" t="s">
        <v>3</v>
      </c>
      <c r="C105" s="57"/>
      <c r="D105" s="57"/>
      <c r="E105" s="57"/>
    </row>
    <row r="106" spans="1:5" ht="16.8">
      <c r="A106" s="3"/>
      <c r="B106" s="3" t="s">
        <v>16</v>
      </c>
      <c r="C106" s="2" t="s">
        <v>17</v>
      </c>
      <c r="D106" s="2" t="s">
        <v>18</v>
      </c>
      <c r="E106" s="2" t="s">
        <v>19</v>
      </c>
    </row>
    <row r="107" spans="1:5">
      <c r="A107" s="3"/>
      <c r="B107" s="3">
        <v>25.736999999999998</v>
      </c>
      <c r="C107" s="3">
        <v>31.407</v>
      </c>
      <c r="D107" s="3">
        <v>28.75</v>
      </c>
      <c r="E107" s="3">
        <v>29.222000000000001</v>
      </c>
    </row>
    <row r="108" spans="1:5">
      <c r="A108" s="3"/>
      <c r="B108" s="3">
        <v>26.773</v>
      </c>
      <c r="C108" s="3">
        <v>29.533000000000001</v>
      </c>
      <c r="D108" s="3">
        <v>28.231000000000002</v>
      </c>
      <c r="E108" s="3">
        <v>31.5</v>
      </c>
    </row>
    <row r="109" spans="1:5">
      <c r="A109" s="3"/>
      <c r="B109" s="3">
        <v>26.216999999999999</v>
      </c>
      <c r="C109" s="3">
        <v>30.577000000000002</v>
      </c>
      <c r="D109" s="3">
        <v>29.303999999999998</v>
      </c>
      <c r="E109" s="3">
        <v>28.181999999999999</v>
      </c>
    </row>
    <row r="110" spans="1:5">
      <c r="A110" s="3"/>
      <c r="B110" s="3">
        <v>26.913</v>
      </c>
      <c r="C110" s="3">
        <v>29.454999999999998</v>
      </c>
      <c r="D110" s="3">
        <v>28.471</v>
      </c>
      <c r="E110" s="3">
        <v>28.7</v>
      </c>
    </row>
    <row r="111" spans="1:5">
      <c r="A111" s="3"/>
      <c r="B111" s="3">
        <v>26.869</v>
      </c>
      <c r="C111" s="3">
        <v>29.652999999999999</v>
      </c>
      <c r="D111" s="3">
        <v>29.277999999999999</v>
      </c>
      <c r="E111" s="3">
        <v>28.428999999999998</v>
      </c>
    </row>
    <row r="112" spans="1:5">
      <c r="A112" s="3"/>
      <c r="B112" s="3">
        <v>25.841999999999999</v>
      </c>
      <c r="C112" s="3">
        <v>31.167000000000002</v>
      </c>
      <c r="D112" s="3">
        <v>30.943999999999999</v>
      </c>
      <c r="E112" s="3">
        <v>28.789000000000001</v>
      </c>
    </row>
    <row r="113" spans="1:5">
      <c r="A113" s="3"/>
      <c r="B113" s="3">
        <v>26.45</v>
      </c>
      <c r="C113" s="3">
        <v>28.846</v>
      </c>
      <c r="D113" s="3">
        <v>29.736999999999998</v>
      </c>
      <c r="E113" s="3">
        <v>28.353000000000002</v>
      </c>
    </row>
    <row r="114" spans="1:5">
      <c r="A114" s="3"/>
      <c r="B114" s="3">
        <v>25.385000000000002</v>
      </c>
      <c r="C114" s="3">
        <v>30.091000000000001</v>
      </c>
      <c r="D114" s="3">
        <v>29.375</v>
      </c>
      <c r="E114" s="3">
        <v>28.625</v>
      </c>
    </row>
    <row r="116" spans="1:5">
      <c r="A116" s="5" t="s">
        <v>660</v>
      </c>
      <c r="B116" s="57" t="s">
        <v>4</v>
      </c>
      <c r="C116" s="57"/>
      <c r="D116" s="57"/>
      <c r="E116" s="57"/>
    </row>
    <row r="117" spans="1:5" ht="16.8">
      <c r="A117" s="3"/>
      <c r="B117" s="3" t="s">
        <v>16</v>
      </c>
      <c r="C117" s="2" t="s">
        <v>17</v>
      </c>
      <c r="D117" s="2" t="s">
        <v>18</v>
      </c>
      <c r="E117" s="2" t="s">
        <v>19</v>
      </c>
    </row>
    <row r="118" spans="1:5">
      <c r="A118" s="3"/>
      <c r="B118" s="3">
        <v>7.25</v>
      </c>
      <c r="C118" s="3">
        <v>8.1590000000000007</v>
      </c>
      <c r="D118" s="3">
        <v>7.4649999999999999</v>
      </c>
      <c r="E118" s="3">
        <v>7.907</v>
      </c>
    </row>
    <row r="119" spans="1:5">
      <c r="A119" s="3"/>
      <c r="B119" s="3">
        <v>7.55</v>
      </c>
      <c r="C119" s="3">
        <v>7.9619999999999997</v>
      </c>
      <c r="D119" s="3">
        <v>7.7270000000000003</v>
      </c>
      <c r="E119" s="3">
        <v>7.9320000000000004</v>
      </c>
    </row>
    <row r="120" spans="1:5">
      <c r="A120" s="3"/>
      <c r="B120" s="3">
        <v>7.41</v>
      </c>
      <c r="C120" s="3">
        <v>8.1199999999999992</v>
      </c>
      <c r="D120" s="3">
        <v>7.6609999999999996</v>
      </c>
      <c r="E120" s="3">
        <v>7.6280000000000001</v>
      </c>
    </row>
    <row r="121" spans="1:5">
      <c r="A121" s="3"/>
      <c r="B121" s="3">
        <v>7.4269999999999996</v>
      </c>
      <c r="C121" s="3">
        <v>7.8250000000000002</v>
      </c>
      <c r="D121" s="3">
        <v>7.4560000000000004</v>
      </c>
      <c r="E121" s="3">
        <v>7.5750000000000002</v>
      </c>
    </row>
    <row r="122" spans="1:5">
      <c r="A122" s="3"/>
      <c r="B122" s="3">
        <v>7.4779999999999998</v>
      </c>
      <c r="C122" s="3">
        <v>7.9080000000000004</v>
      </c>
      <c r="D122" s="3">
        <v>7.6440000000000001</v>
      </c>
      <c r="E122" s="3">
        <v>7.8129999999999997</v>
      </c>
    </row>
    <row r="123" spans="1:5">
      <c r="A123" s="3"/>
      <c r="B123" s="3">
        <v>7.484</v>
      </c>
      <c r="C123" s="3">
        <v>8.2050000000000001</v>
      </c>
      <c r="D123" s="3">
        <v>7.7809999999999997</v>
      </c>
      <c r="E123" s="3">
        <v>7.63</v>
      </c>
    </row>
    <row r="124" spans="1:5">
      <c r="A124" s="3"/>
      <c r="B124" s="3">
        <v>7.5739999999999998</v>
      </c>
      <c r="C124" s="3">
        <v>7.8630000000000004</v>
      </c>
      <c r="D124" s="3">
        <v>7.665</v>
      </c>
      <c r="E124" s="3">
        <v>7.7060000000000004</v>
      </c>
    </row>
    <row r="125" spans="1:5">
      <c r="A125" s="3"/>
      <c r="B125" s="3">
        <v>7.5549999999999997</v>
      </c>
      <c r="C125" s="3">
        <v>8.0060000000000002</v>
      </c>
      <c r="D125" s="3">
        <v>7.64</v>
      </c>
      <c r="E125" s="3">
        <v>7.9029999999999996</v>
      </c>
    </row>
    <row r="127" spans="1:5">
      <c r="A127" s="5" t="s">
        <v>661</v>
      </c>
      <c r="B127" s="54" t="s">
        <v>5</v>
      </c>
      <c r="C127" s="55"/>
      <c r="D127" s="55"/>
      <c r="E127" s="56"/>
    </row>
    <row r="128" spans="1:5" ht="16.8">
      <c r="A128" s="3"/>
      <c r="B128" s="3" t="s">
        <v>16</v>
      </c>
      <c r="C128" s="2" t="s">
        <v>17</v>
      </c>
      <c r="D128" s="2" t="s">
        <v>18</v>
      </c>
      <c r="E128" s="2" t="s">
        <v>19</v>
      </c>
    </row>
    <row r="129" spans="1:5">
      <c r="A129" s="3"/>
      <c r="B129" s="3">
        <v>3.2850000000000001</v>
      </c>
      <c r="C129" s="3">
        <v>3.5070000000000001</v>
      </c>
      <c r="D129" s="3">
        <v>3.5350000000000001</v>
      </c>
      <c r="E129" s="3">
        <v>3.4820000000000002</v>
      </c>
    </row>
    <row r="130" spans="1:5">
      <c r="A130" s="3"/>
      <c r="B130" s="3">
        <v>3.3450000000000002</v>
      </c>
      <c r="C130" s="3">
        <v>3.4689999999999999</v>
      </c>
      <c r="D130" s="3">
        <v>3.4489999999999998</v>
      </c>
      <c r="E130" s="3">
        <v>3.5379999999999998</v>
      </c>
    </row>
    <row r="131" spans="1:5">
      <c r="A131" s="3"/>
      <c r="B131" s="3">
        <v>3.3180000000000001</v>
      </c>
      <c r="C131" s="3">
        <v>3.504</v>
      </c>
      <c r="D131" s="3">
        <v>3.4319999999999999</v>
      </c>
      <c r="E131" s="3">
        <v>3.4950000000000001</v>
      </c>
    </row>
    <row r="132" spans="1:5">
      <c r="A132" s="3"/>
      <c r="B132" s="3">
        <v>3.3140000000000001</v>
      </c>
      <c r="C132" s="3">
        <v>3.4620000000000002</v>
      </c>
      <c r="D132" s="3">
        <v>3.4689999999999999</v>
      </c>
      <c r="E132" s="3">
        <v>3.3559999999999999</v>
      </c>
    </row>
    <row r="133" spans="1:5">
      <c r="A133" s="3"/>
      <c r="B133" s="3">
        <v>3.323</v>
      </c>
      <c r="C133" s="3">
        <v>3.4359999999999999</v>
      </c>
      <c r="D133" s="3">
        <v>3.4860000000000002</v>
      </c>
      <c r="E133" s="3">
        <v>3.41</v>
      </c>
    </row>
    <row r="134" spans="1:5">
      <c r="A134" s="3"/>
      <c r="B134" s="3">
        <v>3.242</v>
      </c>
      <c r="C134" s="3">
        <v>3.423</v>
      </c>
      <c r="D134" s="3">
        <v>3.5</v>
      </c>
      <c r="E134" s="3">
        <v>3.4049999999999998</v>
      </c>
    </row>
    <row r="135" spans="1:5">
      <c r="A135" s="3"/>
      <c r="B135" s="3">
        <v>3.2629999999999999</v>
      </c>
      <c r="C135" s="3">
        <v>3.4079999999999999</v>
      </c>
      <c r="D135" s="3">
        <v>3.5750000000000002</v>
      </c>
      <c r="E135" s="3">
        <v>3.395</v>
      </c>
    </row>
    <row r="136" spans="1:5">
      <c r="A136" s="3"/>
      <c r="B136" s="3">
        <v>3.218</v>
      </c>
      <c r="C136" s="3">
        <v>3.4580000000000002</v>
      </c>
      <c r="D136" s="3">
        <v>3.51</v>
      </c>
      <c r="E136" s="3">
        <v>3.395</v>
      </c>
    </row>
  </sheetData>
  <mergeCells count="15">
    <mergeCell ref="B1:C1"/>
    <mergeCell ref="F1:G1"/>
    <mergeCell ref="J1:K1"/>
    <mergeCell ref="B45:C45"/>
    <mergeCell ref="B116:E116"/>
    <mergeCell ref="B127:E127"/>
    <mergeCell ref="B105:E105"/>
    <mergeCell ref="A63:A70"/>
    <mergeCell ref="A71:A78"/>
    <mergeCell ref="A79:A86"/>
    <mergeCell ref="A87:A94"/>
    <mergeCell ref="A95:A102"/>
    <mergeCell ref="E46:E65"/>
    <mergeCell ref="A47:A54"/>
    <mergeCell ref="A55:A6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73" workbookViewId="0">
      <selection activeCell="F98" sqref="F98"/>
    </sheetView>
  </sheetViews>
  <sheetFormatPr defaultRowHeight="14.4"/>
  <cols>
    <col min="1" max="1" width="36.44140625" bestFit="1" customWidth="1"/>
    <col min="2" max="2" width="11.6640625" customWidth="1"/>
    <col min="3" max="3" width="18.6640625" customWidth="1"/>
    <col min="4" max="4" width="19.33203125" customWidth="1"/>
    <col min="5" max="5" width="19.88671875" customWidth="1"/>
  </cols>
  <sheetData>
    <row r="1" spans="1:5">
      <c r="A1" s="5" t="s">
        <v>698</v>
      </c>
      <c r="B1" s="83" t="s">
        <v>116</v>
      </c>
      <c r="C1" s="84"/>
      <c r="D1" s="84"/>
      <c r="E1" s="84"/>
    </row>
    <row r="2" spans="1:5" ht="16.8">
      <c r="A2" s="4"/>
      <c r="B2" s="3" t="s">
        <v>117</v>
      </c>
      <c r="C2" s="2" t="s">
        <v>118</v>
      </c>
      <c r="D2" s="2" t="s">
        <v>119</v>
      </c>
      <c r="E2" s="2" t="s">
        <v>120</v>
      </c>
    </row>
    <row r="3" spans="1:5">
      <c r="A3" s="58"/>
      <c r="B3" s="4">
        <v>0.96907335272478301</v>
      </c>
      <c r="C3" s="4">
        <v>57.438431350853485</v>
      </c>
      <c r="D3" s="4">
        <v>87.449472568654073</v>
      </c>
      <c r="E3" s="4">
        <v>206.27298979020233</v>
      </c>
    </row>
    <row r="4" spans="1:5">
      <c r="A4" s="58"/>
      <c r="B4" s="4">
        <v>0.93734005834614731</v>
      </c>
      <c r="C4" s="4">
        <v>52.865127051564485</v>
      </c>
      <c r="D4" s="4">
        <v>49.885355288433921</v>
      </c>
      <c r="E4" s="4">
        <v>276.27817292487759</v>
      </c>
    </row>
    <row r="5" spans="1:5">
      <c r="A5" s="58"/>
      <c r="B5" s="4">
        <v>1.1008956884203052</v>
      </c>
      <c r="C5" s="4">
        <v>64.405460786580448</v>
      </c>
      <c r="D5" s="4">
        <v>57.22648582143551</v>
      </c>
      <c r="E5" s="4">
        <v>114.98839401117414</v>
      </c>
    </row>
    <row r="8" spans="1:5">
      <c r="A8" s="5" t="s">
        <v>699</v>
      </c>
      <c r="B8" s="83" t="s">
        <v>116</v>
      </c>
      <c r="C8" s="84"/>
      <c r="D8" s="84"/>
      <c r="E8" s="84"/>
    </row>
    <row r="9" spans="1:5" ht="16.8">
      <c r="A9" s="4"/>
      <c r="B9" s="3" t="s">
        <v>117</v>
      </c>
      <c r="C9" s="2" t="s">
        <v>121</v>
      </c>
      <c r="D9" s="2" t="s">
        <v>122</v>
      </c>
      <c r="E9" s="2" t="s">
        <v>123</v>
      </c>
    </row>
    <row r="10" spans="1:5">
      <c r="A10" s="58"/>
      <c r="B10" s="4">
        <v>0.98778342571807598</v>
      </c>
      <c r="C10" s="4">
        <v>4739.1085790393436</v>
      </c>
      <c r="D10" s="4">
        <v>2252.4822156091436</v>
      </c>
      <c r="E10" s="4">
        <v>985.83336578729813</v>
      </c>
    </row>
    <row r="11" spans="1:5">
      <c r="A11" s="58"/>
      <c r="B11" s="4">
        <v>0.93800444641588654</v>
      </c>
      <c r="C11" s="4">
        <v>2394.4855267111848</v>
      </c>
      <c r="D11" s="4">
        <v>2608.732556410092</v>
      </c>
      <c r="E11" s="4">
        <v>2369.5816638423676</v>
      </c>
    </row>
    <row r="12" spans="1:5">
      <c r="A12" s="58"/>
      <c r="B12" s="4">
        <v>1.0711050639639557</v>
      </c>
      <c r="C12" s="4">
        <v>3828.066030981186</v>
      </c>
      <c r="D12" s="4">
        <v>2064.1040750730772</v>
      </c>
      <c r="E12" s="4">
        <v>1207.9123026638504</v>
      </c>
    </row>
    <row r="14" spans="1:5">
      <c r="A14" s="5" t="s">
        <v>700</v>
      </c>
      <c r="B14" s="58" t="s">
        <v>124</v>
      </c>
      <c r="C14" s="58"/>
      <c r="D14" s="58"/>
      <c r="E14" s="58"/>
    </row>
    <row r="15" spans="1:5" ht="16.8">
      <c r="A15" s="4"/>
      <c r="B15" s="4" t="s">
        <v>16</v>
      </c>
      <c r="C15" s="2" t="s">
        <v>121</v>
      </c>
      <c r="D15" s="2" t="s">
        <v>122</v>
      </c>
      <c r="E15" s="2" t="s">
        <v>123</v>
      </c>
    </row>
    <row r="16" spans="1:5">
      <c r="A16" s="77"/>
      <c r="B16" s="4">
        <v>27.75</v>
      </c>
      <c r="C16" s="4">
        <v>26.213999999999999</v>
      </c>
      <c r="D16" s="4">
        <v>26</v>
      </c>
      <c r="E16" s="4">
        <v>24.552</v>
      </c>
    </row>
    <row r="17" spans="1:5">
      <c r="A17" s="78"/>
      <c r="B17" s="4">
        <v>28</v>
      </c>
      <c r="C17" s="4">
        <v>26.643000000000001</v>
      </c>
      <c r="D17" s="4">
        <v>26.117999999999999</v>
      </c>
      <c r="E17" s="4">
        <v>24.968</v>
      </c>
    </row>
    <row r="18" spans="1:5">
      <c r="A18" s="78"/>
      <c r="B18" s="4">
        <v>27.556000000000001</v>
      </c>
      <c r="C18" s="4">
        <v>25.474</v>
      </c>
      <c r="D18" s="4">
        <v>25.238</v>
      </c>
      <c r="E18" s="4">
        <v>24.9</v>
      </c>
    </row>
    <row r="19" spans="1:5">
      <c r="A19" s="78"/>
      <c r="B19" s="4">
        <v>27.556000000000001</v>
      </c>
      <c r="C19" s="4">
        <v>25</v>
      </c>
      <c r="D19" s="4">
        <v>26.210999999999999</v>
      </c>
      <c r="E19" s="4">
        <v>25.562999999999999</v>
      </c>
    </row>
    <row r="20" spans="1:5">
      <c r="A20" s="78"/>
      <c r="B20" s="4">
        <v>28.071000000000002</v>
      </c>
      <c r="C20" s="4">
        <v>25.864000000000001</v>
      </c>
      <c r="D20" s="4">
        <v>25</v>
      </c>
      <c r="E20" s="4">
        <v>25.486000000000001</v>
      </c>
    </row>
    <row r="21" spans="1:5">
      <c r="A21" s="78"/>
      <c r="B21" s="4">
        <v>27.85</v>
      </c>
      <c r="C21" s="4">
        <v>25.635999999999999</v>
      </c>
      <c r="D21" s="4">
        <v>25.667000000000002</v>
      </c>
      <c r="E21" s="4">
        <v>25.257999999999999</v>
      </c>
    </row>
    <row r="22" spans="1:5">
      <c r="A22" s="78"/>
      <c r="B22" s="4">
        <v>27.867000000000001</v>
      </c>
      <c r="C22" s="4">
        <v>24.36</v>
      </c>
      <c r="D22" s="4">
        <v>25.321000000000002</v>
      </c>
      <c r="E22" s="4">
        <v>25.513000000000002</v>
      </c>
    </row>
    <row r="23" spans="1:5">
      <c r="A23" s="79"/>
      <c r="B23" s="4">
        <v>28.132999999999999</v>
      </c>
      <c r="C23" s="4">
        <v>25.37</v>
      </c>
      <c r="D23" s="4">
        <v>24.736999999999998</v>
      </c>
      <c r="E23" s="4">
        <v>24.891999999999999</v>
      </c>
    </row>
    <row r="25" spans="1:5">
      <c r="A25" s="5" t="s">
        <v>701</v>
      </c>
      <c r="B25" s="58" t="s">
        <v>4</v>
      </c>
      <c r="C25" s="58"/>
      <c r="D25" s="58"/>
      <c r="E25" s="58"/>
    </row>
    <row r="26" spans="1:5" ht="16.8">
      <c r="A26" s="4"/>
      <c r="B26" s="4" t="s">
        <v>16</v>
      </c>
      <c r="C26" s="2" t="s">
        <v>121</v>
      </c>
      <c r="D26" s="2" t="s">
        <v>122</v>
      </c>
      <c r="E26" s="2" t="s">
        <v>123</v>
      </c>
    </row>
    <row r="27" spans="1:5">
      <c r="A27" s="77"/>
      <c r="B27" s="4">
        <v>7.5830000000000002</v>
      </c>
      <c r="C27" s="4">
        <v>7.335</v>
      </c>
      <c r="D27" s="4">
        <v>7.4820000000000002</v>
      </c>
      <c r="E27" s="4">
        <v>7.2350000000000003</v>
      </c>
    </row>
    <row r="28" spans="1:5">
      <c r="A28" s="78"/>
      <c r="B28" s="4">
        <v>7.7729999999999997</v>
      </c>
      <c r="C28" s="4">
        <v>7.351</v>
      </c>
      <c r="D28" s="4">
        <v>7.4459999999999997</v>
      </c>
      <c r="E28" s="4">
        <v>7.1829999999999998</v>
      </c>
    </row>
    <row r="29" spans="1:5">
      <c r="A29" s="78"/>
      <c r="B29" s="4">
        <v>7.4790000000000001</v>
      </c>
      <c r="C29" s="4">
        <v>7.2560000000000002</v>
      </c>
      <c r="D29" s="4">
        <v>7.2530000000000001</v>
      </c>
      <c r="E29" s="4">
        <v>7.1950000000000003</v>
      </c>
    </row>
    <row r="30" spans="1:5">
      <c r="A30" s="78"/>
      <c r="B30" s="4">
        <v>7.4790000000000001</v>
      </c>
      <c r="C30" s="4">
        <v>7.125</v>
      </c>
      <c r="D30" s="4">
        <v>7.3620000000000001</v>
      </c>
      <c r="E30" s="4">
        <v>7.3550000000000004</v>
      </c>
    </row>
    <row r="31" spans="1:5">
      <c r="A31" s="78"/>
      <c r="B31" s="4">
        <v>7.4269999999999996</v>
      </c>
      <c r="C31" s="4">
        <v>7.35</v>
      </c>
      <c r="D31" s="4">
        <v>7.3369999999999997</v>
      </c>
      <c r="E31" s="4">
        <v>7.3659999999999997</v>
      </c>
    </row>
    <row r="32" spans="1:5">
      <c r="A32" s="78"/>
      <c r="B32" s="4">
        <v>7.4119999999999999</v>
      </c>
      <c r="C32" s="4">
        <v>7.2409999999999997</v>
      </c>
      <c r="D32" s="4">
        <v>7.2610000000000001</v>
      </c>
      <c r="E32" s="4">
        <v>7.2859999999999996</v>
      </c>
    </row>
    <row r="33" spans="1:5">
      <c r="A33" s="78"/>
      <c r="B33" s="4">
        <v>7.4029999999999996</v>
      </c>
      <c r="C33" s="4">
        <v>7.258</v>
      </c>
      <c r="D33" s="4">
        <v>7.2729999999999997</v>
      </c>
      <c r="E33" s="4">
        <v>7.3220000000000001</v>
      </c>
    </row>
    <row r="34" spans="1:5">
      <c r="A34" s="79"/>
      <c r="B34" s="4">
        <v>7.4669999999999996</v>
      </c>
      <c r="C34" s="4">
        <v>7.2050000000000001</v>
      </c>
      <c r="D34" s="4">
        <v>7.2809999999999997</v>
      </c>
      <c r="E34" s="4">
        <v>7.2549999999999999</v>
      </c>
    </row>
    <row r="36" spans="1:5">
      <c r="A36" s="5" t="s">
        <v>702</v>
      </c>
      <c r="B36" s="58" t="s">
        <v>129</v>
      </c>
      <c r="C36" s="58"/>
      <c r="D36" s="58"/>
      <c r="E36" s="58"/>
    </row>
    <row r="37" spans="1:5" ht="16.8">
      <c r="A37" s="4"/>
      <c r="B37" s="4" t="s">
        <v>16</v>
      </c>
      <c r="C37" s="2" t="s">
        <v>121</v>
      </c>
      <c r="D37" s="2" t="s">
        <v>122</v>
      </c>
      <c r="E37" s="2" t="s">
        <v>123</v>
      </c>
    </row>
    <row r="38" spans="1:5">
      <c r="A38" s="77"/>
      <c r="B38" s="4">
        <v>3.3460000000000001</v>
      </c>
      <c r="C38" s="4">
        <v>3.089</v>
      </c>
      <c r="D38" s="4">
        <v>3.0819999999999999</v>
      </c>
      <c r="E38" s="4">
        <v>3.1349999999999998</v>
      </c>
    </row>
    <row r="39" spans="1:5">
      <c r="A39" s="78"/>
      <c r="B39" s="4">
        <v>3.3260000000000001</v>
      </c>
      <c r="C39" s="4">
        <v>3.206</v>
      </c>
      <c r="D39" s="4">
        <v>3.1309999999999998</v>
      </c>
      <c r="E39" s="4">
        <v>3.1859999999999999</v>
      </c>
    </row>
    <row r="40" spans="1:5">
      <c r="A40" s="78"/>
      <c r="B40" s="4">
        <v>3.2890000000000001</v>
      </c>
      <c r="C40" s="4">
        <v>3.1589999999999998</v>
      </c>
      <c r="D40" s="4">
        <v>3.0529999999999999</v>
      </c>
      <c r="E40" s="4">
        <v>3.222</v>
      </c>
    </row>
    <row r="41" spans="1:5" ht="13.5" customHeight="1">
      <c r="A41" s="78"/>
      <c r="B41" s="4">
        <v>3.2890000000000001</v>
      </c>
      <c r="C41" s="4">
        <v>3.1659999999999999</v>
      </c>
      <c r="D41" s="4">
        <v>3.165</v>
      </c>
      <c r="E41" s="4">
        <v>3.1949999999999998</v>
      </c>
    </row>
    <row r="42" spans="1:5" ht="13.5" customHeight="1">
      <c r="A42" s="78"/>
      <c r="B42" s="4">
        <v>3.3039999999999998</v>
      </c>
      <c r="C42" s="4">
        <v>3.13</v>
      </c>
      <c r="D42" s="4">
        <v>3.1349999999999998</v>
      </c>
      <c r="E42" s="4">
        <v>3.194</v>
      </c>
    </row>
    <row r="43" spans="1:5" ht="13.5" customHeight="1">
      <c r="A43" s="78"/>
      <c r="B43" s="4">
        <v>3.282</v>
      </c>
      <c r="C43" s="4">
        <v>3.2210000000000001</v>
      </c>
      <c r="D43" s="4">
        <v>3.0870000000000002</v>
      </c>
      <c r="E43" s="4">
        <v>3.1629999999999998</v>
      </c>
    </row>
    <row r="44" spans="1:5" ht="13.5" customHeight="1">
      <c r="A44" s="78"/>
      <c r="B44" s="4">
        <v>3.3039999999999998</v>
      </c>
      <c r="C44" s="4">
        <v>3.1179999999999999</v>
      </c>
      <c r="D44" s="4">
        <v>3.1080000000000001</v>
      </c>
      <c r="E44" s="4">
        <v>3.2269999999999999</v>
      </c>
    </row>
    <row r="45" spans="1:5" ht="13.5" customHeight="1">
      <c r="A45" s="79"/>
      <c r="B45" s="4">
        <v>3.294</v>
      </c>
      <c r="C45" s="4">
        <v>3.2189999999999999</v>
      </c>
      <c r="D45" s="4">
        <v>3.0939999999999999</v>
      </c>
      <c r="E45" s="4">
        <v>3.18</v>
      </c>
    </row>
    <row r="48" spans="1:5">
      <c r="A48" s="5" t="s">
        <v>703</v>
      </c>
      <c r="B48" s="58" t="s">
        <v>124</v>
      </c>
      <c r="C48" s="58"/>
      <c r="D48" s="58"/>
      <c r="E48" s="58"/>
    </row>
    <row r="49" spans="1:5">
      <c r="A49" s="4"/>
      <c r="B49" s="4" t="s">
        <v>117</v>
      </c>
      <c r="C49" s="4" t="s">
        <v>126</v>
      </c>
      <c r="D49" s="4" t="s">
        <v>127</v>
      </c>
      <c r="E49" s="4" t="s">
        <v>128</v>
      </c>
    </row>
    <row r="50" spans="1:5">
      <c r="A50" s="77"/>
      <c r="B50" s="4">
        <v>27.635999999999999</v>
      </c>
      <c r="C50" s="4">
        <v>24.285</v>
      </c>
      <c r="D50" s="4">
        <v>25.908000000000001</v>
      </c>
      <c r="E50" s="4">
        <v>26.074000000000002</v>
      </c>
    </row>
    <row r="51" spans="1:5">
      <c r="A51" s="78"/>
      <c r="B51" s="4">
        <v>27.922999999999998</v>
      </c>
      <c r="C51" s="4">
        <v>24.196999999999999</v>
      </c>
      <c r="D51" s="4">
        <v>25.189</v>
      </c>
      <c r="E51" s="4">
        <v>24.728999999999999</v>
      </c>
    </row>
    <row r="52" spans="1:5">
      <c r="A52" s="78"/>
      <c r="B52" s="4">
        <v>26.308</v>
      </c>
      <c r="C52" s="4">
        <v>23.853000000000002</v>
      </c>
      <c r="D52" s="4">
        <v>23.67</v>
      </c>
      <c r="E52" s="4">
        <v>25.603000000000002</v>
      </c>
    </row>
    <row r="53" spans="1:5">
      <c r="A53" s="78"/>
      <c r="B53" s="4">
        <v>28.766999999999999</v>
      </c>
      <c r="C53" s="4">
        <v>24.167000000000002</v>
      </c>
      <c r="D53" s="4">
        <v>23.736999999999998</v>
      </c>
      <c r="E53" s="4">
        <v>26.702000000000002</v>
      </c>
    </row>
    <row r="54" spans="1:5">
      <c r="A54" s="78"/>
      <c r="B54" s="4">
        <v>27.942</v>
      </c>
      <c r="C54" s="4">
        <v>24.431000000000001</v>
      </c>
      <c r="D54" s="4">
        <v>24.19</v>
      </c>
      <c r="E54" s="4">
        <v>25.4</v>
      </c>
    </row>
    <row r="55" spans="1:5">
      <c r="A55" s="79"/>
      <c r="B55" s="4">
        <v>27.125</v>
      </c>
      <c r="C55" s="4">
        <v>24.143000000000001</v>
      </c>
      <c r="D55" s="4">
        <f>AVERAGE(D50:D54)</f>
        <v>24.538799999999998</v>
      </c>
      <c r="E55" s="4">
        <v>23.64</v>
      </c>
    </row>
    <row r="57" spans="1:5">
      <c r="A57" s="5" t="s">
        <v>704</v>
      </c>
      <c r="B57" s="58" t="s">
        <v>125</v>
      </c>
      <c r="C57" s="58"/>
      <c r="D57" s="58"/>
      <c r="E57" s="58"/>
    </row>
    <row r="58" spans="1:5">
      <c r="A58" s="4"/>
      <c r="B58" s="4" t="s">
        <v>117</v>
      </c>
      <c r="C58" s="4" t="s">
        <v>126</v>
      </c>
      <c r="D58" s="4" t="s">
        <v>127</v>
      </c>
      <c r="E58" s="4" t="s">
        <v>128</v>
      </c>
    </row>
    <row r="59" spans="1:5">
      <c r="A59" s="77"/>
      <c r="B59" s="4">
        <v>7.6180000000000003</v>
      </c>
      <c r="C59" s="4">
        <v>7.2859999999999996</v>
      </c>
      <c r="D59" s="4">
        <v>7.3479999999999999</v>
      </c>
      <c r="E59" s="4">
        <v>7.367</v>
      </c>
    </row>
    <row r="60" spans="1:5">
      <c r="A60" s="78"/>
      <c r="B60" s="4">
        <v>7.7450000000000001</v>
      </c>
      <c r="C60" s="4">
        <v>7.3479999999999999</v>
      </c>
      <c r="D60" s="4">
        <v>7.2889999999999997</v>
      </c>
      <c r="E60" s="4">
        <v>7.4870000000000001</v>
      </c>
    </row>
    <row r="61" spans="1:5">
      <c r="A61" s="78"/>
      <c r="B61" s="4">
        <v>7.7160000000000002</v>
      </c>
      <c r="C61" s="4">
        <v>7.1479999999999997</v>
      </c>
      <c r="D61" s="4">
        <v>7.1669999999999998</v>
      </c>
      <c r="E61" s="4">
        <v>7.5069999999999997</v>
      </c>
    </row>
    <row r="62" spans="1:5">
      <c r="A62" s="78"/>
      <c r="B62" s="4">
        <v>7.9119999999999999</v>
      </c>
      <c r="C62" s="4">
        <v>7.3179999999999996</v>
      </c>
      <c r="D62" s="4">
        <v>7.1669999999999998</v>
      </c>
      <c r="E62" s="4">
        <v>7.47</v>
      </c>
    </row>
    <row r="63" spans="1:5">
      <c r="A63" s="78"/>
      <c r="B63" s="4">
        <v>7.5449999999999999</v>
      </c>
      <c r="C63" s="4">
        <v>7.1429999999999998</v>
      </c>
      <c r="D63" s="4">
        <v>7.2220000000000004</v>
      </c>
      <c r="E63" s="4">
        <v>7.43</v>
      </c>
    </row>
    <row r="64" spans="1:5">
      <c r="A64" s="79"/>
      <c r="B64" s="4">
        <v>7.7430000000000003</v>
      </c>
      <c r="C64" s="4">
        <v>7.1719999999999997</v>
      </c>
      <c r="D64" s="4">
        <v>7.2386000000000008</v>
      </c>
      <c r="E64" s="4">
        <v>7.2320000000000002</v>
      </c>
    </row>
    <row r="66" spans="1:5">
      <c r="A66" s="5" t="s">
        <v>705</v>
      </c>
      <c r="B66" s="58" t="s">
        <v>129</v>
      </c>
      <c r="C66" s="58"/>
      <c r="D66" s="58"/>
      <c r="E66" s="58"/>
    </row>
    <row r="67" spans="1:5">
      <c r="A67" s="4"/>
      <c r="B67" s="4" t="s">
        <v>117</v>
      </c>
      <c r="C67" s="4" t="s">
        <v>126</v>
      </c>
      <c r="D67" s="4" t="s">
        <v>127</v>
      </c>
      <c r="E67" s="4" t="s">
        <v>128</v>
      </c>
    </row>
    <row r="68" spans="1:5">
      <c r="A68" s="77"/>
      <c r="B68" s="4">
        <v>3.3570000000000002</v>
      </c>
      <c r="C68" s="4">
        <v>3.1019999999999999</v>
      </c>
      <c r="D68" s="4">
        <v>3.1880000000000002</v>
      </c>
      <c r="E68" s="4">
        <v>3.149</v>
      </c>
    </row>
    <row r="69" spans="1:5">
      <c r="A69" s="78"/>
      <c r="B69" s="4">
        <v>3.3580000000000001</v>
      </c>
      <c r="C69" s="4">
        <v>3.1930000000000001</v>
      </c>
      <c r="D69" s="4">
        <v>3.2130000000000001</v>
      </c>
      <c r="E69" s="4">
        <v>3.161</v>
      </c>
    </row>
    <row r="70" spans="1:5">
      <c r="A70" s="78"/>
      <c r="B70" s="4">
        <v>3.4350000000000001</v>
      </c>
      <c r="C70" s="4">
        <v>3.1219999999999999</v>
      </c>
      <c r="D70" s="4">
        <v>3.1509999999999998</v>
      </c>
      <c r="E70" s="4">
        <v>3.153</v>
      </c>
    </row>
    <row r="71" spans="1:5">
      <c r="A71" s="78"/>
      <c r="B71" s="4">
        <v>3.3820000000000001</v>
      </c>
      <c r="C71" s="4">
        <v>3.1429999999999998</v>
      </c>
      <c r="D71" s="4">
        <v>3.085</v>
      </c>
      <c r="E71" s="4">
        <v>3.2309999999999999</v>
      </c>
    </row>
    <row r="72" spans="1:5">
      <c r="A72" s="78"/>
      <c r="B72" s="4">
        <v>3.3090000000000002</v>
      </c>
      <c r="C72" s="4">
        <v>3.157</v>
      </c>
      <c r="D72" s="4">
        <v>3.1379999999999999</v>
      </c>
      <c r="E72" s="4">
        <v>3.2149999999999999</v>
      </c>
    </row>
    <row r="73" spans="1:5">
      <c r="A73" s="79"/>
      <c r="B73" s="4">
        <v>3.3109999999999999</v>
      </c>
      <c r="C73" s="4">
        <v>3.1040000000000001</v>
      </c>
      <c r="D73" s="4">
        <v>3.1550000000000002</v>
      </c>
      <c r="E73" s="4">
        <v>3.0939999999999999</v>
      </c>
    </row>
    <row r="76" spans="1:5">
      <c r="A76" s="5" t="s">
        <v>706</v>
      </c>
      <c r="B76" s="80" t="s">
        <v>124</v>
      </c>
      <c r="C76" s="81"/>
      <c r="D76" s="82"/>
    </row>
    <row r="77" spans="1:5" ht="16.8">
      <c r="A77" s="4"/>
      <c r="B77" s="42" t="s">
        <v>627</v>
      </c>
      <c r="C77" s="20" t="s">
        <v>625</v>
      </c>
      <c r="D77" s="20" t="s">
        <v>626</v>
      </c>
    </row>
    <row r="78" spans="1:5">
      <c r="A78" s="77"/>
      <c r="B78" s="4">
        <v>31.143000000000001</v>
      </c>
      <c r="C78" s="4">
        <v>30.332999999999998</v>
      </c>
      <c r="D78" s="4">
        <v>27.3</v>
      </c>
    </row>
    <row r="79" spans="1:5">
      <c r="A79" s="78"/>
      <c r="B79" s="4">
        <v>31.033000000000001</v>
      </c>
      <c r="C79" s="4">
        <v>32.348999999999997</v>
      </c>
      <c r="D79" s="4">
        <v>27.783999999999999</v>
      </c>
    </row>
    <row r="80" spans="1:5">
      <c r="A80" s="78"/>
      <c r="B80" s="4">
        <v>31.021999999999998</v>
      </c>
      <c r="C80" s="4">
        <v>32.429000000000002</v>
      </c>
      <c r="D80" s="4">
        <v>27.443000000000001</v>
      </c>
    </row>
    <row r="81" spans="1:4">
      <c r="A81" s="78"/>
      <c r="B81" s="4">
        <v>30.977</v>
      </c>
      <c r="C81" s="4">
        <v>31.125</v>
      </c>
      <c r="D81" s="4">
        <v>27.614999999999998</v>
      </c>
    </row>
    <row r="82" spans="1:4">
      <c r="A82" s="78"/>
      <c r="B82" s="4">
        <v>31.3</v>
      </c>
      <c r="C82" s="4">
        <v>30.667000000000002</v>
      </c>
      <c r="D82" s="4">
        <v>27.283999999999999</v>
      </c>
    </row>
    <row r="83" spans="1:4">
      <c r="A83" s="79"/>
      <c r="B83" s="4">
        <v>31.077000000000002</v>
      </c>
      <c r="C83" s="4">
        <v>30.273</v>
      </c>
      <c r="D83" s="4">
        <v>28.5</v>
      </c>
    </row>
    <row r="85" spans="1:4">
      <c r="A85" s="5" t="s">
        <v>707</v>
      </c>
      <c r="B85" s="80" t="s">
        <v>125</v>
      </c>
      <c r="C85" s="81"/>
      <c r="D85" s="82"/>
    </row>
    <row r="86" spans="1:4" ht="16.8">
      <c r="A86" s="4"/>
      <c r="B86" s="42" t="s">
        <v>627</v>
      </c>
      <c r="C86" s="20" t="s">
        <v>625</v>
      </c>
      <c r="D86" s="20" t="s">
        <v>626</v>
      </c>
    </row>
    <row r="87" spans="1:4">
      <c r="A87" s="77"/>
      <c r="B87" s="4">
        <v>7.6280000000000001</v>
      </c>
      <c r="C87" s="4">
        <v>7.6520000000000001</v>
      </c>
      <c r="D87" s="4">
        <v>7.3280000000000003</v>
      </c>
    </row>
    <row r="88" spans="1:4">
      <c r="A88" s="78"/>
      <c r="B88" s="4">
        <v>7.742</v>
      </c>
      <c r="C88" s="4">
        <v>7.5209999999999999</v>
      </c>
      <c r="D88" s="4">
        <v>7.43</v>
      </c>
    </row>
    <row r="89" spans="1:4">
      <c r="A89" s="78"/>
      <c r="B89" s="4">
        <v>7.7480000000000002</v>
      </c>
      <c r="C89" s="4">
        <v>7.57</v>
      </c>
      <c r="D89" s="4">
        <v>7.5330000000000004</v>
      </c>
    </row>
    <row r="90" spans="1:4">
      <c r="A90" s="78"/>
      <c r="B90" s="4">
        <v>7.5330000000000004</v>
      </c>
      <c r="C90" s="4">
        <v>7.53</v>
      </c>
      <c r="D90" s="4">
        <v>7.26</v>
      </c>
    </row>
    <row r="91" spans="1:4">
      <c r="A91" s="78"/>
      <c r="B91" s="4">
        <v>7.6840000000000002</v>
      </c>
      <c r="C91" s="4">
        <v>7.524</v>
      </c>
      <c r="D91" s="4">
        <v>7.5789999999999997</v>
      </c>
    </row>
    <row r="92" spans="1:4">
      <c r="A92" s="79"/>
      <c r="B92" s="4">
        <v>7.681</v>
      </c>
      <c r="C92" s="4">
        <v>7.58</v>
      </c>
      <c r="D92" s="4">
        <v>7.4809999999999999</v>
      </c>
    </row>
    <row r="94" spans="1:4">
      <c r="A94" s="5" t="s">
        <v>708</v>
      </c>
      <c r="B94" s="80" t="s">
        <v>129</v>
      </c>
      <c r="C94" s="81"/>
      <c r="D94" s="82"/>
    </row>
    <row r="95" spans="1:4" ht="16.8">
      <c r="A95" s="4"/>
      <c r="B95" s="42" t="s">
        <v>627</v>
      </c>
      <c r="C95" s="20" t="s">
        <v>625</v>
      </c>
      <c r="D95" s="20" t="s">
        <v>626</v>
      </c>
    </row>
    <row r="96" spans="1:4">
      <c r="A96" s="77"/>
      <c r="B96" s="4">
        <v>3.5270000000000001</v>
      </c>
      <c r="C96" s="4">
        <v>3.4910000000000001</v>
      </c>
      <c r="D96" s="4">
        <v>3.3130000000000002</v>
      </c>
    </row>
    <row r="97" spans="1:4">
      <c r="A97" s="78"/>
      <c r="B97" s="4">
        <v>3.4950000000000001</v>
      </c>
      <c r="C97" s="4">
        <v>3.5110000000000001</v>
      </c>
      <c r="D97" s="4">
        <v>3.2429999999999999</v>
      </c>
    </row>
    <row r="98" spans="1:4">
      <c r="A98" s="78"/>
      <c r="B98" s="4">
        <v>3.44</v>
      </c>
      <c r="C98" s="4">
        <v>3.4750000000000001</v>
      </c>
      <c r="D98" s="4">
        <v>3.2440000000000002</v>
      </c>
    </row>
    <row r="99" spans="1:4">
      <c r="A99" s="78"/>
      <c r="B99" s="4">
        <v>3.4540000000000002</v>
      </c>
      <c r="C99" s="4">
        <v>3.5750000000000002</v>
      </c>
      <c r="D99" s="4">
        <v>3.3690000000000002</v>
      </c>
    </row>
    <row r="100" spans="1:4">
      <c r="A100" s="78"/>
      <c r="B100" s="4">
        <v>3.407</v>
      </c>
      <c r="C100" s="4">
        <v>3.48</v>
      </c>
      <c r="D100" s="4">
        <v>3.3460000000000001</v>
      </c>
    </row>
    <row r="101" spans="1:4">
      <c r="A101" s="79"/>
      <c r="B101" s="4">
        <v>3.5259999999999998</v>
      </c>
      <c r="C101" s="4">
        <v>3.5790000000000002</v>
      </c>
      <c r="D101" s="4">
        <v>3.2959999999999998</v>
      </c>
    </row>
  </sheetData>
  <mergeCells count="22">
    <mergeCell ref="A50:A55"/>
    <mergeCell ref="B57:E57"/>
    <mergeCell ref="A59:A64"/>
    <mergeCell ref="B66:E66"/>
    <mergeCell ref="A68:A73"/>
    <mergeCell ref="A3:A5"/>
    <mergeCell ref="B1:E1"/>
    <mergeCell ref="B8:E8"/>
    <mergeCell ref="A10:A12"/>
    <mergeCell ref="B48:E48"/>
    <mergeCell ref="B14:E14"/>
    <mergeCell ref="A16:A23"/>
    <mergeCell ref="B25:E25"/>
    <mergeCell ref="A27:A34"/>
    <mergeCell ref="B36:E36"/>
    <mergeCell ref="A38:A45"/>
    <mergeCell ref="A96:A101"/>
    <mergeCell ref="B76:D76"/>
    <mergeCell ref="B85:D85"/>
    <mergeCell ref="B94:D94"/>
    <mergeCell ref="A78:A83"/>
    <mergeCell ref="A87:A9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43" workbookViewId="0">
      <selection activeCell="E66" sqref="E66"/>
    </sheetView>
  </sheetViews>
  <sheetFormatPr defaultRowHeight="14.4"/>
  <cols>
    <col min="1" max="1" width="35.88671875" bestFit="1" customWidth="1"/>
    <col min="2" max="2" width="14.6640625" customWidth="1"/>
    <col min="3" max="3" width="26.77734375" customWidth="1"/>
    <col min="4" max="4" width="22.88671875" customWidth="1"/>
    <col min="5" max="5" width="21" style="18" customWidth="1"/>
  </cols>
  <sheetData>
    <row r="1" spans="1:5">
      <c r="A1" s="5" t="s">
        <v>709</v>
      </c>
      <c r="B1" s="80" t="s">
        <v>124</v>
      </c>
      <c r="C1" s="82"/>
      <c r="D1" s="18"/>
      <c r="E1" s="32"/>
    </row>
    <row r="2" spans="1:5">
      <c r="A2" s="33"/>
      <c r="B2" s="4" t="s">
        <v>491</v>
      </c>
      <c r="C2" s="2" t="s">
        <v>624</v>
      </c>
      <c r="D2" s="18"/>
      <c r="E2"/>
    </row>
    <row r="3" spans="1:5">
      <c r="A3" s="88"/>
      <c r="B3" s="4">
        <v>28.167000000000002</v>
      </c>
      <c r="C3" s="4">
        <v>28.172999999999998</v>
      </c>
    </row>
    <row r="4" spans="1:5">
      <c r="A4" s="88"/>
      <c r="B4" s="4">
        <v>28.581</v>
      </c>
      <c r="C4" s="4">
        <v>28.303999999999998</v>
      </c>
    </row>
    <row r="5" spans="1:5">
      <c r="A5" s="88"/>
      <c r="B5" s="4">
        <v>26.984999999999999</v>
      </c>
      <c r="C5" s="4">
        <v>27.827999999999999</v>
      </c>
    </row>
    <row r="6" spans="1:5">
      <c r="A6" s="88"/>
      <c r="B6" s="4">
        <v>27.603999999999999</v>
      </c>
      <c r="C6" s="4">
        <v>27.776</v>
      </c>
    </row>
    <row r="7" spans="1:5">
      <c r="A7" s="88"/>
      <c r="B7" s="4">
        <v>27.295000000000002</v>
      </c>
      <c r="C7" s="4">
        <v>27.667000000000002</v>
      </c>
    </row>
    <row r="8" spans="1:5">
      <c r="A8" s="83"/>
      <c r="B8" s="4">
        <v>26.698</v>
      </c>
      <c r="C8" s="4">
        <v>27.943999999999999</v>
      </c>
    </row>
    <row r="9" spans="1:5" ht="13.5" customHeight="1">
      <c r="A9" s="34"/>
      <c r="B9" s="18"/>
      <c r="E9"/>
    </row>
    <row r="10" spans="1:5" ht="13.5" customHeight="1">
      <c r="A10" s="34"/>
      <c r="B10" s="18"/>
      <c r="E10"/>
    </row>
    <row r="11" spans="1:5">
      <c r="A11" s="5" t="s">
        <v>715</v>
      </c>
      <c r="B11" s="58" t="s">
        <v>4</v>
      </c>
      <c r="C11" s="58"/>
      <c r="D11" s="18"/>
    </row>
    <row r="12" spans="1:5">
      <c r="A12" s="33"/>
      <c r="B12" s="4" t="s">
        <v>491</v>
      </c>
      <c r="C12" s="2" t="s">
        <v>624</v>
      </c>
      <c r="D12" s="18"/>
      <c r="E12"/>
    </row>
    <row r="13" spans="1:5">
      <c r="A13" s="88"/>
      <c r="B13" s="4">
        <v>7.5960000000000001</v>
      </c>
      <c r="C13" s="4">
        <v>7.4569999999999999</v>
      </c>
      <c r="D13" s="18"/>
      <c r="E13"/>
    </row>
    <row r="14" spans="1:5">
      <c r="A14" s="88"/>
      <c r="B14" s="4">
        <v>7.3819999999999997</v>
      </c>
      <c r="C14" s="4">
        <v>7.548</v>
      </c>
      <c r="D14" s="18"/>
      <c r="E14"/>
    </row>
    <row r="15" spans="1:5">
      <c r="A15" s="88"/>
      <c r="B15" s="4">
        <v>7.431</v>
      </c>
      <c r="C15" s="4">
        <v>7.2380000000000004</v>
      </c>
      <c r="D15" s="18"/>
      <c r="E15"/>
    </row>
    <row r="16" spans="1:5">
      <c r="A16" s="88"/>
      <c r="B16" s="4">
        <v>7.5090000000000003</v>
      </c>
      <c r="C16" s="4">
        <v>7.407</v>
      </c>
      <c r="D16" s="18"/>
      <c r="E16"/>
    </row>
    <row r="17" spans="1:5">
      <c r="A17" s="88"/>
      <c r="B17" s="4">
        <v>7.49</v>
      </c>
      <c r="C17" s="4">
        <v>7.4690000000000003</v>
      </c>
      <c r="D17" s="18"/>
      <c r="E17"/>
    </row>
    <row r="18" spans="1:5">
      <c r="A18" s="83"/>
      <c r="B18" s="4">
        <v>7.4429999999999996</v>
      </c>
      <c r="C18" s="4">
        <v>7.5369999999999999</v>
      </c>
      <c r="D18" s="18"/>
      <c r="E18"/>
    </row>
    <row r="19" spans="1:5">
      <c r="D19" s="18"/>
    </row>
    <row r="20" spans="1:5">
      <c r="A20" s="5" t="s">
        <v>710</v>
      </c>
      <c r="B20" s="58" t="s">
        <v>5</v>
      </c>
      <c r="C20" s="58"/>
      <c r="D20" s="18"/>
    </row>
    <row r="21" spans="1:5">
      <c r="A21" s="33"/>
      <c r="B21" s="4" t="s">
        <v>491</v>
      </c>
      <c r="C21" s="2" t="s">
        <v>624</v>
      </c>
      <c r="D21" s="18"/>
      <c r="E21"/>
    </row>
    <row r="22" spans="1:5">
      <c r="A22" s="88"/>
      <c r="B22" s="4">
        <v>3.2959999999999998</v>
      </c>
      <c r="C22" s="4">
        <v>3.3079999999999998</v>
      </c>
      <c r="D22" s="18"/>
      <c r="E22"/>
    </row>
    <row r="23" spans="1:5">
      <c r="A23" s="88"/>
      <c r="B23" s="4">
        <v>3.4</v>
      </c>
      <c r="C23" s="4">
        <v>3.32</v>
      </c>
      <c r="D23" s="18"/>
      <c r="E23"/>
    </row>
    <row r="24" spans="1:5">
      <c r="A24" s="88"/>
      <c r="B24" s="4">
        <v>3.306</v>
      </c>
      <c r="C24" s="4">
        <v>3.2959999999999998</v>
      </c>
      <c r="D24" s="18"/>
      <c r="E24"/>
    </row>
    <row r="25" spans="1:5">
      <c r="A25" s="88"/>
      <c r="B25" s="4">
        <v>3.3260000000000001</v>
      </c>
      <c r="C25" s="4">
        <v>3.2890000000000001</v>
      </c>
      <c r="D25" s="18"/>
      <c r="E25"/>
    </row>
    <row r="26" spans="1:5">
      <c r="A26" s="88"/>
      <c r="B26" s="4">
        <v>3.3279999999999998</v>
      </c>
      <c r="C26" s="4">
        <v>3.3439999999999999</v>
      </c>
      <c r="D26" s="18"/>
      <c r="E26"/>
    </row>
    <row r="27" spans="1:5">
      <c r="A27" s="83"/>
      <c r="B27" s="4">
        <v>3.3220000000000001</v>
      </c>
      <c r="C27" s="4">
        <v>3.3340000000000001</v>
      </c>
      <c r="D27" s="18"/>
      <c r="E27"/>
    </row>
    <row r="28" spans="1:5">
      <c r="E28"/>
    </row>
    <row r="29" spans="1:5">
      <c r="E29"/>
    </row>
    <row r="30" spans="1:5">
      <c r="E30"/>
    </row>
    <row r="31" spans="1:5">
      <c r="A31" s="5" t="s">
        <v>711</v>
      </c>
      <c r="B31" s="54" t="s">
        <v>124</v>
      </c>
      <c r="C31" s="55"/>
      <c r="D31" s="56"/>
      <c r="E31"/>
    </row>
    <row r="32" spans="1:5">
      <c r="A32" s="4"/>
      <c r="B32" s="4" t="s">
        <v>16</v>
      </c>
      <c r="C32" s="2" t="s">
        <v>492</v>
      </c>
      <c r="D32" s="2" t="s">
        <v>493</v>
      </c>
      <c r="E32"/>
    </row>
    <row r="33" spans="1:5">
      <c r="A33" s="77"/>
      <c r="B33" s="4">
        <v>31.091999999999999</v>
      </c>
      <c r="C33" s="4">
        <v>30.484000000000002</v>
      </c>
      <c r="D33" s="4">
        <v>31.251999999999999</v>
      </c>
      <c r="E33"/>
    </row>
    <row r="34" spans="1:5">
      <c r="A34" s="78"/>
      <c r="B34" s="4">
        <v>31.170999999999999</v>
      </c>
      <c r="C34" s="4">
        <v>30.881</v>
      </c>
      <c r="D34" s="4">
        <v>30.928999999999998</v>
      </c>
      <c r="E34"/>
    </row>
    <row r="35" spans="1:5">
      <c r="A35" s="78"/>
      <c r="B35" s="4">
        <v>32.494</v>
      </c>
      <c r="C35" s="4">
        <v>31.611999999999998</v>
      </c>
      <c r="D35" s="4">
        <v>31.422999999999998</v>
      </c>
      <c r="E35"/>
    </row>
    <row r="36" spans="1:5">
      <c r="A36" s="78"/>
      <c r="B36" s="4">
        <v>31.849</v>
      </c>
      <c r="C36" s="4">
        <v>29.738</v>
      </c>
      <c r="D36" s="4">
        <v>31.347000000000001</v>
      </c>
      <c r="E36"/>
    </row>
    <row r="37" spans="1:5">
      <c r="A37" s="78"/>
      <c r="B37" s="4">
        <v>30.196000000000002</v>
      </c>
      <c r="C37" s="4">
        <v>30.417000000000002</v>
      </c>
      <c r="D37" s="4">
        <v>30.885999999999999</v>
      </c>
      <c r="E37"/>
    </row>
    <row r="38" spans="1:5">
      <c r="A38" s="79"/>
      <c r="B38" s="4">
        <v>31.818999999999999</v>
      </c>
      <c r="C38" s="4">
        <v>30.989000000000001</v>
      </c>
      <c r="D38" s="4">
        <v>30.811</v>
      </c>
      <c r="E38"/>
    </row>
    <row r="39" spans="1:5">
      <c r="A39" s="35"/>
      <c r="B39" s="16"/>
      <c r="C39" s="16"/>
      <c r="D39" s="16"/>
      <c r="E39"/>
    </row>
    <row r="40" spans="1:5">
      <c r="A40" s="34"/>
      <c r="B40" s="16"/>
      <c r="C40" s="16"/>
      <c r="D40" s="16"/>
      <c r="E40"/>
    </row>
    <row r="41" spans="1:5">
      <c r="E41"/>
    </row>
    <row r="42" spans="1:5">
      <c r="A42" s="5" t="s">
        <v>712</v>
      </c>
      <c r="B42" s="54" t="s">
        <v>4</v>
      </c>
      <c r="C42" s="55"/>
      <c r="D42" s="56"/>
      <c r="E42"/>
    </row>
    <row r="43" spans="1:5">
      <c r="A43" s="4"/>
      <c r="B43" s="4" t="s">
        <v>16</v>
      </c>
      <c r="C43" s="2" t="s">
        <v>492</v>
      </c>
      <c r="D43" s="2" t="s">
        <v>493</v>
      </c>
      <c r="E43"/>
    </row>
    <row r="44" spans="1:5">
      <c r="A44" s="77"/>
      <c r="B44" s="4">
        <v>7.2949999999999999</v>
      </c>
      <c r="C44" s="4">
        <v>7.1529999999999996</v>
      </c>
      <c r="D44" s="4">
        <v>7.5819999999999999</v>
      </c>
      <c r="E44"/>
    </row>
    <row r="45" spans="1:5">
      <c r="A45" s="78"/>
      <c r="B45" s="4">
        <v>7.367</v>
      </c>
      <c r="C45" s="4">
        <v>7.34</v>
      </c>
      <c r="D45" s="4">
        <v>7.4740000000000002</v>
      </c>
      <c r="E45"/>
    </row>
    <row r="46" spans="1:5">
      <c r="A46" s="78"/>
      <c r="B46" s="4">
        <v>7.6289999999999996</v>
      </c>
      <c r="C46" s="4">
        <v>7.3869999999999996</v>
      </c>
      <c r="D46" s="4">
        <v>7.4459999999999997</v>
      </c>
      <c r="E46"/>
    </row>
    <row r="47" spans="1:5">
      <c r="A47" s="78"/>
      <c r="B47" s="4">
        <v>7.6130000000000004</v>
      </c>
      <c r="C47" s="4">
        <v>7.4320000000000004</v>
      </c>
      <c r="D47" s="4">
        <v>7.5720000000000001</v>
      </c>
      <c r="E47"/>
    </row>
    <row r="48" spans="1:5">
      <c r="A48" s="78"/>
      <c r="B48" s="4">
        <v>7.4610000000000003</v>
      </c>
      <c r="C48" s="4">
        <v>7.4560000000000004</v>
      </c>
      <c r="D48" s="4">
        <v>7.55</v>
      </c>
      <c r="E48"/>
    </row>
    <row r="49" spans="1:5">
      <c r="A49" s="79"/>
      <c r="B49" s="4">
        <v>7.4740000000000002</v>
      </c>
      <c r="C49" s="4">
        <v>7.335</v>
      </c>
      <c r="D49" s="4">
        <v>7.5490000000000004</v>
      </c>
      <c r="E49"/>
    </row>
    <row r="50" spans="1:5">
      <c r="A50" s="35"/>
      <c r="B50" s="16"/>
      <c r="C50" s="16"/>
      <c r="D50" s="16"/>
      <c r="E50"/>
    </row>
    <row r="51" spans="1:5">
      <c r="A51" s="34"/>
      <c r="B51" s="16"/>
      <c r="C51" s="16"/>
      <c r="D51" s="16"/>
      <c r="E51"/>
    </row>
    <row r="52" spans="1:5">
      <c r="E52"/>
    </row>
    <row r="53" spans="1:5">
      <c r="A53" s="5" t="s">
        <v>713</v>
      </c>
      <c r="B53" s="54" t="s">
        <v>5</v>
      </c>
      <c r="C53" s="55"/>
      <c r="D53" s="56"/>
      <c r="E53"/>
    </row>
    <row r="54" spans="1:5">
      <c r="A54" s="4"/>
      <c r="B54" s="4" t="s">
        <v>16</v>
      </c>
      <c r="C54" s="2" t="s">
        <v>492</v>
      </c>
      <c r="D54" s="2" t="s">
        <v>493</v>
      </c>
      <c r="E54"/>
    </row>
    <row r="55" spans="1:5">
      <c r="A55" s="77"/>
      <c r="B55" s="4">
        <v>3.4279999999999999</v>
      </c>
      <c r="C55" s="4">
        <v>3.4870000000000001</v>
      </c>
      <c r="D55" s="4">
        <v>3.415</v>
      </c>
      <c r="E55"/>
    </row>
    <row r="56" spans="1:5">
      <c r="A56" s="78"/>
      <c r="B56" s="4">
        <v>3.39</v>
      </c>
      <c r="C56" s="4">
        <v>3.399</v>
      </c>
      <c r="D56" s="4">
        <v>3.379</v>
      </c>
      <c r="E56"/>
    </row>
    <row r="57" spans="1:5">
      <c r="A57" s="78"/>
      <c r="B57" s="4">
        <v>3.395</v>
      </c>
      <c r="C57" s="4">
        <v>3.4969999999999999</v>
      </c>
      <c r="D57" s="4">
        <v>3.4140000000000001</v>
      </c>
      <c r="E57"/>
    </row>
    <row r="58" spans="1:5">
      <c r="A58" s="78"/>
      <c r="B58" s="4">
        <v>3.359</v>
      </c>
      <c r="C58" s="4">
        <v>3.3639999999999999</v>
      </c>
      <c r="D58" s="4">
        <v>3.4020000000000001</v>
      </c>
      <c r="E58"/>
    </row>
    <row r="59" spans="1:5">
      <c r="A59" s="78"/>
      <c r="B59" s="4">
        <v>3.3780000000000001</v>
      </c>
      <c r="C59" s="4">
        <v>3.4220000000000002</v>
      </c>
      <c r="D59" s="4">
        <v>3.403</v>
      </c>
      <c r="E59"/>
    </row>
    <row r="60" spans="1:5">
      <c r="A60" s="79"/>
      <c r="B60" s="4">
        <v>3.3610000000000002</v>
      </c>
      <c r="C60" s="4">
        <v>3.4569999999999999</v>
      </c>
      <c r="D60" s="4">
        <v>3.3050000000000002</v>
      </c>
      <c r="E60"/>
    </row>
    <row r="61" spans="1:5">
      <c r="A61" s="35"/>
      <c r="B61" s="16"/>
      <c r="C61" s="16"/>
      <c r="D61" s="16"/>
      <c r="E61"/>
    </row>
    <row r="62" spans="1:5">
      <c r="A62" s="34"/>
      <c r="B62" s="16"/>
      <c r="C62" s="16"/>
      <c r="D62" s="16"/>
      <c r="E62"/>
    </row>
    <row r="63" spans="1:5">
      <c r="A63" s="5" t="s">
        <v>714</v>
      </c>
      <c r="B63" s="45" t="s">
        <v>631</v>
      </c>
      <c r="C63" s="45"/>
      <c r="E63"/>
    </row>
    <row r="64" spans="1:5" ht="16.8">
      <c r="A64" s="85"/>
      <c r="B64" s="4" t="s">
        <v>29</v>
      </c>
      <c r="C64" s="4" t="s">
        <v>30</v>
      </c>
      <c r="E64"/>
    </row>
    <row r="65" spans="1:5">
      <c r="A65" s="86"/>
      <c r="B65" s="4">
        <v>1.3390099365373391</v>
      </c>
      <c r="C65" s="4">
        <v>0.7768816101865309</v>
      </c>
      <c r="E65"/>
    </row>
    <row r="66" spans="1:5">
      <c r="A66" s="86"/>
      <c r="B66" s="4">
        <v>0.8971161363143928</v>
      </c>
      <c r="C66" s="4">
        <v>0.85137502035354207</v>
      </c>
      <c r="E66"/>
    </row>
    <row r="67" spans="1:5">
      <c r="A67" s="87"/>
      <c r="B67" s="4">
        <v>0.83246796848328386</v>
      </c>
      <c r="C67" s="4">
        <v>1.1439045430915156</v>
      </c>
      <c r="E67"/>
    </row>
    <row r="68" spans="1:5">
      <c r="A68" s="5"/>
      <c r="B68" s="45" t="s">
        <v>632</v>
      </c>
      <c r="C68" s="45"/>
      <c r="E68"/>
    </row>
    <row r="69" spans="1:5" ht="16.8">
      <c r="A69" s="85"/>
      <c r="B69" s="4" t="s">
        <v>29</v>
      </c>
      <c r="C69" s="4" t="s">
        <v>30</v>
      </c>
      <c r="E69"/>
    </row>
    <row r="70" spans="1:5">
      <c r="A70" s="86"/>
      <c r="B70" s="4">
        <v>0.93070766889206524</v>
      </c>
      <c r="C70" s="4">
        <v>0.84680400630927222</v>
      </c>
      <c r="E70"/>
    </row>
    <row r="71" spans="1:5">
      <c r="A71" s="86"/>
      <c r="B71" s="4">
        <v>0.98849118109320688</v>
      </c>
      <c r="C71" s="4">
        <v>0.86687747406446447</v>
      </c>
      <c r="E71"/>
    </row>
    <row r="72" spans="1:5">
      <c r="A72" s="87"/>
      <c r="B72" s="4">
        <v>1.0869608661851053</v>
      </c>
      <c r="C72" s="4">
        <v>0.92440694255331879</v>
      </c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</sheetData>
  <mergeCells count="14">
    <mergeCell ref="A64:A67"/>
    <mergeCell ref="A69:A72"/>
    <mergeCell ref="B1:C1"/>
    <mergeCell ref="B11:C11"/>
    <mergeCell ref="B20:C20"/>
    <mergeCell ref="B53:D53"/>
    <mergeCell ref="B42:D42"/>
    <mergeCell ref="B31:D31"/>
    <mergeCell ref="A3:A8"/>
    <mergeCell ref="A33:A38"/>
    <mergeCell ref="A44:A49"/>
    <mergeCell ref="A55:A60"/>
    <mergeCell ref="A13:A18"/>
    <mergeCell ref="A22:A2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B89" zoomScale="70" zoomScaleNormal="70" workbookViewId="0">
      <selection activeCell="E120" sqref="E120"/>
    </sheetView>
  </sheetViews>
  <sheetFormatPr defaultRowHeight="14.4"/>
  <cols>
    <col min="1" max="1" width="37" bestFit="1" customWidth="1"/>
    <col min="2" max="2" width="13.33203125" customWidth="1"/>
    <col min="3" max="3" width="16.88671875" customWidth="1"/>
    <col min="4" max="4" width="4.33203125" customWidth="1"/>
    <col min="5" max="5" width="37.109375" bestFit="1" customWidth="1"/>
    <col min="6" max="6" width="13.109375" customWidth="1"/>
    <col min="7" max="7" width="14.88671875" customWidth="1"/>
    <col min="9" max="9" width="37.109375" bestFit="1" customWidth="1"/>
    <col min="10" max="10" width="15.44140625" customWidth="1"/>
    <col min="11" max="11" width="16.33203125" customWidth="1"/>
    <col min="12" max="12" width="13.44140625" customWidth="1"/>
    <col min="13" max="13" width="20.6640625" customWidth="1"/>
    <col min="14" max="14" width="13.77734375" customWidth="1"/>
    <col min="15" max="15" width="14.44140625" customWidth="1"/>
  </cols>
  <sheetData>
    <row r="1" spans="1:11" ht="33" customHeight="1">
      <c r="A1" s="12" t="s">
        <v>726</v>
      </c>
      <c r="B1" s="58" t="s">
        <v>45</v>
      </c>
      <c r="C1" s="58"/>
      <c r="E1" s="12" t="s">
        <v>717</v>
      </c>
      <c r="F1" s="58" t="s">
        <v>130</v>
      </c>
      <c r="G1" s="58"/>
      <c r="I1" s="12" t="s">
        <v>718</v>
      </c>
      <c r="J1" s="59" t="s">
        <v>137</v>
      </c>
      <c r="K1" s="59"/>
    </row>
    <row r="2" spans="1:11" ht="16.8">
      <c r="B2" s="2" t="s">
        <v>29</v>
      </c>
      <c r="C2" s="2" t="s">
        <v>30</v>
      </c>
      <c r="E2" s="6"/>
      <c r="F2" s="2" t="s">
        <v>29</v>
      </c>
      <c r="G2" s="2" t="s">
        <v>30</v>
      </c>
      <c r="I2" s="6"/>
      <c r="J2" s="2" t="s">
        <v>29</v>
      </c>
      <c r="K2" s="2" t="s">
        <v>30</v>
      </c>
    </row>
    <row r="3" spans="1:11">
      <c r="A3" s="60" t="s">
        <v>31</v>
      </c>
      <c r="B3" s="4">
        <v>1.0841642447102797</v>
      </c>
      <c r="C3" s="4">
        <v>1.1510495982972819</v>
      </c>
      <c r="E3" s="57"/>
      <c r="F3" s="24">
        <v>7.8250999999999999</v>
      </c>
      <c r="G3" s="24">
        <v>7.6543999999999999</v>
      </c>
      <c r="I3" s="57"/>
      <c r="J3" s="4">
        <v>109</v>
      </c>
      <c r="K3" s="4">
        <v>118</v>
      </c>
    </row>
    <row r="4" spans="1:11">
      <c r="A4" s="61"/>
      <c r="B4" s="4">
        <v>1.2271684806250878</v>
      </c>
      <c r="C4" s="4">
        <v>1.236632362782452</v>
      </c>
      <c r="E4" s="57"/>
      <c r="F4" s="24">
        <v>7.5833000000000004</v>
      </c>
      <c r="G4" s="24">
        <v>7.6485000000000003</v>
      </c>
      <c r="I4" s="57"/>
      <c r="J4" s="4">
        <v>125</v>
      </c>
      <c r="K4" s="4">
        <v>129</v>
      </c>
    </row>
    <row r="5" spans="1:11">
      <c r="A5" s="62"/>
      <c r="B5" s="4">
        <v>0.75162415329247478</v>
      </c>
      <c r="C5" s="4">
        <v>1.2343486920308344</v>
      </c>
      <c r="E5" s="57"/>
      <c r="F5" s="24">
        <v>7.6763000000000003</v>
      </c>
      <c r="G5" s="24">
        <v>7.6012000000000004</v>
      </c>
      <c r="I5" s="57"/>
      <c r="J5" s="4">
        <v>115</v>
      </c>
      <c r="K5" s="4">
        <v>122</v>
      </c>
    </row>
    <row r="6" spans="1:11">
      <c r="A6" s="60" t="s">
        <v>32</v>
      </c>
      <c r="B6" s="4">
        <v>1.1887813052153131</v>
      </c>
      <c r="C6" s="4">
        <v>4.0314066987216624</v>
      </c>
      <c r="E6" s="57"/>
      <c r="F6" s="24">
        <v>7.6124999999999998</v>
      </c>
      <c r="G6" s="24">
        <v>7.6033999999999997</v>
      </c>
      <c r="I6" s="57"/>
      <c r="J6" s="4">
        <v>137</v>
      </c>
      <c r="K6" s="4">
        <v>118</v>
      </c>
    </row>
    <row r="7" spans="1:11">
      <c r="A7" s="61"/>
      <c r="B7" s="4">
        <v>0.6931870783398153</v>
      </c>
      <c r="C7" s="4">
        <v>2.1137674528639923</v>
      </c>
      <c r="E7" s="57"/>
      <c r="F7" s="24">
        <v>7.6074999999999999</v>
      </c>
      <c r="G7" s="24">
        <v>7.6064999999999996</v>
      </c>
      <c r="I7" s="57"/>
      <c r="J7" s="4">
        <v>132</v>
      </c>
      <c r="K7" s="4">
        <v>121</v>
      </c>
    </row>
    <row r="8" spans="1:11">
      <c r="A8" s="62"/>
      <c r="B8" s="4">
        <v>1.158413242564472</v>
      </c>
      <c r="C8" s="4">
        <v>2.5903553083300013</v>
      </c>
      <c r="E8" s="57"/>
      <c r="F8" s="24">
        <v>7.6527000000000003</v>
      </c>
      <c r="G8" s="24">
        <v>7.6573000000000002</v>
      </c>
      <c r="I8" s="57"/>
      <c r="J8" s="4">
        <v>127</v>
      </c>
      <c r="K8" s="4">
        <v>121</v>
      </c>
    </row>
    <row r="9" spans="1:11">
      <c r="A9" s="60" t="s">
        <v>33</v>
      </c>
      <c r="B9" s="4">
        <v>0.56677577447111338</v>
      </c>
      <c r="C9" s="4">
        <v>0.6954329518520902</v>
      </c>
    </row>
    <row r="10" spans="1:11" ht="15" customHeight="1">
      <c r="A10" s="61"/>
      <c r="B10" s="4">
        <v>0.58750240664824493</v>
      </c>
      <c r="C10" s="4">
        <v>0.71564532449393214</v>
      </c>
      <c r="E10" s="12" t="s">
        <v>719</v>
      </c>
      <c r="F10" s="58" t="s">
        <v>131</v>
      </c>
      <c r="G10" s="58"/>
      <c r="I10" s="93" t="s">
        <v>720</v>
      </c>
      <c r="J10" s="89" t="s">
        <v>137</v>
      </c>
      <c r="K10" s="90"/>
    </row>
    <row r="11" spans="1:11" ht="16.8">
      <c r="A11" s="62"/>
      <c r="B11" s="4">
        <v>0.60575934725350844</v>
      </c>
      <c r="C11" s="4">
        <v>0.29813066220322942</v>
      </c>
      <c r="E11" s="6"/>
      <c r="F11" s="2" t="s">
        <v>29</v>
      </c>
      <c r="G11" s="2" t="s">
        <v>30</v>
      </c>
      <c r="I11" s="94"/>
      <c r="J11" s="91"/>
      <c r="K11" s="92"/>
    </row>
    <row r="12" spans="1:11" ht="16.8">
      <c r="A12" s="60" t="s">
        <v>34</v>
      </c>
      <c r="B12" s="4">
        <v>3.1145840881396644E-2</v>
      </c>
      <c r="C12" s="4">
        <v>2.7279922071091926E-2</v>
      </c>
      <c r="E12" s="57"/>
      <c r="F12" s="24">
        <v>3.8910999999999998</v>
      </c>
      <c r="G12" s="24">
        <v>3.6844000000000001</v>
      </c>
      <c r="I12" s="77"/>
      <c r="J12" s="2" t="s">
        <v>29</v>
      </c>
      <c r="K12" s="2" t="s">
        <v>30</v>
      </c>
    </row>
    <row r="13" spans="1:11">
      <c r="A13" s="61"/>
      <c r="B13" s="4">
        <v>3.6886839677693989E-2</v>
      </c>
      <c r="C13" s="4">
        <v>2.6271031667476789E-2</v>
      </c>
      <c r="E13" s="57"/>
      <c r="F13" s="24">
        <v>3.7130999999999998</v>
      </c>
      <c r="G13" s="24">
        <v>3.6254</v>
      </c>
      <c r="I13" s="78"/>
      <c r="J13" s="4">
        <v>50</v>
      </c>
      <c r="K13" s="4">
        <v>49</v>
      </c>
    </row>
    <row r="14" spans="1:11">
      <c r="A14" s="62"/>
      <c r="B14" s="4">
        <v>3.0884283396569488E-2</v>
      </c>
      <c r="C14" s="4">
        <v>2.7222625023807151E-2</v>
      </c>
      <c r="E14" s="57"/>
      <c r="F14" s="24">
        <v>3.6930000000000001</v>
      </c>
      <c r="G14" s="24">
        <v>3.6375999999999999</v>
      </c>
      <c r="I14" s="78"/>
      <c r="J14" s="4">
        <v>53</v>
      </c>
      <c r="K14" s="4">
        <v>49</v>
      </c>
    </row>
    <row r="15" spans="1:11">
      <c r="A15" s="60" t="s">
        <v>35</v>
      </c>
      <c r="B15" s="4">
        <v>0.13356834105791837</v>
      </c>
      <c r="C15" s="4">
        <v>0.24769729178845373</v>
      </c>
      <c r="E15" s="57"/>
      <c r="F15" s="24">
        <v>3.7608999999999999</v>
      </c>
      <c r="G15" s="24">
        <v>3.5891000000000002</v>
      </c>
      <c r="I15" s="78"/>
      <c r="J15" s="4">
        <v>51</v>
      </c>
      <c r="K15" s="4">
        <v>48</v>
      </c>
    </row>
    <row r="16" spans="1:11">
      <c r="A16" s="61"/>
      <c r="B16" s="4">
        <v>0.12040356381066789</v>
      </c>
      <c r="C16" s="4">
        <v>0.32478344458483599</v>
      </c>
      <c r="E16" s="57"/>
      <c r="F16" s="24">
        <v>3.7675000000000001</v>
      </c>
      <c r="G16" s="24">
        <v>3.7162999999999999</v>
      </c>
      <c r="I16" s="78"/>
      <c r="J16" s="4">
        <v>53</v>
      </c>
      <c r="K16" s="4">
        <v>50</v>
      </c>
    </row>
    <row r="17" spans="1:11">
      <c r="A17" s="62"/>
      <c r="B17" s="4">
        <v>7.7269881731187331E-2</v>
      </c>
      <c r="C17" s="4">
        <v>0.24481830436026369</v>
      </c>
      <c r="E17" s="57"/>
      <c r="F17" s="24">
        <v>3.6798999999999999</v>
      </c>
      <c r="G17" s="24">
        <v>3.7075999999999998</v>
      </c>
      <c r="I17" s="78"/>
      <c r="J17" s="4">
        <v>52</v>
      </c>
      <c r="K17" s="4">
        <v>47</v>
      </c>
    </row>
    <row r="18" spans="1:11">
      <c r="A18" s="60" t="s">
        <v>36</v>
      </c>
      <c r="B18" s="4">
        <v>0.16364597230881328</v>
      </c>
      <c r="C18" s="4">
        <v>8.4767203123121401E-2</v>
      </c>
      <c r="I18" s="79"/>
      <c r="J18" s="4">
        <v>53</v>
      </c>
      <c r="K18" s="4">
        <v>52</v>
      </c>
    </row>
    <row r="19" spans="1:11">
      <c r="A19" s="61"/>
      <c r="B19" s="4">
        <v>0.18797551598621876</v>
      </c>
      <c r="C19" s="4">
        <v>9.7700968018106391E-2</v>
      </c>
      <c r="E19" s="12" t="s">
        <v>721</v>
      </c>
      <c r="F19" s="58" t="s">
        <v>46</v>
      </c>
      <c r="G19" s="58"/>
    </row>
    <row r="20" spans="1:11" ht="16.8">
      <c r="A20" s="62"/>
      <c r="B20" s="4">
        <v>0.1455294798141254</v>
      </c>
      <c r="C20" s="4">
        <v>9.1754114673569545E-2</v>
      </c>
      <c r="E20" s="6"/>
      <c r="F20" s="2" t="s">
        <v>29</v>
      </c>
      <c r="G20" s="2" t="s">
        <v>30</v>
      </c>
    </row>
    <row r="21" spans="1:11">
      <c r="A21" s="60" t="s">
        <v>37</v>
      </c>
      <c r="B21" s="4">
        <v>0.19977528254828417</v>
      </c>
      <c r="C21" s="4">
        <v>0.30067635676762811</v>
      </c>
      <c r="E21" s="60" t="s">
        <v>132</v>
      </c>
      <c r="F21" s="4">
        <v>77.446276898151197</v>
      </c>
      <c r="G21" s="4">
        <v>74.019808068164352</v>
      </c>
    </row>
    <row r="22" spans="1:11">
      <c r="A22" s="61"/>
      <c r="B22" s="4">
        <v>0.25039598479271652</v>
      </c>
      <c r="C22" s="4">
        <v>0.11165218064068699</v>
      </c>
      <c r="E22" s="62"/>
      <c r="F22" s="4">
        <v>75.839427278916048</v>
      </c>
      <c r="G22" s="4">
        <v>87.051555145632491</v>
      </c>
    </row>
    <row r="23" spans="1:11">
      <c r="A23" s="62"/>
      <c r="B23" s="4">
        <v>0.20458184099432922</v>
      </c>
      <c r="C23" s="4">
        <v>0.17624855485470861</v>
      </c>
      <c r="E23" s="60" t="s">
        <v>48</v>
      </c>
      <c r="F23" s="4">
        <v>63.826668423479816</v>
      </c>
      <c r="G23" s="4">
        <v>68.551580765824127</v>
      </c>
      <c r="I23" s="12" t="s">
        <v>722</v>
      </c>
      <c r="J23" s="59" t="s">
        <v>485</v>
      </c>
      <c r="K23" s="59"/>
    </row>
    <row r="24" spans="1:11" ht="16.8">
      <c r="A24" s="60" t="s">
        <v>38</v>
      </c>
      <c r="B24" s="4">
        <v>0.36550169455704451</v>
      </c>
      <c r="C24" s="4">
        <v>0.21609186501041797</v>
      </c>
      <c r="E24" s="62"/>
      <c r="F24" s="4">
        <v>66.073010226116494</v>
      </c>
      <c r="G24" s="4">
        <v>68.479051223303159</v>
      </c>
      <c r="I24" s="6"/>
      <c r="J24" s="2" t="s">
        <v>29</v>
      </c>
      <c r="K24" s="2" t="s">
        <v>30</v>
      </c>
    </row>
    <row r="25" spans="1:11">
      <c r="A25" s="61"/>
      <c r="B25" s="4">
        <v>0.49718338845959897</v>
      </c>
      <c r="C25" s="4">
        <v>0.29644780095673967</v>
      </c>
      <c r="E25" s="60" t="s">
        <v>133</v>
      </c>
      <c r="F25" s="4">
        <v>77.467407456207766</v>
      </c>
      <c r="G25" s="4">
        <v>73.826339021015883</v>
      </c>
      <c r="I25" s="60"/>
      <c r="J25" s="4">
        <v>795</v>
      </c>
      <c r="K25" s="4">
        <v>664</v>
      </c>
    </row>
    <row r="26" spans="1:11">
      <c r="A26" s="62"/>
      <c r="B26" s="4">
        <v>0.62618028859795083</v>
      </c>
      <c r="C26" s="4">
        <v>0.24976617224563136</v>
      </c>
      <c r="E26" s="62"/>
      <c r="F26" s="4">
        <v>71.11488093930943</v>
      </c>
      <c r="G26" s="4">
        <v>80.920277283674082</v>
      </c>
      <c r="I26" s="61"/>
      <c r="J26" s="4">
        <v>735</v>
      </c>
      <c r="K26" s="4">
        <v>657</v>
      </c>
    </row>
    <row r="27" spans="1:11">
      <c r="A27" s="63" t="s">
        <v>39</v>
      </c>
      <c r="B27" s="4">
        <v>5.7486239805597785</v>
      </c>
      <c r="C27" s="4">
        <v>14.177684247522048</v>
      </c>
      <c r="E27" s="60" t="s">
        <v>134</v>
      </c>
      <c r="F27" s="4">
        <v>75.037698281983168</v>
      </c>
      <c r="G27" s="4">
        <v>69.567604365680651</v>
      </c>
      <c r="I27" s="61"/>
      <c r="J27" s="4">
        <v>744</v>
      </c>
      <c r="K27" s="4">
        <v>689</v>
      </c>
    </row>
    <row r="28" spans="1:11">
      <c r="A28" s="64"/>
      <c r="B28" s="4">
        <v>7.2100869945967112</v>
      </c>
      <c r="C28" s="4">
        <v>10.835421220649934</v>
      </c>
      <c r="E28" s="62"/>
      <c r="F28" s="4">
        <v>71.284889210971301</v>
      </c>
      <c r="G28" s="4">
        <v>77.76335726991239</v>
      </c>
      <c r="I28" s="61"/>
      <c r="J28" s="4">
        <v>774</v>
      </c>
      <c r="K28" s="4">
        <v>655</v>
      </c>
    </row>
    <row r="29" spans="1:11">
      <c r="A29" s="65"/>
      <c r="B29" s="4">
        <v>6.0677010201805794</v>
      </c>
      <c r="C29" s="4">
        <v>10.783971372272076</v>
      </c>
      <c r="E29" s="60" t="s">
        <v>135</v>
      </c>
      <c r="F29" s="4">
        <v>72.303840832729421</v>
      </c>
      <c r="G29" s="4">
        <v>78.662040392062138</v>
      </c>
      <c r="I29" s="61"/>
      <c r="J29" s="4">
        <v>775</v>
      </c>
      <c r="K29" s="4">
        <v>675</v>
      </c>
    </row>
    <row r="30" spans="1:11">
      <c r="A30" s="60" t="s">
        <v>40</v>
      </c>
      <c r="B30" s="4">
        <v>5.5943997015408451</v>
      </c>
      <c r="C30" s="4">
        <v>10.921128233984717</v>
      </c>
      <c r="E30" s="62"/>
      <c r="F30" s="4">
        <v>77.428245163273814</v>
      </c>
      <c r="G30" s="4">
        <v>80.652389422730039</v>
      </c>
      <c r="I30" s="61"/>
      <c r="J30" s="4">
        <v>761</v>
      </c>
      <c r="K30" s="4">
        <v>649</v>
      </c>
    </row>
    <row r="31" spans="1:11">
      <c r="A31" s="61"/>
      <c r="B31" s="4">
        <v>4.4712142146671603</v>
      </c>
      <c r="C31" s="4">
        <v>12.740500070162453</v>
      </c>
      <c r="E31" s="60" t="s">
        <v>136</v>
      </c>
      <c r="F31" s="4">
        <v>76.772295056767021</v>
      </c>
      <c r="G31" s="4">
        <v>74.994100000000003</v>
      </c>
      <c r="I31" s="61"/>
      <c r="J31" s="4">
        <v>746</v>
      </c>
      <c r="K31" s="4">
        <v>668</v>
      </c>
    </row>
    <row r="32" spans="1:11">
      <c r="A32" s="62"/>
      <c r="B32" s="4">
        <v>3.7914507952286156</v>
      </c>
      <c r="C32" s="4">
        <v>9.6347684833540992</v>
      </c>
      <c r="E32" s="62"/>
      <c r="F32" s="4">
        <v>75.102500000000006</v>
      </c>
      <c r="G32" s="4">
        <v>79.1536735694783</v>
      </c>
      <c r="I32" s="61"/>
      <c r="J32" s="4">
        <v>785</v>
      </c>
      <c r="K32" s="4">
        <v>682</v>
      </c>
    </row>
    <row r="33" spans="1:11">
      <c r="A33" s="60" t="s">
        <v>41</v>
      </c>
      <c r="B33" s="4">
        <v>8.7783512608905756</v>
      </c>
      <c r="C33" s="4">
        <v>12.55610128553292</v>
      </c>
      <c r="I33" s="61"/>
      <c r="J33" s="4">
        <v>774</v>
      </c>
      <c r="K33" s="4">
        <v>669</v>
      </c>
    </row>
    <row r="34" spans="1:11">
      <c r="A34" s="61"/>
      <c r="B34" s="4">
        <v>9.5675530808636271</v>
      </c>
      <c r="C34" s="4">
        <v>12.243266939326247</v>
      </c>
      <c r="E34" s="12" t="s">
        <v>723</v>
      </c>
      <c r="F34" s="58" t="s">
        <v>484</v>
      </c>
      <c r="G34" s="58"/>
      <c r="I34" s="62"/>
      <c r="J34" s="4">
        <v>784</v>
      </c>
      <c r="K34" s="4">
        <v>643</v>
      </c>
    </row>
    <row r="35" spans="1:11" ht="16.8">
      <c r="A35" s="62"/>
      <c r="B35" s="4">
        <v>7.2894838606199306</v>
      </c>
      <c r="C35" s="4">
        <v>10.122894764089837</v>
      </c>
      <c r="E35" s="6"/>
      <c r="F35" s="2" t="s">
        <v>29</v>
      </c>
      <c r="G35" s="2" t="s">
        <v>30</v>
      </c>
    </row>
    <row r="36" spans="1:11">
      <c r="A36" s="60" t="s">
        <v>42</v>
      </c>
      <c r="B36" s="4">
        <v>5.736110659696507E-2</v>
      </c>
      <c r="C36" s="4">
        <v>7.7994525114337104E-2</v>
      </c>
      <c r="E36" s="60" t="s">
        <v>132</v>
      </c>
      <c r="F36" s="4">
        <v>75.754514643769539</v>
      </c>
      <c r="G36" s="4">
        <v>69.587368513516495</v>
      </c>
      <c r="I36" s="12" t="s">
        <v>724</v>
      </c>
      <c r="J36" s="59" t="s">
        <v>486</v>
      </c>
      <c r="K36" s="59"/>
    </row>
    <row r="37" spans="1:11" ht="16.8">
      <c r="A37" s="61"/>
      <c r="B37" s="4">
        <v>8.4397846632037282E-2</v>
      </c>
      <c r="C37" s="4">
        <v>0.17233050413547171</v>
      </c>
      <c r="E37" s="62"/>
      <c r="F37" s="4">
        <v>71.497902804312972</v>
      </c>
      <c r="G37" s="4">
        <v>61.48379339877463</v>
      </c>
      <c r="I37" s="6"/>
      <c r="J37" s="2" t="s">
        <v>29</v>
      </c>
      <c r="K37" s="2" t="s">
        <v>30</v>
      </c>
    </row>
    <row r="38" spans="1:11">
      <c r="A38" s="62"/>
      <c r="B38" s="4">
        <v>7.3500608292672492E-2</v>
      </c>
      <c r="C38" s="4">
        <v>0.16212179959536663</v>
      </c>
      <c r="E38" s="60" t="s">
        <v>48</v>
      </c>
      <c r="F38" s="4">
        <v>60.785002671819996</v>
      </c>
      <c r="G38" s="4">
        <v>60.560120132555738</v>
      </c>
      <c r="I38" s="60"/>
      <c r="J38" s="4">
        <v>140.34045622576863</v>
      </c>
      <c r="K38" s="4">
        <v>94.977443609022558</v>
      </c>
    </row>
    <row r="39" spans="1:11">
      <c r="A39" s="60" t="s">
        <v>43</v>
      </c>
      <c r="B39" s="4">
        <v>0.35064506612889768</v>
      </c>
      <c r="C39" s="4">
        <v>0.43363406497604384</v>
      </c>
      <c r="E39" s="62"/>
      <c r="F39" s="4">
        <v>60.307735101858576</v>
      </c>
      <c r="G39" s="4">
        <v>64.011243604102162</v>
      </c>
      <c r="I39" s="61"/>
      <c r="J39" s="4">
        <v>135.81520151474166</v>
      </c>
      <c r="K39" s="4">
        <v>104.78195488721803</v>
      </c>
    </row>
    <row r="40" spans="1:11">
      <c r="A40" s="61"/>
      <c r="B40" s="4">
        <v>0.47423257392060059</v>
      </c>
      <c r="C40" s="4">
        <v>0.55836612869786639</v>
      </c>
      <c r="E40" s="60" t="s">
        <v>133</v>
      </c>
      <c r="F40" s="4">
        <v>71.59233151063971</v>
      </c>
      <c r="G40" s="4">
        <v>62.504666534905681</v>
      </c>
      <c r="I40" s="61"/>
      <c r="J40" s="4">
        <v>147.24371111712199</v>
      </c>
      <c r="K40" s="4">
        <v>109.68785501758184</v>
      </c>
    </row>
    <row r="41" spans="1:11">
      <c r="A41" s="62"/>
      <c r="B41" s="4">
        <v>0.44462161780639853</v>
      </c>
      <c r="C41" s="4">
        <v>1.4322169039760877</v>
      </c>
      <c r="E41" s="62"/>
      <c r="F41" s="4">
        <v>72.707907855150765</v>
      </c>
      <c r="G41" s="4">
        <v>62.024836945780358</v>
      </c>
      <c r="I41" s="61"/>
      <c r="J41" s="4">
        <v>145.03218826075198</v>
      </c>
      <c r="K41" s="4">
        <v>110.04165539626725</v>
      </c>
    </row>
    <row r="42" spans="1:11">
      <c r="A42" s="60" t="s">
        <v>44</v>
      </c>
      <c r="B42" s="4">
        <v>0.40539026042814719</v>
      </c>
      <c r="C42" s="4">
        <v>0.76083208901220878</v>
      </c>
      <c r="E42" s="60" t="s">
        <v>134</v>
      </c>
      <c r="F42" s="4">
        <v>61.670912298423993</v>
      </c>
      <c r="G42" s="4">
        <v>63.191690273843257</v>
      </c>
      <c r="I42" s="61"/>
      <c r="J42" s="4">
        <v>149.54503651609414</v>
      </c>
      <c r="K42" s="4">
        <v>104.30075187969923</v>
      </c>
    </row>
    <row r="43" spans="1:11">
      <c r="A43" s="61"/>
      <c r="B43" s="4">
        <v>0.29506744613892077</v>
      </c>
      <c r="C43" s="4">
        <v>0.57373244066690965</v>
      </c>
      <c r="E43" s="62"/>
      <c r="F43" s="4">
        <v>77.446911302896538</v>
      </c>
      <c r="G43" s="4">
        <v>66.067781615577914</v>
      </c>
      <c r="I43" s="61"/>
      <c r="J43" s="4">
        <v>142.95320530159589</v>
      </c>
      <c r="K43" s="4">
        <v>95.037593984962399</v>
      </c>
    </row>
    <row r="44" spans="1:11">
      <c r="A44" s="62"/>
      <c r="B44" s="4">
        <v>0.92424676891522628</v>
      </c>
      <c r="C44" s="4">
        <v>1.1314582360097134</v>
      </c>
      <c r="E44" s="60" t="s">
        <v>135</v>
      </c>
      <c r="F44" s="4">
        <v>65.717987570547038</v>
      </c>
      <c r="G44" s="4">
        <v>60.596877264641932</v>
      </c>
      <c r="I44" s="61"/>
      <c r="J44" s="4">
        <v>150.37868542061128</v>
      </c>
      <c r="K44" s="4">
        <v>108.45112781954886</v>
      </c>
    </row>
    <row r="45" spans="1:11">
      <c r="E45" s="62"/>
      <c r="F45" s="4">
        <v>74.987189904180482</v>
      </c>
      <c r="G45" s="4">
        <v>59.480215112009034</v>
      </c>
      <c r="I45" s="61"/>
      <c r="J45" s="4">
        <v>153.12307276169867</v>
      </c>
      <c r="K45" s="4">
        <v>107.86967418546367</v>
      </c>
    </row>
    <row r="46" spans="1:11">
      <c r="E46" s="60" t="s">
        <v>136</v>
      </c>
      <c r="F46" s="4">
        <v>75.866365080410802</v>
      </c>
      <c r="G46" s="4">
        <v>61.243342671631758</v>
      </c>
      <c r="I46" s="61"/>
      <c r="J46" s="4">
        <v>144.77143629970246</v>
      </c>
      <c r="K46" s="4">
        <v>105.59398496240601</v>
      </c>
    </row>
    <row r="47" spans="1:11">
      <c r="E47" s="62"/>
      <c r="F47" s="4">
        <v>68.965699999999998</v>
      </c>
      <c r="G47" s="4">
        <v>68.160300000000007</v>
      </c>
      <c r="I47" s="62"/>
      <c r="J47" s="4">
        <v>147.64728157965919</v>
      </c>
      <c r="K47" s="4">
        <v>106.55639097744361</v>
      </c>
    </row>
    <row r="49" spans="9:11">
      <c r="I49" s="12" t="s">
        <v>725</v>
      </c>
      <c r="J49" s="59" t="s">
        <v>484</v>
      </c>
      <c r="K49" s="59"/>
    </row>
    <row r="50" spans="9:11" ht="16.8">
      <c r="I50" s="6"/>
      <c r="J50" s="2" t="s">
        <v>29</v>
      </c>
      <c r="K50" s="2" t="s">
        <v>30</v>
      </c>
    </row>
    <row r="51" spans="9:11">
      <c r="I51" s="60"/>
      <c r="J51" s="4">
        <v>50.137408709764671</v>
      </c>
      <c r="K51" s="4">
        <v>40.060150375939848</v>
      </c>
    </row>
    <row r="52" spans="9:11">
      <c r="I52" s="61"/>
      <c r="J52" s="4">
        <v>46.451717608872059</v>
      </c>
      <c r="K52" s="4">
        <v>34.255639097744357</v>
      </c>
    </row>
    <row r="53" spans="9:11">
      <c r="I53" s="61"/>
      <c r="J53" s="4">
        <v>51.118203949147947</v>
      </c>
      <c r="K53" s="4">
        <v>40.051393021368675</v>
      </c>
    </row>
    <row r="54" spans="9:11">
      <c r="I54" s="61"/>
      <c r="J54" s="4">
        <v>44.418176900189344</v>
      </c>
      <c r="K54" s="4">
        <v>40.471733838247232</v>
      </c>
    </row>
    <row r="55" spans="9:11">
      <c r="I55" s="61"/>
      <c r="J55" s="4">
        <v>50.303489315661352</v>
      </c>
      <c r="K55" s="4">
        <v>40.81203007518797</v>
      </c>
    </row>
    <row r="56" spans="9:11">
      <c r="I56" s="61"/>
      <c r="J56" s="4">
        <v>47.80921467856821</v>
      </c>
      <c r="K56" s="4">
        <v>34.285714285714292</v>
      </c>
    </row>
    <row r="57" spans="9:11">
      <c r="I57" s="61"/>
      <c r="J57" s="4">
        <v>52.004327833378419</v>
      </c>
      <c r="K57" s="4">
        <v>36.481203007518793</v>
      </c>
    </row>
    <row r="58" spans="9:11">
      <c r="I58" s="61"/>
      <c r="J58" s="4">
        <v>54.686502569651068</v>
      </c>
      <c r="K58" s="4">
        <v>42.94736842105263</v>
      </c>
    </row>
    <row r="59" spans="9:11">
      <c r="I59" s="61"/>
      <c r="J59" s="4">
        <v>52.803895050040566</v>
      </c>
      <c r="K59" s="4">
        <v>35.278195488721806</v>
      </c>
    </row>
    <row r="60" spans="9:11">
      <c r="I60" s="62"/>
      <c r="J60" s="4">
        <v>50.011360562618343</v>
      </c>
      <c r="K60" s="4">
        <v>43.218045112781958</v>
      </c>
    </row>
    <row r="63" spans="9:11">
      <c r="I63" s="12" t="s">
        <v>716</v>
      </c>
      <c r="J63" s="57" t="s">
        <v>142</v>
      </c>
      <c r="K63" s="57"/>
    </row>
    <row r="64" spans="9:11" ht="16.8">
      <c r="I64" s="4"/>
      <c r="J64" s="4" t="s">
        <v>138</v>
      </c>
      <c r="K64" s="4" t="s">
        <v>139</v>
      </c>
    </row>
    <row r="65" spans="9:12">
      <c r="I65" s="9"/>
      <c r="J65" s="4">
        <v>2.4849999999999999</v>
      </c>
      <c r="K65" s="4">
        <v>1.9311</v>
      </c>
    </row>
    <row r="66" spans="9:12">
      <c r="I66" s="9"/>
      <c r="J66" s="4">
        <v>2.7698</v>
      </c>
      <c r="K66" s="4">
        <v>1.9469000000000001</v>
      </c>
    </row>
    <row r="67" spans="9:12">
      <c r="I67" s="19"/>
      <c r="J67" s="4">
        <v>2.6591</v>
      </c>
      <c r="K67" s="4">
        <v>1.5511999999999999</v>
      </c>
    </row>
    <row r="68" spans="9:12" ht="16.8">
      <c r="I68" s="6"/>
      <c r="J68" s="4" t="s">
        <v>140</v>
      </c>
      <c r="K68" s="4" t="s">
        <v>141</v>
      </c>
    </row>
    <row r="69" spans="9:12">
      <c r="I69" s="9"/>
      <c r="J69" s="4">
        <v>1.2948</v>
      </c>
      <c r="K69" s="4">
        <v>0.59530000000000005</v>
      </c>
    </row>
    <row r="70" spans="9:12">
      <c r="I70" s="9"/>
      <c r="J70" s="4">
        <v>1.1572</v>
      </c>
      <c r="K70" s="4">
        <v>0.47189999999999999</v>
      </c>
    </row>
    <row r="71" spans="9:12">
      <c r="I71" s="10"/>
      <c r="J71" s="4">
        <v>0.96409999999999996</v>
      </c>
      <c r="K71" s="4">
        <v>0.77890000000000004</v>
      </c>
    </row>
    <row r="73" spans="9:12">
      <c r="I73" s="12" t="s">
        <v>755</v>
      </c>
      <c r="J73" s="58" t="s">
        <v>61</v>
      </c>
      <c r="K73" s="58"/>
      <c r="L73" s="58"/>
    </row>
    <row r="74" spans="9:12" ht="16.8">
      <c r="I74" s="6"/>
      <c r="J74" s="2" t="s">
        <v>29</v>
      </c>
      <c r="K74" s="2" t="s">
        <v>625</v>
      </c>
      <c r="L74" s="2" t="s">
        <v>30</v>
      </c>
    </row>
    <row r="75" spans="9:12">
      <c r="I75" s="66" t="s">
        <v>62</v>
      </c>
      <c r="J75" s="3">
        <v>1.006827597313394</v>
      </c>
      <c r="K75" s="3">
        <v>1.0215548488512374</v>
      </c>
      <c r="L75" s="3">
        <v>0.64925929429216533</v>
      </c>
    </row>
    <row r="76" spans="9:12">
      <c r="I76" s="67"/>
      <c r="J76" s="3">
        <v>0.92582836357629772</v>
      </c>
      <c r="K76" s="3">
        <v>0.90768691597941042</v>
      </c>
      <c r="L76" s="3">
        <v>0.57985603703369193</v>
      </c>
    </row>
    <row r="77" spans="9:12">
      <c r="I77" s="68"/>
      <c r="J77" s="3">
        <v>1.0727892358120592</v>
      </c>
      <c r="K77" s="3">
        <v>0.87914111741001577</v>
      </c>
      <c r="L77" s="3">
        <v>0.71805520351031582</v>
      </c>
    </row>
    <row r="78" spans="9:12">
      <c r="I78" s="66" t="s">
        <v>63</v>
      </c>
      <c r="J78" s="3">
        <v>1.0190913180425705</v>
      </c>
      <c r="K78" s="3">
        <v>0.99673599428474602</v>
      </c>
      <c r="L78" s="3">
        <v>0.6388651434657272</v>
      </c>
    </row>
    <row r="79" spans="9:12">
      <c r="I79" s="67"/>
      <c r="J79" s="3">
        <v>1.0034949338977923</v>
      </c>
      <c r="K79" s="3">
        <v>0.89464258248163064</v>
      </c>
      <c r="L79" s="3">
        <v>0.66056998973036007</v>
      </c>
    </row>
    <row r="80" spans="9:12">
      <c r="I80" s="68"/>
      <c r="J80" s="3">
        <v>0.97784881539253354</v>
      </c>
      <c r="K80" s="3">
        <v>1.0295281897892616</v>
      </c>
      <c r="L80" s="3">
        <v>0.69789569293283782</v>
      </c>
    </row>
    <row r="81" spans="9:12">
      <c r="I81" s="66" t="s">
        <v>64</v>
      </c>
      <c r="J81" s="3">
        <v>0.81812886060011281</v>
      </c>
      <c r="K81" s="3">
        <v>1.0433332202008627</v>
      </c>
      <c r="L81" s="3">
        <v>0.11392055617721408</v>
      </c>
    </row>
    <row r="82" spans="9:12">
      <c r="I82" s="67"/>
      <c r="J82" s="3">
        <v>1.017479692102683</v>
      </c>
      <c r="K82" s="3">
        <v>0.89775892779181821</v>
      </c>
      <c r="L82" s="3">
        <v>0.1528406284494217</v>
      </c>
    </row>
    <row r="83" spans="9:12">
      <c r="I83" s="68"/>
      <c r="J83" s="3">
        <v>1.2013029314530412</v>
      </c>
      <c r="K83" s="3">
        <v>0.88878107342191459</v>
      </c>
      <c r="L83" s="3">
        <v>0.15154309259298987</v>
      </c>
    </row>
    <row r="84" spans="9:12">
      <c r="I84" s="66" t="s">
        <v>65</v>
      </c>
      <c r="J84" s="3">
        <v>1.1246426516269465</v>
      </c>
      <c r="K84" s="3">
        <v>0.81673596687881078</v>
      </c>
      <c r="L84" s="3">
        <v>0.64433892940703641</v>
      </c>
    </row>
    <row r="85" spans="9:12">
      <c r="I85" s="67"/>
      <c r="J85" s="3">
        <v>0.91940133535603352</v>
      </c>
      <c r="K85" s="3">
        <v>1.110351660839932</v>
      </c>
      <c r="L85" s="3">
        <v>0.570240205369972</v>
      </c>
    </row>
    <row r="86" spans="9:12">
      <c r="I86" s="68"/>
      <c r="J86" s="3">
        <v>0.96711990046342788</v>
      </c>
      <c r="K86" s="3">
        <v>0.73330824553210416</v>
      </c>
      <c r="L86" s="3">
        <v>0.64662073090515282</v>
      </c>
    </row>
    <row r="87" spans="9:12">
      <c r="I87" s="66" t="s">
        <v>67</v>
      </c>
      <c r="J87" s="3">
        <v>1.0233206922250162</v>
      </c>
      <c r="K87" s="3">
        <v>0.97320007281611443</v>
      </c>
      <c r="L87" s="3">
        <v>0.54100293776342412</v>
      </c>
    </row>
    <row r="88" spans="9:12">
      <c r="I88" s="67"/>
      <c r="J88" s="3">
        <v>1.0221864223498514</v>
      </c>
      <c r="K88" s="3">
        <v>1.0236576708262144</v>
      </c>
      <c r="L88" s="3">
        <v>0.53019991106910602</v>
      </c>
    </row>
    <row r="89" spans="9:12">
      <c r="I89" s="68"/>
      <c r="J89" s="3">
        <v>0.95600053675532415</v>
      </c>
      <c r="K89" s="3">
        <v>0.86047687937404371</v>
      </c>
      <c r="L89" s="3">
        <v>0.44643849394574675</v>
      </c>
    </row>
    <row r="90" spans="9:12">
      <c r="I90" s="66" t="s">
        <v>68</v>
      </c>
      <c r="J90" s="3">
        <v>1.1297211121684518</v>
      </c>
      <c r="K90" s="3">
        <v>0.88792927093245433</v>
      </c>
      <c r="L90" s="3">
        <v>0.49635411793772721</v>
      </c>
    </row>
    <row r="91" spans="9:12">
      <c r="I91" s="67"/>
      <c r="J91" s="3">
        <v>0.96377391979388649</v>
      </c>
      <c r="K91" s="3">
        <v>0.90465628665234343</v>
      </c>
      <c r="L91" s="3">
        <v>0.59623032794796582</v>
      </c>
    </row>
    <row r="92" spans="9:12">
      <c r="I92" s="68"/>
      <c r="J92" s="3">
        <v>0.91844591146402788</v>
      </c>
      <c r="K92" s="3">
        <v>0.92773949596109317</v>
      </c>
      <c r="L92" s="3">
        <v>0.39169202684381971</v>
      </c>
    </row>
    <row r="93" spans="9:12">
      <c r="I93" s="66" t="s">
        <v>69</v>
      </c>
      <c r="J93" s="3">
        <v>0.91169089121213953</v>
      </c>
      <c r="K93" s="3">
        <v>1.0406728918597057</v>
      </c>
      <c r="L93" s="3">
        <v>0.62256296723421212</v>
      </c>
    </row>
    <row r="94" spans="9:12">
      <c r="I94" s="67"/>
      <c r="J94" s="3">
        <v>1.0627606133646552</v>
      </c>
      <c r="K94" s="3">
        <v>1.0589185811403312</v>
      </c>
      <c r="L94" s="3">
        <v>0.7659869224783461</v>
      </c>
    </row>
    <row r="95" spans="9:12">
      <c r="I95" s="68"/>
      <c r="J95" s="3">
        <v>1.0320884869244831</v>
      </c>
      <c r="K95" s="3">
        <v>0.90990741880956238</v>
      </c>
      <c r="L95" s="3">
        <v>0.5127728089684358</v>
      </c>
    </row>
    <row r="96" spans="9:12">
      <c r="I96" s="66" t="s">
        <v>70</v>
      </c>
      <c r="J96" s="3">
        <v>0.80049631505050312</v>
      </c>
      <c r="K96" s="3">
        <v>0.81874816126529049</v>
      </c>
      <c r="L96" s="3">
        <v>0.25436404590040118</v>
      </c>
    </row>
    <row r="97" spans="9:12">
      <c r="I97" s="67"/>
      <c r="J97" s="3">
        <v>0.96576338093183256</v>
      </c>
      <c r="K97" s="3">
        <v>0.99301792598329919</v>
      </c>
      <c r="L97" s="3">
        <v>0.12754618624087888</v>
      </c>
    </row>
    <row r="98" spans="9:12">
      <c r="I98" s="68"/>
      <c r="J98" s="3">
        <v>1.2935104117745333</v>
      </c>
      <c r="K98" s="3">
        <v>1.098752666575902</v>
      </c>
      <c r="L98" s="3">
        <v>0.18392846388202391</v>
      </c>
    </row>
    <row r="99" spans="9:12">
      <c r="I99" s="69" t="s">
        <v>71</v>
      </c>
      <c r="J99" s="3">
        <v>1.0338128214816824</v>
      </c>
      <c r="K99" s="3">
        <v>0.93563971109161703</v>
      </c>
      <c r="L99" s="3">
        <v>0.59587226352030886</v>
      </c>
    </row>
    <row r="100" spans="9:12">
      <c r="I100" s="70"/>
      <c r="J100" s="3">
        <v>1.0656251225123581</v>
      </c>
      <c r="K100" s="3">
        <v>1.0078458531176722</v>
      </c>
      <c r="L100" s="3">
        <v>0.56812291509195811</v>
      </c>
    </row>
    <row r="101" spans="9:12">
      <c r="I101" s="71"/>
      <c r="J101" s="3">
        <v>0.90772361775795385</v>
      </c>
      <c r="K101" s="3">
        <v>1.0145746365789232</v>
      </c>
      <c r="L101" s="3">
        <v>0.54535781006349326</v>
      </c>
    </row>
    <row r="102" spans="9:12">
      <c r="I102" s="72" t="s">
        <v>72</v>
      </c>
      <c r="J102" s="3">
        <v>1.0310100053832509</v>
      </c>
      <c r="K102" s="3">
        <v>0.98093764246383719</v>
      </c>
      <c r="L102" s="3">
        <v>0.67223302877783597</v>
      </c>
    </row>
    <row r="103" spans="9:12">
      <c r="I103" s="72"/>
      <c r="J103" s="3">
        <v>0.91363088933856451</v>
      </c>
      <c r="K103" s="3">
        <v>0.98039384592124335</v>
      </c>
      <c r="L103" s="3">
        <v>0.62552234792554584</v>
      </c>
    </row>
    <row r="104" spans="9:12">
      <c r="I104" s="72"/>
      <c r="J104" s="3">
        <v>1.0616132876143576</v>
      </c>
      <c r="K104" s="3">
        <v>0.98066570649943563</v>
      </c>
      <c r="L104" s="3">
        <v>0.57007883021563999</v>
      </c>
    </row>
    <row r="107" spans="9:12">
      <c r="I107" s="12" t="s">
        <v>756</v>
      </c>
    </row>
  </sheetData>
  <mergeCells count="56">
    <mergeCell ref="I102:I104"/>
    <mergeCell ref="J73:L73"/>
    <mergeCell ref="I87:I89"/>
    <mergeCell ref="I90:I92"/>
    <mergeCell ref="I93:I95"/>
    <mergeCell ref="I96:I98"/>
    <mergeCell ref="I99:I101"/>
    <mergeCell ref="I75:I77"/>
    <mergeCell ref="I78:I80"/>
    <mergeCell ref="I81:I83"/>
    <mergeCell ref="I84:I86"/>
    <mergeCell ref="B1:C1"/>
    <mergeCell ref="A3:A5"/>
    <mergeCell ref="A6:A8"/>
    <mergeCell ref="A9:A11"/>
    <mergeCell ref="A12:A14"/>
    <mergeCell ref="A21:A23"/>
    <mergeCell ref="A24:A26"/>
    <mergeCell ref="A27:A29"/>
    <mergeCell ref="A30:A32"/>
    <mergeCell ref="A15:A17"/>
    <mergeCell ref="E3:E8"/>
    <mergeCell ref="F10:G10"/>
    <mergeCell ref="E12:E17"/>
    <mergeCell ref="F19:G19"/>
    <mergeCell ref="A18:A20"/>
    <mergeCell ref="A36:A38"/>
    <mergeCell ref="A39:A41"/>
    <mergeCell ref="A42:A44"/>
    <mergeCell ref="A33:A35"/>
    <mergeCell ref="E44:E45"/>
    <mergeCell ref="E46:E47"/>
    <mergeCell ref="J1:K1"/>
    <mergeCell ref="I3:I8"/>
    <mergeCell ref="J63:K63"/>
    <mergeCell ref="E31:E32"/>
    <mergeCell ref="F34:G34"/>
    <mergeCell ref="E36:E37"/>
    <mergeCell ref="E38:E39"/>
    <mergeCell ref="E40:E41"/>
    <mergeCell ref="E42:E43"/>
    <mergeCell ref="E21:E22"/>
    <mergeCell ref="E23:E24"/>
    <mergeCell ref="E25:E26"/>
    <mergeCell ref="E27:E28"/>
    <mergeCell ref="E29:E30"/>
    <mergeCell ref="F1:G1"/>
    <mergeCell ref="J49:K49"/>
    <mergeCell ref="I51:I60"/>
    <mergeCell ref="J10:K11"/>
    <mergeCell ref="I10:I11"/>
    <mergeCell ref="I12:I18"/>
    <mergeCell ref="J23:K23"/>
    <mergeCell ref="I25:I34"/>
    <mergeCell ref="J36:K36"/>
    <mergeCell ref="I38:I4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24" sqref="D24"/>
    </sheetView>
  </sheetViews>
  <sheetFormatPr defaultRowHeight="14.4"/>
  <cols>
    <col min="1" max="1" width="37" bestFit="1" customWidth="1"/>
    <col min="2" max="2" width="10.33203125" customWidth="1"/>
    <col min="3" max="3" width="13" customWidth="1"/>
  </cols>
  <sheetData>
    <row r="1" spans="1:3" ht="27.75" customHeight="1">
      <c r="A1" s="5" t="s">
        <v>728</v>
      </c>
      <c r="B1" s="76" t="s">
        <v>325</v>
      </c>
      <c r="C1" s="57"/>
    </row>
    <row r="2" spans="1:3" ht="16.8">
      <c r="A2" s="4"/>
      <c r="B2" s="4" t="s">
        <v>319</v>
      </c>
      <c r="C2" s="4" t="s">
        <v>320</v>
      </c>
    </row>
    <row r="3" spans="1:3">
      <c r="A3" s="9"/>
      <c r="B3" s="4">
        <v>13.9543</v>
      </c>
      <c r="C3" s="4">
        <v>3.2564000000000002</v>
      </c>
    </row>
    <row r="4" spans="1:3">
      <c r="A4" s="9"/>
      <c r="B4" s="4">
        <v>13.1739</v>
      </c>
      <c r="C4" s="4">
        <v>2.2787000000000002</v>
      </c>
    </row>
    <row r="5" spans="1:3">
      <c r="A5" s="19"/>
      <c r="B5" s="4">
        <v>8.6362000000000005</v>
      </c>
      <c r="C5" s="4">
        <v>2.7664</v>
      </c>
    </row>
    <row r="8" spans="1:3" ht="42.75" customHeight="1">
      <c r="A8" s="5" t="s">
        <v>727</v>
      </c>
      <c r="B8" s="76" t="s">
        <v>326</v>
      </c>
      <c r="C8" s="57"/>
    </row>
    <row r="9" spans="1:3" ht="16.8">
      <c r="A9" s="4"/>
      <c r="B9" s="4" t="s">
        <v>319</v>
      </c>
      <c r="C9" s="4" t="s">
        <v>320</v>
      </c>
    </row>
    <row r="10" spans="1:3">
      <c r="A10" s="9"/>
      <c r="B10" s="4">
        <v>5.0339999999999998</v>
      </c>
      <c r="C10" s="4">
        <v>1.4605999999999999</v>
      </c>
    </row>
    <row r="11" spans="1:3">
      <c r="A11" s="9"/>
      <c r="B11" s="4">
        <v>4.2816999999999998</v>
      </c>
      <c r="C11" s="4">
        <v>1.3528</v>
      </c>
    </row>
    <row r="12" spans="1:3">
      <c r="A12" s="19"/>
      <c r="B12" s="4">
        <v>3.3795000000000002</v>
      </c>
      <c r="C12" s="4">
        <v>1.1575</v>
      </c>
    </row>
  </sheetData>
  <mergeCells count="2">
    <mergeCell ref="B1:C1"/>
    <mergeCell ref="B8:C8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22" workbookViewId="0">
      <selection activeCell="G47" sqref="G47"/>
    </sheetView>
  </sheetViews>
  <sheetFormatPr defaultRowHeight="14.4"/>
  <cols>
    <col min="1" max="1" width="33.77734375" customWidth="1"/>
    <col min="2" max="2" width="10.33203125" customWidth="1"/>
    <col min="3" max="3" width="19" customWidth="1"/>
  </cols>
  <sheetData>
    <row r="1" spans="1:3" ht="30.75" customHeight="1">
      <c r="A1" s="30" t="s">
        <v>731</v>
      </c>
      <c r="B1" s="76" t="s">
        <v>487</v>
      </c>
      <c r="C1" s="57"/>
    </row>
    <row r="2" spans="1:3" ht="14.25" customHeight="1">
      <c r="A2" s="96"/>
      <c r="B2" s="60" t="s">
        <v>319</v>
      </c>
      <c r="C2" s="4">
        <v>6.5831999999999997</v>
      </c>
    </row>
    <row r="3" spans="1:3">
      <c r="A3" s="97"/>
      <c r="B3" s="61"/>
      <c r="C3" s="4">
        <v>8.5960000000000001</v>
      </c>
    </row>
    <row r="4" spans="1:3">
      <c r="A4" s="97"/>
      <c r="B4" s="62"/>
      <c r="C4" s="4">
        <v>12.1516</v>
      </c>
    </row>
    <row r="5" spans="1:3">
      <c r="A5" s="97"/>
      <c r="B5" s="60" t="s">
        <v>320</v>
      </c>
      <c r="C5" s="4">
        <v>0.96840000000000004</v>
      </c>
    </row>
    <row r="6" spans="1:3">
      <c r="A6" s="97"/>
      <c r="B6" s="61"/>
      <c r="C6" s="4">
        <v>3.1619000000000002</v>
      </c>
    </row>
    <row r="7" spans="1:3">
      <c r="A7" s="97"/>
      <c r="B7" s="62"/>
      <c r="C7" s="4">
        <v>4.3807</v>
      </c>
    </row>
    <row r="8" spans="1:3">
      <c r="A8" s="97"/>
      <c r="B8" s="60" t="s">
        <v>488</v>
      </c>
      <c r="C8" s="4">
        <v>7.1026999999999996</v>
      </c>
    </row>
    <row r="9" spans="1:3">
      <c r="A9" s="97"/>
      <c r="B9" s="61"/>
      <c r="C9" s="4">
        <v>11.509600000000001</v>
      </c>
    </row>
    <row r="10" spans="1:3">
      <c r="A10" s="97"/>
      <c r="B10" s="62"/>
      <c r="C10" s="4">
        <v>9.7647999999999993</v>
      </c>
    </row>
    <row r="11" spans="1:3">
      <c r="A11" s="97"/>
      <c r="B11" s="60" t="s">
        <v>489</v>
      </c>
      <c r="C11" s="4">
        <v>0.76859999999999995</v>
      </c>
    </row>
    <row r="12" spans="1:3">
      <c r="A12" s="97"/>
      <c r="B12" s="61"/>
      <c r="C12" s="4">
        <v>1.6795</v>
      </c>
    </row>
    <row r="13" spans="1:3">
      <c r="A13" s="98"/>
      <c r="B13" s="62"/>
      <c r="C13" s="4">
        <v>3.1911</v>
      </c>
    </row>
    <row r="16" spans="1:3" ht="39" customHeight="1">
      <c r="A16" s="30" t="s">
        <v>729</v>
      </c>
      <c r="B16" s="76" t="s">
        <v>490</v>
      </c>
      <c r="C16" s="57"/>
    </row>
    <row r="17" spans="1:19">
      <c r="A17" s="96"/>
      <c r="B17" s="60" t="s">
        <v>319</v>
      </c>
      <c r="C17" s="4">
        <v>0.33500000000000002</v>
      </c>
    </row>
    <row r="18" spans="1:19">
      <c r="A18" s="97"/>
      <c r="B18" s="61"/>
      <c r="C18" s="4">
        <v>0.18240000000000001</v>
      </c>
    </row>
    <row r="19" spans="1:19">
      <c r="A19" s="97"/>
      <c r="B19" s="62"/>
      <c r="C19" s="4">
        <v>0.19350000000000001</v>
      </c>
    </row>
    <row r="20" spans="1:19">
      <c r="A20" s="97"/>
      <c r="B20" s="60" t="s">
        <v>320</v>
      </c>
      <c r="C20" s="4">
        <v>7.1999999999999998E-3</v>
      </c>
    </row>
    <row r="21" spans="1:19">
      <c r="A21" s="97"/>
      <c r="B21" s="61"/>
      <c r="C21" s="4">
        <v>1.8599999999999998E-2</v>
      </c>
    </row>
    <row r="22" spans="1:19">
      <c r="A22" s="97"/>
      <c r="B22" s="62"/>
      <c r="C22" s="4">
        <v>4.07E-2</v>
      </c>
    </row>
    <row r="23" spans="1:19">
      <c r="A23" s="97"/>
      <c r="B23" s="60" t="s">
        <v>488</v>
      </c>
      <c r="C23" s="4">
        <v>0.18559999999999999</v>
      </c>
      <c r="L23" s="18"/>
      <c r="M23" s="18"/>
      <c r="N23" s="18"/>
      <c r="O23" s="18"/>
      <c r="P23" s="18"/>
      <c r="Q23" s="18"/>
      <c r="R23" s="18"/>
      <c r="S23" s="18"/>
    </row>
    <row r="24" spans="1:19">
      <c r="A24" s="97"/>
      <c r="B24" s="61"/>
      <c r="C24" s="4">
        <v>0.14499999999999999</v>
      </c>
      <c r="L24" s="16"/>
      <c r="M24" s="16"/>
      <c r="N24" s="16"/>
      <c r="O24" s="16"/>
      <c r="P24" s="16"/>
      <c r="Q24" s="16"/>
      <c r="R24" s="18"/>
      <c r="S24" s="18"/>
    </row>
    <row r="25" spans="1:19">
      <c r="A25" s="97"/>
      <c r="B25" s="62"/>
      <c r="C25" s="4">
        <v>0.24060000000000001</v>
      </c>
      <c r="L25" s="16"/>
      <c r="M25" s="16"/>
      <c r="N25" s="16"/>
      <c r="O25" s="16"/>
      <c r="P25" s="16"/>
      <c r="Q25" s="16"/>
      <c r="R25" s="18"/>
      <c r="S25" s="18"/>
    </row>
    <row r="26" spans="1:19">
      <c r="A26" s="97"/>
      <c r="B26" s="60" t="s">
        <v>489</v>
      </c>
      <c r="C26" s="4">
        <v>1.01E-2</v>
      </c>
      <c r="L26" s="16"/>
      <c r="M26" s="16"/>
      <c r="N26" s="16"/>
      <c r="O26" s="16"/>
      <c r="P26" s="16"/>
      <c r="Q26" s="16"/>
      <c r="R26" s="18"/>
      <c r="S26" s="18"/>
    </row>
    <row r="27" spans="1:19">
      <c r="A27" s="97"/>
      <c r="B27" s="61"/>
      <c r="C27" s="4">
        <v>4.0300000000000002E-2</v>
      </c>
      <c r="L27" s="16"/>
      <c r="M27" s="16"/>
      <c r="N27" s="16"/>
      <c r="O27" s="16"/>
      <c r="P27" s="16"/>
      <c r="Q27" s="16"/>
      <c r="R27" s="18"/>
      <c r="S27" s="18"/>
    </row>
    <row r="28" spans="1:19">
      <c r="A28" s="98"/>
      <c r="B28" s="62"/>
      <c r="C28" s="4">
        <v>1.44E-2</v>
      </c>
      <c r="L28" s="16"/>
      <c r="M28" s="16"/>
      <c r="N28" s="16"/>
      <c r="O28" s="16"/>
      <c r="P28" s="16"/>
      <c r="Q28" s="16"/>
      <c r="R28" s="18"/>
      <c r="S28" s="18"/>
    </row>
    <row r="29" spans="1:19">
      <c r="L29" s="16"/>
      <c r="M29" s="16"/>
      <c r="N29" s="16"/>
      <c r="O29" s="16"/>
      <c r="P29" s="16"/>
      <c r="Q29" s="16"/>
      <c r="R29" s="18"/>
      <c r="S29" s="18"/>
    </row>
    <row r="30" spans="1:19">
      <c r="L30" s="16"/>
      <c r="M30" s="16"/>
      <c r="N30" s="16"/>
      <c r="O30" s="16"/>
      <c r="P30" s="16"/>
      <c r="Q30" s="16"/>
      <c r="R30" s="18"/>
      <c r="S30" s="18"/>
    </row>
    <row r="31" spans="1:19" ht="28.2">
      <c r="A31" s="38" t="s">
        <v>730</v>
      </c>
      <c r="B31" s="76" t="s">
        <v>757</v>
      </c>
      <c r="C31" s="57"/>
      <c r="D31" s="4">
        <v>25</v>
      </c>
      <c r="E31" s="4">
        <v>100</v>
      </c>
      <c r="F31" s="4">
        <v>250</v>
      </c>
      <c r="G31" s="4">
        <v>350</v>
      </c>
      <c r="H31" s="4">
        <v>400</v>
      </c>
      <c r="I31" s="4">
        <v>500</v>
      </c>
      <c r="J31" s="4">
        <v>625</v>
      </c>
      <c r="L31" s="18"/>
      <c r="M31" s="18"/>
      <c r="N31" s="18"/>
      <c r="O31" s="18"/>
      <c r="P31" s="18"/>
      <c r="Q31" s="18"/>
      <c r="R31" s="18"/>
      <c r="S31" s="18"/>
    </row>
    <row r="32" spans="1:19" ht="15.75" customHeight="1">
      <c r="A32" s="9"/>
      <c r="B32" s="95" t="s">
        <v>497</v>
      </c>
      <c r="C32" s="4" t="s">
        <v>499</v>
      </c>
      <c r="D32" s="4">
        <v>1.3491</v>
      </c>
      <c r="E32" s="4">
        <v>2.7646999999999999</v>
      </c>
      <c r="F32" s="4">
        <v>2.9866000000000001</v>
      </c>
      <c r="G32" s="4">
        <v>3.2063999999999999</v>
      </c>
      <c r="H32" s="4">
        <v>3.2860999999999998</v>
      </c>
      <c r="I32" s="4">
        <v>2.6526999999999998</v>
      </c>
      <c r="J32" s="4">
        <v>2.5663</v>
      </c>
      <c r="L32" s="18"/>
      <c r="M32" s="18"/>
      <c r="N32" s="18"/>
      <c r="O32" s="18"/>
      <c r="P32" s="18"/>
      <c r="Q32" s="18"/>
      <c r="R32" s="18"/>
      <c r="S32" s="18"/>
    </row>
    <row r="33" spans="1:13">
      <c r="A33" s="9"/>
      <c r="B33" s="95"/>
      <c r="C33" s="4" t="s">
        <v>500</v>
      </c>
      <c r="D33" s="4">
        <v>1.2326999999999999</v>
      </c>
      <c r="E33" s="4">
        <v>2.8929</v>
      </c>
      <c r="F33" s="4">
        <v>2.8357000000000001</v>
      </c>
      <c r="G33" s="4">
        <v>2.9855999999999998</v>
      </c>
      <c r="H33" s="4">
        <v>2.7364999999999999</v>
      </c>
      <c r="I33" s="4">
        <v>2.5004</v>
      </c>
      <c r="J33" s="4">
        <v>2.8744000000000001</v>
      </c>
    </row>
    <row r="34" spans="1:13">
      <c r="A34" s="9"/>
      <c r="B34" s="95"/>
      <c r="C34" s="4" t="s">
        <v>501</v>
      </c>
      <c r="D34" s="4">
        <v>1.4677</v>
      </c>
      <c r="E34" s="4">
        <v>2.3047</v>
      </c>
      <c r="F34" s="4">
        <v>2.9148999999999998</v>
      </c>
      <c r="G34" s="4">
        <v>2.7618999999999998</v>
      </c>
      <c r="H34" s="4">
        <v>2.9664999999999999</v>
      </c>
      <c r="I34" s="4">
        <v>2.9765000000000001</v>
      </c>
      <c r="J34" s="4">
        <v>2.6320999999999999</v>
      </c>
    </row>
    <row r="35" spans="1:13" ht="15.75" customHeight="1">
      <c r="A35" s="9"/>
      <c r="B35" s="95" t="s">
        <v>498</v>
      </c>
      <c r="C35" s="4" t="s">
        <v>499</v>
      </c>
      <c r="D35" s="4">
        <v>0.20930000000000001</v>
      </c>
      <c r="E35" s="4">
        <v>0.65210000000000001</v>
      </c>
      <c r="F35" s="4">
        <v>0.60940000000000005</v>
      </c>
      <c r="G35" s="4">
        <v>1.3394999999999999</v>
      </c>
      <c r="H35" s="4">
        <v>0.70850000000000002</v>
      </c>
      <c r="I35" s="4">
        <v>1.3095000000000001</v>
      </c>
      <c r="J35" s="4">
        <v>0.64439999999999997</v>
      </c>
    </row>
    <row r="36" spans="1:13">
      <c r="A36" s="9"/>
      <c r="B36" s="95"/>
      <c r="C36" s="4" t="s">
        <v>500</v>
      </c>
      <c r="D36" s="4">
        <v>0.4783</v>
      </c>
      <c r="E36" s="4">
        <v>0.89990000000000003</v>
      </c>
      <c r="F36" s="4">
        <v>0.72689999999999999</v>
      </c>
      <c r="G36" s="4">
        <v>0.88859999999999995</v>
      </c>
      <c r="H36" s="4">
        <v>1.2081999999999999</v>
      </c>
      <c r="I36" s="4">
        <v>1.0173000000000001</v>
      </c>
      <c r="J36" s="4">
        <v>0.74929999999999997</v>
      </c>
    </row>
    <row r="37" spans="1:13">
      <c r="A37" s="10"/>
      <c r="B37" s="95"/>
      <c r="C37" s="4" t="s">
        <v>501</v>
      </c>
      <c r="D37" s="4">
        <v>0.52049999999999996</v>
      </c>
      <c r="E37" s="4">
        <v>0.59630000000000005</v>
      </c>
      <c r="F37" s="4">
        <v>1.1922999999999999</v>
      </c>
      <c r="G37" s="4">
        <v>0.79430000000000001</v>
      </c>
      <c r="H37" s="4">
        <v>1.3082</v>
      </c>
      <c r="I37" s="4">
        <v>1.1084000000000001</v>
      </c>
      <c r="J37" s="4">
        <v>0.87329999999999997</v>
      </c>
    </row>
    <row r="39" spans="1:13" ht="28.2">
      <c r="A39" s="38" t="s">
        <v>758</v>
      </c>
      <c r="B39" s="76" t="s">
        <v>759</v>
      </c>
      <c r="C39" s="57"/>
      <c r="D39" s="4">
        <v>25</v>
      </c>
      <c r="E39" s="4">
        <v>50</v>
      </c>
      <c r="F39" s="4">
        <v>100</v>
      </c>
      <c r="G39" s="4">
        <v>150</v>
      </c>
      <c r="H39" s="4">
        <v>200</v>
      </c>
      <c r="I39" s="4">
        <v>250</v>
      </c>
      <c r="J39" s="4">
        <v>350</v>
      </c>
      <c r="K39" s="4">
        <v>400</v>
      </c>
      <c r="L39" s="4">
        <v>500</v>
      </c>
      <c r="M39" s="4">
        <v>625</v>
      </c>
    </row>
    <row r="40" spans="1:13">
      <c r="A40" s="9"/>
      <c r="B40" s="95" t="s">
        <v>319</v>
      </c>
      <c r="C40" s="4" t="s">
        <v>499</v>
      </c>
      <c r="D40" s="4">
        <v>0.43070000000000003</v>
      </c>
      <c r="E40" s="4">
        <v>0.64270000000000005</v>
      </c>
      <c r="F40" s="4">
        <v>0.73250000000000004</v>
      </c>
      <c r="G40" s="4">
        <v>0.82609999999999995</v>
      </c>
      <c r="H40" s="4">
        <v>0.85009999999999997</v>
      </c>
      <c r="I40" s="4">
        <v>1.0337000000000001</v>
      </c>
      <c r="J40" s="4">
        <v>1.3211999999999999</v>
      </c>
      <c r="K40" s="4">
        <v>1.127</v>
      </c>
      <c r="L40" s="4">
        <v>1.3658999999999999</v>
      </c>
      <c r="M40" s="4">
        <v>1.2986</v>
      </c>
    </row>
    <row r="41" spans="1:13">
      <c r="A41" s="9"/>
      <c r="B41" s="95"/>
      <c r="C41" s="4" t="s">
        <v>500</v>
      </c>
      <c r="D41" s="4">
        <v>0.56469999999999998</v>
      </c>
      <c r="E41" s="4">
        <v>0.78879999999999995</v>
      </c>
      <c r="F41" s="4">
        <v>0.93359999999999999</v>
      </c>
      <c r="G41" s="4">
        <v>0.98350000000000004</v>
      </c>
      <c r="H41" s="4">
        <v>1.1352</v>
      </c>
      <c r="I41" s="4">
        <v>1.2082999999999999</v>
      </c>
      <c r="J41" s="4">
        <v>1.0765</v>
      </c>
      <c r="K41" s="4">
        <v>1.1503000000000001</v>
      </c>
      <c r="L41" s="4">
        <v>1.1930000000000001</v>
      </c>
      <c r="M41" s="4">
        <v>1.2732000000000001</v>
      </c>
    </row>
    <row r="42" spans="1:13">
      <c r="A42" s="9"/>
      <c r="B42" s="95"/>
      <c r="C42" s="4" t="s">
        <v>501</v>
      </c>
      <c r="D42" s="4">
        <v>0.61319999999999997</v>
      </c>
      <c r="E42" s="4">
        <v>0.66159999999999997</v>
      </c>
      <c r="F42" s="4">
        <v>0.94310000000000005</v>
      </c>
      <c r="G42" s="4">
        <v>0.92769999999999997</v>
      </c>
      <c r="H42" s="4">
        <v>0.99890000000000001</v>
      </c>
      <c r="I42" s="4">
        <v>1.2195</v>
      </c>
      <c r="J42" s="4">
        <v>1.1314</v>
      </c>
      <c r="K42" s="4">
        <v>1.2398</v>
      </c>
      <c r="L42" s="4">
        <v>1.2387999999999999</v>
      </c>
      <c r="M42" s="4">
        <v>1.4371</v>
      </c>
    </row>
    <row r="43" spans="1:13">
      <c r="A43" s="9"/>
      <c r="B43" s="95" t="s">
        <v>320</v>
      </c>
      <c r="C43" s="4" t="s">
        <v>499</v>
      </c>
      <c r="D43" s="4">
        <v>0.1603</v>
      </c>
      <c r="E43" s="4">
        <v>0.19670000000000001</v>
      </c>
      <c r="F43" s="4">
        <v>0.2326</v>
      </c>
      <c r="G43" s="4">
        <v>0.27450000000000002</v>
      </c>
      <c r="H43" s="4">
        <v>0.39405000000000001</v>
      </c>
      <c r="I43" s="4">
        <v>0.46410000000000001</v>
      </c>
      <c r="J43" s="4">
        <v>0.4743</v>
      </c>
      <c r="K43" s="4">
        <v>0.51890000000000003</v>
      </c>
      <c r="L43" s="4">
        <v>0.48209999999999997</v>
      </c>
      <c r="M43" s="4">
        <v>0.47349999999999998</v>
      </c>
    </row>
    <row r="44" spans="1:13">
      <c r="A44" s="9"/>
      <c r="B44" s="95"/>
      <c r="C44" s="4" t="s">
        <v>500</v>
      </c>
      <c r="D44" s="4">
        <v>0.1588</v>
      </c>
      <c r="E44" s="4">
        <v>0.20219999999999999</v>
      </c>
      <c r="F44" s="4">
        <v>0.21970000000000001</v>
      </c>
      <c r="G44" s="4">
        <v>0.2341</v>
      </c>
      <c r="H44" s="4">
        <v>0.373</v>
      </c>
      <c r="I44" s="4">
        <v>0.45529999999999998</v>
      </c>
      <c r="J44" s="4">
        <v>0.51259999999999994</v>
      </c>
      <c r="K44" s="4">
        <v>0.53180000000000005</v>
      </c>
      <c r="L44" s="4">
        <v>0.50449999999999995</v>
      </c>
      <c r="M44" s="4">
        <v>0.51680000000000004</v>
      </c>
    </row>
    <row r="45" spans="1:13">
      <c r="A45" s="10"/>
      <c r="B45" s="95"/>
      <c r="C45" s="4" t="s">
        <v>501</v>
      </c>
      <c r="D45" s="4">
        <v>0.17419999999999999</v>
      </c>
      <c r="E45" s="4">
        <v>0.2147</v>
      </c>
      <c r="F45" s="4">
        <v>0.29299999999999998</v>
      </c>
      <c r="G45" s="4">
        <v>0.26750000000000002</v>
      </c>
      <c r="H45" s="4">
        <v>0.374</v>
      </c>
      <c r="I45" s="4">
        <v>0.4461</v>
      </c>
      <c r="J45" s="4">
        <v>0.49519999999999997</v>
      </c>
      <c r="K45" s="4">
        <v>0.51270000000000004</v>
      </c>
      <c r="L45" s="4">
        <v>0.49120000000000003</v>
      </c>
      <c r="M45" s="4">
        <v>0.55449999999999999</v>
      </c>
    </row>
  </sheetData>
  <mergeCells count="18">
    <mergeCell ref="B39:C39"/>
    <mergeCell ref="B40:B42"/>
    <mergeCell ref="B43:B45"/>
    <mergeCell ref="A2:A13"/>
    <mergeCell ref="B16:C16"/>
    <mergeCell ref="A17:A28"/>
    <mergeCell ref="B17:B19"/>
    <mergeCell ref="B20:B22"/>
    <mergeCell ref="B23:B25"/>
    <mergeCell ref="B26:B28"/>
    <mergeCell ref="B32:B34"/>
    <mergeCell ref="B35:B37"/>
    <mergeCell ref="B31:C31"/>
    <mergeCell ref="B1:C1"/>
    <mergeCell ref="B2:B4"/>
    <mergeCell ref="B5:B7"/>
    <mergeCell ref="B8:B10"/>
    <mergeCell ref="B11:B13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opLeftCell="A43" workbookViewId="0">
      <selection activeCell="C61" sqref="C61"/>
    </sheetView>
  </sheetViews>
  <sheetFormatPr defaultRowHeight="14.4"/>
  <cols>
    <col min="1" max="1" width="37.77734375" bestFit="1" customWidth="1"/>
    <col min="2" max="2" width="26.77734375" customWidth="1"/>
    <col min="3" max="3" width="25.6640625" customWidth="1"/>
    <col min="4" max="4" width="20.44140625" customWidth="1"/>
    <col min="5" max="5" width="14.33203125" customWidth="1"/>
  </cols>
  <sheetData>
    <row r="1" spans="1:3" ht="30" customHeight="1">
      <c r="A1" s="5" t="s">
        <v>732</v>
      </c>
      <c r="B1" s="76" t="s">
        <v>423</v>
      </c>
      <c r="C1" s="57"/>
    </row>
    <row r="2" spans="1:3" ht="16.8">
      <c r="A2" s="4"/>
      <c r="B2" s="2" t="s">
        <v>29</v>
      </c>
      <c r="C2" s="2" t="s">
        <v>30</v>
      </c>
    </row>
    <row r="3" spans="1:3">
      <c r="A3" s="85"/>
      <c r="B3" s="4">
        <v>0.270095238095238</v>
      </c>
      <c r="C3" s="4">
        <v>0.11111111111111099</v>
      </c>
    </row>
    <row r="4" spans="1:3">
      <c r="A4" s="86"/>
      <c r="B4" s="4">
        <v>0.25727272727272699</v>
      </c>
      <c r="C4" s="4">
        <v>0.13142857142857101</v>
      </c>
    </row>
    <row r="5" spans="1:3">
      <c r="A5" s="86"/>
      <c r="B5" s="4">
        <v>0.33333333333333331</v>
      </c>
      <c r="C5" s="4">
        <v>0.1875</v>
      </c>
    </row>
    <row r="6" spans="1:3">
      <c r="A6" s="86"/>
      <c r="B6" s="4">
        <v>0.27777777777777779</v>
      </c>
      <c r="C6" s="4">
        <v>9.5238095238095233E-2</v>
      </c>
    </row>
    <row r="7" spans="1:3">
      <c r="A7" s="86"/>
      <c r="B7" s="4">
        <v>0.35294117647058826</v>
      </c>
      <c r="C7" s="4">
        <v>0.17647058823529413</v>
      </c>
    </row>
    <row r="8" spans="1:3">
      <c r="A8" s="87"/>
      <c r="B8" s="4">
        <v>0.38095238095238093</v>
      </c>
      <c r="C8" s="4">
        <v>0.19047619047619047</v>
      </c>
    </row>
    <row r="10" spans="1:3" ht="32.25" customHeight="1">
      <c r="A10" s="5" t="s">
        <v>733</v>
      </c>
      <c r="B10" s="76" t="s">
        <v>422</v>
      </c>
      <c r="C10" s="57"/>
    </row>
    <row r="11" spans="1:3" ht="16.8">
      <c r="A11" s="4"/>
      <c r="B11" s="2" t="s">
        <v>29</v>
      </c>
      <c r="C11" s="2" t="s">
        <v>30</v>
      </c>
    </row>
    <row r="12" spans="1:3">
      <c r="A12" s="85"/>
      <c r="B12" s="4">
        <v>0.72833333333333306</v>
      </c>
      <c r="C12" s="4">
        <v>0.16666666666666666</v>
      </c>
    </row>
    <row r="13" spans="1:3">
      <c r="A13" s="86"/>
      <c r="B13" s="4">
        <v>0.241666666666667</v>
      </c>
      <c r="C13" s="4">
        <v>4.1666666666666664E-2</v>
      </c>
    </row>
    <row r="14" spans="1:3">
      <c r="A14" s="86"/>
      <c r="B14" s="4">
        <v>0.68500000000000005</v>
      </c>
      <c r="C14" s="4">
        <v>0.25</v>
      </c>
    </row>
    <row r="15" spans="1:3">
      <c r="A15" s="86"/>
      <c r="B15" s="4">
        <v>0.375</v>
      </c>
      <c r="C15" s="4">
        <v>8.3333333333333329E-2</v>
      </c>
    </row>
    <row r="16" spans="1:3">
      <c r="A16" s="86"/>
      <c r="B16" s="4">
        <v>0.36166666666666702</v>
      </c>
      <c r="C16" s="4">
        <v>8.3333333333333329E-2</v>
      </c>
    </row>
    <row r="17" spans="1:3">
      <c r="A17" s="87"/>
      <c r="B17" s="4">
        <v>0.358333333333333</v>
      </c>
      <c r="C17" s="4">
        <v>0.31466666666666698</v>
      </c>
    </row>
    <row r="20" spans="1:3" ht="31.5" customHeight="1">
      <c r="A20" s="5" t="s">
        <v>734</v>
      </c>
      <c r="B20" s="76" t="s">
        <v>421</v>
      </c>
      <c r="C20" s="57"/>
    </row>
    <row r="21" spans="1:3" ht="16.8">
      <c r="A21" s="4"/>
      <c r="B21" s="2" t="s">
        <v>29</v>
      </c>
      <c r="C21" s="2" t="s">
        <v>30</v>
      </c>
    </row>
    <row r="22" spans="1:3">
      <c r="A22" s="9"/>
      <c r="B22" s="4">
        <v>0.5714285714285714</v>
      </c>
      <c r="C22" s="4">
        <v>0.19047619047619047</v>
      </c>
    </row>
    <row r="23" spans="1:3">
      <c r="A23" s="9"/>
      <c r="B23" s="4">
        <v>0.61111111111111116</v>
      </c>
      <c r="C23" s="4">
        <v>0.42857142857142855</v>
      </c>
    </row>
    <row r="24" spans="1:3">
      <c r="A24" s="18"/>
      <c r="B24" s="4">
        <v>0.76190476190476186</v>
      </c>
      <c r="C24" s="4">
        <v>0.47619047619047616</v>
      </c>
    </row>
    <row r="25" spans="1:3">
      <c r="A25" s="9"/>
      <c r="B25" s="4">
        <v>0.66666666666666663</v>
      </c>
      <c r="C25" s="4">
        <v>0.3</v>
      </c>
    </row>
    <row r="26" spans="1:3">
      <c r="A26" s="9"/>
      <c r="B26" s="4">
        <v>0.6</v>
      </c>
      <c r="C26" s="4">
        <v>0.15</v>
      </c>
    </row>
    <row r="27" spans="1:3">
      <c r="A27" s="9"/>
      <c r="B27" s="4">
        <v>0.6</v>
      </c>
      <c r="C27" s="4">
        <v>0.25</v>
      </c>
    </row>
    <row r="28" spans="1:3">
      <c r="A28" s="9"/>
      <c r="B28" s="4">
        <v>0.72727272727272729</v>
      </c>
      <c r="C28" s="4">
        <v>0.45</v>
      </c>
    </row>
    <row r="29" spans="1:3">
      <c r="A29" s="9"/>
      <c r="B29" s="4">
        <v>0.59090909090909094</v>
      </c>
      <c r="C29" s="4">
        <v>0.2</v>
      </c>
    </row>
    <row r="30" spans="1:3">
      <c r="A30" s="9"/>
      <c r="B30" s="4">
        <v>0.60869565217391308</v>
      </c>
      <c r="C30" s="4">
        <v>0.36363636363636365</v>
      </c>
    </row>
    <row r="31" spans="1:3">
      <c r="A31" s="10"/>
      <c r="B31" s="4">
        <v>0.625</v>
      </c>
      <c r="C31" s="4">
        <v>0.4</v>
      </c>
    </row>
    <row r="33" spans="1:14" ht="30" customHeight="1">
      <c r="A33" s="5" t="s">
        <v>735</v>
      </c>
      <c r="B33" s="102" t="s">
        <v>327</v>
      </c>
      <c r="C33" s="103"/>
    </row>
    <row r="34" spans="1:14" ht="16.8">
      <c r="A34" s="4"/>
      <c r="B34" s="3" t="s">
        <v>494</v>
      </c>
      <c r="C34" s="2" t="s">
        <v>495</v>
      </c>
    </row>
    <row r="35" spans="1:14" ht="13.5" customHeight="1">
      <c r="A35" s="99"/>
      <c r="B35" s="31">
        <v>0.96875</v>
      </c>
      <c r="C35" s="31">
        <v>9.375E-2</v>
      </c>
    </row>
    <row r="36" spans="1:14" ht="13.5" customHeight="1">
      <c r="A36" s="100"/>
      <c r="B36" s="31">
        <v>0.90625</v>
      </c>
      <c r="C36" s="31">
        <v>0.125</v>
      </c>
    </row>
    <row r="37" spans="1:14" ht="13.5" customHeight="1">
      <c r="A37" s="100"/>
      <c r="B37" s="31">
        <v>0.96875</v>
      </c>
      <c r="C37" s="31">
        <v>0.15625</v>
      </c>
    </row>
    <row r="38" spans="1:14" ht="13.5" customHeight="1">
      <c r="A38" s="100"/>
      <c r="B38" s="31">
        <v>0.875</v>
      </c>
      <c r="C38" s="31">
        <v>0.15625</v>
      </c>
    </row>
    <row r="39" spans="1:14" ht="13.5" customHeight="1">
      <c r="A39" s="100"/>
      <c r="B39" s="31">
        <v>1</v>
      </c>
      <c r="C39" s="31">
        <v>0.125</v>
      </c>
    </row>
    <row r="40" spans="1:14" ht="13.5" customHeight="1">
      <c r="A40" s="100"/>
      <c r="B40" s="31">
        <v>0.9375</v>
      </c>
      <c r="C40" s="31">
        <v>6.25E-2</v>
      </c>
    </row>
    <row r="41" spans="1:14">
      <c r="A41" s="100"/>
      <c r="B41" s="31">
        <v>0.9375</v>
      </c>
      <c r="C41" s="31">
        <v>0.34375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>
      <c r="A42" s="100"/>
      <c r="B42" s="31">
        <v>0.625</v>
      </c>
      <c r="C42" s="31">
        <v>6.25E-2</v>
      </c>
      <c r="D42" s="18"/>
    </row>
    <row r="43" spans="1:14">
      <c r="A43" s="100"/>
      <c r="B43" s="31">
        <v>0.96875</v>
      </c>
      <c r="C43" s="31">
        <v>0.15625</v>
      </c>
      <c r="D43" s="18"/>
    </row>
    <row r="44" spans="1:14">
      <c r="A44" s="100"/>
      <c r="B44" s="31">
        <v>0.6875</v>
      </c>
      <c r="C44" s="31">
        <v>0.125</v>
      </c>
      <c r="D44" s="18"/>
    </row>
    <row r="45" spans="1:14">
      <c r="A45" s="100"/>
      <c r="B45" s="31">
        <v>0.8125</v>
      </c>
      <c r="C45" s="31">
        <v>0.1875</v>
      </c>
      <c r="D45" s="18"/>
    </row>
    <row r="46" spans="1:14">
      <c r="A46" s="101"/>
      <c r="B46" s="31">
        <v>0.75</v>
      </c>
      <c r="C46" s="31">
        <v>6.25E-2</v>
      </c>
      <c r="D46" s="9"/>
    </row>
    <row r="47" spans="1:14">
      <c r="A47" s="43"/>
      <c r="B47" s="44"/>
      <c r="C47" s="44"/>
      <c r="D47" s="18"/>
    </row>
    <row r="48" spans="1:14">
      <c r="A48" s="5" t="s">
        <v>736</v>
      </c>
      <c r="B48" s="102" t="s">
        <v>327</v>
      </c>
      <c r="C48" s="103"/>
      <c r="D48" s="18"/>
    </row>
    <row r="49" spans="1:5">
      <c r="A49" s="4"/>
      <c r="B49" s="3" t="s">
        <v>494</v>
      </c>
      <c r="C49" s="2" t="s">
        <v>628</v>
      </c>
      <c r="D49" s="18"/>
    </row>
    <row r="50" spans="1:5">
      <c r="A50" s="99"/>
      <c r="B50" s="31">
        <v>0.58333333333333337</v>
      </c>
      <c r="C50" s="31">
        <v>0.25</v>
      </c>
      <c r="D50" s="18"/>
    </row>
    <row r="51" spans="1:5">
      <c r="A51" s="100"/>
      <c r="B51" s="31">
        <v>0.45833333333333331</v>
      </c>
      <c r="C51" s="31">
        <v>0.25</v>
      </c>
      <c r="D51" s="18"/>
    </row>
    <row r="52" spans="1:5">
      <c r="A52" s="100"/>
      <c r="B52" s="31">
        <v>0.66666666666666663</v>
      </c>
      <c r="C52" s="31">
        <v>0.33333333333333331</v>
      </c>
      <c r="D52" s="18"/>
    </row>
    <row r="53" spans="1:5">
      <c r="A53" s="100"/>
      <c r="B53" s="31">
        <v>0.45833333333333331</v>
      </c>
      <c r="C53" s="31">
        <v>0.33333333333333331</v>
      </c>
      <c r="D53" s="18"/>
    </row>
    <row r="54" spans="1:5">
      <c r="A54" s="100"/>
      <c r="B54" s="31">
        <v>0.45833333333333331</v>
      </c>
      <c r="C54" s="31">
        <v>0.25</v>
      </c>
      <c r="D54" s="18"/>
    </row>
    <row r="55" spans="1:5">
      <c r="A55" s="100"/>
      <c r="B55" s="31">
        <v>0.66666666666666663</v>
      </c>
      <c r="C55" s="31">
        <v>0.29166666666666669</v>
      </c>
      <c r="D55" s="18"/>
    </row>
    <row r="56" spans="1:5">
      <c r="A56" s="43"/>
      <c r="B56" s="44"/>
      <c r="C56" s="44"/>
      <c r="D56" s="18"/>
      <c r="E56" s="18"/>
    </row>
    <row r="57" spans="1:5" ht="15" customHeight="1">
      <c r="A57" s="5" t="s">
        <v>737</v>
      </c>
      <c r="B57" s="102" t="s">
        <v>327</v>
      </c>
      <c r="C57" s="103"/>
      <c r="D57" s="18"/>
      <c r="E57" s="18"/>
    </row>
    <row r="58" spans="1:5" ht="19.5" customHeight="1">
      <c r="A58" s="4"/>
      <c r="B58" s="2" t="s">
        <v>29</v>
      </c>
      <c r="C58" s="2" t="s">
        <v>640</v>
      </c>
      <c r="D58" s="18"/>
    </row>
    <row r="59" spans="1:5" ht="14.25" customHeight="1">
      <c r="A59" s="107"/>
      <c r="B59" s="31">
        <v>0.6875</v>
      </c>
      <c r="C59" s="31">
        <v>0.75</v>
      </c>
      <c r="D59" s="18"/>
    </row>
    <row r="60" spans="1:5" ht="15" customHeight="1">
      <c r="A60" s="108"/>
      <c r="B60" s="31">
        <v>0.75</v>
      </c>
      <c r="C60" s="31">
        <v>0.9375</v>
      </c>
      <c r="D60" s="18"/>
    </row>
    <row r="61" spans="1:5">
      <c r="A61" s="108"/>
      <c r="B61" s="31">
        <v>0.625</v>
      </c>
      <c r="C61" s="31">
        <v>0.625</v>
      </c>
      <c r="D61" s="18"/>
    </row>
    <row r="62" spans="1:5">
      <c r="A62" s="108"/>
      <c r="B62" s="31">
        <v>0.75</v>
      </c>
      <c r="C62" s="31">
        <v>0.9375</v>
      </c>
      <c r="D62" s="18"/>
    </row>
    <row r="63" spans="1:5">
      <c r="A63" s="108"/>
      <c r="B63" s="31">
        <v>0.6875</v>
      </c>
      <c r="C63" s="31">
        <v>0.625</v>
      </c>
    </row>
    <row r="64" spans="1:5">
      <c r="A64" s="108"/>
      <c r="B64" s="31">
        <v>0.6875</v>
      </c>
      <c r="C64" s="31">
        <v>0.6875</v>
      </c>
    </row>
    <row r="65" spans="1:5">
      <c r="A65" s="17"/>
      <c r="B65" s="44"/>
      <c r="C65" s="44"/>
      <c r="D65" s="44"/>
    </row>
    <row r="67" spans="1:5">
      <c r="A67" s="25" t="s">
        <v>738</v>
      </c>
      <c r="B67" s="58" t="s">
        <v>630</v>
      </c>
      <c r="C67" s="58"/>
      <c r="D67" s="58"/>
      <c r="E67" s="58"/>
    </row>
    <row r="68" spans="1:5">
      <c r="A68" s="104"/>
      <c r="B68" s="57" t="s">
        <v>330</v>
      </c>
      <c r="C68" s="57"/>
      <c r="D68" s="57" t="s">
        <v>331</v>
      </c>
      <c r="E68" s="57"/>
    </row>
    <row r="69" spans="1:5" ht="16.8">
      <c r="A69" s="105"/>
      <c r="B69" s="2" t="s">
        <v>29</v>
      </c>
      <c r="C69" s="2" t="s">
        <v>30</v>
      </c>
      <c r="D69" s="2" t="s">
        <v>29</v>
      </c>
      <c r="E69" s="2" t="s">
        <v>30</v>
      </c>
    </row>
    <row r="70" spans="1:5">
      <c r="A70" s="105"/>
      <c r="B70" s="31">
        <v>1.0121026053386899</v>
      </c>
      <c r="C70" s="31">
        <v>1.3264364484553557</v>
      </c>
      <c r="D70" s="31">
        <v>3.8725634818068353</v>
      </c>
      <c r="E70" s="31">
        <v>2.2506195833350118</v>
      </c>
    </row>
    <row r="71" spans="1:5">
      <c r="A71" s="105"/>
      <c r="B71" s="31">
        <v>1.2317608862830853</v>
      </c>
      <c r="C71" s="31">
        <v>1.1908201637492675</v>
      </c>
      <c r="D71" s="31">
        <v>4.0482233493924555</v>
      </c>
      <c r="E71" s="31">
        <v>1.8025911618116546</v>
      </c>
    </row>
    <row r="72" spans="1:5">
      <c r="A72" s="106"/>
      <c r="B72" s="31">
        <v>0.80213792077047519</v>
      </c>
      <c r="C72" s="31">
        <v>1.4326857732305927</v>
      </c>
      <c r="D72" s="31">
        <v>3.5794661694584007</v>
      </c>
      <c r="E72" s="31">
        <v>1.8728617981563687</v>
      </c>
    </row>
  </sheetData>
  <mergeCells count="15">
    <mergeCell ref="A68:A72"/>
    <mergeCell ref="B67:E67"/>
    <mergeCell ref="B68:C68"/>
    <mergeCell ref="D68:E68"/>
    <mergeCell ref="B48:C48"/>
    <mergeCell ref="A50:A55"/>
    <mergeCell ref="A59:A64"/>
    <mergeCell ref="B57:C57"/>
    <mergeCell ref="B1:C1"/>
    <mergeCell ref="A35:A46"/>
    <mergeCell ref="A3:A8"/>
    <mergeCell ref="B10:C10"/>
    <mergeCell ref="A12:A17"/>
    <mergeCell ref="B20:C20"/>
    <mergeCell ref="B33:C33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8" sqref="E18"/>
    </sheetView>
  </sheetViews>
  <sheetFormatPr defaultRowHeight="14.4"/>
  <cols>
    <col min="1" max="1" width="36.88671875" bestFit="1" customWidth="1"/>
    <col min="3" max="3" width="25.6640625" customWidth="1"/>
    <col min="4" max="4" width="21.77734375" customWidth="1"/>
    <col min="5" max="5" width="24.33203125" customWidth="1"/>
  </cols>
  <sheetData>
    <row r="1" spans="1:5" ht="16.5" customHeight="1">
      <c r="A1" s="5" t="s">
        <v>739</v>
      </c>
      <c r="B1" s="102" t="s">
        <v>327</v>
      </c>
      <c r="C1" s="103"/>
    </row>
    <row r="2" spans="1:5">
      <c r="A2" s="4"/>
      <c r="B2" s="3" t="s">
        <v>623</v>
      </c>
      <c r="C2" s="2" t="s">
        <v>651</v>
      </c>
    </row>
    <row r="3" spans="1:5">
      <c r="A3" s="96"/>
      <c r="B3" s="4">
        <v>0.875</v>
      </c>
      <c r="C3" s="4">
        <v>0.75</v>
      </c>
    </row>
    <row r="4" spans="1:5">
      <c r="A4" s="97"/>
      <c r="B4" s="4">
        <v>0.8125</v>
      </c>
      <c r="C4" s="4">
        <v>0.875</v>
      </c>
    </row>
    <row r="5" spans="1:5">
      <c r="A5" s="98"/>
      <c r="B5" s="4">
        <v>0.875</v>
      </c>
      <c r="C5" s="4">
        <v>0.6875</v>
      </c>
    </row>
    <row r="6" spans="1:5">
      <c r="A6" s="41"/>
      <c r="B6" s="16"/>
      <c r="C6" s="16"/>
      <c r="D6" s="16"/>
      <c r="E6" s="16"/>
    </row>
    <row r="8" spans="1:5" ht="15" customHeight="1">
      <c r="A8" s="5" t="s">
        <v>740</v>
      </c>
      <c r="B8" s="102" t="s">
        <v>327</v>
      </c>
      <c r="C8" s="109"/>
      <c r="D8" s="103"/>
    </row>
    <row r="9" spans="1:5">
      <c r="A9" s="4"/>
      <c r="B9" s="3" t="s">
        <v>494</v>
      </c>
      <c r="C9" s="2" t="s">
        <v>653</v>
      </c>
      <c r="D9" s="2" t="s">
        <v>652</v>
      </c>
    </row>
    <row r="10" spans="1:5">
      <c r="A10" s="96"/>
      <c r="B10" s="4">
        <v>0.83333333333333337</v>
      </c>
      <c r="C10" s="4">
        <v>0.83333333333333337</v>
      </c>
      <c r="D10" s="4">
        <v>0.95833333333333337</v>
      </c>
    </row>
    <row r="11" spans="1:5">
      <c r="A11" s="97"/>
      <c r="B11" s="4">
        <v>0.79166666666666663</v>
      </c>
      <c r="C11" s="4">
        <v>0.83333333333333337</v>
      </c>
      <c r="D11" s="4">
        <v>0.83333333333333337</v>
      </c>
    </row>
    <row r="12" spans="1:5">
      <c r="A12" s="98"/>
      <c r="B12" s="4">
        <v>0.70833333333333337</v>
      </c>
      <c r="C12" s="4">
        <v>0.91666666666666663</v>
      </c>
      <c r="D12" s="4">
        <v>0.8571428571428571</v>
      </c>
    </row>
    <row r="13" spans="1:5">
      <c r="A13" s="36"/>
    </row>
    <row r="14" spans="1:5">
      <c r="A14" s="36"/>
    </row>
    <row r="15" spans="1:5">
      <c r="A15" s="36"/>
    </row>
  </sheetData>
  <mergeCells count="4">
    <mergeCell ref="A10:A12"/>
    <mergeCell ref="A3:A5"/>
    <mergeCell ref="B1:C1"/>
    <mergeCell ref="B8:D8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31" workbookViewId="0">
      <selection activeCell="F45" sqref="F45"/>
    </sheetView>
  </sheetViews>
  <sheetFormatPr defaultRowHeight="14.4"/>
  <cols>
    <col min="1" max="1" width="37.21875" bestFit="1" customWidth="1"/>
    <col min="2" max="2" width="13.33203125" customWidth="1"/>
    <col min="3" max="3" width="14.88671875" customWidth="1"/>
    <col min="4" max="4" width="14" customWidth="1"/>
    <col min="5" max="5" width="14.44140625" customWidth="1"/>
    <col min="6" max="6" width="16.109375" customWidth="1"/>
    <col min="7" max="7" width="13.44140625" customWidth="1"/>
  </cols>
  <sheetData>
    <row r="1" spans="1:5">
      <c r="A1" s="25" t="s">
        <v>743</v>
      </c>
      <c r="B1" s="58" t="s">
        <v>61</v>
      </c>
      <c r="C1" s="58"/>
      <c r="D1" s="58"/>
      <c r="E1" s="58"/>
    </row>
    <row r="2" spans="1:5">
      <c r="A2" s="6"/>
      <c r="B2" s="57" t="s">
        <v>330</v>
      </c>
      <c r="C2" s="57"/>
      <c r="D2" s="57" t="s">
        <v>331</v>
      </c>
      <c r="E2" s="57"/>
    </row>
    <row r="3" spans="1:5" ht="16.8">
      <c r="B3" s="2" t="s">
        <v>29</v>
      </c>
      <c r="C3" s="2" t="s">
        <v>30</v>
      </c>
      <c r="D3" s="2" t="s">
        <v>29</v>
      </c>
      <c r="E3" s="2" t="s">
        <v>30</v>
      </c>
    </row>
    <row r="4" spans="1:5">
      <c r="A4" s="66" t="s">
        <v>332</v>
      </c>
      <c r="B4" s="4">
        <v>0.88573341046695586</v>
      </c>
      <c r="C4" s="4">
        <v>0.80961678817539884</v>
      </c>
      <c r="D4" s="4">
        <v>3.8897509267708248</v>
      </c>
      <c r="E4" s="4">
        <v>1.8302547192050769</v>
      </c>
    </row>
    <row r="5" spans="1:5">
      <c r="A5" s="67"/>
      <c r="B5" s="4">
        <v>1.0643291962874577</v>
      </c>
      <c r="C5" s="4">
        <v>1.0828833019444402</v>
      </c>
      <c r="D5" s="4">
        <v>4.1328713183041028</v>
      </c>
      <c r="E5" s="4">
        <v>1.8258620611193335</v>
      </c>
    </row>
    <row r="6" spans="1:5">
      <c r="A6" s="68"/>
      <c r="B6" s="4">
        <v>1.0607694348159753</v>
      </c>
      <c r="C6" s="4">
        <v>0.81590765300031998</v>
      </c>
      <c r="D6" s="4">
        <v>4.6588625835997028</v>
      </c>
      <c r="E6" s="4">
        <v>1.801432312339005</v>
      </c>
    </row>
    <row r="7" spans="1:5">
      <c r="A7" s="66" t="s">
        <v>333</v>
      </c>
      <c r="B7" s="4">
        <v>0.85251177535100764</v>
      </c>
      <c r="C7" s="4">
        <v>0.51503474487494971</v>
      </c>
      <c r="D7" s="4">
        <v>0.26692228542239926</v>
      </c>
      <c r="E7" s="4">
        <v>0.62562352455262216</v>
      </c>
    </row>
    <row r="8" spans="1:5">
      <c r="A8" s="67"/>
      <c r="B8" s="4">
        <v>0.96950259611255318</v>
      </c>
      <c r="C8" s="4">
        <v>0.64531106423990237</v>
      </c>
      <c r="D8" s="4">
        <v>0.34312750143540177</v>
      </c>
      <c r="E8" s="4">
        <v>0.69981314390189031</v>
      </c>
    </row>
    <row r="9" spans="1:5">
      <c r="A9" s="68"/>
      <c r="B9" s="4">
        <v>1.2099032330315047</v>
      </c>
      <c r="C9" s="4">
        <v>0.63254572039622736</v>
      </c>
      <c r="D9" s="4">
        <v>0.28210256068956979</v>
      </c>
      <c r="E9" s="4">
        <v>0.65596541913475848</v>
      </c>
    </row>
    <row r="10" spans="1:5">
      <c r="A10" s="66" t="s">
        <v>334</v>
      </c>
      <c r="B10" s="4">
        <v>0.82067050004958031</v>
      </c>
      <c r="C10" s="4">
        <v>0.49160619461449689</v>
      </c>
      <c r="D10" s="4">
        <v>7.196647523769248</v>
      </c>
      <c r="E10" s="4">
        <v>2.9345717859974934</v>
      </c>
    </row>
    <row r="11" spans="1:5">
      <c r="A11" s="67"/>
      <c r="B11" s="4">
        <v>0.79894882366836595</v>
      </c>
      <c r="C11" s="4">
        <v>0.17623532068113695</v>
      </c>
      <c r="D11" s="4">
        <v>6.3583392777348662</v>
      </c>
      <c r="E11" s="4">
        <v>2.8859073822540999</v>
      </c>
    </row>
    <row r="12" spans="1:5">
      <c r="A12" s="68"/>
      <c r="B12" s="4">
        <v>1.5251487947109712</v>
      </c>
      <c r="C12" s="4">
        <v>0.50915435694536881</v>
      </c>
      <c r="D12" s="4">
        <v>9.7902791775154761</v>
      </c>
      <c r="E12" s="4">
        <v>1.0078458531176697</v>
      </c>
    </row>
    <row r="13" spans="1:5">
      <c r="A13" s="66" t="s">
        <v>335</v>
      </c>
      <c r="B13" s="4">
        <v>1.043582346471204</v>
      </c>
      <c r="C13" s="4">
        <v>0.34282109175204956</v>
      </c>
      <c r="D13" s="4">
        <v>2.4937256907566354</v>
      </c>
      <c r="E13" s="4">
        <v>1.628369131116866</v>
      </c>
    </row>
    <row r="14" spans="1:5">
      <c r="A14" s="67"/>
      <c r="B14" s="4">
        <v>0.74183887524846148</v>
      </c>
      <c r="C14" s="4">
        <v>0.3935251587425847</v>
      </c>
      <c r="D14" s="4">
        <v>2.5585080591820768</v>
      </c>
      <c r="E14" s="4">
        <v>1.4697061941502634</v>
      </c>
    </row>
    <row r="15" spans="1:5">
      <c r="A15" s="68"/>
      <c r="B15" s="4">
        <v>1.2917060325815342</v>
      </c>
      <c r="C15" s="4">
        <v>0.40551516638500507</v>
      </c>
      <c r="D15" s="4">
        <v>1.8083548186228189</v>
      </c>
      <c r="E15" s="4">
        <v>1.678680624177983</v>
      </c>
    </row>
    <row r="20" spans="1:5">
      <c r="A20" s="25" t="s">
        <v>741</v>
      </c>
      <c r="B20" s="54" t="s">
        <v>629</v>
      </c>
      <c r="C20" s="55"/>
      <c r="D20" s="55"/>
      <c r="E20" s="56"/>
    </row>
    <row r="21" spans="1:5">
      <c r="A21" s="6"/>
      <c r="B21" s="54" t="s">
        <v>330</v>
      </c>
      <c r="C21" s="56"/>
      <c r="D21" s="54" t="s">
        <v>331</v>
      </c>
      <c r="E21" s="56"/>
    </row>
    <row r="22" spans="1:5">
      <c r="B22" s="3" t="s">
        <v>16</v>
      </c>
      <c r="C22" s="2" t="s">
        <v>502</v>
      </c>
      <c r="D22" s="3" t="s">
        <v>16</v>
      </c>
      <c r="E22" s="2" t="s">
        <v>502</v>
      </c>
    </row>
    <row r="23" spans="1:5">
      <c r="A23" s="66" t="s">
        <v>332</v>
      </c>
      <c r="B23" s="4">
        <v>0.93204186690569679</v>
      </c>
      <c r="C23" s="4">
        <v>1.1086213269616445</v>
      </c>
      <c r="D23" s="4">
        <v>1.6209804224464202</v>
      </c>
      <c r="E23" s="4">
        <v>0.87397666559332543</v>
      </c>
    </row>
    <row r="24" spans="1:5">
      <c r="A24" s="67"/>
      <c r="B24" s="4">
        <v>1.0384751304041238</v>
      </c>
      <c r="C24" s="4">
        <v>0.88536341619803283</v>
      </c>
      <c r="D24" s="4">
        <v>1.7362403390687926</v>
      </c>
      <c r="E24" s="4">
        <v>0.90781275682715989</v>
      </c>
    </row>
    <row r="25" spans="1:5">
      <c r="A25" s="68"/>
      <c r="B25" s="4">
        <v>1.0331621288088473</v>
      </c>
      <c r="C25" s="4">
        <v>1.2200934627156725</v>
      </c>
      <c r="D25" s="4">
        <v>1.7276568154344383</v>
      </c>
      <c r="E25" s="4">
        <v>0.88974675220619115</v>
      </c>
    </row>
    <row r="26" spans="1:5">
      <c r="A26" s="66" t="s">
        <v>503</v>
      </c>
      <c r="B26" s="4">
        <v>0.94823507667005325</v>
      </c>
      <c r="C26" s="4">
        <v>0.44000495231064612</v>
      </c>
      <c r="D26" s="4">
        <v>0.4307855212500768</v>
      </c>
      <c r="E26" s="4">
        <v>0.74164036211956341</v>
      </c>
    </row>
    <row r="27" spans="1:5">
      <c r="A27" s="67"/>
      <c r="B27" s="4">
        <v>1.0563161325175257</v>
      </c>
      <c r="C27" s="4">
        <v>0.40992067645806496</v>
      </c>
      <c r="D27" s="4">
        <v>0.27920402925606858</v>
      </c>
      <c r="E27" s="4">
        <v>0.45340064021903975</v>
      </c>
    </row>
    <row r="28" spans="1:5">
      <c r="A28" s="68"/>
      <c r="B28" s="4">
        <v>0.99836666324790224</v>
      </c>
      <c r="C28" s="4">
        <v>0.49690489763024182</v>
      </c>
      <c r="D28" s="4">
        <v>0.26601263305299805</v>
      </c>
      <c r="E28" s="4">
        <v>0.63172416572402434</v>
      </c>
    </row>
    <row r="29" spans="1:5">
      <c r="A29" s="66" t="s">
        <v>334</v>
      </c>
      <c r="B29" s="4">
        <v>0.82067050004958031</v>
      </c>
      <c r="C29" s="4">
        <v>0.49160619461449689</v>
      </c>
      <c r="D29" s="4">
        <v>7.196647523769248</v>
      </c>
      <c r="E29" s="4">
        <v>2.9345717859974934</v>
      </c>
    </row>
    <row r="30" spans="1:5">
      <c r="A30" s="67"/>
      <c r="B30" s="4">
        <v>0.79894882366836595</v>
      </c>
      <c r="C30" s="4">
        <v>0.17623532068113695</v>
      </c>
      <c r="D30" s="4">
        <v>6.3583392777348662</v>
      </c>
      <c r="E30" s="4">
        <v>2.8859073822540999</v>
      </c>
    </row>
    <row r="31" spans="1:5">
      <c r="A31" s="68"/>
      <c r="B31" s="4">
        <v>1.5251487947109712</v>
      </c>
      <c r="C31" s="4">
        <v>0.50915435694536881</v>
      </c>
      <c r="D31" s="4">
        <v>9.7902791775154761</v>
      </c>
      <c r="E31" s="4">
        <v>1.0078458531176697</v>
      </c>
    </row>
    <row r="32" spans="1:5">
      <c r="A32" s="66" t="s">
        <v>504</v>
      </c>
      <c r="B32" s="4">
        <v>1.043582346471204</v>
      </c>
      <c r="C32" s="4">
        <v>0.34282109175204956</v>
      </c>
      <c r="D32" s="4">
        <v>2.4937256907566354</v>
      </c>
      <c r="E32" s="4">
        <v>1.628369131116866</v>
      </c>
    </row>
    <row r="33" spans="1:5">
      <c r="A33" s="67"/>
      <c r="B33" s="4">
        <v>0.74183887524846148</v>
      </c>
      <c r="C33" s="4">
        <v>0.3935251587425847</v>
      </c>
      <c r="D33" s="4">
        <v>2.5585080591820768</v>
      </c>
      <c r="E33" s="4">
        <v>1.4697061941502634</v>
      </c>
    </row>
    <row r="34" spans="1:5">
      <c r="A34" s="68"/>
      <c r="B34" s="4">
        <v>1.2917060325815342</v>
      </c>
      <c r="C34" s="4">
        <v>0.40551516638500507</v>
      </c>
      <c r="D34" s="4">
        <v>1.8083548186228189</v>
      </c>
      <c r="E34" s="4">
        <v>1.678680624177983</v>
      </c>
    </row>
    <row r="36" spans="1:5">
      <c r="A36" s="25" t="s">
        <v>742</v>
      </c>
      <c r="B36" s="54" t="s">
        <v>629</v>
      </c>
      <c r="C36" s="55"/>
      <c r="D36" s="55"/>
      <c r="E36" s="56"/>
    </row>
    <row r="37" spans="1:5">
      <c r="A37" s="6"/>
      <c r="B37" s="54" t="s">
        <v>330</v>
      </c>
      <c r="C37" s="56"/>
      <c r="D37" s="54" t="s">
        <v>331</v>
      </c>
      <c r="E37" s="56"/>
    </row>
    <row r="38" spans="1:5" ht="16.8">
      <c r="B38" s="2" t="s">
        <v>29</v>
      </c>
      <c r="C38" s="2" t="s">
        <v>641</v>
      </c>
      <c r="D38" s="2" t="s">
        <v>29</v>
      </c>
      <c r="E38" s="2" t="s">
        <v>641</v>
      </c>
    </row>
    <row r="39" spans="1:5">
      <c r="A39" s="66" t="s">
        <v>332</v>
      </c>
      <c r="B39" s="4">
        <v>1.1549123246139581</v>
      </c>
      <c r="C39" s="4">
        <v>0.91401093676673728</v>
      </c>
      <c r="D39" s="4">
        <v>1.6717780609975619</v>
      </c>
      <c r="E39" s="4">
        <v>2.0412930802824527</v>
      </c>
    </row>
    <row r="40" spans="1:5">
      <c r="A40" s="67"/>
      <c r="B40" s="4">
        <v>0.90061557546871607</v>
      </c>
      <c r="C40" s="4">
        <v>0.98587957211386112</v>
      </c>
      <c r="D40" s="4">
        <v>2.3813560353252683</v>
      </c>
      <c r="E40" s="4">
        <v>2.2807105036354081</v>
      </c>
    </row>
    <row r="41" spans="1:5">
      <c r="A41" s="68"/>
      <c r="B41" s="4">
        <v>0.96141640986563981</v>
      </c>
      <c r="C41" s="4">
        <v>1.0646530300188026</v>
      </c>
      <c r="D41" s="4">
        <v>1.9992838761523744</v>
      </c>
      <c r="E41" s="4">
        <v>1.7770488408923695</v>
      </c>
    </row>
    <row r="42" spans="1:5">
      <c r="A42" s="66" t="s">
        <v>333</v>
      </c>
      <c r="B42" s="4">
        <v>1.0489045022053889</v>
      </c>
      <c r="C42" s="4">
        <v>0.95605023672791745</v>
      </c>
      <c r="D42" s="4">
        <v>0.43488574751608278</v>
      </c>
      <c r="E42" s="4">
        <v>0.36316154091777852</v>
      </c>
    </row>
    <row r="43" spans="1:5">
      <c r="A43" s="67"/>
      <c r="B43" s="4">
        <v>1.0008899346387681</v>
      </c>
      <c r="C43" s="4">
        <v>1.0205757967658704</v>
      </c>
      <c r="D43" s="4">
        <v>0.38737649784977446</v>
      </c>
      <c r="E43" s="4">
        <v>0.32064711534102064</v>
      </c>
    </row>
    <row r="44" spans="1:5">
      <c r="A44" s="68"/>
      <c r="B44" s="4">
        <v>0.95252795134353418</v>
      </c>
      <c r="C44" s="4">
        <v>1.1488841539944241</v>
      </c>
      <c r="D44" s="4">
        <v>0.35384350258955322</v>
      </c>
      <c r="E44" s="4">
        <v>0.47927757140828042</v>
      </c>
    </row>
    <row r="45" spans="1:5">
      <c r="A45" s="66" t="s">
        <v>334</v>
      </c>
      <c r="B45" s="4">
        <v>0.90843172813564499</v>
      </c>
      <c r="C45" s="4">
        <v>0.85475034198933775</v>
      </c>
      <c r="D45" s="4">
        <v>5.7900467625579246</v>
      </c>
      <c r="E45" s="4">
        <v>5.7580287805867769</v>
      </c>
    </row>
    <row r="46" spans="1:5">
      <c r="A46" s="67"/>
      <c r="B46" s="4">
        <v>1.106785002545263</v>
      </c>
      <c r="C46" s="4">
        <v>1.0798268536684597</v>
      </c>
      <c r="D46" s="4">
        <v>5.5889412123626343</v>
      </c>
      <c r="E46" s="4">
        <v>4.8284997404952836</v>
      </c>
    </row>
    <row r="47" spans="1:5">
      <c r="A47" s="68"/>
      <c r="B47" s="4">
        <v>0.99459080597363825</v>
      </c>
      <c r="C47" s="4">
        <v>1.1601408739372276</v>
      </c>
      <c r="D47" s="4">
        <v>6.4557065451057545</v>
      </c>
      <c r="E47" s="4">
        <v>4.7521322949898073</v>
      </c>
    </row>
    <row r="48" spans="1:5">
      <c r="A48" s="66" t="s">
        <v>335</v>
      </c>
      <c r="B48" s="4">
        <v>0.85673741522657454</v>
      </c>
      <c r="C48" s="4">
        <v>0.95546504544863731</v>
      </c>
      <c r="D48" s="4">
        <v>2.0458494727955632</v>
      </c>
      <c r="E48" s="4">
        <v>2.0757748938654936</v>
      </c>
    </row>
    <row r="49" spans="1:5">
      <c r="A49" s="67"/>
      <c r="B49" s="4">
        <v>1.167906678193342</v>
      </c>
      <c r="C49" s="4">
        <v>0.77285785427500342</v>
      </c>
      <c r="D49" s="4">
        <v>2.1231775188449578</v>
      </c>
      <c r="E49" s="4">
        <v>1.5015473814781641</v>
      </c>
    </row>
    <row r="50" spans="1:5">
      <c r="A50" s="68"/>
      <c r="B50" s="4">
        <v>0.99941099842609271</v>
      </c>
      <c r="C50" s="4">
        <v>0.92883870749590192</v>
      </c>
      <c r="D50" s="4">
        <v>1.8663246926805697</v>
      </c>
      <c r="E50" s="4">
        <v>1.7244663770656983</v>
      </c>
    </row>
  </sheetData>
  <mergeCells count="21">
    <mergeCell ref="A45:A47"/>
    <mergeCell ref="A48:A50"/>
    <mergeCell ref="B36:E36"/>
    <mergeCell ref="B37:C37"/>
    <mergeCell ref="D37:E37"/>
    <mergeCell ref="A39:A41"/>
    <mergeCell ref="A42:A44"/>
    <mergeCell ref="A32:A34"/>
    <mergeCell ref="A26:A28"/>
    <mergeCell ref="A29:A31"/>
    <mergeCell ref="A23:A25"/>
    <mergeCell ref="A13:A15"/>
    <mergeCell ref="B21:C21"/>
    <mergeCell ref="D21:E21"/>
    <mergeCell ref="B20:E20"/>
    <mergeCell ref="A10:A12"/>
    <mergeCell ref="B1:E1"/>
    <mergeCell ref="B2:C2"/>
    <mergeCell ref="D2:E2"/>
    <mergeCell ref="A4:A6"/>
    <mergeCell ref="A7:A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G113" sqref="G113"/>
    </sheetView>
  </sheetViews>
  <sheetFormatPr defaultRowHeight="14.4"/>
  <cols>
    <col min="1" max="1" width="37" bestFit="1" customWidth="1"/>
    <col min="2" max="2" width="32.109375" customWidth="1"/>
    <col min="3" max="3" width="15.21875" customWidth="1"/>
    <col min="4" max="4" width="14.88671875" customWidth="1"/>
    <col min="5" max="5" width="11.88671875" customWidth="1"/>
    <col min="6" max="6" width="15.109375" customWidth="1"/>
  </cols>
  <sheetData>
    <row r="1" spans="1:6" ht="16.2">
      <c r="A1" s="23" t="s">
        <v>744</v>
      </c>
      <c r="B1" s="4" t="s">
        <v>365</v>
      </c>
      <c r="C1" s="4" t="s">
        <v>356</v>
      </c>
      <c r="D1" s="4" t="s">
        <v>357</v>
      </c>
      <c r="E1" s="4" t="s">
        <v>358</v>
      </c>
      <c r="F1" s="4" t="s">
        <v>359</v>
      </c>
    </row>
    <row r="2" spans="1:6">
      <c r="A2" s="9"/>
      <c r="B2" s="4" t="s">
        <v>424</v>
      </c>
      <c r="C2" s="4">
        <v>-1.046982114194152</v>
      </c>
      <c r="D2" s="4">
        <v>1.3497286859517066</v>
      </c>
      <c r="E2" s="4">
        <v>-0.2859711750174036</v>
      </c>
      <c r="F2" s="4">
        <v>-1.6775396740151233E-2</v>
      </c>
    </row>
    <row r="3" spans="1:6">
      <c r="A3" s="9"/>
      <c r="B3" s="4" t="s">
        <v>336</v>
      </c>
      <c r="C3" s="4">
        <v>1.2488650125450069</v>
      </c>
      <c r="D3" s="4">
        <v>-1.1975989547507961</v>
      </c>
      <c r="E3" s="4">
        <v>-7.4514618886933295E-2</v>
      </c>
      <c r="F3" s="4">
        <v>2.3248561092723274E-2</v>
      </c>
    </row>
    <row r="4" spans="1:6">
      <c r="A4" s="9"/>
      <c r="B4" s="4" t="s">
        <v>425</v>
      </c>
      <c r="C4" s="4">
        <v>-0.85516594232106846</v>
      </c>
      <c r="D4" s="4">
        <v>0.74586817966115726</v>
      </c>
      <c r="E4" s="4">
        <v>-0.86903907171529393</v>
      </c>
      <c r="F4" s="4">
        <v>0.97833683437520436</v>
      </c>
    </row>
    <row r="5" spans="1:6">
      <c r="A5" s="9"/>
      <c r="B5" s="4" t="s">
        <v>337</v>
      </c>
      <c r="C5" s="4">
        <v>0.97859201940134455</v>
      </c>
      <c r="D5" s="4">
        <v>-1.3503868368083081</v>
      </c>
      <c r="E5" s="4">
        <v>0.45948227434256578</v>
      </c>
      <c r="F5" s="4">
        <v>-8.7687456935605396E-2</v>
      </c>
    </row>
    <row r="6" spans="1:6">
      <c r="A6" s="9"/>
      <c r="B6" s="4" t="s">
        <v>338</v>
      </c>
      <c r="C6" s="4">
        <v>0.73584095494455481</v>
      </c>
      <c r="D6" s="4">
        <v>-1.4240902063354801</v>
      </c>
      <c r="E6" s="4">
        <v>0.65530114893072378</v>
      </c>
      <c r="F6" s="4">
        <v>3.2948102460203951E-2</v>
      </c>
    </row>
    <row r="7" spans="1:6">
      <c r="A7" s="9"/>
      <c r="B7" s="4" t="s">
        <v>426</v>
      </c>
      <c r="C7" s="4">
        <v>-0.92823878429138185</v>
      </c>
      <c r="D7" s="4">
        <v>0.8864997969234405</v>
      </c>
      <c r="E7" s="4">
        <v>-0.80120708360634418</v>
      </c>
      <c r="F7" s="4">
        <v>0.84294607097428476</v>
      </c>
    </row>
    <row r="8" spans="1:6">
      <c r="A8" s="9"/>
      <c r="B8" s="4" t="s">
        <v>339</v>
      </c>
      <c r="C8" s="4">
        <v>1.1833679106787567</v>
      </c>
      <c r="D8" s="4">
        <v>-0.83205556219599996</v>
      </c>
      <c r="E8" s="4">
        <v>0.47457983917845964</v>
      </c>
      <c r="F8" s="4">
        <v>-0.82589218766121497</v>
      </c>
    </row>
    <row r="9" spans="1:6">
      <c r="A9" s="9"/>
      <c r="B9" s="4" t="s">
        <v>427</v>
      </c>
      <c r="C9" s="4">
        <v>-0.50098912065023848</v>
      </c>
      <c r="D9" s="4">
        <v>1.4515838623968513</v>
      </c>
      <c r="E9" s="4">
        <v>-0.78359836819652851</v>
      </c>
      <c r="F9" s="4">
        <v>-0.1669963735500789</v>
      </c>
    </row>
    <row r="10" spans="1:6">
      <c r="A10" s="9"/>
      <c r="B10" s="4" t="s">
        <v>428</v>
      </c>
      <c r="C10" s="4">
        <v>-0.85921383058642398</v>
      </c>
      <c r="D10" s="4">
        <v>0.47622342433673515</v>
      </c>
      <c r="E10" s="4">
        <v>-0.79886382717738202</v>
      </c>
      <c r="F10" s="4">
        <v>1.1818542334270725</v>
      </c>
    </row>
    <row r="11" spans="1:6">
      <c r="A11" s="9"/>
      <c r="B11" s="4" t="s">
        <v>429</v>
      </c>
      <c r="C11" s="4">
        <v>1.3466284131750224</v>
      </c>
      <c r="D11" s="4">
        <v>0.13849351295235501</v>
      </c>
      <c r="E11" s="4">
        <v>-0.56281406327446126</v>
      </c>
      <c r="F11" s="4">
        <v>-0.922307862852914</v>
      </c>
    </row>
    <row r="12" spans="1:6">
      <c r="A12" s="9"/>
      <c r="B12" s="4" t="s">
        <v>430</v>
      </c>
      <c r="C12" s="4">
        <v>0.61977895257445625</v>
      </c>
      <c r="D12" s="4">
        <v>-0.2749395353525787</v>
      </c>
      <c r="E12" s="4">
        <v>0.94131840917323439</v>
      </c>
      <c r="F12" s="4">
        <v>-1.2861578263951132</v>
      </c>
    </row>
    <row r="13" spans="1:6">
      <c r="A13" s="9"/>
      <c r="B13" s="4" t="s">
        <v>340</v>
      </c>
      <c r="C13" s="4">
        <v>0.82075430267947458</v>
      </c>
      <c r="D13" s="4">
        <v>-0.93940160345042245</v>
      </c>
      <c r="E13" s="4">
        <v>0.90692273340697827</v>
      </c>
      <c r="F13" s="4">
        <v>-0.78827543263603095</v>
      </c>
    </row>
    <row r="14" spans="1:6">
      <c r="A14" s="9"/>
      <c r="B14" s="4" t="s">
        <v>431</v>
      </c>
      <c r="C14" s="4">
        <v>-0.3928789912867553</v>
      </c>
      <c r="D14" s="4">
        <v>0.30647962870075002</v>
      </c>
      <c r="E14" s="4">
        <v>-1.1289743481218539</v>
      </c>
      <c r="F14" s="4">
        <v>1.2153737107078586</v>
      </c>
    </row>
    <row r="15" spans="1:6">
      <c r="A15" s="9"/>
      <c r="B15" s="4" t="s">
        <v>432</v>
      </c>
      <c r="C15" s="4">
        <v>0.21534769032460349</v>
      </c>
      <c r="D15" s="4">
        <v>-0.28868591303576785</v>
      </c>
      <c r="E15" s="4">
        <v>1.2340822748942437</v>
      </c>
      <c r="F15" s="4">
        <v>-1.160744052183077</v>
      </c>
    </row>
    <row r="16" spans="1:6">
      <c r="A16" s="9"/>
      <c r="B16" s="4" t="s">
        <v>433</v>
      </c>
      <c r="C16" s="4">
        <v>-0.81121420646720965</v>
      </c>
      <c r="D16" s="4">
        <v>0.10186544907097861</v>
      </c>
      <c r="E16" s="4">
        <v>-0.66512146158109942</v>
      </c>
      <c r="F16" s="4">
        <v>1.3744702189773284</v>
      </c>
    </row>
    <row r="17" spans="1:6">
      <c r="A17" s="9"/>
      <c r="B17" s="4" t="s">
        <v>434</v>
      </c>
      <c r="C17" s="4">
        <v>0.42931731231254228</v>
      </c>
      <c r="D17" s="4">
        <v>-0.36056083649533816</v>
      </c>
      <c r="E17" s="4">
        <v>-1.1926784585015009</v>
      </c>
      <c r="F17" s="4">
        <v>1.1239219826842968</v>
      </c>
    </row>
    <row r="18" spans="1:6">
      <c r="A18" s="9"/>
      <c r="B18" s="4" t="s">
        <v>435</v>
      </c>
      <c r="C18" s="4">
        <v>1.1100920013402782</v>
      </c>
      <c r="D18" s="4">
        <v>0.50162395492864087</v>
      </c>
      <c r="E18" s="4">
        <v>-0.47627111966149061</v>
      </c>
      <c r="F18" s="4">
        <v>-1.1354448366074303</v>
      </c>
    </row>
    <row r="19" spans="1:6">
      <c r="A19" s="9"/>
      <c r="B19" s="4" t="s">
        <v>436</v>
      </c>
      <c r="C19" s="4">
        <v>-1.4718726946575451</v>
      </c>
      <c r="D19" s="4">
        <v>0.58601736539392246</v>
      </c>
      <c r="E19" s="4">
        <v>0.22178903618127446</v>
      </c>
      <c r="F19" s="4">
        <v>0.66406629308234721</v>
      </c>
    </row>
    <row r="20" spans="1:6">
      <c r="A20" s="9"/>
      <c r="B20" s="4" t="s">
        <v>437</v>
      </c>
      <c r="C20" s="4">
        <v>1.2592227662937994</v>
      </c>
      <c r="D20" s="4">
        <v>-0.83435053707975448</v>
      </c>
      <c r="E20" s="4">
        <v>0.34790262247237036</v>
      </c>
      <c r="F20" s="4">
        <v>-0.77277485168641435</v>
      </c>
    </row>
    <row r="21" spans="1:6">
      <c r="A21" s="9"/>
      <c r="B21" s="4" t="s">
        <v>343</v>
      </c>
      <c r="C21" s="4">
        <v>0.70065418611874752</v>
      </c>
      <c r="D21" s="4">
        <v>-1.4545295594368055</v>
      </c>
      <c r="E21" s="4">
        <v>0.14320340060845149</v>
      </c>
      <c r="F21" s="4">
        <v>0.61067197270960505</v>
      </c>
    </row>
    <row r="22" spans="1:6">
      <c r="A22" s="9"/>
      <c r="B22" s="4" t="s">
        <v>438</v>
      </c>
      <c r="C22" s="4">
        <v>-0.74045282309265215</v>
      </c>
      <c r="D22" s="4">
        <v>1.0146946094232636</v>
      </c>
      <c r="E22" s="4">
        <v>-0.96914258389716224</v>
      </c>
      <c r="F22" s="4">
        <v>0.69490079756654999</v>
      </c>
    </row>
    <row r="23" spans="1:6">
      <c r="A23" s="9"/>
      <c r="B23" s="4" t="s">
        <v>439</v>
      </c>
      <c r="C23" s="4">
        <v>1.1705509388938482</v>
      </c>
      <c r="D23" s="4">
        <v>-0.97977193888340763</v>
      </c>
      <c r="E23" s="4">
        <v>0.47542532715367813</v>
      </c>
      <c r="F23" s="4">
        <v>-0.66620432716411926</v>
      </c>
    </row>
    <row r="24" spans="1:6">
      <c r="A24" s="9"/>
      <c r="B24" s="4" t="s">
        <v>440</v>
      </c>
      <c r="C24" s="4">
        <v>-1.2151926157799005</v>
      </c>
      <c r="D24" s="4">
        <v>0.50981889354805676</v>
      </c>
      <c r="E24" s="4">
        <v>-0.35956855596696408</v>
      </c>
      <c r="F24" s="4">
        <v>1.0649422781988087</v>
      </c>
    </row>
    <row r="25" spans="1:6">
      <c r="A25" s="9"/>
      <c r="B25" s="4" t="s">
        <v>441</v>
      </c>
      <c r="C25" s="4">
        <v>1.4951815843585159</v>
      </c>
      <c r="D25" s="4">
        <v>-0.42719473838814742</v>
      </c>
      <c r="E25" s="4">
        <v>-0.61027819769735347</v>
      </c>
      <c r="F25" s="4">
        <v>-0.45770864827301511</v>
      </c>
    </row>
    <row r="26" spans="1:6">
      <c r="A26" s="9"/>
      <c r="B26" s="4" t="s">
        <v>442</v>
      </c>
      <c r="C26" s="4">
        <v>-0.15447924398267479</v>
      </c>
      <c r="D26" s="4">
        <v>0.90659384023863143</v>
      </c>
      <c r="E26" s="4">
        <v>-1.3433694476095408</v>
      </c>
      <c r="F26" s="4">
        <v>0.59125485135358447</v>
      </c>
    </row>
    <row r="27" spans="1:6">
      <c r="A27" s="9"/>
      <c r="B27" s="4" t="s">
        <v>443</v>
      </c>
      <c r="C27" s="4">
        <v>-0.8955212008686152</v>
      </c>
      <c r="D27" s="4">
        <v>-0.15107814880179463</v>
      </c>
      <c r="E27" s="4">
        <v>1.4253894908691174</v>
      </c>
      <c r="F27" s="4">
        <v>-0.37879014119870513</v>
      </c>
    </row>
    <row r="28" spans="1:6">
      <c r="A28" s="9"/>
      <c r="B28" s="4" t="s">
        <v>444</v>
      </c>
      <c r="C28" s="4">
        <v>-0.45168975821476592</v>
      </c>
      <c r="D28" s="4">
        <v>0.86918701489653472</v>
      </c>
      <c r="E28" s="4">
        <v>-1.1970143607708661</v>
      </c>
      <c r="F28" s="4">
        <v>0.77951710408909713</v>
      </c>
    </row>
    <row r="29" spans="1:6">
      <c r="A29" s="9"/>
      <c r="B29" s="4" t="s">
        <v>445</v>
      </c>
      <c r="C29" s="4">
        <v>1.2107842782101079</v>
      </c>
      <c r="D29" s="4">
        <v>-9.4592521735165871E-2</v>
      </c>
      <c r="E29" s="4">
        <v>-1.2297027825571416</v>
      </c>
      <c r="F29" s="4">
        <v>0.11351102608219774</v>
      </c>
    </row>
    <row r="30" spans="1:6">
      <c r="A30" s="9"/>
      <c r="B30" s="4" t="s">
        <v>446</v>
      </c>
      <c r="C30" s="4">
        <v>-1.0702346787496455</v>
      </c>
      <c r="D30" s="4">
        <v>1.2237704554479076</v>
      </c>
      <c r="E30" s="4">
        <v>-0.49221763706207405</v>
      </c>
      <c r="F30" s="4">
        <v>0.33868186036381187</v>
      </c>
    </row>
    <row r="31" spans="1:6">
      <c r="A31" s="9"/>
      <c r="B31" s="4" t="s">
        <v>447</v>
      </c>
      <c r="C31" s="4">
        <v>1.3011911256521025</v>
      </c>
      <c r="D31" s="4">
        <v>-1.1074188683492279</v>
      </c>
      <c r="E31" s="4">
        <v>7.8828498938624439E-2</v>
      </c>
      <c r="F31" s="4">
        <v>-0.27260075624150082</v>
      </c>
    </row>
    <row r="32" spans="1:6">
      <c r="A32" s="9"/>
      <c r="B32" s="4" t="s">
        <v>448</v>
      </c>
      <c r="C32" s="4">
        <v>-0.57396291203978955</v>
      </c>
      <c r="D32" s="4">
        <v>0.72079063372438656</v>
      </c>
      <c r="E32" s="4">
        <v>-1.1078818999837792</v>
      </c>
      <c r="F32" s="4">
        <v>0.96105417829918205</v>
      </c>
    </row>
    <row r="33" spans="1:6">
      <c r="A33" s="9"/>
      <c r="B33" s="4" t="s">
        <v>449</v>
      </c>
      <c r="C33" s="4">
        <v>-0.81177963307908796</v>
      </c>
      <c r="D33" s="4">
        <v>0.71864522556303778</v>
      </c>
      <c r="E33" s="4">
        <v>-0.90743118674422107</v>
      </c>
      <c r="F33" s="4">
        <v>1.0005655942602711</v>
      </c>
    </row>
    <row r="34" spans="1:6">
      <c r="A34" s="9"/>
      <c r="B34" s="4" t="s">
        <v>450</v>
      </c>
      <c r="C34" s="4">
        <v>-0.84205842067191483</v>
      </c>
      <c r="D34" s="4">
        <v>-0.85665531637153658</v>
      </c>
      <c r="E34" s="4">
        <v>1.0883810356030288</v>
      </c>
      <c r="F34" s="4">
        <v>0.61033270144042517</v>
      </c>
    </row>
    <row r="35" spans="1:6">
      <c r="A35" s="9"/>
      <c r="B35" s="4" t="s">
        <v>451</v>
      </c>
      <c r="C35" s="4">
        <v>-1.1404431438186973</v>
      </c>
      <c r="D35" s="4">
        <v>0.88005294624159591</v>
      </c>
      <c r="E35" s="4">
        <v>-0.53726078740591798</v>
      </c>
      <c r="F35" s="4">
        <v>0.79765098498302001</v>
      </c>
    </row>
    <row r="36" spans="1:6">
      <c r="A36" s="9"/>
      <c r="B36" s="4" t="s">
        <v>452</v>
      </c>
      <c r="C36" s="4">
        <v>0.38862148873126778</v>
      </c>
      <c r="D36" s="4">
        <v>-0.84819022472410155</v>
      </c>
      <c r="E36" s="4">
        <v>1.2357527993171367</v>
      </c>
      <c r="F36" s="4">
        <v>-0.7761840633243029</v>
      </c>
    </row>
    <row r="37" spans="1:6">
      <c r="A37" s="9"/>
      <c r="B37" s="4" t="s">
        <v>453</v>
      </c>
      <c r="C37" s="4">
        <v>0.71835003075171522</v>
      </c>
      <c r="D37" s="4">
        <v>-0.72499117125173107</v>
      </c>
      <c r="E37" s="4">
        <v>0.99285050475237013</v>
      </c>
      <c r="F37" s="4">
        <v>-0.98620936425235428</v>
      </c>
    </row>
    <row r="38" spans="1:6">
      <c r="A38" s="9"/>
      <c r="B38" s="4" t="s">
        <v>454</v>
      </c>
      <c r="C38" s="4">
        <v>0.76891546279539269</v>
      </c>
      <c r="D38" s="4">
        <v>-0.92232438724605526</v>
      </c>
      <c r="E38" s="4">
        <v>0.95599951700351771</v>
      </c>
      <c r="F38" s="4">
        <v>-0.80259059255285514</v>
      </c>
    </row>
    <row r="39" spans="1:6">
      <c r="A39" s="9"/>
      <c r="B39" s="4" t="s">
        <v>455</v>
      </c>
      <c r="C39" s="4">
        <v>1.20300832512341</v>
      </c>
      <c r="D39" s="4">
        <v>-0.48416328023420163</v>
      </c>
      <c r="E39" s="4">
        <v>0.36858427301672164</v>
      </c>
      <c r="F39" s="4">
        <v>-1.0874293179059293</v>
      </c>
    </row>
    <row r="40" spans="1:6">
      <c r="A40" s="9"/>
      <c r="B40" s="4" t="s">
        <v>456</v>
      </c>
      <c r="C40" s="4">
        <v>-1.3130283779274394</v>
      </c>
      <c r="D40" s="4">
        <v>8.156012449924728E-2</v>
      </c>
      <c r="E40" s="4">
        <v>0.11024060783964219</v>
      </c>
      <c r="F40" s="4">
        <v>1.1212276455885508</v>
      </c>
    </row>
    <row r="41" spans="1:6">
      <c r="A41" s="9"/>
      <c r="B41" s="4" t="s">
        <v>457</v>
      </c>
      <c r="C41" s="4">
        <v>-0.12048975217926859</v>
      </c>
      <c r="D41" s="4">
        <v>1.3889423080885002</v>
      </c>
      <c r="E41" s="4">
        <v>-0.98907521843861768</v>
      </c>
      <c r="F41" s="4">
        <v>-0.27937733747061277</v>
      </c>
    </row>
    <row r="42" spans="1:6">
      <c r="A42" s="9"/>
      <c r="B42" s="4" t="s">
        <v>458</v>
      </c>
      <c r="C42" s="4">
        <v>1.1239062635395161</v>
      </c>
      <c r="D42" s="4">
        <v>-0.6052613023840121</v>
      </c>
      <c r="E42" s="4">
        <v>0.5268063793259713</v>
      </c>
      <c r="F42" s="4">
        <v>-1.0454513404814756</v>
      </c>
    </row>
    <row r="43" spans="1:6">
      <c r="A43" s="9"/>
      <c r="B43" s="4" t="s">
        <v>459</v>
      </c>
      <c r="C43" s="4">
        <v>-1.3800815929835819</v>
      </c>
      <c r="D43" s="4">
        <v>0.68700096919446896</v>
      </c>
      <c r="E43" s="4">
        <v>0.78427544270873129</v>
      </c>
      <c r="F43" s="4">
        <v>-9.1194818919619919E-2</v>
      </c>
    </row>
    <row r="44" spans="1:6">
      <c r="A44" s="9"/>
      <c r="B44" s="4" t="s">
        <v>460</v>
      </c>
      <c r="C44" s="4">
        <v>1.1670067009280298</v>
      </c>
      <c r="D44" s="4">
        <v>-1.032749292856683E-2</v>
      </c>
      <c r="E44" s="4">
        <v>0.11773341938565908</v>
      </c>
      <c r="F44" s="4">
        <v>-1.2744126273851235</v>
      </c>
    </row>
    <row r="45" spans="1:6">
      <c r="A45" s="9"/>
      <c r="B45" s="4" t="s">
        <v>461</v>
      </c>
      <c r="C45" s="4">
        <v>-1.4576486779333904</v>
      </c>
      <c r="D45" s="4">
        <v>0.8181852534181796</v>
      </c>
      <c r="E45" s="4">
        <v>0.34596610916079318</v>
      </c>
      <c r="F45" s="4">
        <v>0.29349731535441764</v>
      </c>
    </row>
    <row r="46" spans="1:6">
      <c r="A46" s="9"/>
      <c r="B46" s="4" t="s">
        <v>462</v>
      </c>
      <c r="C46" s="4">
        <v>1.4094904437779314</v>
      </c>
      <c r="D46" s="4">
        <v>-0.38931810453843652</v>
      </c>
      <c r="E46" s="4">
        <v>-9.693226276263113E-2</v>
      </c>
      <c r="F46" s="4">
        <v>-0.92324007647686368</v>
      </c>
    </row>
    <row r="47" spans="1:6">
      <c r="A47" s="9"/>
      <c r="B47" s="4" t="s">
        <v>463</v>
      </c>
      <c r="C47" s="4">
        <v>-0.56455414038864371</v>
      </c>
      <c r="D47" s="4">
        <v>0.52932193549068862</v>
      </c>
      <c r="E47" s="4">
        <v>-1.0779376974731159</v>
      </c>
      <c r="F47" s="4">
        <v>1.1131699023710686</v>
      </c>
    </row>
    <row r="48" spans="1:6">
      <c r="A48" s="9"/>
      <c r="B48" s="4" t="s">
        <v>464</v>
      </c>
      <c r="C48" s="4">
        <v>-1.1963856835813438</v>
      </c>
      <c r="D48" s="4">
        <v>0.5112045154800301</v>
      </c>
      <c r="E48" s="4">
        <v>-0.38973264476094022</v>
      </c>
      <c r="F48" s="4">
        <v>1.074913812862254</v>
      </c>
    </row>
    <row r="49" spans="1:6">
      <c r="A49" s="9"/>
      <c r="B49" s="4" t="s">
        <v>465</v>
      </c>
      <c r="C49" s="4">
        <v>0.89701938326462827</v>
      </c>
      <c r="D49" s="4">
        <v>-0.85431773061794603</v>
      </c>
      <c r="E49" s="4">
        <v>0.83439029271616139</v>
      </c>
      <c r="F49" s="4">
        <v>-0.87709194536284318</v>
      </c>
    </row>
    <row r="50" spans="1:6">
      <c r="A50" s="9"/>
      <c r="B50" s="4" t="s">
        <v>466</v>
      </c>
      <c r="C50" s="4">
        <v>0.79213144894422904</v>
      </c>
      <c r="D50" s="4">
        <v>-1.4546749051318282</v>
      </c>
      <c r="E50" s="4">
        <v>0.46722534574467617</v>
      </c>
      <c r="F50" s="4">
        <v>0.19531811044292244</v>
      </c>
    </row>
    <row r="51" spans="1:6">
      <c r="A51" s="9"/>
      <c r="B51" s="4" t="s">
        <v>467</v>
      </c>
      <c r="C51" s="4">
        <v>1.3383145295078238</v>
      </c>
      <c r="D51" s="4">
        <v>-0.50587008531635547</v>
      </c>
      <c r="E51" s="4">
        <v>-0.9669162390224002</v>
      </c>
      <c r="F51" s="4">
        <v>0.13447179483092972</v>
      </c>
    </row>
    <row r="52" spans="1:6">
      <c r="A52" s="9"/>
      <c r="B52" s="4" t="s">
        <v>468</v>
      </c>
      <c r="C52" s="4">
        <v>0.7683472832268744</v>
      </c>
      <c r="D52" s="4">
        <v>-0.82431687643461626</v>
      </c>
      <c r="E52" s="4">
        <v>0.95765620142953234</v>
      </c>
      <c r="F52" s="4">
        <v>-0.90168660822178959</v>
      </c>
    </row>
    <row r="53" spans="1:6">
      <c r="A53" s="9"/>
      <c r="B53" s="4" t="s">
        <v>469</v>
      </c>
      <c r="C53" s="4">
        <v>-0.3196836268499878</v>
      </c>
      <c r="D53" s="4">
        <v>-0.63972285283996466</v>
      </c>
      <c r="E53" s="4">
        <v>1.4867600042934366</v>
      </c>
      <c r="F53" s="4">
        <v>-0.52735352460348384</v>
      </c>
    </row>
    <row r="54" spans="1:6">
      <c r="A54" s="9"/>
      <c r="B54" s="4" t="s">
        <v>470</v>
      </c>
      <c r="C54" s="4">
        <v>-1.1189506124875002</v>
      </c>
      <c r="D54" s="4">
        <v>0.81701155832420491</v>
      </c>
      <c r="E54" s="4">
        <v>-0.56835586666031823</v>
      </c>
      <c r="F54" s="4">
        <v>0.8702949208236096</v>
      </c>
    </row>
    <row r="55" spans="1:6">
      <c r="A55" s="9"/>
      <c r="B55" s="4" t="s">
        <v>471</v>
      </c>
      <c r="C55" s="4">
        <v>1.2583056723455281</v>
      </c>
      <c r="D55" s="4">
        <v>-1.1260356431639786</v>
      </c>
      <c r="E55" s="4">
        <v>0.19840504377232396</v>
      </c>
      <c r="F55" s="4">
        <v>-0.33067507295387288</v>
      </c>
    </row>
    <row r="56" spans="1:6">
      <c r="A56" s="9"/>
      <c r="B56" s="4" t="s">
        <v>472</v>
      </c>
      <c r="C56" s="4">
        <v>0.21730723907115274</v>
      </c>
      <c r="D56" s="4">
        <v>-1.1832406956073791</v>
      </c>
      <c r="E56" s="4">
        <v>1.2199217129441962</v>
      </c>
      <c r="F56" s="4">
        <v>-0.2539882564079724</v>
      </c>
    </row>
    <row r="57" spans="1:6">
      <c r="A57" s="9"/>
      <c r="B57" s="4" t="s">
        <v>473</v>
      </c>
      <c r="C57" s="4">
        <v>-0.24966079317508544</v>
      </c>
      <c r="D57" s="4">
        <v>-1.1244412467808114</v>
      </c>
      <c r="E57" s="4">
        <v>1.2908817755642017</v>
      </c>
      <c r="F57" s="4">
        <v>8.3220264391695498E-2</v>
      </c>
    </row>
    <row r="58" spans="1:6">
      <c r="A58" s="9"/>
      <c r="B58" s="4" t="s">
        <v>474</v>
      </c>
      <c r="C58" s="4">
        <v>-0.63959139755355665</v>
      </c>
      <c r="D58" s="4">
        <v>1.2422832914020983</v>
      </c>
      <c r="E58" s="4">
        <v>-0.95938709633033414</v>
      </c>
      <c r="F58" s="4">
        <v>0.35669520248179037</v>
      </c>
    </row>
    <row r="59" spans="1:6">
      <c r="A59" s="10"/>
      <c r="B59" s="4" t="s">
        <v>475</v>
      </c>
      <c r="C59" s="4">
        <v>0.82218033695296333</v>
      </c>
      <c r="D59" s="4">
        <v>-0.79368479010647952</v>
      </c>
      <c r="E59" s="4">
        <v>0.90599076885438645</v>
      </c>
      <c r="F59" s="4">
        <v>-0.93448631570087082</v>
      </c>
    </row>
    <row r="61" spans="1:6" ht="16.2">
      <c r="A61" s="23" t="s">
        <v>745</v>
      </c>
      <c r="B61" s="26" t="s">
        <v>143</v>
      </c>
      <c r="C61" s="4" t="s">
        <v>357</v>
      </c>
      <c r="D61" s="4" t="s">
        <v>359</v>
      </c>
    </row>
    <row r="62" spans="1:6">
      <c r="A62" s="9"/>
      <c r="B62" s="4" t="s">
        <v>361</v>
      </c>
      <c r="C62" s="4">
        <v>0.79274264846655373</v>
      </c>
      <c r="D62" s="4">
        <v>-0.79274264846655307</v>
      </c>
    </row>
    <row r="63" spans="1:6">
      <c r="A63" s="9"/>
      <c r="B63" s="4" t="s">
        <v>362</v>
      </c>
      <c r="C63" s="4">
        <v>0.69420062419758954</v>
      </c>
      <c r="D63" s="4">
        <v>-0.6942006241975891</v>
      </c>
    </row>
    <row r="64" spans="1:6">
      <c r="A64" s="9"/>
      <c r="B64" s="4" t="s">
        <v>211</v>
      </c>
      <c r="C64" s="4">
        <v>0.80339989725264616</v>
      </c>
      <c r="D64" s="4">
        <v>-0.80339989725264616</v>
      </c>
    </row>
    <row r="65" spans="1:4">
      <c r="A65" s="9"/>
      <c r="B65" s="4" t="s">
        <v>363</v>
      </c>
      <c r="C65" s="4">
        <v>0.40081610138957613</v>
      </c>
      <c r="D65" s="4">
        <v>-0.40081610138957563</v>
      </c>
    </row>
    <row r="66" spans="1:4">
      <c r="A66" s="9"/>
      <c r="B66" s="4" t="s">
        <v>266</v>
      </c>
      <c r="C66" s="4">
        <v>0.6919493502035996</v>
      </c>
      <c r="D66" s="4">
        <v>-0.69194935020359949</v>
      </c>
    </row>
    <row r="67" spans="1:4">
      <c r="A67" s="9"/>
      <c r="B67" s="4" t="s">
        <v>360</v>
      </c>
      <c r="C67" s="4">
        <v>0.52598693002670072</v>
      </c>
      <c r="D67" s="4">
        <v>-0.52598693002670094</v>
      </c>
    </row>
    <row r="68" spans="1:4">
      <c r="A68" s="9"/>
      <c r="B68" s="4" t="s">
        <v>476</v>
      </c>
      <c r="C68" s="4">
        <v>0.56545189151475861</v>
      </c>
      <c r="D68" s="4">
        <v>-0.56545189151475916</v>
      </c>
    </row>
    <row r="69" spans="1:4">
      <c r="A69" s="9"/>
      <c r="B69" s="4" t="s">
        <v>364</v>
      </c>
      <c r="C69" s="4">
        <v>0.8683531831679302</v>
      </c>
      <c r="D69" s="4">
        <v>-0.86835318316793086</v>
      </c>
    </row>
    <row r="70" spans="1:4">
      <c r="A70" s="9"/>
      <c r="B70" s="4" t="s">
        <v>260</v>
      </c>
      <c r="C70" s="4">
        <v>0.81751679628452667</v>
      </c>
      <c r="D70" s="4">
        <v>-0.81751679628452756</v>
      </c>
    </row>
    <row r="71" spans="1:4">
      <c r="A71" s="9"/>
      <c r="B71" s="4" t="s">
        <v>477</v>
      </c>
      <c r="C71" s="4">
        <v>0.49614926415136279</v>
      </c>
      <c r="D71" s="4">
        <v>-0.49614926415136323</v>
      </c>
    </row>
    <row r="72" spans="1:4">
      <c r="A72" s="9"/>
      <c r="B72" s="4" t="s">
        <v>249</v>
      </c>
      <c r="C72" s="4">
        <v>0.55747394118967841</v>
      </c>
      <c r="D72" s="4">
        <v>-0.55747394118967786</v>
      </c>
    </row>
    <row r="73" spans="1:4">
      <c r="A73" s="9"/>
      <c r="B73" s="4" t="s">
        <v>172</v>
      </c>
      <c r="C73" s="4">
        <v>0.71457693495863983</v>
      </c>
      <c r="D73" s="4">
        <v>-0.71457693495864072</v>
      </c>
    </row>
    <row r="74" spans="1:4">
      <c r="A74" s="9"/>
      <c r="B74" s="4" t="s">
        <v>163</v>
      </c>
      <c r="C74" s="4">
        <v>0.55971648352754155</v>
      </c>
      <c r="D74" s="4">
        <v>-0.55971648352754211</v>
      </c>
    </row>
    <row r="75" spans="1:4">
      <c r="A75" s="9"/>
      <c r="B75" s="4" t="s">
        <v>154</v>
      </c>
      <c r="C75" s="4">
        <v>0.48740259623131849</v>
      </c>
      <c r="D75" s="4">
        <v>-0.48740259623131865</v>
      </c>
    </row>
    <row r="76" spans="1:4">
      <c r="A76" s="9"/>
      <c r="B76" s="4" t="s">
        <v>284</v>
      </c>
      <c r="C76" s="4">
        <v>0.76604314114290428</v>
      </c>
      <c r="D76" s="4">
        <v>-0.76604314114290295</v>
      </c>
    </row>
    <row r="77" spans="1:4">
      <c r="A77" s="9"/>
      <c r="B77" s="4" t="s">
        <v>284</v>
      </c>
      <c r="C77" s="4">
        <v>0.76604314114290428</v>
      </c>
      <c r="D77" s="4">
        <v>-0.76604314114290295</v>
      </c>
    </row>
    <row r="78" spans="1:4">
      <c r="A78" s="9"/>
      <c r="B78" s="4" t="s">
        <v>173</v>
      </c>
      <c r="C78" s="4">
        <v>0.40176733418526861</v>
      </c>
      <c r="D78" s="4">
        <v>-0.40176733418526939</v>
      </c>
    </row>
    <row r="79" spans="1:4">
      <c r="A79" s="9"/>
      <c r="B79" s="4" t="s">
        <v>478</v>
      </c>
      <c r="C79" s="4">
        <v>0.4578360147891995</v>
      </c>
      <c r="D79" s="4">
        <v>-0.45783601478919939</v>
      </c>
    </row>
    <row r="80" spans="1:4">
      <c r="A80" s="9"/>
      <c r="B80" s="4" t="s">
        <v>253</v>
      </c>
      <c r="C80" s="4">
        <v>0.7327433054473117</v>
      </c>
      <c r="D80" s="4">
        <v>-0.7327433054473117</v>
      </c>
    </row>
    <row r="81" spans="1:4">
      <c r="A81" s="9"/>
      <c r="B81" s="4" t="s">
        <v>259</v>
      </c>
      <c r="C81" s="4">
        <v>0.62992303928799354</v>
      </c>
      <c r="D81" s="4">
        <v>-0.62992303928799465</v>
      </c>
    </row>
    <row r="82" spans="1:4">
      <c r="A82" s="9"/>
      <c r="B82" s="4" t="s">
        <v>250</v>
      </c>
      <c r="C82" s="4">
        <v>0.64991081594261246</v>
      </c>
      <c r="D82" s="4">
        <v>-0.64991081594261235</v>
      </c>
    </row>
    <row r="83" spans="1:4">
      <c r="A83" s="9"/>
      <c r="B83" s="4" t="s">
        <v>174</v>
      </c>
      <c r="C83" s="4">
        <v>0.25932782825841327</v>
      </c>
      <c r="D83" s="4">
        <v>-0.25932782825841327</v>
      </c>
    </row>
    <row r="84" spans="1:4">
      <c r="A84" s="9"/>
      <c r="B84" s="4" t="s">
        <v>251</v>
      </c>
      <c r="C84" s="4">
        <v>0.2008729885171967</v>
      </c>
      <c r="D84" s="4">
        <v>-0.20087298851719673</v>
      </c>
    </row>
    <row r="85" spans="1:4">
      <c r="A85" s="9"/>
      <c r="B85" s="4" t="s">
        <v>256</v>
      </c>
      <c r="C85" s="4">
        <v>0.27540790577451979</v>
      </c>
      <c r="D85" s="4">
        <v>-0.27540790577451985</v>
      </c>
    </row>
    <row r="86" spans="1:4">
      <c r="A86" s="9"/>
      <c r="B86" s="4" t="s">
        <v>164</v>
      </c>
      <c r="C86" s="4">
        <v>0.26818887147169218</v>
      </c>
      <c r="D86" s="4">
        <v>-0.26818887147169285</v>
      </c>
    </row>
    <row r="87" spans="1:4">
      <c r="A87" s="9"/>
      <c r="B87" s="4" t="s">
        <v>479</v>
      </c>
      <c r="C87" s="4">
        <v>0.82837796722161361</v>
      </c>
      <c r="D87" s="4">
        <v>-0.82837796722161305</v>
      </c>
    </row>
    <row r="88" spans="1:4">
      <c r="A88" s="9"/>
      <c r="B88" s="4" t="s">
        <v>203</v>
      </c>
      <c r="C88" s="4">
        <v>0.77531852619655295</v>
      </c>
      <c r="D88" s="4">
        <v>-0.77531852619655217</v>
      </c>
    </row>
    <row r="89" spans="1:4">
      <c r="A89" s="9"/>
      <c r="B89" s="4" t="s">
        <v>205</v>
      </c>
      <c r="C89" s="4">
        <v>0.51159372675426495</v>
      </c>
      <c r="D89" s="4">
        <v>-0.51159372675426551</v>
      </c>
    </row>
    <row r="90" spans="1:4">
      <c r="A90" s="9"/>
      <c r="B90" s="4" t="s">
        <v>204</v>
      </c>
      <c r="C90" s="4">
        <v>0.38259027108342131</v>
      </c>
      <c r="D90" s="4">
        <v>-0.38259027108342097</v>
      </c>
    </row>
    <row r="91" spans="1:4">
      <c r="A91" s="9"/>
      <c r="B91" s="4" t="s">
        <v>196</v>
      </c>
      <c r="C91" s="4">
        <v>0.8018178972686365</v>
      </c>
      <c r="D91" s="4">
        <v>-0.80181789726863595</v>
      </c>
    </row>
    <row r="92" spans="1:4">
      <c r="A92" s="9"/>
      <c r="B92" s="4" t="s">
        <v>202</v>
      </c>
      <c r="C92" s="4">
        <v>0.86091210838686116</v>
      </c>
      <c r="D92" s="4">
        <v>-0.86091210838686116</v>
      </c>
    </row>
    <row r="93" spans="1:4">
      <c r="A93" s="9"/>
      <c r="B93" s="4" t="s">
        <v>207</v>
      </c>
      <c r="C93" s="4">
        <v>0.50523557940739405</v>
      </c>
      <c r="D93" s="4">
        <v>-0.50523557940739483</v>
      </c>
    </row>
    <row r="94" spans="1:4">
      <c r="A94" s="9"/>
      <c r="B94" s="4" t="s">
        <v>199</v>
      </c>
      <c r="C94" s="4">
        <v>0.64326752090267758</v>
      </c>
      <c r="D94" s="4">
        <v>-0.64326752090267625</v>
      </c>
    </row>
    <row r="95" spans="1:4">
      <c r="A95" s="9"/>
      <c r="B95" s="4" t="s">
        <v>480</v>
      </c>
      <c r="C95" s="4">
        <v>0.37383187230427034</v>
      </c>
      <c r="D95" s="4">
        <v>-0.37383187230427101</v>
      </c>
    </row>
    <row r="96" spans="1:4">
      <c r="A96" s="9"/>
      <c r="B96" s="4" t="s">
        <v>481</v>
      </c>
      <c r="C96" s="4">
        <v>0.55276933705309517</v>
      </c>
      <c r="D96" s="4">
        <v>-0.5527693370530965</v>
      </c>
    </row>
    <row r="97" spans="1:4">
      <c r="A97" s="9"/>
      <c r="B97" s="4" t="s">
        <v>482</v>
      </c>
      <c r="C97" s="4">
        <v>0.67318971937419159</v>
      </c>
      <c r="D97" s="4">
        <v>-0.67318971937419259</v>
      </c>
    </row>
    <row r="98" spans="1:4">
      <c r="A98" s="9"/>
      <c r="B98" s="4" t="s">
        <v>483</v>
      </c>
      <c r="C98" s="4">
        <v>0.25096658869007032</v>
      </c>
      <c r="D98" s="4">
        <v>-0.25096658869007071</v>
      </c>
    </row>
    <row r="99" spans="1:4">
      <c r="A99" s="9"/>
      <c r="B99" s="4" t="s">
        <v>166</v>
      </c>
      <c r="C99" s="4">
        <v>0.17117196376624111</v>
      </c>
      <c r="D99" s="4">
        <v>-0.17117196376624041</v>
      </c>
    </row>
    <row r="100" spans="1:4">
      <c r="A100" s="9"/>
      <c r="B100" s="4" t="s">
        <v>198</v>
      </c>
      <c r="C100" s="4">
        <v>0.14854783398739557</v>
      </c>
      <c r="D100" s="4">
        <v>-0.14854783398739557</v>
      </c>
    </row>
    <row r="101" spans="1:4">
      <c r="A101" s="9"/>
      <c r="B101" s="4" t="s">
        <v>206</v>
      </c>
      <c r="C101" s="4">
        <v>0.44806033348622559</v>
      </c>
      <c r="D101" s="4">
        <v>-0.44806033348622565</v>
      </c>
    </row>
    <row r="102" spans="1:4">
      <c r="A102" s="9"/>
      <c r="B102" s="4" t="s">
        <v>156</v>
      </c>
      <c r="C102" s="4">
        <v>0.15730028998552376</v>
      </c>
      <c r="D102" s="4">
        <v>-0.1573002899855237</v>
      </c>
    </row>
    <row r="103" spans="1:4">
      <c r="A103" s="10"/>
      <c r="B103" s="4" t="s">
        <v>200</v>
      </c>
      <c r="C103" s="4">
        <v>0.14536258999702323</v>
      </c>
      <c r="D103" s="4">
        <v>-0.14536258999702248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opLeftCell="A40" workbookViewId="0">
      <selection activeCell="C62" sqref="C62"/>
    </sheetView>
  </sheetViews>
  <sheetFormatPr defaultRowHeight="14.4"/>
  <cols>
    <col min="1" max="1" width="37" bestFit="1" customWidth="1"/>
    <col min="2" max="2" width="32.77734375" customWidth="1"/>
    <col min="3" max="3" width="16.77734375" customWidth="1"/>
    <col min="4" max="4" width="19.6640625" customWidth="1"/>
    <col min="5" max="5" width="15.77734375" customWidth="1"/>
    <col min="6" max="6" width="19.6640625" customWidth="1"/>
  </cols>
  <sheetData>
    <row r="1" spans="1:6" ht="16.8">
      <c r="A1" s="23" t="s">
        <v>746</v>
      </c>
      <c r="B1" s="4" t="s">
        <v>365</v>
      </c>
      <c r="C1" s="4" t="s">
        <v>548</v>
      </c>
      <c r="D1" s="4" t="s">
        <v>549</v>
      </c>
      <c r="E1" s="20" t="s">
        <v>496</v>
      </c>
      <c r="F1" s="39" t="s">
        <v>550</v>
      </c>
    </row>
    <row r="2" spans="1:6">
      <c r="A2" s="9"/>
      <c r="B2" s="4" t="s">
        <v>505</v>
      </c>
      <c r="C2" s="4">
        <v>-0.91040021801234372</v>
      </c>
      <c r="D2" s="4">
        <v>0.74602484518738166</v>
      </c>
      <c r="E2" s="4">
        <v>0.97692472650039075</v>
      </c>
      <c r="F2" s="4">
        <v>-0.81254935367542824</v>
      </c>
    </row>
    <row r="3" spans="1:6">
      <c r="A3" s="9"/>
      <c r="B3" s="4" t="s">
        <v>506</v>
      </c>
      <c r="C3" s="4">
        <v>-0.92445153985759243</v>
      </c>
      <c r="D3" s="4">
        <v>1.0914707882510146</v>
      </c>
      <c r="E3" s="4">
        <v>0.60210439045828756</v>
      </c>
      <c r="F3" s="4">
        <v>-0.76912363885170965</v>
      </c>
    </row>
    <row r="4" spans="1:6">
      <c r="A4" s="9"/>
      <c r="B4" s="4" t="s">
        <v>507</v>
      </c>
      <c r="C4" s="4">
        <v>0.33973942157846959</v>
      </c>
      <c r="D4" s="4">
        <v>1.2610666665370294</v>
      </c>
      <c r="E4" s="4">
        <v>-0.88101917799162321</v>
      </c>
      <c r="F4" s="4">
        <v>-0.71978691012387574</v>
      </c>
    </row>
    <row r="5" spans="1:6">
      <c r="A5" s="9"/>
      <c r="B5" s="4" t="s">
        <v>508</v>
      </c>
      <c r="C5" s="4">
        <v>-0.81171054675047927</v>
      </c>
      <c r="D5" s="4">
        <v>0.95371191899524455</v>
      </c>
      <c r="E5" s="4">
        <v>-0.91405387809805783</v>
      </c>
      <c r="F5" s="4">
        <v>0.77205250585329344</v>
      </c>
    </row>
    <row r="6" spans="1:6">
      <c r="A6" s="9"/>
      <c r="B6" s="4" t="s">
        <v>509</v>
      </c>
      <c r="C6" s="4">
        <v>-0.98538705812537808</v>
      </c>
      <c r="D6" s="4">
        <v>0.88891559788932728</v>
      </c>
      <c r="E6" s="4">
        <v>-0.73731758894696175</v>
      </c>
      <c r="F6" s="4">
        <v>0.833789049183012</v>
      </c>
    </row>
    <row r="7" spans="1:6">
      <c r="A7" s="9"/>
      <c r="B7" s="4" t="s">
        <v>510</v>
      </c>
      <c r="C7" s="4">
        <v>1.0313089844123837</v>
      </c>
      <c r="D7" s="4">
        <v>-0.64482238275882797</v>
      </c>
      <c r="E7" s="4">
        <v>0.65702722281104464</v>
      </c>
      <c r="F7" s="4">
        <v>-1.0435138244646012</v>
      </c>
    </row>
    <row r="8" spans="1:6">
      <c r="A8" s="9"/>
      <c r="B8" s="4" t="s">
        <v>475</v>
      </c>
      <c r="C8" s="4">
        <v>0.56330646342430357</v>
      </c>
      <c r="D8" s="4">
        <v>-0.70348410870039757</v>
      </c>
      <c r="E8" s="4">
        <v>1.1136335152489687</v>
      </c>
      <c r="F8" s="4">
        <v>-0.97345586997287481</v>
      </c>
    </row>
    <row r="9" spans="1:6">
      <c r="A9" s="9"/>
      <c r="B9" s="4" t="s">
        <v>511</v>
      </c>
      <c r="C9" s="4">
        <v>-0.46151021766968831</v>
      </c>
      <c r="D9" s="4">
        <v>1.0454619216599061</v>
      </c>
      <c r="E9" s="4">
        <v>-1.1647638826901665</v>
      </c>
      <c r="F9" s="4">
        <v>0.58081217869994861</v>
      </c>
    </row>
    <row r="10" spans="1:6">
      <c r="A10" s="9"/>
      <c r="B10" s="4" t="s">
        <v>455</v>
      </c>
      <c r="C10" s="4">
        <v>1.2326167197555116</v>
      </c>
      <c r="D10" s="4">
        <v>-0.55165953913390409</v>
      </c>
      <c r="E10" s="4">
        <v>0.34671731848873871</v>
      </c>
      <c r="F10" s="4">
        <v>-1.0276744991103459</v>
      </c>
    </row>
    <row r="11" spans="1:6">
      <c r="A11" s="9"/>
      <c r="B11" s="4" t="s">
        <v>512</v>
      </c>
      <c r="C11" s="4">
        <v>-0.9101734676161326</v>
      </c>
      <c r="D11" s="4">
        <v>1.3296503995684352</v>
      </c>
      <c r="E11" s="4">
        <v>-0.60700010869733478</v>
      </c>
      <c r="F11" s="4">
        <v>0.18752317674503216</v>
      </c>
    </row>
    <row r="12" spans="1:6">
      <c r="A12" s="9"/>
      <c r="B12" s="4" t="s">
        <v>513</v>
      </c>
      <c r="C12" s="4">
        <v>0.39455117536721407</v>
      </c>
      <c r="D12" s="4">
        <v>-0.56776876455281999</v>
      </c>
      <c r="E12" s="4">
        <v>1.206199307551197</v>
      </c>
      <c r="F12" s="4">
        <v>-1.0329817183655907</v>
      </c>
    </row>
    <row r="13" spans="1:6">
      <c r="A13" s="9"/>
      <c r="B13" s="4" t="s">
        <v>514</v>
      </c>
      <c r="C13" s="4">
        <v>1.0987937276386532</v>
      </c>
      <c r="D13" s="4">
        <v>0.44664183941421565</v>
      </c>
      <c r="E13" s="4">
        <v>-0.32607594411221907</v>
      </c>
      <c r="F13" s="4">
        <v>-1.2193596229406503</v>
      </c>
    </row>
    <row r="14" spans="1:6">
      <c r="A14" s="9"/>
      <c r="B14" s="4" t="s">
        <v>515</v>
      </c>
      <c r="C14" s="4">
        <v>0.59726303951705739</v>
      </c>
      <c r="D14" s="4">
        <v>-0.43462803345137946</v>
      </c>
      <c r="E14" s="4">
        <v>1.0234789174822811</v>
      </c>
      <c r="F14" s="4">
        <v>-1.186113923547959</v>
      </c>
    </row>
    <row r="15" spans="1:6">
      <c r="A15" s="9"/>
      <c r="B15" s="4" t="s">
        <v>466</v>
      </c>
      <c r="C15" s="4">
        <v>0.29183119520389905</v>
      </c>
      <c r="D15" s="4">
        <v>-0.60064727478474389</v>
      </c>
      <c r="E15" s="4">
        <v>1.2738663282709879</v>
      </c>
      <c r="F15" s="4">
        <v>-0.96505024869014189</v>
      </c>
    </row>
    <row r="16" spans="1:6">
      <c r="A16" s="9"/>
      <c r="B16" s="4" t="s">
        <v>516</v>
      </c>
      <c r="C16" s="4">
        <v>-0.78909403666798172</v>
      </c>
      <c r="D16" s="4">
        <v>1.2836467638127083</v>
      </c>
      <c r="E16" s="4">
        <v>-0.7983164651462048</v>
      </c>
      <c r="F16" s="4">
        <v>0.30376373800148132</v>
      </c>
    </row>
    <row r="17" spans="1:6">
      <c r="A17" s="9"/>
      <c r="B17" s="4" t="s">
        <v>517</v>
      </c>
      <c r="C17" s="4">
        <v>0.99092535605355681</v>
      </c>
      <c r="D17" s="4">
        <v>-0.31813118189737799</v>
      </c>
      <c r="E17" s="4">
        <v>0.58298680701768479</v>
      </c>
      <c r="F17" s="4">
        <v>-1.2557809811738623</v>
      </c>
    </row>
    <row r="18" spans="1:6">
      <c r="A18" s="9"/>
      <c r="B18" s="4" t="s">
        <v>518</v>
      </c>
      <c r="C18" s="4">
        <v>1.0165859511668167</v>
      </c>
      <c r="D18" s="4">
        <v>-0.74508185411716754</v>
      </c>
      <c r="E18" s="4">
        <v>0.69326809513822663</v>
      </c>
      <c r="F18" s="4">
        <v>-0.96477219218787569</v>
      </c>
    </row>
    <row r="19" spans="1:6">
      <c r="A19" s="9"/>
      <c r="B19" s="4" t="s">
        <v>519</v>
      </c>
      <c r="C19" s="4">
        <v>-0.54342870647443797</v>
      </c>
      <c r="D19" s="4">
        <v>1.1142707304861592</v>
      </c>
      <c r="E19" s="4">
        <v>-1.0916950572201618</v>
      </c>
      <c r="F19" s="4">
        <v>0.52085303320843612</v>
      </c>
    </row>
    <row r="20" spans="1:6">
      <c r="A20" s="9"/>
      <c r="B20" s="4" t="s">
        <v>520</v>
      </c>
      <c r="C20" s="4">
        <v>1.0047816037000517</v>
      </c>
      <c r="D20" s="4">
        <v>-0.25768752858311478</v>
      </c>
      <c r="E20" s="4">
        <v>0.53335325683481905</v>
      </c>
      <c r="F20" s="4">
        <v>-1.280447331951756</v>
      </c>
    </row>
    <row r="21" spans="1:6">
      <c r="A21" s="9"/>
      <c r="B21" s="4" t="s">
        <v>521</v>
      </c>
      <c r="C21" s="4">
        <v>0.52360349709354459</v>
      </c>
      <c r="D21" s="4">
        <v>-0.64935287379209472</v>
      </c>
      <c r="E21" s="4">
        <v>1.1343861839150757</v>
      </c>
      <c r="F21" s="4">
        <v>-1.0086368072165246</v>
      </c>
    </row>
    <row r="22" spans="1:6">
      <c r="A22" s="9"/>
      <c r="B22" s="4" t="s">
        <v>447</v>
      </c>
      <c r="C22" s="4">
        <v>1.1551487141765935</v>
      </c>
      <c r="D22" s="4">
        <v>0.34460861082139704</v>
      </c>
      <c r="E22" s="4">
        <v>-1.2093568102608583</v>
      </c>
      <c r="F22" s="4">
        <v>-0.29040051473713235</v>
      </c>
    </row>
    <row r="23" spans="1:6">
      <c r="A23" s="9"/>
      <c r="B23" s="4" t="s">
        <v>429</v>
      </c>
      <c r="C23" s="4">
        <v>0.33459140043199564</v>
      </c>
      <c r="D23" s="4">
        <v>-0.38941782519414064</v>
      </c>
      <c r="E23" s="4">
        <v>1.19679325833532</v>
      </c>
      <c r="F23" s="4">
        <v>-1.1419668335731745</v>
      </c>
    </row>
    <row r="24" spans="1:6">
      <c r="A24" s="9"/>
      <c r="B24" s="4" t="s">
        <v>522</v>
      </c>
      <c r="C24" s="4">
        <v>0.66737630870000175</v>
      </c>
      <c r="D24" s="4">
        <v>-0.30434543321083873</v>
      </c>
      <c r="E24" s="4">
        <v>0.91303629963251776</v>
      </c>
      <c r="F24" s="4">
        <v>-1.2760671751216801</v>
      </c>
    </row>
    <row r="25" spans="1:6">
      <c r="A25" s="9"/>
      <c r="B25" s="4" t="s">
        <v>428</v>
      </c>
      <c r="C25" s="4">
        <v>0.13189792403429068</v>
      </c>
      <c r="D25" s="4">
        <v>1.3422553445842604</v>
      </c>
      <c r="E25" s="4">
        <v>-0.95432027389516849</v>
      </c>
      <c r="F25" s="4">
        <v>-0.5198329947233854</v>
      </c>
    </row>
    <row r="26" spans="1:6">
      <c r="A26" s="9"/>
      <c r="B26" s="4" t="s">
        <v>523</v>
      </c>
      <c r="C26" s="4">
        <v>1.0562052471106387</v>
      </c>
      <c r="D26" s="4">
        <v>-0.81232126465169852</v>
      </c>
      <c r="E26" s="4">
        <v>0.65098263010193913</v>
      </c>
      <c r="F26" s="4">
        <v>-0.89486661256087785</v>
      </c>
    </row>
    <row r="27" spans="1:6">
      <c r="A27" s="9"/>
      <c r="B27" s="4" t="s">
        <v>524</v>
      </c>
      <c r="C27" s="4">
        <v>1.1717154585185703</v>
      </c>
      <c r="D27" s="4">
        <v>-0.64602183322429541</v>
      </c>
      <c r="E27" s="4">
        <v>0.46912374052717393</v>
      </c>
      <c r="F27" s="4">
        <v>-0.99481736582144775</v>
      </c>
    </row>
    <row r="28" spans="1:6">
      <c r="A28" s="9"/>
      <c r="B28" s="4" t="s">
        <v>525</v>
      </c>
      <c r="C28" s="4">
        <v>1.1438309784591729</v>
      </c>
      <c r="D28" s="4">
        <v>-0.76084728468680929</v>
      </c>
      <c r="E28" s="4">
        <v>0.52941863550885615</v>
      </c>
      <c r="F28" s="4">
        <v>-0.91240232928122089</v>
      </c>
    </row>
    <row r="29" spans="1:6">
      <c r="A29" s="9"/>
      <c r="B29" s="4" t="s">
        <v>526</v>
      </c>
      <c r="C29" s="4">
        <v>0.86564898799096313</v>
      </c>
      <c r="D29" s="4">
        <v>-0.38744773252821341</v>
      </c>
      <c r="E29" s="4">
        <v>0.75744286449209308</v>
      </c>
      <c r="F29" s="4">
        <v>-1.2356441199548427</v>
      </c>
    </row>
    <row r="30" spans="1:6">
      <c r="A30" s="9"/>
      <c r="B30" s="4" t="s">
        <v>527</v>
      </c>
      <c r="C30" s="4">
        <v>0.88483334733494035</v>
      </c>
      <c r="D30" s="4">
        <v>-0.55225097548282764</v>
      </c>
      <c r="E30" s="4">
        <v>0.79723963622985816</v>
      </c>
      <c r="F30" s="4">
        <v>-1.1298220080819692</v>
      </c>
    </row>
    <row r="31" spans="1:6">
      <c r="A31" s="9"/>
      <c r="B31" s="4" t="s">
        <v>528</v>
      </c>
      <c r="C31" s="4">
        <v>1.1732281446610806</v>
      </c>
      <c r="D31" s="4">
        <v>-0.36955412232264301</v>
      </c>
      <c r="E31" s="4">
        <v>0.36105862525775517</v>
      </c>
      <c r="F31" s="4">
        <v>-1.1647326475961921</v>
      </c>
    </row>
    <row r="32" spans="1:6">
      <c r="A32" s="9"/>
      <c r="B32" s="4" t="s">
        <v>529</v>
      </c>
      <c r="C32" s="4">
        <v>-0.58836488491243311</v>
      </c>
      <c r="D32" s="4">
        <v>7.2113450957193778E-2</v>
      </c>
      <c r="E32" s="4">
        <v>1.3795909729848232</v>
      </c>
      <c r="F32" s="4">
        <v>-0.86333953902958394</v>
      </c>
    </row>
    <row r="33" spans="1:6">
      <c r="A33" s="9"/>
      <c r="B33" s="4" t="s">
        <v>530</v>
      </c>
      <c r="C33" s="4">
        <v>0.92332521130908507</v>
      </c>
      <c r="D33" s="4">
        <v>0.76867960941495284</v>
      </c>
      <c r="E33" s="4">
        <v>-0.5958404072979816</v>
      </c>
      <c r="F33" s="4">
        <v>-1.096164413426058</v>
      </c>
    </row>
    <row r="34" spans="1:6">
      <c r="A34" s="9"/>
      <c r="B34" s="4" t="s">
        <v>531</v>
      </c>
      <c r="C34" s="4">
        <v>-1.066933512446607E-2</v>
      </c>
      <c r="D34" s="4">
        <v>-0.27740271323613458</v>
      </c>
      <c r="E34" s="4">
        <v>1.3443362256828029</v>
      </c>
      <c r="F34" s="4">
        <v>-1.0562641773222023</v>
      </c>
    </row>
    <row r="35" spans="1:6">
      <c r="A35" s="9"/>
      <c r="B35" s="4" t="s">
        <v>532</v>
      </c>
      <c r="C35" s="4">
        <v>1.3128338343310864</v>
      </c>
      <c r="D35" s="4">
        <v>-0.47608259926292196</v>
      </c>
      <c r="E35" s="4">
        <v>0.17312094518651688</v>
      </c>
      <c r="F35" s="4">
        <v>-1.0098721802546824</v>
      </c>
    </row>
    <row r="36" spans="1:6">
      <c r="A36" s="9"/>
      <c r="B36" s="4" t="s">
        <v>337</v>
      </c>
      <c r="C36" s="4">
        <v>-0.74597400882183784</v>
      </c>
      <c r="D36" s="4">
        <v>1.4643193506502747</v>
      </c>
      <c r="E36" s="4">
        <v>-0.50284173927990417</v>
      </c>
      <c r="F36" s="4">
        <v>-0.21550360254853093</v>
      </c>
    </row>
    <row r="37" spans="1:6">
      <c r="A37" s="9"/>
      <c r="B37" s="4" t="s">
        <v>533</v>
      </c>
      <c r="C37" s="4">
        <v>0.38716656634837027</v>
      </c>
      <c r="D37" s="4">
        <v>-0.62743758252338899</v>
      </c>
      <c r="E37" s="4">
        <v>1.2218521343876516</v>
      </c>
      <c r="F37" s="4">
        <v>-0.98158111821263383</v>
      </c>
    </row>
    <row r="38" spans="1:6">
      <c r="A38" s="9"/>
      <c r="B38" s="4" t="s">
        <v>446</v>
      </c>
      <c r="C38" s="4">
        <v>-1.3960102689066172</v>
      </c>
      <c r="D38" s="4">
        <v>0.84809262345782321</v>
      </c>
      <c r="E38" s="4">
        <v>-2.7526963048862874E-2</v>
      </c>
      <c r="F38" s="4">
        <v>0.57544460849765688</v>
      </c>
    </row>
    <row r="39" spans="1:6">
      <c r="A39" s="9"/>
      <c r="B39" s="4" t="s">
        <v>534</v>
      </c>
      <c r="C39" s="4">
        <v>0.74922276662964227</v>
      </c>
      <c r="D39" s="4">
        <v>-0.61615617487302732</v>
      </c>
      <c r="E39" s="4">
        <v>0.94592990226985807</v>
      </c>
      <c r="F39" s="4">
        <v>-1.0789964940264745</v>
      </c>
    </row>
    <row r="40" spans="1:6">
      <c r="A40" s="9"/>
      <c r="B40" s="4" t="s">
        <v>535</v>
      </c>
      <c r="C40" s="4">
        <v>0.28818871707524552</v>
      </c>
      <c r="D40" s="4">
        <v>1.2890301531195087</v>
      </c>
      <c r="E40" s="4">
        <v>-0.71265271896901816</v>
      </c>
      <c r="F40" s="4">
        <v>-0.8645661512257371</v>
      </c>
    </row>
    <row r="41" spans="1:6">
      <c r="A41" s="9"/>
      <c r="B41" s="4" t="s">
        <v>536</v>
      </c>
      <c r="C41" s="4">
        <v>0.45833466661725453</v>
      </c>
      <c r="D41" s="4">
        <v>-0.46730773067261566</v>
      </c>
      <c r="E41" s="4">
        <v>1.1383984687077713</v>
      </c>
      <c r="F41" s="4">
        <v>-1.1294254046524101</v>
      </c>
    </row>
    <row r="42" spans="1:6">
      <c r="A42" s="9"/>
      <c r="B42" s="4" t="s">
        <v>537</v>
      </c>
      <c r="C42" s="4">
        <v>1.4320462650891415</v>
      </c>
      <c r="D42" s="4">
        <v>-9.368526967872888E-2</v>
      </c>
      <c r="E42" s="4">
        <v>-0.81894946623922871</v>
      </c>
      <c r="F42" s="4">
        <v>-0.51941152917118383</v>
      </c>
    </row>
    <row r="43" spans="1:6">
      <c r="A43" s="9"/>
      <c r="B43" s="4" t="s">
        <v>538</v>
      </c>
      <c r="C43" s="4">
        <v>1.0733319888137582</v>
      </c>
      <c r="D43" s="4">
        <v>3.1738311497181697E-2</v>
      </c>
      <c r="E43" s="4">
        <v>0.23370938466106028</v>
      </c>
      <c r="F43" s="4">
        <v>-1.3387796849719993</v>
      </c>
    </row>
    <row r="44" spans="1:6">
      <c r="A44" s="9"/>
      <c r="B44" s="4" t="s">
        <v>539</v>
      </c>
      <c r="C44" s="4">
        <v>0.76468828764547481</v>
      </c>
      <c r="D44" s="4">
        <v>-0.40055100781429614</v>
      </c>
      <c r="E44" s="4">
        <v>0.86399845487215987</v>
      </c>
      <c r="F44" s="4">
        <v>-1.2281357347033379</v>
      </c>
    </row>
    <row r="45" spans="1:6">
      <c r="A45" s="9"/>
      <c r="B45" s="4" t="s">
        <v>540</v>
      </c>
      <c r="C45" s="4">
        <v>1.0307188850369546</v>
      </c>
      <c r="D45" s="4">
        <v>-0.61298964746763052</v>
      </c>
      <c r="E45" s="4">
        <v>0.64980103621894991</v>
      </c>
      <c r="F45" s="4">
        <v>-1.0675302737882753</v>
      </c>
    </row>
    <row r="46" spans="1:6">
      <c r="A46" s="9"/>
      <c r="B46" s="4" t="s">
        <v>541</v>
      </c>
      <c r="C46" s="4">
        <v>1.1819444412843634</v>
      </c>
      <c r="D46" s="4">
        <v>-0.2735580448233465</v>
      </c>
      <c r="E46" s="4">
        <v>0.29266368604910448</v>
      </c>
      <c r="F46" s="4">
        <v>-1.2010500825101214</v>
      </c>
    </row>
    <row r="47" spans="1:6">
      <c r="A47" s="9"/>
      <c r="B47" s="4" t="s">
        <v>542</v>
      </c>
      <c r="C47" s="4">
        <v>-0.78470329886678469</v>
      </c>
      <c r="D47" s="4">
        <v>1.3984115505178227</v>
      </c>
      <c r="E47" s="4">
        <v>-0.65352901607114333</v>
      </c>
      <c r="F47" s="4">
        <v>3.9820764420105237E-2</v>
      </c>
    </row>
    <row r="48" spans="1:6">
      <c r="A48" s="9"/>
      <c r="B48" s="4" t="s">
        <v>543</v>
      </c>
      <c r="C48" s="4">
        <v>1.4944824535432515</v>
      </c>
      <c r="D48" s="4">
        <v>-0.53676642519213624</v>
      </c>
      <c r="E48" s="4">
        <v>-0.37937433371117801</v>
      </c>
      <c r="F48" s="4">
        <v>-0.57834169463993668</v>
      </c>
    </row>
    <row r="49" spans="1:6">
      <c r="A49" s="9"/>
      <c r="B49" s="4" t="s">
        <v>544</v>
      </c>
      <c r="C49" s="4">
        <v>-0.90391551228396527</v>
      </c>
      <c r="D49" s="4">
        <v>1.2343284932754941</v>
      </c>
      <c r="E49" s="4">
        <v>-0.71510809457451985</v>
      </c>
      <c r="F49" s="4">
        <v>0.38469511358299369</v>
      </c>
    </row>
    <row r="50" spans="1:6">
      <c r="A50" s="9"/>
      <c r="B50" s="4" t="s">
        <v>545</v>
      </c>
      <c r="C50" s="4">
        <v>0.89287073823575469</v>
      </c>
      <c r="D50" s="4">
        <v>0.75758729304851791</v>
      </c>
      <c r="E50" s="4">
        <v>-0.45996371363659888</v>
      </c>
      <c r="F50" s="4">
        <v>-1.1904943176476679</v>
      </c>
    </row>
    <row r="51" spans="1:6">
      <c r="A51" s="9"/>
      <c r="B51" s="4" t="s">
        <v>546</v>
      </c>
      <c r="C51" s="4">
        <v>0.16442861675271137</v>
      </c>
      <c r="D51" s="4">
        <v>1.1838860406195164</v>
      </c>
      <c r="E51" s="4">
        <v>-1.2496574873206014</v>
      </c>
      <c r="F51" s="4">
        <v>-9.8657170051626358E-2</v>
      </c>
    </row>
    <row r="52" spans="1:6">
      <c r="A52" s="9"/>
      <c r="B52" s="4" t="s">
        <v>547</v>
      </c>
      <c r="C52" s="4">
        <v>-0.50044742019499122</v>
      </c>
      <c r="D52" s="4">
        <v>0.16503406246750679</v>
      </c>
      <c r="E52" s="4">
        <v>1.3222769620372328</v>
      </c>
      <c r="F52" s="4">
        <v>-0.98686360430974907</v>
      </c>
    </row>
    <row r="53" spans="1:6">
      <c r="A53" s="9"/>
    </row>
    <row r="54" spans="1:6">
      <c r="A54" s="10"/>
    </row>
    <row r="55" spans="1:6" ht="16.8">
      <c r="A55" s="23" t="s">
        <v>747</v>
      </c>
      <c r="B55" s="40" t="s">
        <v>143</v>
      </c>
      <c r="C55" s="39" t="s">
        <v>549</v>
      </c>
      <c r="D55" s="39" t="s">
        <v>550</v>
      </c>
    </row>
    <row r="56" spans="1:6">
      <c r="A56" s="85"/>
      <c r="B56" s="4" t="s">
        <v>551</v>
      </c>
      <c r="C56" s="4">
        <v>-0.74048286601472924</v>
      </c>
      <c r="D56" s="4">
        <v>0.74048286601472879</v>
      </c>
    </row>
    <row r="57" spans="1:6">
      <c r="A57" s="86"/>
      <c r="B57" s="4" t="s">
        <v>552</v>
      </c>
      <c r="C57" s="4">
        <v>-0.3012831861307293</v>
      </c>
      <c r="D57" s="4">
        <v>0.30128318613072785</v>
      </c>
    </row>
    <row r="58" spans="1:6">
      <c r="A58" s="86"/>
      <c r="B58" s="4" t="s">
        <v>553</v>
      </c>
      <c r="C58" s="4">
        <v>-0.39876592742848121</v>
      </c>
      <c r="D58" s="4">
        <v>0.39876592742848205</v>
      </c>
    </row>
    <row r="59" spans="1:6">
      <c r="A59" s="86"/>
      <c r="B59" s="4" t="s">
        <v>554</v>
      </c>
      <c r="C59" s="4">
        <v>-0.60016673614327698</v>
      </c>
      <c r="D59" s="4">
        <v>0.60016673614327698</v>
      </c>
    </row>
    <row r="60" spans="1:6">
      <c r="A60" s="86"/>
      <c r="B60" s="4" t="s">
        <v>555</v>
      </c>
      <c r="C60" s="4">
        <v>-0.88388382629353435</v>
      </c>
      <c r="D60" s="4">
        <v>0.88388382629353435</v>
      </c>
    </row>
    <row r="61" spans="1:6">
      <c r="A61" s="86"/>
      <c r="B61" s="4" t="s">
        <v>556</v>
      </c>
      <c r="C61" s="4">
        <v>-0.18814249961850915</v>
      </c>
      <c r="D61" s="4">
        <v>0.18814249961850957</v>
      </c>
    </row>
    <row r="62" spans="1:6">
      <c r="A62" s="86"/>
      <c r="B62" s="4" t="s">
        <v>557</v>
      </c>
      <c r="C62" s="4">
        <v>-0.20720353185229037</v>
      </c>
      <c r="D62" s="4">
        <v>0.20720353185229043</v>
      </c>
    </row>
    <row r="63" spans="1:6">
      <c r="A63" s="86"/>
      <c r="B63" s="4" t="s">
        <v>558</v>
      </c>
      <c r="C63" s="4">
        <v>-0.58158951391941949</v>
      </c>
      <c r="D63" s="4">
        <v>0.5815895139194196</v>
      </c>
    </row>
    <row r="64" spans="1:6">
      <c r="A64" s="86"/>
      <c r="B64" s="4" t="s">
        <v>559</v>
      </c>
      <c r="C64" s="4">
        <v>-0.71263612141533617</v>
      </c>
      <c r="D64" s="4">
        <v>0.71263612141533617</v>
      </c>
    </row>
    <row r="65" spans="1:4">
      <c r="A65" s="86"/>
      <c r="B65" s="4" t="s">
        <v>560</v>
      </c>
      <c r="C65" s="4">
        <v>-0.86115919878992375</v>
      </c>
      <c r="D65" s="4">
        <v>0.86115919878992342</v>
      </c>
    </row>
    <row r="66" spans="1:4">
      <c r="A66" s="86"/>
      <c r="B66" s="4" t="s">
        <v>250</v>
      </c>
      <c r="C66" s="4">
        <v>-0.85229733317376333</v>
      </c>
      <c r="D66" s="4">
        <v>0.8522973331737641</v>
      </c>
    </row>
    <row r="67" spans="1:4">
      <c r="A67" s="86"/>
      <c r="B67" s="4" t="s">
        <v>561</v>
      </c>
      <c r="C67" s="4">
        <v>-7.3630995158892931E-2</v>
      </c>
      <c r="D67" s="4">
        <v>7.3630995158892931E-2</v>
      </c>
    </row>
    <row r="68" spans="1:4">
      <c r="A68" s="86"/>
      <c r="B68" s="4" t="s">
        <v>562</v>
      </c>
      <c r="C68" s="4">
        <v>-0.45891549637186718</v>
      </c>
      <c r="D68" s="4">
        <v>0.45891549637186735</v>
      </c>
    </row>
    <row r="69" spans="1:4">
      <c r="A69" s="86"/>
      <c r="B69" s="4" t="s">
        <v>563</v>
      </c>
      <c r="C69" s="4">
        <v>-0.5966837937835382</v>
      </c>
      <c r="D69" s="4">
        <v>0.59668379378353908</v>
      </c>
    </row>
    <row r="70" spans="1:4">
      <c r="A70" s="86"/>
      <c r="B70" s="4" t="s">
        <v>564</v>
      </c>
      <c r="C70" s="4">
        <v>-0.57443233047198494</v>
      </c>
      <c r="D70" s="4">
        <v>0.57443233047198483</v>
      </c>
    </row>
    <row r="71" spans="1:4">
      <c r="A71" s="86"/>
      <c r="B71" s="4" t="s">
        <v>565</v>
      </c>
      <c r="C71" s="4">
        <v>-0.88242333817095064</v>
      </c>
      <c r="D71" s="4">
        <v>0.88242333817095087</v>
      </c>
    </row>
    <row r="72" spans="1:4">
      <c r="A72" s="86"/>
      <c r="B72" s="4" t="s">
        <v>566</v>
      </c>
      <c r="C72" s="4">
        <v>-0.70319882849505355</v>
      </c>
      <c r="D72" s="4">
        <v>0.70319882849505333</v>
      </c>
    </row>
    <row r="73" spans="1:4">
      <c r="A73" s="86"/>
      <c r="B73" s="4" t="s">
        <v>567</v>
      </c>
      <c r="C73" s="4">
        <v>-0.41580873447552119</v>
      </c>
      <c r="D73" s="4">
        <v>0.41580873447552119</v>
      </c>
    </row>
    <row r="74" spans="1:4">
      <c r="A74" s="86"/>
      <c r="B74" s="4" t="s">
        <v>568</v>
      </c>
      <c r="C74" s="4">
        <v>-0.88864752601201225</v>
      </c>
      <c r="D74" s="4">
        <v>0.88864752601201202</v>
      </c>
    </row>
    <row r="75" spans="1:4">
      <c r="A75" s="86"/>
      <c r="B75" s="4" t="s">
        <v>569</v>
      </c>
      <c r="C75" s="4">
        <v>-9.854656835501252E-2</v>
      </c>
      <c r="D75" s="4">
        <v>9.8546568355013298E-2</v>
      </c>
    </row>
    <row r="76" spans="1:4">
      <c r="A76" s="86"/>
      <c r="B76" s="4" t="s">
        <v>283</v>
      </c>
      <c r="C76" s="4">
        <v>-0.18883242892141525</v>
      </c>
      <c r="D76" s="4">
        <v>0.18883242892141525</v>
      </c>
    </row>
    <row r="77" spans="1:4">
      <c r="A77" s="86"/>
      <c r="B77" s="4" t="s">
        <v>570</v>
      </c>
      <c r="C77" s="4">
        <v>-0.50400859320486402</v>
      </c>
      <c r="D77" s="4">
        <v>0.50400859320486402</v>
      </c>
    </row>
    <row r="78" spans="1:4">
      <c r="A78" s="86"/>
      <c r="B78" s="4" t="s">
        <v>571</v>
      </c>
      <c r="C78" s="4">
        <v>-0.90620062594099504</v>
      </c>
      <c r="D78" s="4">
        <v>0.90620062594099471</v>
      </c>
    </row>
    <row r="79" spans="1:4">
      <c r="A79" s="86"/>
      <c r="B79" s="4" t="s">
        <v>572</v>
      </c>
      <c r="C79" s="4">
        <v>-0.78757376816202107</v>
      </c>
      <c r="D79" s="4">
        <v>0.78757376816202196</v>
      </c>
    </row>
    <row r="80" spans="1:4">
      <c r="A80" s="86"/>
      <c r="B80" s="4" t="s">
        <v>273</v>
      </c>
      <c r="C80" s="4">
        <v>-0.18442777839083072</v>
      </c>
      <c r="D80" s="4">
        <v>0.18442777839082802</v>
      </c>
    </row>
    <row r="81" spans="1:4">
      <c r="A81" s="86"/>
      <c r="B81" s="4" t="s">
        <v>573</v>
      </c>
      <c r="C81" s="4">
        <v>-0.29947054074354446</v>
      </c>
      <c r="D81" s="4">
        <v>0.29947054074354312</v>
      </c>
    </row>
    <row r="82" spans="1:4">
      <c r="A82" s="86"/>
      <c r="B82" s="4" t="s">
        <v>574</v>
      </c>
      <c r="C82" s="4">
        <v>-0.43104054828474148</v>
      </c>
      <c r="D82" s="4">
        <v>0.43104054828474309</v>
      </c>
    </row>
    <row r="83" spans="1:4">
      <c r="A83" s="86"/>
      <c r="B83" s="4" t="s">
        <v>575</v>
      </c>
      <c r="C83" s="4">
        <v>-0.60465873442802043</v>
      </c>
      <c r="D83" s="4">
        <v>0.60465873442801987</v>
      </c>
    </row>
    <row r="84" spans="1:4">
      <c r="A84" s="86"/>
      <c r="B84" s="4" t="s">
        <v>576</v>
      </c>
      <c r="C84" s="4">
        <v>-0.44912926417753246</v>
      </c>
      <c r="D84" s="4">
        <v>0.44912926417753257</v>
      </c>
    </row>
    <row r="85" spans="1:4">
      <c r="A85" s="86"/>
      <c r="B85" s="4" t="s">
        <v>206</v>
      </c>
      <c r="C85" s="4">
        <v>-0.11939298003560044</v>
      </c>
      <c r="D85" s="4">
        <v>0.11939298003559962</v>
      </c>
    </row>
    <row r="86" spans="1:4">
      <c r="A86" s="86"/>
      <c r="B86" s="4" t="s">
        <v>240</v>
      </c>
      <c r="C86" s="4">
        <v>-0.6715816006790849</v>
      </c>
      <c r="D86" s="4">
        <v>0.6715816006790839</v>
      </c>
    </row>
    <row r="87" spans="1:4">
      <c r="A87" s="86"/>
      <c r="B87" s="4" t="s">
        <v>577</v>
      </c>
      <c r="C87" s="4">
        <v>-0.69368961093339498</v>
      </c>
      <c r="D87" s="4">
        <v>0.69368961093339554</v>
      </c>
    </row>
    <row r="88" spans="1:4">
      <c r="A88" s="86"/>
      <c r="B88" s="4" t="s">
        <v>251</v>
      </c>
      <c r="C88" s="4">
        <v>-0.75574871018986833</v>
      </c>
      <c r="D88" s="4">
        <v>0.75574871018986711</v>
      </c>
    </row>
    <row r="89" spans="1:4">
      <c r="A89" s="86"/>
      <c r="B89" s="4" t="s">
        <v>480</v>
      </c>
      <c r="C89" s="4">
        <v>-0.36850366232015314</v>
      </c>
      <c r="D89" s="4">
        <v>0.36850366232015314</v>
      </c>
    </row>
    <row r="90" spans="1:4">
      <c r="A90" s="86"/>
      <c r="B90" s="4" t="s">
        <v>578</v>
      </c>
      <c r="C90" s="4">
        <v>-0.66252765365609623</v>
      </c>
      <c r="D90" s="4">
        <v>0.66252765365609623</v>
      </c>
    </row>
    <row r="91" spans="1:4">
      <c r="A91" s="86"/>
      <c r="B91" s="4" t="s">
        <v>579</v>
      </c>
      <c r="C91" s="4">
        <v>-0.80402765009613952</v>
      </c>
      <c r="D91" s="4">
        <v>0.80402765009613952</v>
      </c>
    </row>
    <row r="92" spans="1:4">
      <c r="A92" s="86"/>
      <c r="B92" s="4" t="s">
        <v>580</v>
      </c>
      <c r="C92" s="4">
        <v>-0.45507935119400827</v>
      </c>
      <c r="D92" s="4">
        <v>0.45507935119400572</v>
      </c>
    </row>
    <row r="93" spans="1:4">
      <c r="A93" s="86"/>
      <c r="B93" s="4" t="s">
        <v>581</v>
      </c>
      <c r="C93" s="4">
        <v>-0.43818278570294905</v>
      </c>
      <c r="D93" s="4">
        <v>0.43818278570294916</v>
      </c>
    </row>
    <row r="94" spans="1:4">
      <c r="A94" s="86"/>
      <c r="B94" s="4" t="s">
        <v>582</v>
      </c>
      <c r="C94" s="4">
        <v>-0.66213382333949866</v>
      </c>
      <c r="D94" s="4">
        <v>0.66213382333949877</v>
      </c>
    </row>
    <row r="95" spans="1:4">
      <c r="A95" s="86"/>
      <c r="B95" s="4" t="s">
        <v>583</v>
      </c>
      <c r="C95" s="4">
        <v>-0.17117612699369475</v>
      </c>
      <c r="D95" s="4">
        <v>0.17117612699369544</v>
      </c>
    </row>
    <row r="96" spans="1:4">
      <c r="A96" s="86"/>
      <c r="B96" s="4" t="s">
        <v>584</v>
      </c>
      <c r="C96" s="4">
        <v>-0.83177586130435033</v>
      </c>
      <c r="D96" s="4">
        <v>0.83177586130435033</v>
      </c>
    </row>
    <row r="97" spans="1:4">
      <c r="A97" s="86"/>
      <c r="B97" s="4" t="s">
        <v>585</v>
      </c>
      <c r="C97" s="4">
        <v>-4.1016688984308936E-2</v>
      </c>
      <c r="D97" s="4">
        <v>4.1016688984308956E-2</v>
      </c>
    </row>
    <row r="98" spans="1:4">
      <c r="A98" s="86"/>
      <c r="B98" s="4" t="s">
        <v>586</v>
      </c>
      <c r="C98" s="4">
        <v>-0.33292473984683496</v>
      </c>
      <c r="D98" s="4">
        <v>0.33292473984683557</v>
      </c>
    </row>
    <row r="99" spans="1:4">
      <c r="A99" s="86"/>
      <c r="B99" s="4" t="s">
        <v>587</v>
      </c>
      <c r="C99" s="4">
        <v>-0.88058162873431822</v>
      </c>
      <c r="D99" s="4">
        <v>0.88058162873431733</v>
      </c>
    </row>
    <row r="100" spans="1:4">
      <c r="A100" s="86"/>
      <c r="B100" s="4" t="s">
        <v>588</v>
      </c>
      <c r="C100" s="4">
        <v>-0.82789996923401166</v>
      </c>
      <c r="D100" s="4">
        <v>0.82789996923401077</v>
      </c>
    </row>
    <row r="101" spans="1:4">
      <c r="A101" s="86"/>
      <c r="B101" s="4" t="s">
        <v>229</v>
      </c>
      <c r="C101" s="4">
        <v>-0.22048117401195208</v>
      </c>
      <c r="D101" s="4">
        <v>0.22048117401195114</v>
      </c>
    </row>
    <row r="102" spans="1:4">
      <c r="A102" s="86"/>
      <c r="B102" s="4" t="s">
        <v>225</v>
      </c>
      <c r="C102" s="4">
        <v>-0.1835323584670574</v>
      </c>
      <c r="D102" s="4">
        <v>0.18353235846705807</v>
      </c>
    </row>
    <row r="103" spans="1:4">
      <c r="A103" s="86"/>
      <c r="B103" s="4" t="s">
        <v>589</v>
      </c>
      <c r="C103" s="4">
        <v>-0.60836334065714137</v>
      </c>
      <c r="D103" s="4">
        <v>0.60836334065714281</v>
      </c>
    </row>
    <row r="104" spans="1:4">
      <c r="A104" s="86"/>
      <c r="B104" s="4" t="s">
        <v>260</v>
      </c>
      <c r="C104" s="4">
        <v>-0.78860037234564062</v>
      </c>
      <c r="D104" s="4">
        <v>0.78860037234564173</v>
      </c>
    </row>
    <row r="105" spans="1:4">
      <c r="A105" s="86"/>
      <c r="B105" s="4" t="s">
        <v>481</v>
      </c>
      <c r="C105" s="4">
        <v>-8.7992679313609004E-2</v>
      </c>
      <c r="D105" s="4">
        <v>8.799267931360906E-2</v>
      </c>
    </row>
    <row r="106" spans="1:4">
      <c r="A106" s="86"/>
      <c r="B106" s="4" t="s">
        <v>200</v>
      </c>
      <c r="C106" s="4">
        <v>-0.20341994579240552</v>
      </c>
      <c r="D106" s="4">
        <v>0.20341994579240641</v>
      </c>
    </row>
    <row r="107" spans="1:4">
      <c r="A107" s="86"/>
      <c r="B107" s="4" t="s">
        <v>590</v>
      </c>
      <c r="C107" s="4">
        <v>-0.62625680961519137</v>
      </c>
      <c r="D107" s="4">
        <v>0.6262568096151907</v>
      </c>
    </row>
    <row r="108" spans="1:4">
      <c r="A108" s="86"/>
      <c r="B108" s="4" t="s">
        <v>199</v>
      </c>
      <c r="C108" s="4">
        <v>-0.38776393086334077</v>
      </c>
      <c r="D108" s="4">
        <v>0.38776393086333782</v>
      </c>
    </row>
    <row r="109" spans="1:4">
      <c r="A109" s="86"/>
      <c r="B109" s="4" t="s">
        <v>267</v>
      </c>
      <c r="C109" s="4">
        <v>-3.7973390609176261E-2</v>
      </c>
      <c r="D109" s="4">
        <v>3.7973390609175706E-2</v>
      </c>
    </row>
    <row r="110" spans="1:4">
      <c r="A110" s="86"/>
      <c r="B110" s="4" t="s">
        <v>244</v>
      </c>
      <c r="C110" s="4">
        <v>-0.76830387734998384</v>
      </c>
      <c r="D110" s="4">
        <v>0.76830387734998329</v>
      </c>
    </row>
    <row r="111" spans="1:4">
      <c r="A111" s="86"/>
      <c r="B111" s="4" t="s">
        <v>223</v>
      </c>
      <c r="C111" s="4">
        <v>-0.66342212080541374</v>
      </c>
      <c r="D111" s="4">
        <v>0.66342212080541441</v>
      </c>
    </row>
    <row r="112" spans="1:4">
      <c r="A112" s="86"/>
      <c r="B112" s="4" t="s">
        <v>591</v>
      </c>
      <c r="C112" s="4">
        <v>-0.5807375760714234</v>
      </c>
      <c r="D112" s="4">
        <v>0.58073757607142351</v>
      </c>
    </row>
    <row r="113" spans="1:4">
      <c r="A113" s="86"/>
      <c r="B113" s="4" t="s">
        <v>592</v>
      </c>
      <c r="C113" s="4">
        <v>-0.7746160960565982</v>
      </c>
      <c r="D113" s="4">
        <v>0.77461609605659898</v>
      </c>
    </row>
    <row r="114" spans="1:4">
      <c r="A114" s="86"/>
      <c r="B114" s="4" t="s">
        <v>593</v>
      </c>
      <c r="C114" s="4">
        <v>-0.84141499359954153</v>
      </c>
      <c r="D114" s="4">
        <v>0.84141499359954086</v>
      </c>
    </row>
    <row r="115" spans="1:4">
      <c r="A115" s="86"/>
      <c r="B115" s="4" t="s">
        <v>594</v>
      </c>
      <c r="C115" s="4">
        <v>-0.88970800698375729</v>
      </c>
      <c r="D115" s="4">
        <v>0.88970800698375718</v>
      </c>
    </row>
    <row r="116" spans="1:4">
      <c r="A116" s="86"/>
      <c r="B116" s="4" t="s">
        <v>595</v>
      </c>
      <c r="C116" s="4">
        <v>-0.63695911975553177</v>
      </c>
      <c r="D116" s="4">
        <v>0.63695911975553177</v>
      </c>
    </row>
    <row r="117" spans="1:4">
      <c r="A117" s="86"/>
      <c r="B117" s="4" t="s">
        <v>282</v>
      </c>
      <c r="C117" s="4">
        <v>-0.71939150038199318</v>
      </c>
      <c r="D117" s="4">
        <v>0.71939150038199218</v>
      </c>
    </row>
    <row r="118" spans="1:4">
      <c r="A118" s="86"/>
      <c r="B118" s="4" t="s">
        <v>596</v>
      </c>
      <c r="C118" s="4">
        <v>-0.81813870531153121</v>
      </c>
      <c r="D118" s="4">
        <v>0.8181387053115321</v>
      </c>
    </row>
    <row r="119" spans="1:4">
      <c r="A119" s="86"/>
      <c r="B119" s="4" t="s">
        <v>285</v>
      </c>
      <c r="C119" s="4">
        <v>-0.89591852716125608</v>
      </c>
      <c r="D119" s="4">
        <v>0.89591852716125653</v>
      </c>
    </row>
    <row r="120" spans="1:4">
      <c r="A120" s="86"/>
      <c r="B120" s="4" t="s">
        <v>597</v>
      </c>
      <c r="C120" s="4">
        <v>-0.54122273313999492</v>
      </c>
      <c r="D120" s="4">
        <v>0.54122273313999736</v>
      </c>
    </row>
    <row r="121" spans="1:4">
      <c r="A121" s="86"/>
      <c r="B121" s="4" t="s">
        <v>598</v>
      </c>
      <c r="C121" s="4">
        <v>-0.49497795299345876</v>
      </c>
      <c r="D121" s="4">
        <v>0.49497795299345793</v>
      </c>
    </row>
    <row r="122" spans="1:4">
      <c r="A122" s="86"/>
      <c r="B122" s="4" t="s">
        <v>599</v>
      </c>
      <c r="C122" s="4">
        <v>-0.86728808737289287</v>
      </c>
      <c r="D122" s="4">
        <v>0.86728808737289353</v>
      </c>
    </row>
    <row r="123" spans="1:4">
      <c r="A123" s="86"/>
      <c r="B123" s="4" t="s">
        <v>600</v>
      </c>
      <c r="C123" s="4">
        <v>-0.87112697427536467</v>
      </c>
      <c r="D123" s="4">
        <v>0.87112697427536467</v>
      </c>
    </row>
    <row r="124" spans="1:4">
      <c r="A124" s="86"/>
      <c r="B124" s="4" t="s">
        <v>601</v>
      </c>
      <c r="C124" s="4">
        <v>-0.46080184812631653</v>
      </c>
      <c r="D124" s="4">
        <v>0.46080184812631758</v>
      </c>
    </row>
    <row r="125" spans="1:4">
      <c r="A125" s="86"/>
      <c r="B125" s="4" t="s">
        <v>602</v>
      </c>
      <c r="C125" s="4">
        <v>-0.27104545653485573</v>
      </c>
      <c r="D125" s="4">
        <v>0.27104545653485573</v>
      </c>
    </row>
    <row r="126" spans="1:4">
      <c r="A126" s="86"/>
      <c r="B126" s="4" t="s">
        <v>603</v>
      </c>
      <c r="C126" s="4">
        <v>-0.8580783015341017</v>
      </c>
      <c r="D126" s="4">
        <v>0.85807830153410192</v>
      </c>
    </row>
    <row r="127" spans="1:4">
      <c r="A127" s="86"/>
      <c r="B127" s="4" t="s">
        <v>604</v>
      </c>
      <c r="C127" s="4">
        <v>-0.45112637130768191</v>
      </c>
      <c r="D127" s="4">
        <v>0.45112637130768157</v>
      </c>
    </row>
    <row r="128" spans="1:4">
      <c r="A128" s="86"/>
      <c r="B128" s="4" t="s">
        <v>605</v>
      </c>
      <c r="C128" s="4">
        <v>-0.41280887595388543</v>
      </c>
      <c r="D128" s="4">
        <v>0.41280887595388543</v>
      </c>
    </row>
    <row r="129" spans="1:4">
      <c r="A129" s="86"/>
      <c r="B129" s="4" t="s">
        <v>606</v>
      </c>
      <c r="C129" s="4">
        <v>-0.42713499005079497</v>
      </c>
      <c r="D129" s="4">
        <v>0.42713499005079375</v>
      </c>
    </row>
    <row r="130" spans="1:4">
      <c r="A130" s="86"/>
      <c r="B130" s="4" t="s">
        <v>607</v>
      </c>
      <c r="C130" s="4">
        <v>-0.73777321517013028</v>
      </c>
      <c r="D130" s="4">
        <v>0.73777321517013028</v>
      </c>
    </row>
    <row r="131" spans="1:4">
      <c r="A131" s="86"/>
      <c r="B131" s="4" t="s">
        <v>608</v>
      </c>
      <c r="C131" s="4">
        <v>-0.7095867109461178</v>
      </c>
      <c r="D131" s="4">
        <v>0.70958671094611869</v>
      </c>
    </row>
    <row r="132" spans="1:4">
      <c r="A132" s="86"/>
      <c r="B132" s="4" t="s">
        <v>609</v>
      </c>
      <c r="C132" s="4">
        <v>-0.27079165217806</v>
      </c>
      <c r="D132" s="4">
        <v>0.27079165217805995</v>
      </c>
    </row>
    <row r="133" spans="1:4">
      <c r="A133" s="86"/>
      <c r="B133" s="4" t="s">
        <v>610</v>
      </c>
      <c r="C133" s="4">
        <v>-0.87529543892014949</v>
      </c>
      <c r="D133" s="4">
        <v>0.87529543892014994</v>
      </c>
    </row>
    <row r="134" spans="1:4">
      <c r="A134" s="86"/>
      <c r="B134" s="4" t="s">
        <v>611</v>
      </c>
      <c r="C134" s="4">
        <v>-0.83668149223671318</v>
      </c>
      <c r="D134" s="4">
        <v>0.83668149223671273</v>
      </c>
    </row>
    <row r="135" spans="1:4">
      <c r="A135" s="86"/>
      <c r="B135" s="4" t="s">
        <v>612</v>
      </c>
      <c r="C135" s="4">
        <v>-0.45718128309161582</v>
      </c>
      <c r="D135" s="4">
        <v>0.45718128309161504</v>
      </c>
    </row>
    <row r="136" spans="1:4">
      <c r="A136" s="86"/>
      <c r="B136" s="4" t="s">
        <v>249</v>
      </c>
      <c r="C136" s="4">
        <v>-0.49992026677747353</v>
      </c>
      <c r="D136" s="4">
        <v>0.49992026677747353</v>
      </c>
    </row>
    <row r="137" spans="1:4">
      <c r="A137" s="86"/>
      <c r="B137" s="4" t="s">
        <v>613</v>
      </c>
      <c r="C137" s="4">
        <v>-0.53386650365835242</v>
      </c>
      <c r="D137" s="4">
        <v>0.53386650365835275</v>
      </c>
    </row>
    <row r="138" spans="1:4">
      <c r="A138" s="86"/>
      <c r="B138" s="4" t="s">
        <v>614</v>
      </c>
      <c r="C138" s="4">
        <v>-0.75633240986374706</v>
      </c>
      <c r="D138" s="4">
        <v>0.7563324098637455</v>
      </c>
    </row>
    <row r="139" spans="1:4">
      <c r="A139" s="86"/>
      <c r="B139" s="4" t="s">
        <v>615</v>
      </c>
      <c r="C139" s="4">
        <v>-0.56328776378060352</v>
      </c>
      <c r="D139" s="4">
        <v>0.56328776378060363</v>
      </c>
    </row>
    <row r="140" spans="1:4">
      <c r="A140" s="86"/>
      <c r="B140" s="4" t="s">
        <v>616</v>
      </c>
      <c r="C140" s="4">
        <v>-0.74457714590006763</v>
      </c>
      <c r="D140" s="4">
        <v>0.7445771459000684</v>
      </c>
    </row>
    <row r="141" spans="1:4">
      <c r="A141" s="86"/>
      <c r="B141" s="4" t="s">
        <v>617</v>
      </c>
      <c r="C141" s="4">
        <v>-0.67234910713576868</v>
      </c>
      <c r="D141" s="4">
        <v>0.67234910713576868</v>
      </c>
    </row>
    <row r="142" spans="1:4">
      <c r="A142" s="86"/>
      <c r="B142" s="4" t="s">
        <v>618</v>
      </c>
      <c r="C142" s="4">
        <v>-0.70365703140831837</v>
      </c>
      <c r="D142" s="4">
        <v>0.70365703140831837</v>
      </c>
    </row>
    <row r="143" spans="1:4">
      <c r="A143" s="86"/>
      <c r="B143" s="4" t="s">
        <v>619</v>
      </c>
      <c r="C143" s="4">
        <v>-0.75870979600434385</v>
      </c>
      <c r="D143" s="4">
        <v>0.75870979600434441</v>
      </c>
    </row>
    <row r="144" spans="1:4">
      <c r="A144" s="86"/>
      <c r="B144" s="4" t="s">
        <v>620</v>
      </c>
      <c r="C144" s="4">
        <v>-0.83076516940169098</v>
      </c>
      <c r="D144" s="4">
        <v>0.83076516940169176</v>
      </c>
    </row>
    <row r="145" spans="1:4">
      <c r="A145" s="86"/>
      <c r="B145" s="4" t="s">
        <v>621</v>
      </c>
      <c r="C145" s="4">
        <v>-0.31233498112311064</v>
      </c>
      <c r="D145" s="4">
        <v>0.31233498112311064</v>
      </c>
    </row>
    <row r="146" spans="1:4">
      <c r="A146" s="87"/>
      <c r="B146" s="4" t="s">
        <v>622</v>
      </c>
      <c r="C146" s="4">
        <v>-0.20233079455966041</v>
      </c>
      <c r="D146" s="4">
        <v>0.20233079455966094</v>
      </c>
    </row>
  </sheetData>
  <mergeCells count="1">
    <mergeCell ref="A56:A14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opLeftCell="A61" workbookViewId="0">
      <selection activeCell="C80" sqref="C80"/>
    </sheetView>
  </sheetViews>
  <sheetFormatPr defaultRowHeight="14.4"/>
  <cols>
    <col min="1" max="1" width="19.44140625" bestFit="1" customWidth="1"/>
    <col min="2" max="2" width="15" customWidth="1"/>
    <col min="3" max="3" width="16" customWidth="1"/>
    <col min="4" max="4" width="5.21875" style="18" customWidth="1"/>
    <col min="5" max="5" width="19.44140625" bestFit="1" customWidth="1"/>
    <col min="6" max="6" width="18.33203125" customWidth="1"/>
    <col min="7" max="7" width="17.6640625" customWidth="1"/>
    <col min="8" max="8" width="18.21875" customWidth="1"/>
    <col min="9" max="9" width="19.88671875" bestFit="1" customWidth="1"/>
    <col min="10" max="10" width="13.6640625" customWidth="1"/>
    <col min="11" max="11" width="13.33203125" customWidth="1"/>
    <col min="13" max="13" width="19.44140625" bestFit="1" customWidth="1"/>
    <col min="14" max="14" width="14.88671875" customWidth="1"/>
    <col min="15" max="15" width="13.21875" customWidth="1"/>
    <col min="17" max="17" width="18.88671875" bestFit="1" customWidth="1"/>
    <col min="18" max="18" width="12.33203125" customWidth="1"/>
    <col min="19" max="19" width="13.88671875" customWidth="1"/>
  </cols>
  <sheetData>
    <row r="1" spans="1:19" ht="61.5" customHeight="1">
      <c r="A1" s="12" t="s">
        <v>663</v>
      </c>
      <c r="B1" s="58" t="s">
        <v>45</v>
      </c>
      <c r="C1" s="58"/>
      <c r="D1" s="17"/>
      <c r="E1" s="13" t="s">
        <v>662</v>
      </c>
      <c r="F1" s="58" t="s">
        <v>46</v>
      </c>
      <c r="G1" s="58"/>
      <c r="H1" s="17"/>
      <c r="I1" s="13" t="s">
        <v>664</v>
      </c>
      <c r="J1" s="59" t="s">
        <v>54</v>
      </c>
      <c r="K1" s="59"/>
      <c r="L1" s="14"/>
      <c r="M1" s="13" t="s">
        <v>665</v>
      </c>
      <c r="N1" s="58" t="s">
        <v>53</v>
      </c>
      <c r="O1" s="58"/>
      <c r="Q1" s="13" t="s">
        <v>666</v>
      </c>
      <c r="R1" s="59" t="s">
        <v>55</v>
      </c>
      <c r="S1" s="59"/>
    </row>
    <row r="2" spans="1:19" ht="16.8">
      <c r="B2" s="2" t="s">
        <v>29</v>
      </c>
      <c r="C2" s="2" t="s">
        <v>30</v>
      </c>
      <c r="D2" s="15"/>
      <c r="E2" s="3"/>
      <c r="F2" s="2" t="s">
        <v>29</v>
      </c>
      <c r="G2" s="2" t="s">
        <v>30</v>
      </c>
      <c r="H2" s="15"/>
      <c r="I2" s="21"/>
      <c r="J2" s="2" t="s">
        <v>29</v>
      </c>
      <c r="K2" s="2" t="s">
        <v>30</v>
      </c>
      <c r="M2" s="3"/>
      <c r="N2" s="2" t="s">
        <v>29</v>
      </c>
      <c r="O2" s="2" t="s">
        <v>30</v>
      </c>
      <c r="R2" s="2" t="s">
        <v>29</v>
      </c>
      <c r="S2" s="2" t="s">
        <v>30</v>
      </c>
    </row>
    <row r="3" spans="1:19">
      <c r="A3" s="60" t="s">
        <v>31</v>
      </c>
      <c r="B3" s="4">
        <v>1.0841642447102797</v>
      </c>
      <c r="C3" s="4">
        <v>1.1510495982972819</v>
      </c>
      <c r="D3" s="16"/>
      <c r="E3" s="58" t="s">
        <v>47</v>
      </c>
      <c r="F3" s="4">
        <v>82.703333333333333</v>
      </c>
      <c r="G3" s="4">
        <v>77.766999999999996</v>
      </c>
      <c r="H3" s="16"/>
      <c r="I3" s="22"/>
      <c r="J3" s="4">
        <f>38+29+36</f>
        <v>103</v>
      </c>
      <c r="K3" s="4">
        <f>36+40+19</f>
        <v>95</v>
      </c>
      <c r="M3" s="58" t="s">
        <v>47</v>
      </c>
      <c r="N3" s="4">
        <v>70.667142857142863</v>
      </c>
      <c r="O3" s="4">
        <v>71.135000000000005</v>
      </c>
      <c r="R3" s="4">
        <v>56</v>
      </c>
      <c r="S3" s="4">
        <v>54</v>
      </c>
    </row>
    <row r="4" spans="1:19">
      <c r="A4" s="61"/>
      <c r="B4" s="4">
        <v>1.2271684806250878</v>
      </c>
      <c r="C4" s="4">
        <v>1.236632362782452</v>
      </c>
      <c r="D4" s="16"/>
      <c r="E4" s="58"/>
      <c r="F4" s="4">
        <v>82.346666666666664</v>
      </c>
      <c r="G4" s="4">
        <v>78.307000000000002</v>
      </c>
      <c r="H4" s="16"/>
      <c r="I4" s="22"/>
      <c r="J4" s="4">
        <f>42+34+30</f>
        <v>106</v>
      </c>
      <c r="K4" s="4">
        <f>39+49+29</f>
        <v>117</v>
      </c>
      <c r="M4" s="58"/>
      <c r="N4" s="4">
        <v>70.52</v>
      </c>
      <c r="O4" s="4">
        <v>70.053749999999994</v>
      </c>
      <c r="R4" s="4">
        <v>56</v>
      </c>
      <c r="S4" s="4">
        <v>55</v>
      </c>
    </row>
    <row r="5" spans="1:19">
      <c r="A5" s="62"/>
      <c r="B5" s="4">
        <v>0.75162415329247478</v>
      </c>
      <c r="C5" s="4">
        <v>1.2343486920308344</v>
      </c>
      <c r="D5" s="16"/>
      <c r="E5" s="58"/>
      <c r="F5" s="4">
        <v>83.165555555555557</v>
      </c>
      <c r="G5" s="4">
        <v>79.456000000000003</v>
      </c>
      <c r="H5" s="16"/>
      <c r="I5" s="22"/>
      <c r="J5" s="4">
        <f>29+40+41</f>
        <v>110</v>
      </c>
      <c r="K5" s="4">
        <f>36+31+30</f>
        <v>97</v>
      </c>
      <c r="M5" s="58"/>
      <c r="N5" s="4">
        <v>65.708749999999995</v>
      </c>
      <c r="O5" s="4">
        <v>69.783749999999998</v>
      </c>
      <c r="R5" s="4">
        <v>58</v>
      </c>
      <c r="S5" s="4">
        <v>51</v>
      </c>
    </row>
    <row r="6" spans="1:19">
      <c r="A6" s="60" t="s">
        <v>32</v>
      </c>
      <c r="B6" s="4">
        <v>1.1887813052153131</v>
      </c>
      <c r="C6" s="4">
        <v>4.0314066987216624</v>
      </c>
      <c r="D6" s="16"/>
      <c r="E6" s="58"/>
      <c r="F6" s="4">
        <v>85.686250000000001</v>
      </c>
      <c r="G6" s="4">
        <v>73.727999999999994</v>
      </c>
      <c r="H6" s="16"/>
      <c r="I6" s="22"/>
      <c r="J6" s="4">
        <f>33+35+35</f>
        <v>103</v>
      </c>
      <c r="K6" s="4">
        <f>39+36+25</f>
        <v>100</v>
      </c>
      <c r="M6" s="58"/>
      <c r="N6" s="4">
        <v>64.534999999999997</v>
      </c>
      <c r="O6" s="4">
        <v>70.971249999999998</v>
      </c>
      <c r="R6" s="4">
        <v>56</v>
      </c>
      <c r="S6" s="4">
        <v>54</v>
      </c>
    </row>
    <row r="7" spans="1:19">
      <c r="A7" s="61"/>
      <c r="B7" s="4">
        <v>0.6931870783398153</v>
      </c>
      <c r="C7" s="4">
        <v>2.1137674528639923</v>
      </c>
      <c r="D7" s="16"/>
      <c r="E7" s="58"/>
      <c r="F7" s="4">
        <v>88.978750000000005</v>
      </c>
      <c r="G7" s="4">
        <v>75.622</v>
      </c>
      <c r="H7" s="16"/>
      <c r="I7" s="22"/>
      <c r="J7" s="4">
        <f>30+32+38</f>
        <v>100</v>
      </c>
      <c r="K7" s="4">
        <f>32+34+37</f>
        <v>103</v>
      </c>
      <c r="M7" s="58"/>
      <c r="N7" s="4">
        <v>64.923749999999998</v>
      </c>
      <c r="O7" s="4">
        <v>70.678749999999994</v>
      </c>
      <c r="R7" s="4">
        <v>59</v>
      </c>
      <c r="S7" s="4">
        <v>56</v>
      </c>
    </row>
    <row r="8" spans="1:19">
      <c r="A8" s="62"/>
      <c r="B8" s="4">
        <v>1.158413242564472</v>
      </c>
      <c r="C8" s="4">
        <v>2.5903553083300013</v>
      </c>
      <c r="D8" s="16"/>
      <c r="E8" s="58" t="s">
        <v>48</v>
      </c>
      <c r="F8" s="4">
        <v>83.015555555555551</v>
      </c>
      <c r="G8" s="4">
        <v>73.882000000000005</v>
      </c>
      <c r="H8" s="16"/>
      <c r="I8" s="19"/>
      <c r="J8" s="4">
        <f>38+34+30</f>
        <v>102</v>
      </c>
      <c r="K8" s="4">
        <f>40+31+37</f>
        <v>108</v>
      </c>
      <c r="M8" s="58" t="s">
        <v>48</v>
      </c>
      <c r="N8" s="4">
        <v>73.097499999999997</v>
      </c>
      <c r="O8" s="4">
        <v>70.099999999999994</v>
      </c>
      <c r="R8" s="4">
        <v>56</v>
      </c>
      <c r="S8" s="4">
        <v>55</v>
      </c>
    </row>
    <row r="9" spans="1:19">
      <c r="A9" s="60" t="s">
        <v>33</v>
      </c>
      <c r="B9" s="4">
        <v>0.56677577447111338</v>
      </c>
      <c r="C9" s="4">
        <v>0.6954329518520902</v>
      </c>
      <c r="D9" s="16"/>
      <c r="E9" s="58"/>
      <c r="F9" s="4">
        <v>83.93</v>
      </c>
      <c r="G9" s="4">
        <v>67.715555555555568</v>
      </c>
      <c r="H9" s="16"/>
      <c r="M9" s="58"/>
      <c r="N9" s="4">
        <v>74.2</v>
      </c>
      <c r="O9" s="4">
        <v>68.437777777777782</v>
      </c>
    </row>
    <row r="10" spans="1:19">
      <c r="A10" s="61"/>
      <c r="B10" s="4">
        <v>0.58750240664824493</v>
      </c>
      <c r="C10" s="4">
        <v>0.71564532449393214</v>
      </c>
      <c r="D10" s="16"/>
      <c r="E10" s="58"/>
      <c r="F10" s="4">
        <v>80.471111111111114</v>
      </c>
      <c r="G10" s="4">
        <v>64.56</v>
      </c>
      <c r="H10" s="16"/>
      <c r="M10" s="58"/>
      <c r="N10" s="4">
        <v>74.790000000000006</v>
      </c>
      <c r="O10" s="4">
        <v>69.811250000000001</v>
      </c>
    </row>
    <row r="11" spans="1:19">
      <c r="A11" s="62"/>
      <c r="B11" s="4">
        <v>0.60575934725350844</v>
      </c>
      <c r="C11" s="4">
        <v>0.29813066220322942</v>
      </c>
      <c r="D11" s="16"/>
      <c r="E11" s="58"/>
      <c r="F11" s="4">
        <v>78.671250000000001</v>
      </c>
      <c r="G11" s="4">
        <v>61.52</v>
      </c>
      <c r="H11" s="16"/>
      <c r="M11" s="58"/>
      <c r="N11" s="4">
        <v>76.332499999999996</v>
      </c>
      <c r="O11" s="4">
        <v>66.957777777777778</v>
      </c>
    </row>
    <row r="12" spans="1:19">
      <c r="A12" s="60" t="s">
        <v>648</v>
      </c>
      <c r="B12" s="4">
        <v>3.1145840881396644E-2</v>
      </c>
      <c r="C12" s="4">
        <v>2.7279922071091926E-2</v>
      </c>
      <c r="D12" s="16"/>
      <c r="E12" s="58"/>
      <c r="F12" s="4">
        <v>78.884</v>
      </c>
      <c r="G12" s="4">
        <v>80.878</v>
      </c>
      <c r="H12" s="16"/>
      <c r="M12" s="58"/>
      <c r="N12" s="4">
        <v>67.665000000000006</v>
      </c>
      <c r="O12" s="4">
        <v>65.86666666666666</v>
      </c>
    </row>
    <row r="13" spans="1:19">
      <c r="A13" s="61"/>
      <c r="B13" s="4">
        <v>3.6886839677693989E-2</v>
      </c>
      <c r="C13" s="4">
        <v>2.6271031667476789E-2</v>
      </c>
      <c r="D13" s="16"/>
      <c r="E13" s="58" t="s">
        <v>49</v>
      </c>
      <c r="F13" s="4">
        <v>78.492999999999995</v>
      </c>
      <c r="G13" s="4">
        <v>79.192999999999998</v>
      </c>
      <c r="H13" s="16"/>
      <c r="M13" s="58" t="s">
        <v>49</v>
      </c>
      <c r="N13" s="4">
        <v>69.004444444444445</v>
      </c>
      <c r="O13" s="4">
        <v>68.473749999999995</v>
      </c>
    </row>
    <row r="14" spans="1:19">
      <c r="A14" s="62"/>
      <c r="B14" s="4">
        <v>3.0884283396569488E-2</v>
      </c>
      <c r="C14" s="4">
        <v>2.7222625023807151E-2</v>
      </c>
      <c r="D14" s="16"/>
      <c r="E14" s="58"/>
      <c r="F14" s="4">
        <v>86.546666666666667</v>
      </c>
      <c r="G14" s="4">
        <v>81.591999999999999</v>
      </c>
      <c r="H14" s="16"/>
      <c r="M14" s="58"/>
      <c r="N14" s="4">
        <v>68.403333333333336</v>
      </c>
      <c r="O14" s="4">
        <v>67.953749999999999</v>
      </c>
    </row>
    <row r="15" spans="1:19">
      <c r="A15" s="60" t="s">
        <v>35</v>
      </c>
      <c r="B15" s="4">
        <v>0.13356834105791837</v>
      </c>
      <c r="C15" s="4">
        <v>0.24769729178845373</v>
      </c>
      <c r="D15" s="16"/>
      <c r="E15" s="58"/>
      <c r="F15" s="4">
        <v>78.608999999999995</v>
      </c>
      <c r="G15" s="4">
        <v>80.304000000000002</v>
      </c>
      <c r="H15" s="16"/>
      <c r="M15" s="58"/>
      <c r="N15" s="4">
        <v>74.803749999999994</v>
      </c>
      <c r="O15" s="4">
        <v>68.883750000000006</v>
      </c>
    </row>
    <row r="16" spans="1:19">
      <c r="A16" s="61"/>
      <c r="B16" s="4">
        <v>0.12040356381066789</v>
      </c>
      <c r="C16" s="4">
        <v>0.32478344458483599</v>
      </c>
      <c r="D16" s="16"/>
      <c r="E16" s="58"/>
      <c r="F16" s="4">
        <v>86.293000000000006</v>
      </c>
      <c r="G16" s="4">
        <v>82.74666666666667</v>
      </c>
      <c r="H16" s="16"/>
      <c r="M16" s="58"/>
      <c r="N16" s="4">
        <v>74.988571428571419</v>
      </c>
      <c r="O16" s="4">
        <v>69.666250000000005</v>
      </c>
    </row>
    <row r="17" spans="1:15">
      <c r="A17" s="62"/>
      <c r="B17" s="4">
        <v>7.7269881731187331E-2</v>
      </c>
      <c r="C17" s="4">
        <v>0.24481830436026369</v>
      </c>
      <c r="D17" s="16"/>
      <c r="E17" s="58"/>
      <c r="F17" s="4">
        <v>79.412999999999997</v>
      </c>
      <c r="G17" s="4">
        <v>80.805555555555557</v>
      </c>
      <c r="H17" s="16"/>
      <c r="M17" s="58"/>
      <c r="N17" s="4">
        <v>74.994285714285724</v>
      </c>
      <c r="O17" s="4">
        <v>69.454999999999998</v>
      </c>
    </row>
    <row r="18" spans="1:15">
      <c r="A18" s="60" t="s">
        <v>36</v>
      </c>
      <c r="B18" s="4">
        <v>0.16364597230881328</v>
      </c>
      <c r="C18" s="4">
        <v>8.4767203123121401E-2</v>
      </c>
      <c r="D18" s="16"/>
      <c r="E18" s="58" t="s">
        <v>50</v>
      </c>
      <c r="F18" s="4">
        <v>79.427999999999997</v>
      </c>
      <c r="G18" s="4">
        <v>82.851111111111109</v>
      </c>
      <c r="H18" s="16"/>
      <c r="M18" s="58" t="s">
        <v>50</v>
      </c>
      <c r="N18" s="4">
        <v>76.8</v>
      </c>
      <c r="O18" s="4">
        <v>68.571250000000006</v>
      </c>
    </row>
    <row r="19" spans="1:15">
      <c r="A19" s="61"/>
      <c r="B19" s="4">
        <v>0.18797551598621876</v>
      </c>
      <c r="C19" s="4">
        <v>9.7700968018106391E-2</v>
      </c>
      <c r="D19" s="16"/>
      <c r="E19" s="58"/>
      <c r="F19" s="4">
        <v>84.391111111111115</v>
      </c>
      <c r="G19" s="4">
        <v>83.117500000000007</v>
      </c>
      <c r="H19" s="16"/>
      <c r="M19" s="58"/>
      <c r="N19" s="4">
        <v>77.755714285714276</v>
      </c>
      <c r="O19" s="4">
        <v>67.973749999999995</v>
      </c>
    </row>
    <row r="20" spans="1:15">
      <c r="A20" s="62"/>
      <c r="B20" s="4">
        <v>0.1455294798141254</v>
      </c>
      <c r="C20" s="4">
        <v>9.1754114673569545E-2</v>
      </c>
      <c r="D20" s="16"/>
      <c r="E20" s="58"/>
      <c r="F20" s="4">
        <v>82.497777777777785</v>
      </c>
      <c r="G20" s="4">
        <v>77.598888888888894</v>
      </c>
      <c r="H20" s="16"/>
      <c r="M20" s="58"/>
      <c r="N20" s="4">
        <v>67.958749999999995</v>
      </c>
      <c r="O20" s="4">
        <v>69.803749999999994</v>
      </c>
    </row>
    <row r="21" spans="1:15">
      <c r="A21" s="60" t="s">
        <v>37</v>
      </c>
      <c r="B21" s="4">
        <v>0.19977528254828417</v>
      </c>
      <c r="C21" s="4">
        <v>0.30067635676762811</v>
      </c>
      <c r="D21" s="16"/>
      <c r="E21" s="58"/>
      <c r="F21" s="4">
        <v>83.966250000000002</v>
      </c>
      <c r="G21" s="4">
        <v>81.995555555555555</v>
      </c>
      <c r="H21" s="16"/>
      <c r="M21" s="58"/>
      <c r="N21" s="4">
        <v>67.555999999999997</v>
      </c>
      <c r="O21" s="4">
        <v>67.53125</v>
      </c>
    </row>
    <row r="22" spans="1:15">
      <c r="A22" s="61"/>
      <c r="B22" s="4">
        <v>0.25039598479271652</v>
      </c>
      <c r="C22" s="4">
        <v>0.11165218064068699</v>
      </c>
      <c r="D22" s="16"/>
      <c r="E22" s="58"/>
      <c r="F22" s="4">
        <v>84.417777777777772</v>
      </c>
      <c r="G22" s="4">
        <v>72.852222222222224</v>
      </c>
      <c r="H22" s="16"/>
      <c r="M22" s="58"/>
      <c r="N22" s="4">
        <v>67.986000000000004</v>
      </c>
      <c r="O22" s="4">
        <v>66.16</v>
      </c>
    </row>
    <row r="23" spans="1:15">
      <c r="A23" s="62"/>
      <c r="B23" s="4">
        <v>0.20458184099432922</v>
      </c>
      <c r="C23" s="4">
        <v>0.17624855485470861</v>
      </c>
      <c r="D23" s="16"/>
      <c r="E23" s="58" t="s">
        <v>51</v>
      </c>
      <c r="F23" s="4">
        <v>84.515555555555551</v>
      </c>
      <c r="G23" s="4">
        <v>81.015999999999991</v>
      </c>
      <c r="H23" s="16"/>
      <c r="M23" s="58" t="s">
        <v>51</v>
      </c>
      <c r="N23" s="4">
        <v>66.054000000000002</v>
      </c>
      <c r="O23" s="4">
        <v>66.0625</v>
      </c>
    </row>
    <row r="24" spans="1:15">
      <c r="A24" s="60" t="s">
        <v>38</v>
      </c>
      <c r="B24" s="4">
        <v>0.36550169455704451</v>
      </c>
      <c r="C24" s="4">
        <v>0.21609186501041797</v>
      </c>
      <c r="D24" s="16"/>
      <c r="E24" s="58"/>
      <c r="F24" s="4">
        <v>83.102222222222224</v>
      </c>
      <c r="G24" s="4">
        <v>74.913333333333341</v>
      </c>
      <c r="H24" s="16"/>
      <c r="M24" s="58"/>
      <c r="N24" s="4">
        <v>64.524999999999991</v>
      </c>
      <c r="O24" s="4">
        <v>65.807777777777773</v>
      </c>
    </row>
    <row r="25" spans="1:15">
      <c r="A25" s="61"/>
      <c r="B25" s="4">
        <v>0.49718338845959897</v>
      </c>
      <c r="C25" s="4">
        <v>0.29644780095673967</v>
      </c>
      <c r="D25" s="16"/>
      <c r="E25" s="58"/>
      <c r="F25" s="4">
        <v>83.802222222222227</v>
      </c>
      <c r="G25" s="4">
        <v>82.00888888888889</v>
      </c>
      <c r="H25" s="16"/>
      <c r="M25" s="58"/>
      <c r="N25" s="4">
        <v>67.783749999999998</v>
      </c>
      <c r="O25" s="4">
        <v>66.62444444444445</v>
      </c>
    </row>
    <row r="26" spans="1:15">
      <c r="A26" s="62"/>
      <c r="B26" s="4">
        <v>0.62618028859795083</v>
      </c>
      <c r="C26" s="4">
        <v>0.24976617224563136</v>
      </c>
      <c r="D26" s="16"/>
      <c r="E26" s="58"/>
      <c r="F26" s="4">
        <v>81.052222222222227</v>
      </c>
      <c r="G26" s="4">
        <v>80</v>
      </c>
      <c r="H26" s="16"/>
      <c r="M26" s="58"/>
      <c r="N26" s="4">
        <v>67.521249999999995</v>
      </c>
      <c r="O26" s="4">
        <v>66.638888888888886</v>
      </c>
    </row>
    <row r="27" spans="1:15">
      <c r="A27" s="63" t="s">
        <v>645</v>
      </c>
      <c r="B27" s="4">
        <v>5.7486239805597785</v>
      </c>
      <c r="C27" s="4">
        <v>14.177684247522048</v>
      </c>
      <c r="D27" s="16"/>
      <c r="E27" s="58"/>
      <c r="F27" s="4">
        <v>92.128749999999997</v>
      </c>
      <c r="G27" s="4">
        <v>83.006666666666661</v>
      </c>
      <c r="H27" s="16"/>
      <c r="M27" s="58"/>
      <c r="N27" s="4">
        <v>67.651250000000005</v>
      </c>
      <c r="O27" s="4">
        <v>68.006666666666661</v>
      </c>
    </row>
    <row r="28" spans="1:15">
      <c r="A28" s="64"/>
      <c r="B28" s="4">
        <v>7.2100869945967112</v>
      </c>
      <c r="C28" s="4">
        <v>10.835421220649934</v>
      </c>
      <c r="D28" s="16"/>
      <c r="E28" s="58" t="s">
        <v>52</v>
      </c>
      <c r="F28" s="4">
        <v>94.825000000000003</v>
      </c>
      <c r="G28" s="4">
        <v>76.334444444444443</v>
      </c>
      <c r="H28" s="16"/>
      <c r="M28" s="58" t="s">
        <v>52</v>
      </c>
      <c r="N28" s="4">
        <v>67.521249999999995</v>
      </c>
      <c r="O28" s="4">
        <v>67.978750000000005</v>
      </c>
    </row>
    <row r="29" spans="1:15">
      <c r="A29" s="65"/>
      <c r="B29" s="4">
        <v>6.0677010201805794</v>
      </c>
      <c r="C29" s="4">
        <v>10.783971372272076</v>
      </c>
      <c r="D29" s="16"/>
      <c r="E29" s="58"/>
      <c r="F29" s="4">
        <v>92.393333333333331</v>
      </c>
      <c r="G29" s="4">
        <v>72.986249999999998</v>
      </c>
      <c r="H29" s="16"/>
      <c r="M29" s="58"/>
      <c r="N29" s="4">
        <v>67.788749999999993</v>
      </c>
      <c r="O29" s="4">
        <v>68.061111111111103</v>
      </c>
    </row>
    <row r="30" spans="1:15">
      <c r="A30" s="60" t="s">
        <v>646</v>
      </c>
      <c r="B30" s="4">
        <v>5.5943997015408451</v>
      </c>
      <c r="C30" s="4">
        <v>10.921128233984717</v>
      </c>
      <c r="D30" s="16"/>
      <c r="E30" s="58"/>
      <c r="F30" s="4">
        <v>88.162222222222226</v>
      </c>
      <c r="G30" s="4">
        <v>71.727999999999994</v>
      </c>
      <c r="H30" s="16"/>
      <c r="M30" s="58"/>
      <c r="N30" s="4">
        <v>68.953749999999999</v>
      </c>
      <c r="O30" s="4">
        <v>68.99666666666667</v>
      </c>
    </row>
    <row r="31" spans="1:15">
      <c r="A31" s="61"/>
      <c r="B31" s="4">
        <v>4.4712142146671603</v>
      </c>
      <c r="C31" s="4">
        <v>12.740500070162453</v>
      </c>
      <c r="D31" s="16"/>
      <c r="E31" s="58"/>
      <c r="F31" s="4">
        <v>95.016249999999999</v>
      </c>
      <c r="G31" s="4">
        <v>72.709999999999994</v>
      </c>
      <c r="H31" s="16"/>
      <c r="M31" s="58"/>
      <c r="N31" s="4">
        <v>68.818749999999994</v>
      </c>
      <c r="O31" s="4">
        <v>68.819999999999993</v>
      </c>
    </row>
    <row r="32" spans="1:15">
      <c r="A32" s="62"/>
      <c r="B32" s="4">
        <v>3.7914507952286156</v>
      </c>
      <c r="C32" s="4">
        <v>9.6347684833540992</v>
      </c>
      <c r="D32" s="16"/>
      <c r="E32" s="58"/>
      <c r="F32" s="4">
        <v>89.676666666666662</v>
      </c>
      <c r="G32" s="4">
        <v>63.164999999999999</v>
      </c>
      <c r="H32" s="16"/>
      <c r="M32" s="58"/>
      <c r="N32" s="4">
        <v>68.561250000000001</v>
      </c>
      <c r="O32" s="4">
        <v>67.851111111111109</v>
      </c>
    </row>
    <row r="33" spans="1:15">
      <c r="A33" s="60" t="s">
        <v>647</v>
      </c>
      <c r="B33" s="4">
        <v>8.7783512608905756</v>
      </c>
      <c r="C33" s="4">
        <v>12.55610128553292</v>
      </c>
      <c r="D33" s="16"/>
    </row>
    <row r="34" spans="1:15">
      <c r="A34" s="61"/>
      <c r="B34" s="4">
        <v>9.5675530808636271</v>
      </c>
      <c r="C34" s="4">
        <v>12.243266939326247</v>
      </c>
      <c r="D34" s="16"/>
    </row>
    <row r="35" spans="1:15">
      <c r="A35" s="62"/>
      <c r="B35" s="4">
        <v>7.2894838606199306</v>
      </c>
      <c r="C35" s="4">
        <v>10.122894764089837</v>
      </c>
      <c r="D35" s="16"/>
    </row>
    <row r="36" spans="1:15">
      <c r="A36" s="60" t="s">
        <v>642</v>
      </c>
      <c r="B36" s="4">
        <v>5.736110659696507E-2</v>
      </c>
      <c r="C36" s="4">
        <v>7.7994525114337104E-2</v>
      </c>
      <c r="D36" s="16"/>
    </row>
    <row r="37" spans="1:15">
      <c r="A37" s="61"/>
      <c r="B37" s="4">
        <v>8.4397846632037282E-2</v>
      </c>
      <c r="C37" s="4">
        <v>0.17233050413547171</v>
      </c>
      <c r="D37" s="16"/>
    </row>
    <row r="38" spans="1:15">
      <c r="A38" s="62"/>
      <c r="B38" s="4">
        <v>7.3500608292672492E-2</v>
      </c>
      <c r="C38" s="4">
        <v>0.16212179959536663</v>
      </c>
      <c r="D38" s="16"/>
    </row>
    <row r="39" spans="1:15">
      <c r="A39" s="60" t="s">
        <v>643</v>
      </c>
      <c r="B39" s="4">
        <v>0.35064506612889768</v>
      </c>
      <c r="C39" s="4">
        <v>0.43363406497604384</v>
      </c>
      <c r="D39" s="16"/>
    </row>
    <row r="40" spans="1:15">
      <c r="A40" s="61"/>
      <c r="B40" s="4">
        <v>0.47423257392060059</v>
      </c>
      <c r="C40" s="4">
        <v>0.55836612869786639</v>
      </c>
      <c r="D40" s="16"/>
    </row>
    <row r="41" spans="1:15">
      <c r="A41" s="62"/>
      <c r="B41" s="4">
        <v>0.44462161780639853</v>
      </c>
      <c r="C41" s="4">
        <v>1.4322169039760877</v>
      </c>
      <c r="D41" s="16"/>
    </row>
    <row r="42" spans="1:15">
      <c r="A42" s="60" t="s">
        <v>644</v>
      </c>
      <c r="B42" s="4">
        <v>0.40539026042814719</v>
      </c>
      <c r="C42" s="4">
        <v>0.76083208901220878</v>
      </c>
      <c r="D42" s="16"/>
    </row>
    <row r="43" spans="1:15">
      <c r="A43" s="61"/>
      <c r="B43" s="4">
        <v>0.29506744613892077</v>
      </c>
      <c r="C43" s="4">
        <v>0.57373244066690965</v>
      </c>
      <c r="D43" s="16"/>
    </row>
    <row r="44" spans="1:15">
      <c r="A44" s="62"/>
      <c r="B44" s="4">
        <v>0.92424676891522628</v>
      </c>
      <c r="C44" s="4">
        <v>1.1314582360097134</v>
      </c>
      <c r="D44" s="16"/>
    </row>
    <row r="46" spans="1:15" ht="16.8">
      <c r="A46" s="5" t="s">
        <v>667</v>
      </c>
      <c r="B46" s="57" t="s">
        <v>56</v>
      </c>
      <c r="C46" s="57"/>
      <c r="E46" s="5" t="s">
        <v>668</v>
      </c>
      <c r="F46" s="4" t="s">
        <v>107</v>
      </c>
      <c r="G46" s="4" t="s">
        <v>108</v>
      </c>
      <c r="H46" s="4" t="s">
        <v>109</v>
      </c>
      <c r="I46" s="4" t="s">
        <v>110</v>
      </c>
      <c r="M46" s="12" t="s">
        <v>669</v>
      </c>
      <c r="N46" s="58" t="s">
        <v>61</v>
      </c>
      <c r="O46" s="58"/>
    </row>
    <row r="47" spans="1:15" ht="16.8">
      <c r="A47" s="4"/>
      <c r="B47" s="4" t="s">
        <v>57</v>
      </c>
      <c r="C47" s="4" t="s">
        <v>58</v>
      </c>
      <c r="E47" s="20" t="s">
        <v>73</v>
      </c>
      <c r="F47" s="4">
        <v>-0.63630587660707483</v>
      </c>
      <c r="G47" s="4">
        <v>-0.20453290817876107</v>
      </c>
      <c r="H47" s="4">
        <v>1.4691748905590019</v>
      </c>
      <c r="I47" s="4">
        <v>-0.62833610577316612</v>
      </c>
      <c r="M47" s="6"/>
      <c r="N47" s="2" t="s">
        <v>29</v>
      </c>
      <c r="O47" s="2" t="s">
        <v>30</v>
      </c>
    </row>
    <row r="48" spans="1:15">
      <c r="A48" s="9"/>
      <c r="B48" s="4">
        <v>196.3407</v>
      </c>
      <c r="C48" s="4">
        <v>135.33759999999998</v>
      </c>
      <c r="D48"/>
      <c r="E48" s="20" t="s">
        <v>74</v>
      </c>
      <c r="F48" s="4">
        <v>-0.59912495563279555</v>
      </c>
      <c r="G48" s="4">
        <v>-0.65226096675733025</v>
      </c>
      <c r="H48" s="4">
        <v>1.4720444116589662</v>
      </c>
      <c r="I48" s="4">
        <v>-0.22065848926884024</v>
      </c>
      <c r="M48" s="66" t="s">
        <v>62</v>
      </c>
      <c r="N48" s="4">
        <v>0.85375360281971713</v>
      </c>
      <c r="O48" s="4">
        <v>0.51401831375811047</v>
      </c>
    </row>
    <row r="49" spans="1:15">
      <c r="A49" s="9"/>
      <c r="B49" s="4">
        <v>197.21220000000002</v>
      </c>
      <c r="C49" s="4">
        <v>124.13960000000002</v>
      </c>
      <c r="E49" s="20" t="s">
        <v>75</v>
      </c>
      <c r="F49" s="4">
        <v>-0.72919570431985459</v>
      </c>
      <c r="G49" s="4">
        <v>-0.57990044758661974</v>
      </c>
      <c r="H49" s="4">
        <v>1.4530224738590622</v>
      </c>
      <c r="I49" s="4">
        <v>-0.1439263219525877</v>
      </c>
      <c r="M49" s="67"/>
      <c r="N49" s="4">
        <v>1.1711831208302572</v>
      </c>
      <c r="O49" s="4">
        <v>0.46619862892506125</v>
      </c>
    </row>
    <row r="50" spans="1:15">
      <c r="A50" s="19"/>
      <c r="B50" s="4">
        <v>186.31903333333335</v>
      </c>
      <c r="C50" s="4">
        <v>126.99239999999999</v>
      </c>
      <c r="E50" s="20" t="s">
        <v>76</v>
      </c>
      <c r="F50" s="4">
        <v>1.4580646562822728</v>
      </c>
      <c r="G50" s="4">
        <v>-0.15548426074477026</v>
      </c>
      <c r="H50" s="4">
        <v>-0.62377420840083786</v>
      </c>
      <c r="I50" s="4">
        <v>-0.67880618713666463</v>
      </c>
      <c r="M50" s="68"/>
      <c r="N50" s="4">
        <v>1.000098200671953</v>
      </c>
      <c r="O50" s="4">
        <v>0.47908935609947134</v>
      </c>
    </row>
    <row r="51" spans="1:15" ht="16.8">
      <c r="A51" s="6"/>
      <c r="B51" s="4" t="s">
        <v>59</v>
      </c>
      <c r="C51" s="4" t="s">
        <v>60</v>
      </c>
      <c r="E51" s="20" t="s">
        <v>77</v>
      </c>
      <c r="F51" s="4">
        <v>-0.40480797446880312</v>
      </c>
      <c r="G51" s="4">
        <v>-0.49942712617739532</v>
      </c>
      <c r="H51" s="4">
        <v>1.4956410265382569</v>
      </c>
      <c r="I51" s="4">
        <v>-0.59140592589205832</v>
      </c>
      <c r="M51" s="66" t="s">
        <v>63</v>
      </c>
      <c r="N51" s="4">
        <v>1.004701312576763</v>
      </c>
      <c r="O51" s="4">
        <v>0.63469776463685013</v>
      </c>
    </row>
    <row r="52" spans="1:15">
      <c r="A52" s="9"/>
      <c r="B52" s="4">
        <v>4.6653000000000002</v>
      </c>
      <c r="C52" s="4">
        <v>2.9398</v>
      </c>
      <c r="E52" s="20" t="s">
        <v>78</v>
      </c>
      <c r="F52" s="4">
        <v>1.2984138261605938</v>
      </c>
      <c r="G52" s="4">
        <v>0.17401550133964927</v>
      </c>
      <c r="H52" s="4">
        <v>-0.4201323334253253</v>
      </c>
      <c r="I52" s="4">
        <v>-1.0522969940749174</v>
      </c>
      <c r="M52" s="67"/>
      <c r="N52" s="4">
        <v>1.0649728612558689</v>
      </c>
      <c r="O52" s="4">
        <v>0.69183104853195032</v>
      </c>
    </row>
    <row r="53" spans="1:15">
      <c r="A53" s="9"/>
      <c r="B53" s="4">
        <v>4.7176</v>
      </c>
      <c r="C53" s="4">
        <v>3.5411000000000001</v>
      </c>
      <c r="E53" s="20" t="s">
        <v>79</v>
      </c>
      <c r="F53" s="4">
        <v>-0.32965287095655416</v>
      </c>
      <c r="G53" s="4">
        <v>-0.29601184813430831</v>
      </c>
      <c r="H53" s="4">
        <v>1.4547556932409755</v>
      </c>
      <c r="I53" s="4">
        <v>-0.82909097415011368</v>
      </c>
      <c r="M53" s="68"/>
      <c r="N53" s="4">
        <v>0.93459723017323526</v>
      </c>
      <c r="O53" s="4">
        <v>0.66550281175742276</v>
      </c>
    </row>
    <row r="54" spans="1:15">
      <c r="A54" s="10"/>
      <c r="B54" s="4">
        <v>4.4169</v>
      </c>
      <c r="C54" s="4">
        <v>3.8086000000000002</v>
      </c>
      <c r="E54" s="20" t="s">
        <v>80</v>
      </c>
      <c r="F54" s="4">
        <v>-0.27955871289220396</v>
      </c>
      <c r="G54" s="4">
        <v>-0.83237904471336743</v>
      </c>
      <c r="H54" s="4">
        <v>1.4534066937999202</v>
      </c>
      <c r="I54" s="4">
        <v>-0.34146893619434904</v>
      </c>
      <c r="M54" s="66" t="s">
        <v>64</v>
      </c>
      <c r="N54" s="4">
        <v>1.0754384812178026</v>
      </c>
      <c r="O54" s="4">
        <v>0.35075242904431098</v>
      </c>
    </row>
    <row r="55" spans="1:15">
      <c r="E55" s="20" t="s">
        <v>81</v>
      </c>
      <c r="F55" s="4">
        <v>-0.59067671413675393</v>
      </c>
      <c r="G55" s="4">
        <v>-0.78248177357223003</v>
      </c>
      <c r="H55" s="4">
        <v>1.4268633708017919</v>
      </c>
      <c r="I55" s="4">
        <v>-5.3704883092808089E-2</v>
      </c>
      <c r="M55" s="67"/>
      <c r="N55" s="4">
        <v>1.1003786093661359</v>
      </c>
      <c r="O55" s="4">
        <v>0.25796549296596238</v>
      </c>
    </row>
    <row r="56" spans="1:15">
      <c r="E56" s="20" t="s">
        <v>82</v>
      </c>
      <c r="F56" s="4">
        <v>1.4889023816107618</v>
      </c>
      <c r="G56" s="4">
        <v>-0.35734468207024761</v>
      </c>
      <c r="H56" s="4">
        <v>-0.47842021386285938</v>
      </c>
      <c r="I56" s="4">
        <v>-0.65313748567765462</v>
      </c>
      <c r="M56" s="68"/>
      <c r="N56" s="4">
        <v>0.84503031304908927</v>
      </c>
      <c r="O56" s="4">
        <v>0.19422825573265706</v>
      </c>
    </row>
    <row r="57" spans="1:15">
      <c r="E57" s="20" t="s">
        <v>83</v>
      </c>
      <c r="F57" s="4">
        <v>0.13728645652168289</v>
      </c>
      <c r="G57" s="4">
        <v>0.17516074188378691</v>
      </c>
      <c r="H57" s="4">
        <v>1.0482803479603147</v>
      </c>
      <c r="I57" s="4">
        <v>-1.3607275463657846</v>
      </c>
      <c r="M57" s="66" t="s">
        <v>65</v>
      </c>
      <c r="N57" s="4">
        <v>1.0492135419320923</v>
      </c>
      <c r="O57" s="4">
        <v>0.49865306860013409</v>
      </c>
    </row>
    <row r="58" spans="1:15">
      <c r="E58" s="20" t="s">
        <v>84</v>
      </c>
      <c r="F58" s="4">
        <v>1.2408024699771516</v>
      </c>
      <c r="G58" s="4">
        <v>-0.6536820201183724</v>
      </c>
      <c r="H58" s="4">
        <v>0.36247096173454019</v>
      </c>
      <c r="I58" s="4">
        <v>-0.9495914115933185</v>
      </c>
      <c r="M58" s="67"/>
      <c r="N58" s="4">
        <v>0.992908949930567</v>
      </c>
      <c r="O58" s="4">
        <v>0.58840578397420251</v>
      </c>
    </row>
    <row r="59" spans="1:15">
      <c r="E59" s="20" t="s">
        <v>65</v>
      </c>
      <c r="F59" s="4">
        <v>0.45616361506028241</v>
      </c>
      <c r="G59" s="4">
        <v>0.27299739530766115</v>
      </c>
      <c r="H59" s="4">
        <v>0.74256656926683617</v>
      </c>
      <c r="I59" s="4">
        <v>-1.4717275796347797</v>
      </c>
      <c r="M59" s="68"/>
      <c r="N59" s="4">
        <v>0.95990153759505037</v>
      </c>
      <c r="O59" s="4">
        <v>0.57692605847641443</v>
      </c>
    </row>
    <row r="60" spans="1:15">
      <c r="E60" s="20" t="s">
        <v>66</v>
      </c>
      <c r="F60" s="4">
        <v>1.0115935592657679</v>
      </c>
      <c r="G60" s="4">
        <v>-1.2411909644558641</v>
      </c>
      <c r="H60" s="4">
        <v>0.56743872312468036</v>
      </c>
      <c r="I60" s="4">
        <v>-0.33784131793458444</v>
      </c>
      <c r="M60" s="66" t="s">
        <v>67</v>
      </c>
      <c r="N60" s="4">
        <v>1.0118824249153286</v>
      </c>
      <c r="O60" s="4">
        <v>0.59976393037111708</v>
      </c>
    </row>
    <row r="61" spans="1:15">
      <c r="E61" s="20" t="s">
        <v>85</v>
      </c>
      <c r="F61" s="4">
        <v>1.404208430969786</v>
      </c>
      <c r="G61" s="4">
        <v>-0.45067043049218086</v>
      </c>
      <c r="H61" s="4">
        <v>-4.6375293096173609E-2</v>
      </c>
      <c r="I61" s="4">
        <v>-0.90716270738143223</v>
      </c>
      <c r="M61" s="67"/>
      <c r="N61" s="4">
        <v>0.90691652133114908</v>
      </c>
      <c r="O61" s="4">
        <v>0.61104124372033175</v>
      </c>
    </row>
    <row r="62" spans="1:15">
      <c r="E62" s="20" t="s">
        <v>86</v>
      </c>
      <c r="F62" s="4">
        <v>-0.56231226319322025</v>
      </c>
      <c r="G62" s="4">
        <v>-0.46454270564190581</v>
      </c>
      <c r="H62" s="4">
        <v>1.4985136303425584</v>
      </c>
      <c r="I62" s="4">
        <v>-0.47165866150743252</v>
      </c>
      <c r="M62" s="68"/>
      <c r="N62" s="4">
        <v>1.0896891674809184</v>
      </c>
      <c r="O62" s="4">
        <v>0.58479045413409592</v>
      </c>
    </row>
    <row r="63" spans="1:15">
      <c r="E63" s="20" t="s">
        <v>87</v>
      </c>
      <c r="F63" s="4">
        <v>0.26359380416980188</v>
      </c>
      <c r="G63" s="4">
        <v>-0.63107505339949233</v>
      </c>
      <c r="H63" s="4">
        <v>1.2938625433950326</v>
      </c>
      <c r="I63" s="4">
        <v>-0.92638129416534154</v>
      </c>
      <c r="M63" s="66" t="s">
        <v>68</v>
      </c>
      <c r="N63" s="4">
        <v>1.0366831365142408</v>
      </c>
      <c r="O63" s="4">
        <v>0.66494181047790735</v>
      </c>
    </row>
    <row r="64" spans="1:15">
      <c r="E64" s="20" t="s">
        <v>88</v>
      </c>
      <c r="F64" s="4">
        <v>1.089505761589771</v>
      </c>
      <c r="G64" s="4">
        <v>0.40312187397113547</v>
      </c>
      <c r="H64" s="4">
        <v>-0.22838461365665771</v>
      </c>
      <c r="I64" s="4">
        <v>-1.2642430219042473</v>
      </c>
      <c r="M64" s="67"/>
      <c r="N64" s="4">
        <v>0.9442723949273838</v>
      </c>
      <c r="O64" s="4">
        <v>0.674153955411808</v>
      </c>
    </row>
    <row r="65" spans="5:15">
      <c r="E65" s="20" t="s">
        <v>89</v>
      </c>
      <c r="F65" s="4">
        <v>-0.58629896652274283</v>
      </c>
      <c r="G65" s="4">
        <v>-0.51433270021143673</v>
      </c>
      <c r="H65" s="4">
        <v>1.4953079927098396</v>
      </c>
      <c r="I65" s="4">
        <v>-0.39467632597565988</v>
      </c>
      <c r="M65" s="68"/>
      <c r="N65" s="4">
        <v>1.0215430474550167</v>
      </c>
      <c r="O65" s="4">
        <v>0.66703066860660798</v>
      </c>
    </row>
    <row r="66" spans="5:15">
      <c r="E66" s="20" t="s">
        <v>90</v>
      </c>
      <c r="F66" s="4">
        <v>-0.46552501381864325</v>
      </c>
      <c r="G66" s="4">
        <v>-0.33595313728144438</v>
      </c>
      <c r="H66" s="4">
        <v>1.4845375664408782</v>
      </c>
      <c r="I66" s="4">
        <v>-0.68305941534078973</v>
      </c>
      <c r="M66" s="66" t="s">
        <v>69</v>
      </c>
      <c r="N66" s="4">
        <v>0.9371271205227133</v>
      </c>
      <c r="O66" s="4">
        <v>0.45996362103822586</v>
      </c>
    </row>
    <row r="67" spans="5:15">
      <c r="E67" s="20" t="s">
        <v>91</v>
      </c>
      <c r="F67" s="4">
        <v>-0.589169291415652</v>
      </c>
      <c r="G67" s="4">
        <v>-0.71123590676467752</v>
      </c>
      <c r="H67" s="4">
        <v>1.4568921897178713</v>
      </c>
      <c r="I67" s="4">
        <v>-0.15648699153754159</v>
      </c>
      <c r="M67" s="67"/>
      <c r="N67" s="4">
        <v>1.0549990257540751</v>
      </c>
      <c r="O67" s="4">
        <v>0.44556773355004309</v>
      </c>
    </row>
    <row r="68" spans="5:15">
      <c r="E68" s="20" t="s">
        <v>92</v>
      </c>
      <c r="F68" s="4">
        <v>-6.4599142767412771E-2</v>
      </c>
      <c r="G68" s="4">
        <v>-0.20246785344651702</v>
      </c>
      <c r="H68" s="4">
        <v>1.3416666300177458</v>
      </c>
      <c r="I68" s="4">
        <v>-1.074599633803816</v>
      </c>
      <c r="M68" s="68"/>
      <c r="N68" s="4">
        <v>1.0114616823424207</v>
      </c>
      <c r="O68" s="4">
        <v>0.49448260193870447</v>
      </c>
    </row>
    <row r="69" spans="5:15">
      <c r="E69" s="20" t="s">
        <v>93</v>
      </c>
      <c r="F69" s="4">
        <v>-0.39907350304886707</v>
      </c>
      <c r="G69" s="4">
        <v>1.4497222849885687</v>
      </c>
      <c r="H69" s="4">
        <v>-0.83119544556323544</v>
      </c>
      <c r="I69" s="4">
        <v>-0.21945333637646525</v>
      </c>
      <c r="M69" s="66" t="s">
        <v>70</v>
      </c>
      <c r="N69" s="4">
        <v>1.0445935253486751</v>
      </c>
      <c r="O69" s="4">
        <v>6.6262739796612666E-2</v>
      </c>
    </row>
    <row r="70" spans="5:15">
      <c r="E70" s="20" t="s">
        <v>94</v>
      </c>
      <c r="F70" s="4">
        <v>1.4174644666926952</v>
      </c>
      <c r="G70" s="4">
        <v>-0.56626317848591146</v>
      </c>
      <c r="H70" s="4">
        <v>-3.325597303459546E-2</v>
      </c>
      <c r="I70" s="4">
        <v>-0.81794531517218649</v>
      </c>
      <c r="M70" s="67"/>
      <c r="N70" s="4">
        <v>0.95103257768891802</v>
      </c>
      <c r="O70" s="4">
        <v>6.1225084351912692E-2</v>
      </c>
    </row>
    <row r="71" spans="5:15">
      <c r="E71" s="20" t="s">
        <v>95</v>
      </c>
      <c r="F71" s="4">
        <v>-0.59229674346417716</v>
      </c>
      <c r="G71" s="4">
        <v>-0.87429088885982054</v>
      </c>
      <c r="H71" s="4">
        <v>1.369438598305019</v>
      </c>
      <c r="I71" s="4">
        <v>9.7149034018978397E-2</v>
      </c>
      <c r="M71" s="68"/>
      <c r="N71" s="4">
        <v>1.0066008119527696</v>
      </c>
      <c r="O71" s="4">
        <v>7.2983627377012084E-2</v>
      </c>
    </row>
    <row r="72" spans="5:15">
      <c r="E72" s="20" t="s">
        <v>96</v>
      </c>
      <c r="F72" s="4">
        <v>1.398380850834323</v>
      </c>
      <c r="G72" s="4">
        <v>-0.15073899746901889</v>
      </c>
      <c r="H72" s="4">
        <v>-0.97275047080833388</v>
      </c>
      <c r="I72" s="4">
        <v>-0.27489138255697015</v>
      </c>
      <c r="M72" s="69" t="s">
        <v>71</v>
      </c>
      <c r="N72" s="4">
        <v>0.98341686375654347</v>
      </c>
      <c r="O72" s="4">
        <v>0.44348278236772093</v>
      </c>
    </row>
    <row r="73" spans="5:15">
      <c r="E73" s="20" t="s">
        <v>97</v>
      </c>
      <c r="F73" s="4">
        <v>1.476834061009815</v>
      </c>
      <c r="G73" s="4">
        <v>-0.59816582848363842</v>
      </c>
      <c r="H73" s="4">
        <v>-0.24551736460006152</v>
      </c>
      <c r="I73" s="4">
        <v>-0.63315086792611719</v>
      </c>
      <c r="M73" s="70"/>
      <c r="N73" s="4">
        <v>1.0816059551473347</v>
      </c>
      <c r="O73" s="4">
        <v>0.39864459122811241</v>
      </c>
    </row>
    <row r="74" spans="5:15">
      <c r="E74" s="20" t="s">
        <v>98</v>
      </c>
      <c r="F74" s="4">
        <v>-0.6509539221919669</v>
      </c>
      <c r="G74" s="4">
        <v>-0.73519468260415255</v>
      </c>
      <c r="H74" s="4">
        <v>1.4262331503172403</v>
      </c>
      <c r="I74" s="4">
        <v>-4.0084545521121631E-2</v>
      </c>
      <c r="M74" s="71"/>
      <c r="N74" s="4">
        <v>0.94014161911887095</v>
      </c>
      <c r="O74" s="4">
        <v>0.47219347141527718</v>
      </c>
    </row>
    <row r="75" spans="5:15">
      <c r="E75" s="20" t="s">
        <v>99</v>
      </c>
      <c r="F75" s="4">
        <v>-0.31124179251618395</v>
      </c>
      <c r="G75" s="4">
        <v>0.96885626337663366</v>
      </c>
      <c r="H75" s="4">
        <v>-1.2637451187584821</v>
      </c>
      <c r="I75" s="4">
        <v>0.60613064789803295</v>
      </c>
      <c r="M75" s="72" t="s">
        <v>72</v>
      </c>
      <c r="N75" s="4">
        <v>1.0955839224870201</v>
      </c>
      <c r="O75" s="4">
        <v>0.34625336574149729</v>
      </c>
    </row>
    <row r="76" spans="5:15">
      <c r="E76" s="20" t="s">
        <v>100</v>
      </c>
      <c r="F76" s="4">
        <v>0.67569232219576914</v>
      </c>
      <c r="G76" s="4">
        <v>-1.0665657875023005</v>
      </c>
      <c r="H76" s="4">
        <v>-0.61988108075292891</v>
      </c>
      <c r="I76" s="4">
        <v>1.0107545460594602</v>
      </c>
      <c r="M76" s="72"/>
      <c r="N76" s="4">
        <v>1.0380673147060444</v>
      </c>
      <c r="O76" s="4">
        <v>0.42712344634630384</v>
      </c>
    </row>
    <row r="77" spans="5:15">
      <c r="E77" s="20" t="s">
        <v>101</v>
      </c>
      <c r="F77" s="4">
        <v>0.67595267554780303</v>
      </c>
      <c r="G77" s="4">
        <v>0.15777751019955802</v>
      </c>
      <c r="H77" s="4">
        <v>-1.4586523135626819</v>
      </c>
      <c r="I77" s="4">
        <v>0.62492212781532097</v>
      </c>
      <c r="M77" s="72"/>
      <c r="N77" s="4">
        <v>0.87928331621918498</v>
      </c>
      <c r="O77" s="4">
        <v>0.36724124434395167</v>
      </c>
    </row>
    <row r="78" spans="5:15">
      <c r="E78" s="20" t="s">
        <v>102</v>
      </c>
      <c r="F78" s="4">
        <v>-0.8635985092431937</v>
      </c>
      <c r="G78" s="4">
        <v>-0.58138699489640777</v>
      </c>
      <c r="H78" s="4">
        <v>1.38286962303496</v>
      </c>
      <c r="I78" s="4">
        <v>6.2115881104641509E-2</v>
      </c>
    </row>
    <row r="79" spans="5:15">
      <c r="E79" s="20" t="s">
        <v>103</v>
      </c>
      <c r="F79" s="4">
        <v>-0.57504753851546797</v>
      </c>
      <c r="G79" s="4">
        <v>-1.0474063636081852</v>
      </c>
      <c r="H79" s="4">
        <v>1.1690550562060751</v>
      </c>
      <c r="I79" s="4">
        <v>0.45339884591757795</v>
      </c>
    </row>
    <row r="80" spans="5:15">
      <c r="E80" s="20" t="s">
        <v>104</v>
      </c>
      <c r="F80" s="4">
        <v>1.4997322021737494</v>
      </c>
      <c r="G80" s="4">
        <v>-0.52661506171357098</v>
      </c>
      <c r="H80" s="4">
        <v>-0.4857177341014321</v>
      </c>
      <c r="I80" s="4">
        <v>-0.48739940635874623</v>
      </c>
    </row>
    <row r="81" spans="5:9">
      <c r="E81" s="20" t="s">
        <v>105</v>
      </c>
      <c r="F81" s="4">
        <v>-0.31823962852804755</v>
      </c>
      <c r="G81" s="4">
        <v>1.4834054259090395</v>
      </c>
      <c r="H81" s="4">
        <v>-0.68113799375084516</v>
      </c>
      <c r="I81" s="4">
        <v>-0.48402780363014669</v>
      </c>
    </row>
    <row r="82" spans="5:9">
      <c r="E82" s="20" t="s">
        <v>106</v>
      </c>
      <c r="F82" s="4">
        <v>1.4748211627279639</v>
      </c>
      <c r="G82" s="4">
        <v>-0.24363232542990784</v>
      </c>
      <c r="H82" s="4">
        <v>-0.55381719213439018</v>
      </c>
      <c r="I82" s="4">
        <v>-0.67737164516366599</v>
      </c>
    </row>
    <row r="83" spans="5:9">
      <c r="F83" s="16"/>
      <c r="G83" s="16"/>
    </row>
    <row r="84" spans="5:9">
      <c r="F84" s="16"/>
      <c r="G84" s="16"/>
    </row>
    <row r="85" spans="5:9">
      <c r="F85" s="16"/>
      <c r="G85" s="16"/>
    </row>
    <row r="86" spans="5:9">
      <c r="F86" s="16"/>
      <c r="G86" s="16"/>
    </row>
    <row r="87" spans="5:9">
      <c r="F87" s="16"/>
      <c r="G87" s="16"/>
    </row>
    <row r="88" spans="5:9">
      <c r="F88" s="16"/>
      <c r="G88" s="16"/>
    </row>
    <row r="89" spans="5:9">
      <c r="F89" s="16"/>
      <c r="G89" s="16"/>
    </row>
    <row r="90" spans="5:9">
      <c r="F90" s="18"/>
      <c r="G90" s="18"/>
    </row>
  </sheetData>
  <mergeCells count="43">
    <mergeCell ref="M72:M74"/>
    <mergeCell ref="M75:M77"/>
    <mergeCell ref="M57:M59"/>
    <mergeCell ref="M60:M62"/>
    <mergeCell ref="M63:M65"/>
    <mergeCell ref="M66:M68"/>
    <mergeCell ref="M69:M71"/>
    <mergeCell ref="B46:C46"/>
    <mergeCell ref="N46:O46"/>
    <mergeCell ref="M48:M50"/>
    <mergeCell ref="M51:M53"/>
    <mergeCell ref="M54:M56"/>
    <mergeCell ref="A36:A38"/>
    <mergeCell ref="A39:A41"/>
    <mergeCell ref="A42:A44"/>
    <mergeCell ref="A18:A20"/>
    <mergeCell ref="A21:A23"/>
    <mergeCell ref="A24:A26"/>
    <mergeCell ref="A27:A29"/>
    <mergeCell ref="A30:A32"/>
    <mergeCell ref="A33:A35"/>
    <mergeCell ref="A15:A17"/>
    <mergeCell ref="F1:G1"/>
    <mergeCell ref="E3:E7"/>
    <mergeCell ref="E8:E12"/>
    <mergeCell ref="E13:E17"/>
    <mergeCell ref="B1:C1"/>
    <mergeCell ref="A3:A5"/>
    <mergeCell ref="A6:A8"/>
    <mergeCell ref="A9:A11"/>
    <mergeCell ref="A12:A14"/>
    <mergeCell ref="R1:S1"/>
    <mergeCell ref="E18:E22"/>
    <mergeCell ref="E23:E27"/>
    <mergeCell ref="E28:E32"/>
    <mergeCell ref="N1:O1"/>
    <mergeCell ref="M3:M7"/>
    <mergeCell ref="M8:M12"/>
    <mergeCell ref="M13:M17"/>
    <mergeCell ref="M18:M22"/>
    <mergeCell ref="M23:M27"/>
    <mergeCell ref="M28:M32"/>
    <mergeCell ref="J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7"/>
  <sheetViews>
    <sheetView workbookViewId="0">
      <selection activeCell="D16" sqref="D16"/>
    </sheetView>
  </sheetViews>
  <sheetFormatPr defaultRowHeight="14.4"/>
  <cols>
    <col min="1" max="1" width="18.6640625" customWidth="1"/>
    <col min="2" max="2" width="12.77734375" customWidth="1"/>
    <col min="3" max="3" width="16.33203125" customWidth="1"/>
    <col min="4" max="4" width="19.33203125" bestFit="1" customWidth="1"/>
    <col min="5" max="5" width="16.109375" customWidth="1"/>
    <col min="6" max="7" width="16.21875" customWidth="1"/>
    <col min="8" max="8" width="19.44140625" bestFit="1" customWidth="1"/>
    <col min="9" max="9" width="15.77734375" customWidth="1"/>
    <col min="10" max="10" width="16" customWidth="1"/>
  </cols>
  <sheetData>
    <row r="1" spans="1:10" ht="18">
      <c r="A1" s="23" t="s">
        <v>670</v>
      </c>
      <c r="B1" s="73" t="s">
        <v>292</v>
      </c>
      <c r="C1" s="74"/>
      <c r="D1" s="74"/>
      <c r="E1" s="74"/>
      <c r="F1" s="74"/>
      <c r="G1" s="74"/>
      <c r="H1" s="74"/>
      <c r="I1" s="74"/>
      <c r="J1" s="75"/>
    </row>
    <row r="2" spans="1:10" ht="16.8">
      <c r="A2" s="9"/>
      <c r="B2" s="4" t="s">
        <v>143</v>
      </c>
      <c r="C2" s="4" t="s">
        <v>144</v>
      </c>
      <c r="D2" s="4" t="s">
        <v>145</v>
      </c>
      <c r="E2" s="4" t="s">
        <v>146</v>
      </c>
      <c r="F2" s="4" t="s">
        <v>147</v>
      </c>
      <c r="G2" s="4" t="s">
        <v>148</v>
      </c>
      <c r="H2" s="4" t="s">
        <v>149</v>
      </c>
      <c r="I2" s="4" t="s">
        <v>649</v>
      </c>
      <c r="J2" s="4" t="s">
        <v>650</v>
      </c>
    </row>
    <row r="3" spans="1:10">
      <c r="A3" s="9"/>
      <c r="B3" s="4" t="s">
        <v>150</v>
      </c>
      <c r="C3" s="4">
        <v>-0.36779216177890584</v>
      </c>
      <c r="D3" s="4">
        <v>-0.36779216177890584</v>
      </c>
      <c r="E3" s="4">
        <v>-0.36779216177890584</v>
      </c>
      <c r="F3" s="4">
        <v>-0.36779216177890584</v>
      </c>
      <c r="G3" s="4">
        <v>-0.36779216177890584</v>
      </c>
      <c r="H3" s="4">
        <v>-0.36779216177890584</v>
      </c>
      <c r="I3" s="4">
        <v>2.4733206844952056</v>
      </c>
      <c r="J3" s="4">
        <v>-0.26656771382176997</v>
      </c>
    </row>
    <row r="4" spans="1:10">
      <c r="A4" s="9"/>
      <c r="B4" s="4" t="s">
        <v>151</v>
      </c>
      <c r="C4" s="4">
        <v>-0.59893278901096458</v>
      </c>
      <c r="D4" s="4">
        <v>-0.59893278901096458</v>
      </c>
      <c r="E4" s="4">
        <v>-4.2978573773615428E-2</v>
      </c>
      <c r="F4" s="4">
        <v>-0.46868810512651254</v>
      </c>
      <c r="G4" s="4">
        <v>-0.59893278901096458</v>
      </c>
      <c r="H4" s="4">
        <v>-0.59893278901096458</v>
      </c>
      <c r="I4" s="4">
        <v>2.2010680611958304</v>
      </c>
      <c r="J4" s="4">
        <v>0.70632977374815609</v>
      </c>
    </row>
    <row r="5" spans="1:10">
      <c r="A5" s="9"/>
      <c r="B5" s="4" t="s">
        <v>152</v>
      </c>
      <c r="C5" s="4">
        <v>-0.72152510610337994</v>
      </c>
      <c r="D5" s="4">
        <v>-0.69223645156599956</v>
      </c>
      <c r="E5" s="4">
        <v>-0.5328558590834449</v>
      </c>
      <c r="F5" s="4">
        <v>-0.46691146512504861</v>
      </c>
      <c r="G5" s="4">
        <v>0.37491274657818491</v>
      </c>
      <c r="H5" s="4">
        <v>2.2562146668626792</v>
      </c>
      <c r="I5" s="4">
        <v>0.24014899870680279</v>
      </c>
      <c r="J5" s="4">
        <v>-0.45774753026979464</v>
      </c>
    </row>
    <row r="6" spans="1:10">
      <c r="A6" s="9"/>
      <c r="B6" s="4" t="s">
        <v>153</v>
      </c>
      <c r="C6" s="4">
        <v>1.7085156500872487</v>
      </c>
      <c r="D6" s="4">
        <v>1.5267769091203895</v>
      </c>
      <c r="E6" s="4">
        <v>-0.56866370268115607</v>
      </c>
      <c r="F6" s="4">
        <v>-0.57505638057353126</v>
      </c>
      <c r="G6" s="4">
        <v>-0.52411296073208158</v>
      </c>
      <c r="H6" s="4">
        <v>-0.54129681834101029</v>
      </c>
      <c r="I6" s="4">
        <v>-0.48430015483155958</v>
      </c>
      <c r="J6" s="4">
        <v>-0.5418625420483002</v>
      </c>
    </row>
    <row r="7" spans="1:10">
      <c r="A7" s="9"/>
      <c r="B7" s="4" t="s">
        <v>154</v>
      </c>
      <c r="C7" s="4">
        <v>-0.51092687531431713</v>
      </c>
      <c r="D7" s="4">
        <v>-0.52810065177409837</v>
      </c>
      <c r="E7" s="4">
        <v>1.6407391481088844</v>
      </c>
      <c r="F7" s="4">
        <v>1.5991057506306272</v>
      </c>
      <c r="G7" s="4">
        <v>-0.55020434291277387</v>
      </c>
      <c r="H7" s="4">
        <v>-0.55020434291277387</v>
      </c>
      <c r="I7" s="4">
        <v>-0.55020434291277387</v>
      </c>
      <c r="J7" s="4">
        <v>-0.55020434291277387</v>
      </c>
    </row>
    <row r="8" spans="1:10">
      <c r="A8" s="9"/>
      <c r="B8" s="4" t="s">
        <v>155</v>
      </c>
      <c r="C8" s="4">
        <v>-0.61230475618291547</v>
      </c>
      <c r="D8" s="4">
        <v>-0.61230475618291547</v>
      </c>
      <c r="E8" s="4">
        <v>2.0873422507932404</v>
      </c>
      <c r="F8" s="4">
        <v>0.93861980910885345</v>
      </c>
      <c r="G8" s="4">
        <v>-0.61230475618291547</v>
      </c>
      <c r="H8" s="4">
        <v>-0.61230475618291547</v>
      </c>
      <c r="I8" s="4">
        <v>-6.9270559216487587E-2</v>
      </c>
      <c r="J8" s="4">
        <v>-0.50747247595394429</v>
      </c>
    </row>
    <row r="9" spans="1:10">
      <c r="A9" s="9"/>
      <c r="B9" s="4" t="s">
        <v>156</v>
      </c>
      <c r="C9" s="4">
        <v>-0.53793852028409961</v>
      </c>
      <c r="D9" s="4">
        <v>-0.54339167989239434</v>
      </c>
      <c r="E9" s="4">
        <v>1.566490966480006</v>
      </c>
      <c r="F9" s="4">
        <v>1.6724632989488919</v>
      </c>
      <c r="G9" s="4">
        <v>-0.53851297863635805</v>
      </c>
      <c r="H9" s="4">
        <v>-0.54359037801577359</v>
      </c>
      <c r="I9" s="4">
        <v>-0.52257694758996409</v>
      </c>
      <c r="J9" s="4">
        <v>-0.55294376101030862</v>
      </c>
    </row>
    <row r="10" spans="1:10">
      <c r="A10" s="9"/>
      <c r="B10" s="4" t="s">
        <v>157</v>
      </c>
      <c r="C10" s="4">
        <v>-0.49996646197233047</v>
      </c>
      <c r="D10" s="4">
        <v>-0.49996646197233047</v>
      </c>
      <c r="E10" s="4">
        <v>2.2072906799222558</v>
      </c>
      <c r="F10" s="4">
        <v>0.79250809191172633</v>
      </c>
      <c r="G10" s="4">
        <v>-0.49996646197233047</v>
      </c>
      <c r="H10" s="4">
        <v>-0.49996646197233047</v>
      </c>
      <c r="I10" s="4">
        <v>-0.49996646197233047</v>
      </c>
      <c r="J10" s="4">
        <v>-0.49996646197233047</v>
      </c>
    </row>
    <row r="11" spans="1:10">
      <c r="A11" s="9"/>
      <c r="B11" s="4" t="s">
        <v>158</v>
      </c>
      <c r="C11" s="4">
        <v>-0.63999872401620994</v>
      </c>
      <c r="D11" s="4">
        <v>-0.63999872401620994</v>
      </c>
      <c r="E11" s="4">
        <v>-0.63999872401620994</v>
      </c>
      <c r="F11" s="4">
        <v>-0.63999872401620994</v>
      </c>
      <c r="G11" s="4">
        <v>0.29073270692777586</v>
      </c>
      <c r="H11" s="4">
        <v>0.43211457009563292</v>
      </c>
      <c r="I11" s="4">
        <v>2.2229515035551559</v>
      </c>
      <c r="J11" s="4">
        <v>-0.38580388451372488</v>
      </c>
    </row>
    <row r="12" spans="1:10">
      <c r="A12" s="9"/>
      <c r="B12" s="4" t="s">
        <v>159</v>
      </c>
      <c r="C12" s="4">
        <v>-0.40301363550107699</v>
      </c>
      <c r="D12" s="4">
        <v>-0.40301363550107699</v>
      </c>
      <c r="E12" s="4">
        <v>-0.40301363550107699</v>
      </c>
      <c r="F12" s="4">
        <v>-0.40301363550107699</v>
      </c>
      <c r="G12" s="4">
        <v>-0.40301363550107699</v>
      </c>
      <c r="H12" s="4">
        <v>-0.40301363550107699</v>
      </c>
      <c r="I12" s="4">
        <v>2.4544163981532234</v>
      </c>
      <c r="J12" s="4">
        <v>-3.6334585146761272E-2</v>
      </c>
    </row>
    <row r="13" spans="1:10">
      <c r="A13" s="9"/>
      <c r="B13" s="4" t="s">
        <v>160</v>
      </c>
      <c r="C13" s="4">
        <v>-0.5285611812422486</v>
      </c>
      <c r="D13" s="4">
        <v>-0.5285611812422486</v>
      </c>
      <c r="E13" s="4">
        <v>2.3770810992758671</v>
      </c>
      <c r="F13" s="4">
        <v>0.2205667209956092</v>
      </c>
      <c r="G13" s="4">
        <v>-0.46586302797836626</v>
      </c>
      <c r="H13" s="4">
        <v>-0.49278154430359455</v>
      </c>
      <c r="I13" s="4">
        <v>-5.3319704262769489E-2</v>
      </c>
      <c r="J13" s="4">
        <v>-0.5285611812422486</v>
      </c>
    </row>
    <row r="14" spans="1:10">
      <c r="A14" s="9"/>
      <c r="B14" s="4" t="s">
        <v>161</v>
      </c>
      <c r="C14" s="4">
        <v>-0.55701809743834851</v>
      </c>
      <c r="D14" s="4">
        <v>-0.53784216933707363</v>
      </c>
      <c r="E14" s="4">
        <v>1.478043207346676</v>
      </c>
      <c r="F14" s="4">
        <v>1.7527172511522031</v>
      </c>
      <c r="G14" s="4">
        <v>-0.50775813327605779</v>
      </c>
      <c r="H14" s="4">
        <v>-0.54257339688587691</v>
      </c>
      <c r="I14" s="4">
        <v>-0.50819182913469807</v>
      </c>
      <c r="J14" s="4">
        <v>-0.57737683242682425</v>
      </c>
    </row>
    <row r="15" spans="1:10">
      <c r="A15" s="9"/>
      <c r="B15" s="4" t="s">
        <v>162</v>
      </c>
      <c r="C15" s="4">
        <v>-0.68948957223956708</v>
      </c>
      <c r="D15" s="4">
        <v>-0.68948957223956708</v>
      </c>
      <c r="E15" s="4">
        <v>2.0788585944119129</v>
      </c>
      <c r="F15" s="4">
        <v>0.43756717470243373</v>
      </c>
      <c r="G15" s="4">
        <v>-0.68948957223956708</v>
      </c>
      <c r="H15" s="4">
        <v>-0.68948957223956708</v>
      </c>
      <c r="I15" s="4">
        <v>0.64808468937572683</v>
      </c>
      <c r="J15" s="4">
        <v>-0.40655216953180567</v>
      </c>
    </row>
    <row r="16" spans="1:10">
      <c r="A16" s="9"/>
      <c r="B16" s="4" t="s">
        <v>163</v>
      </c>
      <c r="C16" s="4">
        <v>-0.62636103740032567</v>
      </c>
      <c r="D16" s="4">
        <v>-0.62906079187893393</v>
      </c>
      <c r="E16" s="4">
        <v>2.1466827761206355</v>
      </c>
      <c r="F16" s="4">
        <v>0.34756639157603769</v>
      </c>
      <c r="G16" s="4">
        <v>-0.62114151207501611</v>
      </c>
      <c r="H16" s="4">
        <v>-0.63176054635754231</v>
      </c>
      <c r="I16" s="4">
        <v>0.59774363992707713</v>
      </c>
      <c r="J16" s="4">
        <v>-0.58366891991193237</v>
      </c>
    </row>
    <row r="17" spans="1:10">
      <c r="A17" s="9"/>
      <c r="B17" s="4" t="s">
        <v>164</v>
      </c>
      <c r="C17" s="4">
        <v>-0.47766420404211196</v>
      </c>
      <c r="D17" s="4">
        <v>-0.70242678323020924</v>
      </c>
      <c r="E17" s="4">
        <v>2.0357990536638217</v>
      </c>
      <c r="F17" s="4">
        <v>0.54970765636413044</v>
      </c>
      <c r="G17" s="4">
        <v>-0.49345454975652692</v>
      </c>
      <c r="H17" s="4">
        <v>-0.64676081764204985</v>
      </c>
      <c r="I17" s="4">
        <v>0.62066427318207118</v>
      </c>
      <c r="J17" s="4">
        <v>-0.88586462853912529</v>
      </c>
    </row>
    <row r="18" spans="1:10">
      <c r="A18" s="9"/>
      <c r="B18" s="4" t="s">
        <v>165</v>
      </c>
      <c r="C18" s="4">
        <v>-0.51226082418781849</v>
      </c>
      <c r="D18" s="4">
        <v>-0.51226082418781849</v>
      </c>
      <c r="E18" s="4">
        <v>2.1292908489000295</v>
      </c>
      <c r="F18" s="4">
        <v>-0.51226082418781849</v>
      </c>
      <c r="G18" s="4">
        <v>-0.51226082418781849</v>
      </c>
      <c r="H18" s="4">
        <v>-0.51226082418781849</v>
      </c>
      <c r="I18" s="4">
        <v>0.94427409622688185</v>
      </c>
      <c r="J18" s="4">
        <v>-0.51226082418781849</v>
      </c>
    </row>
    <row r="19" spans="1:10">
      <c r="A19" s="9"/>
      <c r="B19" s="4" t="s">
        <v>166</v>
      </c>
      <c r="C19" s="4">
        <v>-0.89361661696566297</v>
      </c>
      <c r="D19" s="4">
        <v>-0.89361661696566297</v>
      </c>
      <c r="E19" s="4">
        <v>0.63047233614443465</v>
      </c>
      <c r="F19" s="4">
        <v>0.34992213768882524</v>
      </c>
      <c r="G19" s="4">
        <v>-7.8541903021845327E-2</v>
      </c>
      <c r="H19" s="4">
        <v>-0.27020490988755869</v>
      </c>
      <c r="I19" s="4">
        <v>2.0158625488150794</v>
      </c>
      <c r="J19" s="4">
        <v>-0.86027697580760898</v>
      </c>
    </row>
    <row r="20" spans="1:10">
      <c r="A20" s="9"/>
      <c r="B20" s="4" t="s">
        <v>167</v>
      </c>
      <c r="C20" s="4">
        <v>-0.53068592138920478</v>
      </c>
      <c r="D20" s="4">
        <v>-0.53068592138920478</v>
      </c>
      <c r="E20" s="4">
        <v>1.9391448340384032</v>
      </c>
      <c r="F20" s="4">
        <v>1.2449706942968253</v>
      </c>
      <c r="G20" s="4">
        <v>-0.53068592138920478</v>
      </c>
      <c r="H20" s="4">
        <v>-0.53068592138920478</v>
      </c>
      <c r="I20" s="4">
        <v>-0.53068592138920478</v>
      </c>
      <c r="J20" s="4">
        <v>-0.53068592138920478</v>
      </c>
    </row>
    <row r="21" spans="1:10">
      <c r="A21" s="9"/>
      <c r="B21" s="4" t="s">
        <v>168</v>
      </c>
      <c r="C21" s="4">
        <v>-0.45494913535294257</v>
      </c>
      <c r="D21" s="4">
        <v>-0.50246927636776018</v>
      </c>
      <c r="E21" s="4">
        <v>2.1884353920413226</v>
      </c>
      <c r="F21" s="4">
        <v>0.82984069510328884</v>
      </c>
      <c r="G21" s="4">
        <v>-0.49600427207875325</v>
      </c>
      <c r="H21" s="4">
        <v>-0.50685792891431236</v>
      </c>
      <c r="I21" s="4">
        <v>-0.5235914363660048</v>
      </c>
      <c r="J21" s="4">
        <v>-0.53440403806483816</v>
      </c>
    </row>
    <row r="22" spans="1:10">
      <c r="A22" s="9"/>
      <c r="B22" s="4" t="s">
        <v>169</v>
      </c>
      <c r="C22" s="4">
        <v>-0.53117781245790074</v>
      </c>
      <c r="D22" s="4">
        <v>-0.53117781245790074</v>
      </c>
      <c r="E22" s="4">
        <v>1.9314706780401769</v>
      </c>
      <c r="F22" s="4">
        <v>1.2555961967072278</v>
      </c>
      <c r="G22" s="4">
        <v>-0.53117781245790074</v>
      </c>
      <c r="H22" s="4">
        <v>-0.53117781245790074</v>
      </c>
      <c r="I22" s="4">
        <v>-0.53117781245790074</v>
      </c>
      <c r="J22" s="4">
        <v>-0.53117781245790074</v>
      </c>
    </row>
    <row r="23" spans="1:10">
      <c r="A23" s="9"/>
      <c r="B23" s="4" t="s">
        <v>170</v>
      </c>
      <c r="C23" s="4">
        <v>-0.41738244946240821</v>
      </c>
      <c r="D23" s="4">
        <v>-0.41738244946240821</v>
      </c>
      <c r="E23" s="4">
        <v>2.4393721335770908</v>
      </c>
      <c r="F23" s="4">
        <v>6.4922563197358299E-2</v>
      </c>
      <c r="G23" s="4">
        <v>-0.41738244946240821</v>
      </c>
      <c r="H23" s="4">
        <v>-0.41738244946240821</v>
      </c>
      <c r="I23" s="4">
        <v>-0.41738244946240821</v>
      </c>
      <c r="J23" s="4">
        <v>-0.41738244946240821</v>
      </c>
    </row>
    <row r="24" spans="1:10">
      <c r="A24" s="9"/>
      <c r="B24" s="4" t="s">
        <v>171</v>
      </c>
      <c r="C24" s="4">
        <v>-0.35355339059327379</v>
      </c>
      <c r="D24" s="4">
        <v>-0.35355339059327379</v>
      </c>
      <c r="E24" s="4">
        <v>2.4748737341529163</v>
      </c>
      <c r="F24" s="4">
        <v>-0.35355339059327379</v>
      </c>
      <c r="G24" s="4">
        <v>-0.35355339059327379</v>
      </c>
      <c r="H24" s="4">
        <v>-0.35355339059327379</v>
      </c>
      <c r="I24" s="4">
        <v>-0.35355339059327379</v>
      </c>
      <c r="J24" s="4">
        <v>-0.35355339059327379</v>
      </c>
    </row>
    <row r="25" spans="1:10">
      <c r="A25" s="9"/>
      <c r="B25" s="4" t="s">
        <v>172</v>
      </c>
      <c r="C25" s="4">
        <v>-0.773319643060011</v>
      </c>
      <c r="D25" s="4">
        <v>-0.773319643060011</v>
      </c>
      <c r="E25" s="4">
        <v>1.1731614263675005</v>
      </c>
      <c r="F25" s="4">
        <v>7.6366778479538752E-2</v>
      </c>
      <c r="G25" s="4">
        <v>-0.74819141097216535</v>
      </c>
      <c r="H25" s="4">
        <v>-0.75327666863638976</v>
      </c>
      <c r="I25" s="4">
        <v>1.8150281392554497</v>
      </c>
      <c r="J25" s="4">
        <v>-1.6448978373912099E-2</v>
      </c>
    </row>
    <row r="26" spans="1:10">
      <c r="A26" s="9"/>
      <c r="B26" s="4" t="s">
        <v>173</v>
      </c>
      <c r="C26" s="4">
        <v>-0.48437762029359327</v>
      </c>
      <c r="D26" s="4">
        <v>-0.48437762029359327</v>
      </c>
      <c r="E26" s="4">
        <v>2.3319733886799021</v>
      </c>
      <c r="F26" s="4">
        <v>0.48498134203929677</v>
      </c>
      <c r="G26" s="4">
        <v>-0.48437762029359327</v>
      </c>
      <c r="H26" s="4">
        <v>-0.48437762029359327</v>
      </c>
      <c r="I26" s="4">
        <v>-0.41237800137571429</v>
      </c>
      <c r="J26" s="4">
        <v>-0.46706624816911158</v>
      </c>
    </row>
    <row r="27" spans="1:10">
      <c r="A27" s="9"/>
      <c r="B27" s="4" t="s">
        <v>174</v>
      </c>
      <c r="C27" s="4">
        <v>-0.50104692824106323</v>
      </c>
      <c r="D27" s="4">
        <v>-0.50104692824106323</v>
      </c>
      <c r="E27" s="4">
        <v>2.2012981512261423</v>
      </c>
      <c r="F27" s="4">
        <v>0.80498341822023711</v>
      </c>
      <c r="G27" s="4">
        <v>-0.50104692824106323</v>
      </c>
      <c r="H27" s="4">
        <v>-0.50104692824106323</v>
      </c>
      <c r="I27" s="4">
        <v>-0.50104692824106323</v>
      </c>
      <c r="J27" s="4">
        <v>-0.50104692824106323</v>
      </c>
    </row>
    <row r="28" spans="1:10">
      <c r="A28" s="9"/>
      <c r="B28" s="4" t="s">
        <v>175</v>
      </c>
      <c r="C28" s="4">
        <v>-0.48218947925177663</v>
      </c>
      <c r="D28" s="4">
        <v>-0.48218947925177663</v>
      </c>
      <c r="E28" s="4">
        <v>2.2891357485304429</v>
      </c>
      <c r="F28" s="4">
        <v>0.60400112698021735</v>
      </c>
      <c r="G28" s="4">
        <v>-0.48218947925177663</v>
      </c>
      <c r="H28" s="4">
        <v>-0.48218947925177663</v>
      </c>
      <c r="I28" s="4">
        <v>-0.48218947925177663</v>
      </c>
      <c r="J28" s="4">
        <v>-0.48218947925177663</v>
      </c>
    </row>
    <row r="29" spans="1:10">
      <c r="A29" s="9"/>
      <c r="B29" s="4" t="s">
        <v>176</v>
      </c>
      <c r="C29" s="4">
        <v>-0.48206661427184549</v>
      </c>
      <c r="D29" s="4">
        <v>-0.48206661427184549</v>
      </c>
      <c r="E29" s="4">
        <v>2.2896103910384982</v>
      </c>
      <c r="F29" s="4">
        <v>0.60278929459257502</v>
      </c>
      <c r="G29" s="4">
        <v>-0.48206661427184549</v>
      </c>
      <c r="H29" s="4">
        <v>-0.48206661427184549</v>
      </c>
      <c r="I29" s="4">
        <v>-0.48206661427184549</v>
      </c>
      <c r="J29" s="4">
        <v>-0.48206661427184549</v>
      </c>
    </row>
    <row r="30" spans="1:10">
      <c r="A30" s="9"/>
      <c r="B30" s="4" t="s">
        <v>177</v>
      </c>
      <c r="C30" s="4">
        <v>-0.50195255572807029</v>
      </c>
      <c r="D30" s="4">
        <v>-0.50195255572807029</v>
      </c>
      <c r="E30" s="4">
        <v>2.196164542114992</v>
      </c>
      <c r="F30" s="4">
        <v>0.81555079225343008</v>
      </c>
      <c r="G30" s="4">
        <v>-0.50195255572807029</v>
      </c>
      <c r="H30" s="4">
        <v>-0.50195255572807029</v>
      </c>
      <c r="I30" s="4">
        <v>-0.50195255572807029</v>
      </c>
      <c r="J30" s="4">
        <v>-0.50195255572807029</v>
      </c>
    </row>
    <row r="31" spans="1:10">
      <c r="A31" s="9"/>
      <c r="B31" s="4" t="s">
        <v>178</v>
      </c>
      <c r="C31" s="4">
        <v>-0.42140295567362379</v>
      </c>
      <c r="D31" s="4">
        <v>-0.42140295567362379</v>
      </c>
      <c r="E31" s="4">
        <v>-0.27070884097964643</v>
      </c>
      <c r="F31" s="4">
        <v>-0.31890220784562323</v>
      </c>
      <c r="G31" s="4">
        <v>-0.24630056250226584</v>
      </c>
      <c r="H31" s="4">
        <v>-0.40297574407334946</v>
      </c>
      <c r="I31" s="4">
        <v>2.4691463843600161</v>
      </c>
      <c r="J31" s="4">
        <v>-0.38745311761188339</v>
      </c>
    </row>
    <row r="32" spans="1:10">
      <c r="A32" s="9"/>
      <c r="B32" s="4" t="s">
        <v>179</v>
      </c>
      <c r="C32" s="4">
        <v>-0.52851969441611257</v>
      </c>
      <c r="D32" s="4">
        <v>-0.52851969441611257</v>
      </c>
      <c r="E32" s="4">
        <v>1.9894841302506441</v>
      </c>
      <c r="F32" s="4">
        <v>1.1727274808409132</v>
      </c>
      <c r="G32" s="4">
        <v>-0.52851969441611257</v>
      </c>
      <c r="H32" s="4">
        <v>-0.52851969441611257</v>
      </c>
      <c r="I32" s="4">
        <v>-0.51961313901099426</v>
      </c>
      <c r="J32" s="4">
        <v>-0.52851969441611257</v>
      </c>
    </row>
    <row r="33" spans="1:10">
      <c r="A33" s="9"/>
      <c r="B33" s="4" t="s">
        <v>180</v>
      </c>
      <c r="C33" s="4">
        <v>-0.53712639152791686</v>
      </c>
      <c r="D33" s="4">
        <v>-0.53712639152791686</v>
      </c>
      <c r="E33" s="4">
        <v>2.1822332484903715</v>
      </c>
      <c r="F33" s="4">
        <v>0.83762096690293786</v>
      </c>
      <c r="G33" s="4">
        <v>-0.53712639152791686</v>
      </c>
      <c r="H33" s="4">
        <v>-0.53712639152791686</v>
      </c>
      <c r="I33" s="4">
        <v>-0.39957800362280804</v>
      </c>
      <c r="J33" s="4">
        <v>-0.47177064565883381</v>
      </c>
    </row>
    <row r="34" spans="1:10">
      <c r="A34" s="9"/>
      <c r="B34" s="4" t="s">
        <v>181</v>
      </c>
      <c r="C34" s="4">
        <v>-0.66397386842886519</v>
      </c>
      <c r="D34" s="4">
        <v>-0.66397386842886519</v>
      </c>
      <c r="E34" s="4">
        <v>2.0180332983254696</v>
      </c>
      <c r="F34" s="4">
        <v>0.79991796990896247</v>
      </c>
      <c r="G34" s="4">
        <v>-0.66397386842886519</v>
      </c>
      <c r="H34" s="4">
        <v>-0.66397386842886519</v>
      </c>
      <c r="I34" s="4">
        <v>0.42448996403336475</v>
      </c>
      <c r="J34" s="4">
        <v>-0.58654575855233637</v>
      </c>
    </row>
    <row r="35" spans="1:10">
      <c r="A35" s="9"/>
      <c r="B35" s="4" t="s">
        <v>182</v>
      </c>
      <c r="C35" s="4">
        <v>-0.61476883331374177</v>
      </c>
      <c r="D35" s="4">
        <v>-0.61476883331374177</v>
      </c>
      <c r="E35" s="4">
        <v>2.0865696820127018</v>
      </c>
      <c r="F35" s="4">
        <v>0.90931576288206439</v>
      </c>
      <c r="G35" s="4">
        <v>-0.61476883331374177</v>
      </c>
      <c r="H35" s="4">
        <v>-0.61476883331374177</v>
      </c>
      <c r="I35" s="4">
        <v>1.7537581648261583E-2</v>
      </c>
      <c r="J35" s="4">
        <v>-0.55434769328806044</v>
      </c>
    </row>
    <row r="36" spans="1:10">
      <c r="A36" s="9"/>
      <c r="B36" s="4" t="s">
        <v>183</v>
      </c>
      <c r="C36" s="4">
        <v>-0.71233576064868331</v>
      </c>
      <c r="D36" s="4">
        <v>-0.71233576064868331</v>
      </c>
      <c r="E36" s="4">
        <v>1.793780000313127</v>
      </c>
      <c r="F36" s="4">
        <v>1.1590878318129538</v>
      </c>
      <c r="G36" s="4">
        <v>-0.71233576064868331</v>
      </c>
      <c r="H36" s="4">
        <v>-0.71233576064868331</v>
      </c>
      <c r="I36" s="4">
        <v>0.39758216901599425</v>
      </c>
      <c r="J36" s="4">
        <v>-0.50110695854734122</v>
      </c>
    </row>
    <row r="37" spans="1:10">
      <c r="A37" s="9"/>
      <c r="B37" s="4" t="s">
        <v>184</v>
      </c>
      <c r="C37" s="4">
        <v>-0.48854958588494285</v>
      </c>
      <c r="D37" s="4">
        <v>-0.48854958588494285</v>
      </c>
      <c r="E37" s="4">
        <v>2.2630392677437121</v>
      </c>
      <c r="F37" s="4">
        <v>0.6682582475659451</v>
      </c>
      <c r="G37" s="4">
        <v>-0.48854958588494285</v>
      </c>
      <c r="H37" s="4">
        <v>-0.48854958588494285</v>
      </c>
      <c r="I37" s="4">
        <v>-0.48854958588494285</v>
      </c>
      <c r="J37" s="4">
        <v>-0.48854958588494285</v>
      </c>
    </row>
    <row r="38" spans="1:10">
      <c r="A38" s="9"/>
      <c r="B38" s="4" t="s">
        <v>185</v>
      </c>
      <c r="C38" s="4">
        <v>-0.64574132884400204</v>
      </c>
      <c r="D38" s="4">
        <v>-0.32813772181943557</v>
      </c>
      <c r="E38" s="4">
        <v>5.8802543004726961E-2</v>
      </c>
      <c r="F38" s="4">
        <v>0.41176971730270873</v>
      </c>
      <c r="G38" s="4">
        <v>-0.44029838944010868</v>
      </c>
      <c r="H38" s="4">
        <v>-0.66968025784326479</v>
      </c>
      <c r="I38" s="4">
        <v>2.2828968401437142</v>
      </c>
      <c r="J38" s="4">
        <v>-0.66961140250433926</v>
      </c>
    </row>
    <row r="39" spans="1:10">
      <c r="A39" s="9"/>
      <c r="B39" s="4" t="s">
        <v>186</v>
      </c>
      <c r="C39" s="4">
        <v>-0.38787365520471995</v>
      </c>
      <c r="D39" s="4">
        <v>-0.38787365520471995</v>
      </c>
      <c r="E39" s="4">
        <v>2.4654075576397343</v>
      </c>
      <c r="F39" s="4">
        <v>-0.13816562641141444</v>
      </c>
      <c r="G39" s="4">
        <v>-0.38787365520471995</v>
      </c>
      <c r="H39" s="4">
        <v>-0.38787365520471995</v>
      </c>
      <c r="I39" s="4">
        <v>-0.38787365520471995</v>
      </c>
      <c r="J39" s="4">
        <v>-0.38787365520471995</v>
      </c>
    </row>
    <row r="40" spans="1:10">
      <c r="A40" s="9"/>
      <c r="B40" s="4" t="s">
        <v>187</v>
      </c>
      <c r="C40" s="4">
        <v>-0.60221175674898053</v>
      </c>
      <c r="D40" s="4">
        <v>-0.64873302056621174</v>
      </c>
      <c r="E40" s="4">
        <v>0.93870117193242675</v>
      </c>
      <c r="F40" s="4">
        <v>2.0122441034404055</v>
      </c>
      <c r="G40" s="4">
        <v>-0.62757356643472528</v>
      </c>
      <c r="H40" s="4">
        <v>-0.64873302056621174</v>
      </c>
      <c r="I40" s="4">
        <v>0.22503910950950906</v>
      </c>
      <c r="J40" s="4">
        <v>-0.64873302056621174</v>
      </c>
    </row>
    <row r="41" spans="1:10">
      <c r="A41" s="9"/>
      <c r="B41" s="4" t="s">
        <v>188</v>
      </c>
      <c r="C41" s="4">
        <v>0.17446659804600839</v>
      </c>
      <c r="D41" s="4">
        <v>-0.47290482327498712</v>
      </c>
      <c r="E41" s="4">
        <v>1.6759023212228774</v>
      </c>
      <c r="F41" s="4">
        <v>1.399646136288982</v>
      </c>
      <c r="G41" s="4">
        <v>-0.72086971216143525</v>
      </c>
      <c r="H41" s="4">
        <v>-0.74463440084129084</v>
      </c>
      <c r="I41" s="4">
        <v>-0.50752005608598116</v>
      </c>
      <c r="J41" s="4">
        <v>-0.8040860631941732</v>
      </c>
    </row>
    <row r="42" spans="1:10">
      <c r="A42" s="9"/>
      <c r="B42" s="4" t="s">
        <v>189</v>
      </c>
      <c r="C42" s="4">
        <v>-0.52643647146265249</v>
      </c>
      <c r="D42" s="4">
        <v>-0.52643647146265249</v>
      </c>
      <c r="E42" s="4">
        <v>1.9968925775631778</v>
      </c>
      <c r="F42" s="4">
        <v>1.1617262512127364</v>
      </c>
      <c r="G42" s="4">
        <v>-0.52643647146265249</v>
      </c>
      <c r="H42" s="4">
        <v>-0.52643647146265249</v>
      </c>
      <c r="I42" s="4">
        <v>-0.52643647146265249</v>
      </c>
      <c r="J42" s="4">
        <v>-0.52643647146265249</v>
      </c>
    </row>
    <row r="43" spans="1:10">
      <c r="A43" s="9"/>
      <c r="B43" s="4" t="s">
        <v>190</v>
      </c>
      <c r="C43" s="4">
        <v>-0.52931700540629678</v>
      </c>
      <c r="D43" s="4">
        <v>-0.52931700540629678</v>
      </c>
      <c r="E43" s="4">
        <v>1.9592757978488331</v>
      </c>
      <c r="F43" s="4">
        <v>1.2166262345889476</v>
      </c>
      <c r="G43" s="4">
        <v>-0.52931700540629678</v>
      </c>
      <c r="H43" s="4">
        <v>-0.52931700540629678</v>
      </c>
      <c r="I43" s="4">
        <v>-0.52931700540629678</v>
      </c>
      <c r="J43" s="4">
        <v>-0.52931700540629678</v>
      </c>
    </row>
    <row r="44" spans="1:10">
      <c r="A44" s="9"/>
      <c r="B44" s="4" t="s">
        <v>191</v>
      </c>
      <c r="C44" s="4">
        <v>-0.43516696744743794</v>
      </c>
      <c r="D44" s="4">
        <v>-0.43516696744743794</v>
      </c>
      <c r="E44" s="4">
        <v>-0.43516696744743794</v>
      </c>
      <c r="F44" s="4">
        <v>-0.43516696744743794</v>
      </c>
      <c r="G44" s="4">
        <v>-0.43516696744743794</v>
      </c>
      <c r="H44" s="4">
        <v>-0.43516696744743794</v>
      </c>
      <c r="I44" s="4">
        <v>2.4134524018725076</v>
      </c>
      <c r="J44" s="4">
        <v>0.19754940281212011</v>
      </c>
    </row>
    <row r="45" spans="1:10">
      <c r="A45" s="9"/>
      <c r="B45" s="4" t="s">
        <v>192</v>
      </c>
      <c r="C45" s="4">
        <v>-0.52751100030623577</v>
      </c>
      <c r="D45" s="4">
        <v>-0.52751100030623577</v>
      </c>
      <c r="E45" s="4">
        <v>1.9835139663908516</v>
      </c>
      <c r="F45" s="4">
        <v>1.1815520354465632</v>
      </c>
      <c r="G45" s="4">
        <v>-0.52751100030623577</v>
      </c>
      <c r="H45" s="4">
        <v>-0.52751100030623577</v>
      </c>
      <c r="I45" s="4">
        <v>-0.52751100030623577</v>
      </c>
      <c r="J45" s="4">
        <v>-0.52751100030623577</v>
      </c>
    </row>
    <row r="46" spans="1:10">
      <c r="A46" s="9"/>
      <c r="B46" s="4" t="s">
        <v>193</v>
      </c>
      <c r="C46" s="4">
        <v>-0.63906171418794455</v>
      </c>
      <c r="D46" s="4">
        <v>-0.63906171418794455</v>
      </c>
      <c r="E46" s="4">
        <v>2.2161243643499136</v>
      </c>
      <c r="F46" s="4">
        <v>0.14087676538472169</v>
      </c>
      <c r="G46" s="4">
        <v>-0.63906171418794455</v>
      </c>
      <c r="H46" s="4">
        <v>-0.62879339026731007</v>
      </c>
      <c r="I46" s="4">
        <v>0.55844428024222736</v>
      </c>
      <c r="J46" s="4">
        <v>-0.36946687714571874</v>
      </c>
    </row>
    <row r="47" spans="1:10">
      <c r="A47" s="9"/>
      <c r="B47" s="4" t="s">
        <v>194</v>
      </c>
      <c r="C47" s="4">
        <v>-0.5381502561753454</v>
      </c>
      <c r="D47" s="4">
        <v>-0.5381502561753454</v>
      </c>
      <c r="E47" s="4">
        <v>1.7717136736909902</v>
      </c>
      <c r="F47" s="4">
        <v>1.457187863361082</v>
      </c>
      <c r="G47" s="4">
        <v>-0.5381502561753454</v>
      </c>
      <c r="H47" s="4">
        <v>-0.5381502561753454</v>
      </c>
      <c r="I47" s="4">
        <v>-0.5381502561753454</v>
      </c>
      <c r="J47" s="4">
        <v>-0.5381502561753454</v>
      </c>
    </row>
    <row r="48" spans="1:10">
      <c r="A48" s="9"/>
      <c r="B48" s="4" t="s">
        <v>195</v>
      </c>
      <c r="C48" s="4">
        <v>-0.8315534758515265</v>
      </c>
      <c r="D48" s="4">
        <v>-0.86492596927770515</v>
      </c>
      <c r="E48" s="4">
        <v>0.80530701496742207</v>
      </c>
      <c r="F48" s="4">
        <v>0.51500652998307428</v>
      </c>
      <c r="G48" s="4">
        <v>1.2162309701668734</v>
      </c>
      <c r="H48" s="4">
        <v>1.1181238810585896</v>
      </c>
      <c r="I48" s="4">
        <v>-0.97909447552336393</v>
      </c>
      <c r="J48" s="4">
        <v>-0.97909447552336393</v>
      </c>
    </row>
    <row r="49" spans="1:10">
      <c r="A49" s="9"/>
      <c r="B49" s="4" t="s">
        <v>196</v>
      </c>
      <c r="C49" s="4">
        <v>-0.2567548371046684</v>
      </c>
      <c r="D49" s="4">
        <v>1.2973217450458071E-2</v>
      </c>
      <c r="E49" s="4">
        <v>2.3588415026507215</v>
      </c>
      <c r="F49" s="4">
        <v>0.15230434973248311</v>
      </c>
      <c r="G49" s="4">
        <v>-0.67474823395074357</v>
      </c>
      <c r="H49" s="4">
        <v>-0.70152959204892218</v>
      </c>
      <c r="I49" s="4">
        <v>-0.41289079297490722</v>
      </c>
      <c r="J49" s="4">
        <v>-0.47819561375442121</v>
      </c>
    </row>
    <row r="50" spans="1:10">
      <c r="A50" s="9"/>
      <c r="B50" s="4" t="s">
        <v>197</v>
      </c>
      <c r="C50" s="4">
        <v>-0.64065363708647749</v>
      </c>
      <c r="D50" s="4">
        <v>-0.64065363708647749</v>
      </c>
      <c r="E50" s="4">
        <v>1.9976223222414582</v>
      </c>
      <c r="F50" s="4">
        <v>1.0244216403541488</v>
      </c>
      <c r="G50" s="4">
        <v>-0.64065363708647749</v>
      </c>
      <c r="H50" s="4">
        <v>-0.64065363708647749</v>
      </c>
      <c r="I50" s="4">
        <v>9.645958391394506E-2</v>
      </c>
      <c r="J50" s="4">
        <v>-0.5558889981636419</v>
      </c>
    </row>
    <row r="51" spans="1:10">
      <c r="A51" s="9"/>
      <c r="B51" s="4" t="s">
        <v>198</v>
      </c>
      <c r="C51" s="4">
        <v>-0.38927228731499336</v>
      </c>
      <c r="D51" s="4">
        <v>-0.38927228731499336</v>
      </c>
      <c r="E51" s="4">
        <v>2.4645840098719463</v>
      </c>
      <c r="F51" s="4">
        <v>-0.12895028598198657</v>
      </c>
      <c r="G51" s="4">
        <v>-0.38927228731499336</v>
      </c>
      <c r="H51" s="4">
        <v>-0.38927228731499336</v>
      </c>
      <c r="I51" s="4">
        <v>-0.38927228731499336</v>
      </c>
      <c r="J51" s="4">
        <v>-0.38927228731499336</v>
      </c>
    </row>
    <row r="52" spans="1:10">
      <c r="A52" s="9"/>
      <c r="B52" s="4" t="s">
        <v>199</v>
      </c>
      <c r="C52" s="4">
        <v>-0.58546694175473535</v>
      </c>
      <c r="D52" s="4">
        <v>-0.58546694175473535</v>
      </c>
      <c r="E52" s="4">
        <v>2.0823676583477502</v>
      </c>
      <c r="F52" s="4">
        <v>1.0098478467741407</v>
      </c>
      <c r="G52" s="4">
        <v>-0.55507003886564565</v>
      </c>
      <c r="H52" s="4">
        <v>-0.56433445730970455</v>
      </c>
      <c r="I52" s="4">
        <v>-0.32907204702904191</v>
      </c>
      <c r="J52" s="4">
        <v>-0.47280507840802838</v>
      </c>
    </row>
    <row r="53" spans="1:10">
      <c r="A53" s="9"/>
      <c r="B53" s="4" t="s">
        <v>200</v>
      </c>
      <c r="C53" s="4">
        <v>-0.61814731047687466</v>
      </c>
      <c r="D53" s="4">
        <v>-0.81589486487899565</v>
      </c>
      <c r="E53" s="4">
        <v>0.88451065941494855</v>
      </c>
      <c r="F53" s="4">
        <v>-0.30681594422419461</v>
      </c>
      <c r="G53" s="4">
        <v>-0.36416645906021472</v>
      </c>
      <c r="H53" s="4">
        <v>-0.5529762708904884</v>
      </c>
      <c r="I53" s="4">
        <v>2.124622441258758</v>
      </c>
      <c r="J53" s="4">
        <v>-0.35113225114293745</v>
      </c>
    </row>
    <row r="54" spans="1:10">
      <c r="A54" s="9"/>
      <c r="B54" s="4" t="s">
        <v>201</v>
      </c>
      <c r="C54" s="4">
        <v>-0.34182305187073347</v>
      </c>
      <c r="D54" s="4">
        <v>-0.29425951468921885</v>
      </c>
      <c r="E54" s="4">
        <v>1.5125603539935684</v>
      </c>
      <c r="F54" s="4">
        <v>1.6909236184242482</v>
      </c>
      <c r="G54" s="4">
        <v>-0.61519448182148884</v>
      </c>
      <c r="H54" s="4">
        <v>-0.63059317698400419</v>
      </c>
      <c r="I54" s="4">
        <v>-0.65517758026469952</v>
      </c>
      <c r="J54" s="4">
        <v>-0.66643616678767137</v>
      </c>
    </row>
    <row r="55" spans="1:10">
      <c r="A55" s="9"/>
      <c r="B55" s="4" t="s">
        <v>202</v>
      </c>
      <c r="C55" s="4">
        <v>-0.453630348474999</v>
      </c>
      <c r="D55" s="4">
        <v>-0.453630348474999</v>
      </c>
      <c r="E55" s="4">
        <v>-0.453630348474999</v>
      </c>
      <c r="F55" s="4">
        <v>-0.453630348474999</v>
      </c>
      <c r="G55" s="4">
        <v>-0.453630348474999</v>
      </c>
      <c r="H55" s="4">
        <v>-0.453630348474999</v>
      </c>
      <c r="I55" s="4">
        <v>2.3760925442957439</v>
      </c>
      <c r="J55" s="4">
        <v>0.34568954655424994</v>
      </c>
    </row>
    <row r="56" spans="1:10">
      <c r="A56" s="9"/>
      <c r="B56" s="4" t="s">
        <v>203</v>
      </c>
      <c r="C56" s="4">
        <v>2.0780676819800088</v>
      </c>
      <c r="D56" s="4">
        <v>0.9314760456207295</v>
      </c>
      <c r="E56" s="4">
        <v>-0.14316760113995175</v>
      </c>
      <c r="F56" s="4">
        <v>-0.22655608378426298</v>
      </c>
      <c r="G56" s="4">
        <v>-0.65995501066913087</v>
      </c>
      <c r="H56" s="4">
        <v>-0.65995501066913087</v>
      </c>
      <c r="I56" s="4">
        <v>-0.65995501066913087</v>
      </c>
      <c r="J56" s="4">
        <v>-0.65995501066913087</v>
      </c>
    </row>
    <row r="57" spans="1:10">
      <c r="A57" s="9"/>
      <c r="B57" s="4" t="s">
        <v>204</v>
      </c>
      <c r="C57" s="4">
        <v>1.5946013451442147</v>
      </c>
      <c r="D57" s="4">
        <v>1.4560862858463191</v>
      </c>
      <c r="E57" s="4">
        <v>-0.84326369849874538</v>
      </c>
      <c r="F57" s="4">
        <v>-0.80469258198656224</v>
      </c>
      <c r="G57" s="4">
        <v>-0.65232601675887725</v>
      </c>
      <c r="H57" s="4">
        <v>-0.74097565470953031</v>
      </c>
      <c r="I57" s="4">
        <v>-4.8400358220053147E-2</v>
      </c>
      <c r="J57" s="4">
        <v>3.897067918323488E-2</v>
      </c>
    </row>
    <row r="58" spans="1:10">
      <c r="A58" s="9"/>
      <c r="B58" s="4" t="s">
        <v>205</v>
      </c>
      <c r="C58" s="4">
        <v>-0.53953111887709448</v>
      </c>
      <c r="D58" s="4">
        <v>-0.55540607046832946</v>
      </c>
      <c r="E58" s="4">
        <v>1.7447893350845189</v>
      </c>
      <c r="F58" s="4">
        <v>1.4871909890720212</v>
      </c>
      <c r="G58" s="4">
        <v>-0.55540607046832946</v>
      </c>
      <c r="H58" s="4">
        <v>-0.55540607046832946</v>
      </c>
      <c r="I58" s="4">
        <v>-0.49218018910513522</v>
      </c>
      <c r="J58" s="4">
        <v>-0.53405080476932154</v>
      </c>
    </row>
    <row r="59" spans="1:10">
      <c r="A59" s="9"/>
      <c r="B59" s="4" t="s">
        <v>206</v>
      </c>
      <c r="C59" s="4">
        <v>-0.5241012858405657</v>
      </c>
      <c r="D59" s="4">
        <v>-0.5241012858405657</v>
      </c>
      <c r="E59" s="4">
        <v>2.0237616143087385</v>
      </c>
      <c r="F59" s="4">
        <v>1.1208461007346564</v>
      </c>
      <c r="G59" s="4">
        <v>-0.5241012858405657</v>
      </c>
      <c r="H59" s="4">
        <v>-0.5241012858405657</v>
      </c>
      <c r="I59" s="4">
        <v>-0.5241012858405657</v>
      </c>
      <c r="J59" s="4">
        <v>-0.5241012858405657</v>
      </c>
    </row>
    <row r="60" spans="1:10">
      <c r="A60" s="9"/>
      <c r="B60" s="4" t="s">
        <v>207</v>
      </c>
      <c r="C60" s="4">
        <v>0.19754533026727186</v>
      </c>
      <c r="D60" s="4">
        <v>0.80654366759464657</v>
      </c>
      <c r="E60" s="4">
        <v>0.24497386570049023</v>
      </c>
      <c r="F60" s="4">
        <v>1.8547541565809007</v>
      </c>
      <c r="G60" s="4">
        <v>-0.95896562874644753</v>
      </c>
      <c r="H60" s="4">
        <v>-0.95896562874644753</v>
      </c>
      <c r="I60" s="4">
        <v>-0.2269201339039677</v>
      </c>
      <c r="J60" s="4">
        <v>-0.95896562874644753</v>
      </c>
    </row>
    <row r="61" spans="1:10">
      <c r="A61" s="9"/>
      <c r="B61" s="4" t="s">
        <v>208</v>
      </c>
      <c r="C61" s="4">
        <v>-0.72015192370009895</v>
      </c>
      <c r="D61" s="4">
        <v>-0.72015192370009895</v>
      </c>
      <c r="E61" s="4">
        <v>1.6261067450116511</v>
      </c>
      <c r="F61" s="4">
        <v>1.4975894940403096</v>
      </c>
      <c r="G61" s="4">
        <v>-0.72015192370009895</v>
      </c>
      <c r="H61" s="4">
        <v>-0.72015192370009895</v>
      </c>
      <c r="I61" s="4">
        <v>-5.4531705547868563E-2</v>
      </c>
      <c r="J61" s="4">
        <v>-0.18855683870369661</v>
      </c>
    </row>
    <row r="62" spans="1:10">
      <c r="A62" s="9"/>
      <c r="B62" s="4" t="s">
        <v>209</v>
      </c>
      <c r="C62" s="4">
        <v>-0.53199363963206825</v>
      </c>
      <c r="D62" s="4">
        <v>-0.53199363963206825</v>
      </c>
      <c r="E62" s="4">
        <v>1.9181504529808251</v>
      </c>
      <c r="F62" s="4">
        <v>1.2738113848115846</v>
      </c>
      <c r="G62" s="4">
        <v>-0.53199363963206825</v>
      </c>
      <c r="H62" s="4">
        <v>-0.53199363963206825</v>
      </c>
      <c r="I62" s="4">
        <v>-0.53199363963206825</v>
      </c>
      <c r="J62" s="4">
        <v>-0.53199363963206825</v>
      </c>
    </row>
    <row r="63" spans="1:10">
      <c r="A63" s="9"/>
      <c r="B63" s="4" t="s">
        <v>210</v>
      </c>
      <c r="C63" s="4">
        <v>-0.75989822933241968</v>
      </c>
      <c r="D63" s="4">
        <v>-0.75989822933241968</v>
      </c>
      <c r="E63" s="4">
        <v>1.3816979833637257</v>
      </c>
      <c r="F63" s="4">
        <v>0.51484286437800664</v>
      </c>
      <c r="G63" s="4">
        <v>-0.75989822933241968</v>
      </c>
      <c r="H63" s="4">
        <v>-0.75989822933241968</v>
      </c>
      <c r="I63" s="4">
        <v>1.5366120970451156</v>
      </c>
      <c r="J63" s="4">
        <v>-0.39356002745716828</v>
      </c>
    </row>
    <row r="64" spans="1:10">
      <c r="A64" s="9"/>
      <c r="B64" s="4" t="s">
        <v>211</v>
      </c>
      <c r="C64" s="4">
        <v>-0.50220414646582678</v>
      </c>
      <c r="D64" s="4">
        <v>-0.50220414646582678</v>
      </c>
      <c r="E64" s="4">
        <v>2.4054639620848102</v>
      </c>
      <c r="F64" s="4">
        <v>8.7853534308395528E-2</v>
      </c>
      <c r="G64" s="4">
        <v>-0.50220414646582678</v>
      </c>
      <c r="H64" s="4">
        <v>-0.50220414646582678</v>
      </c>
      <c r="I64" s="4">
        <v>-4.2477711179647548E-2</v>
      </c>
      <c r="J64" s="4">
        <v>-0.44202319935025181</v>
      </c>
    </row>
    <row r="65" spans="1:10">
      <c r="A65" s="9"/>
      <c r="B65" s="4" t="s">
        <v>212</v>
      </c>
      <c r="C65" s="4">
        <v>-0.46074409476049982</v>
      </c>
      <c r="D65" s="4">
        <v>-0.46074409476049982</v>
      </c>
      <c r="E65" s="4">
        <v>2.3837116091326891</v>
      </c>
      <c r="F65" s="4">
        <v>0.31587945909077253</v>
      </c>
      <c r="G65" s="4">
        <v>-0.46074409476049982</v>
      </c>
      <c r="H65" s="4">
        <v>-0.46074409476049982</v>
      </c>
      <c r="I65" s="4">
        <v>-0.39587059442096217</v>
      </c>
      <c r="J65" s="4">
        <v>-0.46074409476049982</v>
      </c>
    </row>
    <row r="66" spans="1:10">
      <c r="A66" s="9"/>
      <c r="B66" s="4" t="s">
        <v>213</v>
      </c>
      <c r="C66" s="4">
        <v>-0.61700222767120616</v>
      </c>
      <c r="D66" s="4">
        <v>-0.61700222767120616</v>
      </c>
      <c r="E66" s="4">
        <v>1.1764184423889392</v>
      </c>
      <c r="F66" s="4">
        <v>-0.24130897789934533</v>
      </c>
      <c r="G66" s="4">
        <v>-0.61700222767120616</v>
      </c>
      <c r="H66" s="4">
        <v>-0.61700222767120616</v>
      </c>
      <c r="I66" s="4">
        <v>1.9623076314033241</v>
      </c>
      <c r="J66" s="4">
        <v>-0.42940818520809337</v>
      </c>
    </row>
    <row r="67" spans="1:10">
      <c r="A67" s="9"/>
      <c r="B67" s="4" t="s">
        <v>214</v>
      </c>
      <c r="C67" s="4">
        <v>-0.47577943660326599</v>
      </c>
      <c r="D67" s="4">
        <v>-0.47577943660326599</v>
      </c>
      <c r="E67" s="4">
        <v>-9.496084967586145E-2</v>
      </c>
      <c r="F67" s="4">
        <v>-0.27519165397935341</v>
      </c>
      <c r="G67" s="4">
        <v>-0.46421189589069645</v>
      </c>
      <c r="H67" s="4">
        <v>-0.47577943660326599</v>
      </c>
      <c r="I67" s="4">
        <v>2.4467182774108243</v>
      </c>
      <c r="J67" s="4">
        <v>-0.18501556805511465</v>
      </c>
    </row>
    <row r="68" spans="1:10">
      <c r="A68" s="9"/>
      <c r="B68" s="4" t="s">
        <v>215</v>
      </c>
      <c r="C68" s="4">
        <v>-0.42832945929743371</v>
      </c>
      <c r="D68" s="4">
        <v>-0.42832945929743371</v>
      </c>
      <c r="E68" s="4">
        <v>-0.33008141887949688</v>
      </c>
      <c r="F68" s="4">
        <v>-0.36949197625130947</v>
      </c>
      <c r="G68" s="4">
        <v>-0.42745794276276844</v>
      </c>
      <c r="H68" s="4">
        <v>-0.42750898326260239</v>
      </c>
      <c r="I68" s="4">
        <v>2.4536309845661548</v>
      </c>
      <c r="J68" s="4">
        <v>-4.2431744815110882E-2</v>
      </c>
    </row>
    <row r="69" spans="1:10">
      <c r="A69" s="9"/>
      <c r="B69" s="4" t="s">
        <v>216</v>
      </c>
      <c r="C69" s="4">
        <v>-0.73020512433925266</v>
      </c>
      <c r="D69" s="4">
        <v>-0.73020512433925266</v>
      </c>
      <c r="E69" s="4">
        <v>1.7789449993253907</v>
      </c>
      <c r="F69" s="4">
        <v>0.52343693692861082</v>
      </c>
      <c r="G69" s="4">
        <v>-0.73020512433925266</v>
      </c>
      <c r="H69" s="4">
        <v>-0.73020512433925266</v>
      </c>
      <c r="I69" s="4">
        <v>1.0957741867911082</v>
      </c>
      <c r="J69" s="4">
        <v>-0.47733562568809906</v>
      </c>
    </row>
    <row r="70" spans="1:10">
      <c r="A70" s="9"/>
      <c r="B70" s="4" t="s">
        <v>217</v>
      </c>
      <c r="C70" s="4">
        <v>-0.50098823589333275</v>
      </c>
      <c r="D70" s="4">
        <v>-0.50098823589333275</v>
      </c>
      <c r="E70" s="4">
        <v>2.2202694868708788</v>
      </c>
      <c r="F70" s="4">
        <v>0.76488285842027726</v>
      </c>
      <c r="G70" s="4">
        <v>-0.50098823589333275</v>
      </c>
      <c r="H70" s="4">
        <v>-0.50098823589333275</v>
      </c>
      <c r="I70" s="4">
        <v>-0.48709002956464009</v>
      </c>
      <c r="J70" s="4">
        <v>-0.49410937215318507</v>
      </c>
    </row>
    <row r="71" spans="1:10">
      <c r="A71" s="9"/>
      <c r="B71" s="4" t="s">
        <v>218</v>
      </c>
      <c r="C71" s="4">
        <v>-0.63408671942065198</v>
      </c>
      <c r="D71" s="4">
        <v>-0.63408671942065198</v>
      </c>
      <c r="E71" s="4">
        <v>2.2399204943008897</v>
      </c>
      <c r="F71" s="4">
        <v>0.38288235421011457</v>
      </c>
      <c r="G71" s="4">
        <v>-0.63408671942065198</v>
      </c>
      <c r="H71" s="4">
        <v>-0.63408671942065198</v>
      </c>
      <c r="I71" s="4">
        <v>0.29155260961548629</v>
      </c>
      <c r="J71" s="4">
        <v>-0.3780085804438823</v>
      </c>
    </row>
    <row r="72" spans="1:10">
      <c r="A72" s="9"/>
      <c r="B72" s="4" t="s">
        <v>219</v>
      </c>
      <c r="C72" s="4">
        <v>-0.66282142317947312</v>
      </c>
      <c r="D72" s="4">
        <v>-0.67003273591497159</v>
      </c>
      <c r="E72" s="4">
        <v>2.0157464050289278</v>
      </c>
      <c r="F72" s="4">
        <v>0.70212787909013807</v>
      </c>
      <c r="G72" s="4">
        <v>-0.68396125963145327</v>
      </c>
      <c r="H72" s="4">
        <v>-0.68396125963145327</v>
      </c>
      <c r="I72" s="4">
        <v>0.5481174312214524</v>
      </c>
      <c r="J72" s="4">
        <v>-0.56521503698316611</v>
      </c>
    </row>
    <row r="73" spans="1:10">
      <c r="A73" s="9"/>
      <c r="B73" s="4" t="s">
        <v>220</v>
      </c>
      <c r="C73" s="4">
        <v>-0.69846177496997774</v>
      </c>
      <c r="D73" s="4">
        <v>-0.69823494765991367</v>
      </c>
      <c r="E73" s="4">
        <v>1.7786940752053588</v>
      </c>
      <c r="F73" s="4">
        <v>0.83408434396073483</v>
      </c>
      <c r="G73" s="4">
        <v>-0.70851274510926143</v>
      </c>
      <c r="H73" s="4">
        <v>-0.70927387674969877</v>
      </c>
      <c r="I73" s="4">
        <v>0.85575895358908005</v>
      </c>
      <c r="J73" s="4">
        <v>-0.65405402826632175</v>
      </c>
    </row>
    <row r="74" spans="1:10">
      <c r="A74" s="9"/>
      <c r="B74" s="4" t="s">
        <v>221</v>
      </c>
      <c r="C74" s="4">
        <v>0.56606553915943569</v>
      </c>
      <c r="D74" s="4">
        <v>-0.8092145181661774</v>
      </c>
      <c r="E74" s="4">
        <v>1.9618588528524219</v>
      </c>
      <c r="F74" s="4">
        <v>0.50809329290381666</v>
      </c>
      <c r="G74" s="4">
        <v>-0.11399350345455911</v>
      </c>
      <c r="H74" s="4">
        <v>-0.22280295027279823</v>
      </c>
      <c r="I74" s="4">
        <v>-0.75926919831518236</v>
      </c>
      <c r="J74" s="4">
        <v>-1.130737514706958</v>
      </c>
    </row>
    <row r="75" spans="1:10">
      <c r="A75" s="9"/>
      <c r="B75" s="4" t="s">
        <v>222</v>
      </c>
      <c r="C75" s="4">
        <v>-0.50493934402239005</v>
      </c>
      <c r="D75" s="4">
        <v>-0.50493934402239005</v>
      </c>
      <c r="E75" s="4">
        <v>2.1784708828098318</v>
      </c>
      <c r="F75" s="4">
        <v>0.85116518132450858</v>
      </c>
      <c r="G75" s="4">
        <v>-0.50493934402239005</v>
      </c>
      <c r="H75" s="4">
        <v>-0.50493934402239005</v>
      </c>
      <c r="I75" s="4">
        <v>-0.50493934402239005</v>
      </c>
      <c r="J75" s="4">
        <v>-0.50493934402239005</v>
      </c>
    </row>
    <row r="76" spans="1:10">
      <c r="A76" s="9"/>
      <c r="B76" s="4" t="s">
        <v>223</v>
      </c>
      <c r="C76" s="4">
        <v>-0.58721674244625077</v>
      </c>
      <c r="D76" s="4">
        <v>-1.0497813375190006</v>
      </c>
      <c r="E76" s="4">
        <v>1.7601259788184498</v>
      </c>
      <c r="F76" s="4">
        <v>0.15697518217166434</v>
      </c>
      <c r="G76" s="4">
        <v>-8.5111347523320072E-2</v>
      </c>
      <c r="H76" s="4">
        <v>-0.35768284762433961</v>
      </c>
      <c r="I76" s="4">
        <v>1.1495299539211001</v>
      </c>
      <c r="J76" s="4">
        <v>-0.98683883979830478</v>
      </c>
    </row>
    <row r="77" spans="1:10">
      <c r="A77" s="9"/>
      <c r="B77" s="4" t="s">
        <v>224</v>
      </c>
      <c r="C77" s="4">
        <v>2.3316828614968506</v>
      </c>
      <c r="D77" s="4">
        <v>-9.9124478901499405E-2</v>
      </c>
      <c r="E77" s="4">
        <v>-0.61645194060003294</v>
      </c>
      <c r="F77" s="4">
        <v>-0.61645194060003294</v>
      </c>
      <c r="G77" s="4">
        <v>0.17218886098645492</v>
      </c>
      <c r="H77" s="4">
        <v>6.1060518818326047E-2</v>
      </c>
      <c r="I77" s="4">
        <v>-0.61645194060003294</v>
      </c>
      <c r="J77" s="4">
        <v>-0.61645194060003294</v>
      </c>
    </row>
    <row r="78" spans="1:10">
      <c r="A78" s="9"/>
      <c r="B78" s="4" t="s">
        <v>225</v>
      </c>
      <c r="C78" s="4">
        <v>2.0638206012253839</v>
      </c>
      <c r="D78" s="4">
        <v>0.14878628981482436</v>
      </c>
      <c r="E78" s="4">
        <v>-0.82298228402188289</v>
      </c>
      <c r="F78" s="4">
        <v>-0.88948890196854413</v>
      </c>
      <c r="G78" s="4">
        <v>0.56088979744860068</v>
      </c>
      <c r="H78" s="4">
        <v>0.21113624413981932</v>
      </c>
      <c r="I78" s="4">
        <v>-0.43403733085167623</v>
      </c>
      <c r="J78" s="4">
        <v>-0.83812441578652452</v>
      </c>
    </row>
    <row r="79" spans="1:10">
      <c r="A79" s="9"/>
      <c r="B79" s="4" t="s">
        <v>226</v>
      </c>
      <c r="C79" s="4">
        <v>0.62912246014365703</v>
      </c>
      <c r="D79" s="4">
        <v>-0.85754026782339066</v>
      </c>
      <c r="E79" s="4">
        <v>1.9083284632539566</v>
      </c>
      <c r="F79" s="4">
        <v>0.38057207093828788</v>
      </c>
      <c r="G79" s="4">
        <v>7.0381185209987221E-2</v>
      </c>
      <c r="H79" s="4">
        <v>-0.14635475417709451</v>
      </c>
      <c r="I79" s="4">
        <v>-0.78396935261860135</v>
      </c>
      <c r="J79" s="4">
        <v>-1.2005398049268001</v>
      </c>
    </row>
    <row r="80" spans="1:10">
      <c r="A80" s="9"/>
      <c r="B80" s="4" t="s">
        <v>227</v>
      </c>
      <c r="C80" s="4">
        <v>-0.53075484628457814</v>
      </c>
      <c r="D80" s="4">
        <v>-0.53075484628457814</v>
      </c>
      <c r="E80" s="4">
        <v>-0.53075484628457814</v>
      </c>
      <c r="F80" s="4">
        <v>-0.53075484628457814</v>
      </c>
      <c r="G80" s="4">
        <v>-0.53075484628457814</v>
      </c>
      <c r="H80" s="4">
        <v>-0.53075484628457814</v>
      </c>
      <c r="I80" s="4">
        <v>1.9380846044155886</v>
      </c>
      <c r="J80" s="4">
        <v>1.2464444732918802</v>
      </c>
    </row>
    <row r="81" spans="1:10">
      <c r="A81" s="9"/>
      <c r="B81" s="4" t="s">
        <v>228</v>
      </c>
      <c r="C81" s="4">
        <v>-0.58862016487252966</v>
      </c>
      <c r="D81" s="4">
        <v>-0.58862016487252966</v>
      </c>
      <c r="E81" s="4">
        <v>-0.35954863892512245</v>
      </c>
      <c r="F81" s="4">
        <v>-0.50525578845830288</v>
      </c>
      <c r="G81" s="4">
        <v>-0.58862016487252966</v>
      </c>
      <c r="H81" s="4">
        <v>-0.58862016487252966</v>
      </c>
      <c r="I81" s="4">
        <v>1.7639933374337851</v>
      </c>
      <c r="J81" s="4">
        <v>1.4552917494397586</v>
      </c>
    </row>
    <row r="82" spans="1:10">
      <c r="A82" s="9"/>
      <c r="B82" s="4" t="s">
        <v>229</v>
      </c>
      <c r="C82" s="4">
        <v>0.89356770838372868</v>
      </c>
      <c r="D82" s="4">
        <v>-0.22403543570759843</v>
      </c>
      <c r="E82" s="4">
        <v>-0.89373585560037871</v>
      </c>
      <c r="F82" s="4">
        <v>-0.89373585560037871</v>
      </c>
      <c r="G82" s="4">
        <v>-0.30465396423850616</v>
      </c>
      <c r="H82" s="4">
        <v>-0.41475584034643165</v>
      </c>
      <c r="I82" s="4">
        <v>2.0590812922877095</v>
      </c>
      <c r="J82" s="4">
        <v>-0.22173204917814385</v>
      </c>
    </row>
    <row r="83" spans="1:10">
      <c r="A83" s="9"/>
      <c r="B83" s="4" t="s">
        <v>230</v>
      </c>
      <c r="C83" s="4">
        <v>-0.46302463399973159</v>
      </c>
      <c r="D83" s="4">
        <v>-0.46302463399973159</v>
      </c>
      <c r="E83" s="4">
        <v>2.3520371721777487</v>
      </c>
      <c r="F83" s="4">
        <v>0.42611063182064057</v>
      </c>
      <c r="G83" s="4">
        <v>-0.46302463399973159</v>
      </c>
      <c r="H83" s="4">
        <v>-0.46302463399973159</v>
      </c>
      <c r="I83" s="4">
        <v>-0.46302463399973159</v>
      </c>
      <c r="J83" s="4">
        <v>-0.46302463399973159</v>
      </c>
    </row>
    <row r="84" spans="1:10">
      <c r="A84" s="9"/>
      <c r="B84" s="4" t="s">
        <v>231</v>
      </c>
      <c r="C84" s="4">
        <v>-0.55860697810699833</v>
      </c>
      <c r="D84" s="4">
        <v>-0.55860697810699833</v>
      </c>
      <c r="E84" s="4">
        <v>2.2120795183779558</v>
      </c>
      <c r="F84" s="4">
        <v>0.75787873244756576</v>
      </c>
      <c r="G84" s="4">
        <v>-0.55860697810699833</v>
      </c>
      <c r="H84" s="4">
        <v>-0.55860697810699833</v>
      </c>
      <c r="I84" s="4">
        <v>-0.28513778885331997</v>
      </c>
      <c r="J84" s="4">
        <v>-0.45039254954420815</v>
      </c>
    </row>
    <row r="85" spans="1:10">
      <c r="A85" s="9"/>
      <c r="B85" s="4" t="s">
        <v>232</v>
      </c>
      <c r="C85" s="4">
        <v>-0.54690619348683434</v>
      </c>
      <c r="D85" s="4">
        <v>-0.54690619348683434</v>
      </c>
      <c r="E85" s="4">
        <v>1.8223315357046717</v>
      </c>
      <c r="F85" s="4">
        <v>1.3964442730101962</v>
      </c>
      <c r="G85" s="4">
        <v>-0.54690619348683434</v>
      </c>
      <c r="H85" s="4">
        <v>-0.54690619348683434</v>
      </c>
      <c r="I85" s="4">
        <v>-0.49333366263683459</v>
      </c>
      <c r="J85" s="4">
        <v>-0.53781737213069547</v>
      </c>
    </row>
    <row r="86" spans="1:10">
      <c r="A86" s="9"/>
      <c r="B86" s="4" t="s">
        <v>233</v>
      </c>
      <c r="C86" s="4">
        <v>1.0948986779444814</v>
      </c>
      <c r="D86" s="4">
        <v>-0.69492040954370327</v>
      </c>
      <c r="E86" s="4">
        <v>-0.98701310410558341</v>
      </c>
      <c r="F86" s="4">
        <v>-0.98701310410558341</v>
      </c>
      <c r="G86" s="4">
        <v>1.2271012241794041</v>
      </c>
      <c r="H86" s="4">
        <v>0.67688172001138547</v>
      </c>
      <c r="I86" s="4">
        <v>0.65707809972518261</v>
      </c>
      <c r="J86" s="4">
        <v>-0.98701310410558341</v>
      </c>
    </row>
    <row r="87" spans="1:10">
      <c r="A87" s="9"/>
      <c r="B87" s="4" t="s">
        <v>234</v>
      </c>
      <c r="C87" s="4">
        <v>-0.55461884490690849</v>
      </c>
      <c r="D87" s="4">
        <v>-0.55461884490690849</v>
      </c>
      <c r="E87" s="4">
        <v>1.8211504379762795</v>
      </c>
      <c r="F87" s="4">
        <v>1.3958366334029169</v>
      </c>
      <c r="G87" s="4">
        <v>-0.55461884490690849</v>
      </c>
      <c r="H87" s="4">
        <v>-0.55461884490690849</v>
      </c>
      <c r="I87" s="4">
        <v>-0.44389284684465335</v>
      </c>
      <c r="J87" s="4">
        <v>-0.55461884490690849</v>
      </c>
    </row>
    <row r="88" spans="1:10">
      <c r="A88" s="9"/>
      <c r="B88" s="4" t="s">
        <v>235</v>
      </c>
      <c r="C88" s="4">
        <v>-0.40994411086303323</v>
      </c>
      <c r="D88" s="4">
        <v>-0.40994411086303323</v>
      </c>
      <c r="E88" s="4">
        <v>2.4477608656420879</v>
      </c>
      <c r="F88" s="4">
        <v>1.190379953611157E-2</v>
      </c>
      <c r="G88" s="4">
        <v>-0.40994411086303323</v>
      </c>
      <c r="H88" s="4">
        <v>-0.40994411086303323</v>
      </c>
      <c r="I88" s="4">
        <v>-0.40994411086303323</v>
      </c>
      <c r="J88" s="4">
        <v>-0.40994411086303323</v>
      </c>
    </row>
    <row r="89" spans="1:10">
      <c r="A89" s="9"/>
      <c r="B89" s="4" t="s">
        <v>236</v>
      </c>
      <c r="C89" s="4">
        <v>-0.47808006169635836</v>
      </c>
      <c r="D89" s="4">
        <v>-0.47808006169635836</v>
      </c>
      <c r="E89" s="4">
        <v>2.3044547881042594</v>
      </c>
      <c r="F89" s="4">
        <v>0.56402558207389097</v>
      </c>
      <c r="G89" s="4">
        <v>-0.47808006169635836</v>
      </c>
      <c r="H89" s="4">
        <v>-0.47808006169635836</v>
      </c>
      <c r="I89" s="4">
        <v>-0.47808006169635836</v>
      </c>
      <c r="J89" s="4">
        <v>-0.47808006169635836</v>
      </c>
    </row>
    <row r="90" spans="1:10">
      <c r="A90" s="9"/>
      <c r="B90" s="4" t="s">
        <v>237</v>
      </c>
      <c r="C90" s="4">
        <v>-0.66616474698657901</v>
      </c>
      <c r="D90" s="4">
        <v>-0.66616474698657901</v>
      </c>
      <c r="E90" s="4">
        <v>0.81173915834503474</v>
      </c>
      <c r="F90" s="4">
        <v>0.36691131154827922</v>
      </c>
      <c r="G90" s="4">
        <v>-0.66616474698657901</v>
      </c>
      <c r="H90" s="4">
        <v>-0.66616474698657901</v>
      </c>
      <c r="I90" s="4">
        <v>2.0328187979997221</v>
      </c>
      <c r="J90" s="4">
        <v>-0.54681027994671949</v>
      </c>
    </row>
    <row r="91" spans="1:10">
      <c r="A91" s="9"/>
      <c r="B91" s="4" t="s">
        <v>238</v>
      </c>
      <c r="C91" s="4">
        <v>-0.52479962676033098</v>
      </c>
      <c r="D91" s="4">
        <v>-0.52479962676033098</v>
      </c>
      <c r="E91" s="4">
        <v>2.3957821265237298</v>
      </c>
      <c r="F91" s="4">
        <v>0.12420137503850875</v>
      </c>
      <c r="G91" s="4">
        <v>-0.51864371649065288</v>
      </c>
      <c r="H91" s="4">
        <v>-0.52479962676033098</v>
      </c>
      <c r="I91" s="4">
        <v>-4.2550144681888967E-2</v>
      </c>
      <c r="J91" s="4">
        <v>-0.38439076010870415</v>
      </c>
    </row>
    <row r="92" spans="1:10">
      <c r="A92" s="9"/>
      <c r="B92" s="4" t="s">
        <v>239</v>
      </c>
      <c r="C92" s="4">
        <v>-0.4524036018154749</v>
      </c>
      <c r="D92" s="4">
        <v>-0.4524036018154749</v>
      </c>
      <c r="E92" s="4">
        <v>2.4517089856156535</v>
      </c>
      <c r="F92" s="4">
        <v>-0.27722015078039586</v>
      </c>
      <c r="G92" s="4">
        <v>-0.4524036018154749</v>
      </c>
      <c r="H92" s="4">
        <v>-0.4524036018154749</v>
      </c>
      <c r="I92" s="4">
        <v>-6.6184712390350467E-2</v>
      </c>
      <c r="J92" s="4">
        <v>-0.29868971518300724</v>
      </c>
    </row>
    <row r="93" spans="1:10">
      <c r="A93" s="9"/>
      <c r="B93" s="4" t="s">
        <v>240</v>
      </c>
      <c r="C93" s="4">
        <v>-0.53866874796413533</v>
      </c>
      <c r="D93" s="4">
        <v>-0.53866874796413533</v>
      </c>
      <c r="E93" s="4">
        <v>1.7502886314233497</v>
      </c>
      <c r="F93" s="4">
        <v>1.4817238563614623</v>
      </c>
      <c r="G93" s="4">
        <v>-0.53866874796413533</v>
      </c>
      <c r="H93" s="4">
        <v>-0.53866874796413533</v>
      </c>
      <c r="I93" s="4">
        <v>-0.53866874796413533</v>
      </c>
      <c r="J93" s="4">
        <v>-0.53866874796413533</v>
      </c>
    </row>
    <row r="94" spans="1:10">
      <c r="A94" s="9"/>
      <c r="B94" s="4" t="s">
        <v>241</v>
      </c>
      <c r="C94" s="4">
        <v>-0.21410558045126943</v>
      </c>
      <c r="D94" s="4">
        <v>-0.31885427665691118</v>
      </c>
      <c r="E94" s="4">
        <v>2.4625198552495635</v>
      </c>
      <c r="F94" s="4">
        <v>-0.19867834451063063</v>
      </c>
      <c r="G94" s="4">
        <v>-0.42946085085740421</v>
      </c>
      <c r="H94" s="4">
        <v>-0.4333735556249575</v>
      </c>
      <c r="I94" s="4">
        <v>-0.43164078637075537</v>
      </c>
      <c r="J94" s="4">
        <v>-0.43640646077763529</v>
      </c>
    </row>
    <row r="95" spans="1:10">
      <c r="A95" s="9"/>
      <c r="B95" s="4" t="s">
        <v>242</v>
      </c>
      <c r="C95" s="4">
        <v>-0.75434308550528828</v>
      </c>
      <c r="D95" s="4">
        <v>-0.75434308550528828</v>
      </c>
      <c r="E95" s="4">
        <v>2.1630204385743315</v>
      </c>
      <c r="F95" s="4">
        <v>0.50813830211289257</v>
      </c>
      <c r="G95" s="4">
        <v>-0.51911446111280057</v>
      </c>
      <c r="H95" s="4">
        <v>-0.52058546745632184</v>
      </c>
      <c r="I95" s="4">
        <v>0.3728057185089349</v>
      </c>
      <c r="J95" s="4">
        <v>-0.49557835961646007</v>
      </c>
    </row>
    <row r="96" spans="1:10">
      <c r="A96" s="9"/>
      <c r="B96" s="4" t="s">
        <v>243</v>
      </c>
      <c r="C96" s="4">
        <v>-0.41670674127601726</v>
      </c>
      <c r="D96" s="4">
        <v>-0.41670674127601726</v>
      </c>
      <c r="E96" s="4">
        <v>2.4401899282157693</v>
      </c>
      <c r="F96" s="4">
        <v>6.0050519440334502E-2</v>
      </c>
      <c r="G96" s="4">
        <v>-0.41670674127601726</v>
      </c>
      <c r="H96" s="4">
        <v>-0.41670674127601726</v>
      </c>
      <c r="I96" s="4">
        <v>-0.41670674127601726</v>
      </c>
      <c r="J96" s="4">
        <v>-0.41670674127601726</v>
      </c>
    </row>
    <row r="97" spans="1:10">
      <c r="A97" s="9"/>
      <c r="B97" s="4" t="s">
        <v>244</v>
      </c>
      <c r="C97" s="4">
        <v>-0.33772886433227278</v>
      </c>
      <c r="D97" s="4">
        <v>-0.37133372645488699</v>
      </c>
      <c r="E97" s="4">
        <v>2.4676889583371695</v>
      </c>
      <c r="F97" s="4">
        <v>-0.17285202897950333</v>
      </c>
      <c r="G97" s="4">
        <v>-0.39371259348242549</v>
      </c>
      <c r="H97" s="4">
        <v>-0.3968632480106668</v>
      </c>
      <c r="I97" s="4">
        <v>-0.39627826270976224</v>
      </c>
      <c r="J97" s="4">
        <v>-0.39892023436765178</v>
      </c>
    </row>
    <row r="98" spans="1:10">
      <c r="A98" s="9"/>
      <c r="B98" s="4" t="s">
        <v>245</v>
      </c>
      <c r="C98" s="4">
        <v>-0.4174830414859052</v>
      </c>
      <c r="D98" s="4">
        <v>-0.4174830414859052</v>
      </c>
      <c r="E98" s="4">
        <v>2.4392494113047216</v>
      </c>
      <c r="F98" s="4">
        <v>6.5648837610709318E-2</v>
      </c>
      <c r="G98" s="4">
        <v>-0.4174830414859052</v>
      </c>
      <c r="H98" s="4">
        <v>-0.4174830414859052</v>
      </c>
      <c r="I98" s="4">
        <v>-0.4174830414859052</v>
      </c>
      <c r="J98" s="4">
        <v>-0.4174830414859052</v>
      </c>
    </row>
    <row r="99" spans="1:10">
      <c r="A99" s="9"/>
      <c r="B99" s="4" t="s">
        <v>246</v>
      </c>
      <c r="C99" s="4">
        <v>-0.44978733741127053</v>
      </c>
      <c r="D99" s="4">
        <v>-0.44978733741127053</v>
      </c>
      <c r="E99" s="4">
        <v>2.4301844328801456</v>
      </c>
      <c r="F99" s="4">
        <v>0.10372015900224359</v>
      </c>
      <c r="G99" s="4">
        <v>-0.44978733741127053</v>
      </c>
      <c r="H99" s="4">
        <v>-0.44978733741127053</v>
      </c>
      <c r="I99" s="4">
        <v>-0.32112547401242031</v>
      </c>
      <c r="J99" s="4">
        <v>-0.41362976822488673</v>
      </c>
    </row>
    <row r="100" spans="1:10">
      <c r="A100" s="9"/>
      <c r="B100" s="4" t="s">
        <v>247</v>
      </c>
      <c r="C100" s="4">
        <v>-0.47741027153478677</v>
      </c>
      <c r="D100" s="4">
        <v>-0.47741027153478677</v>
      </c>
      <c r="E100" s="4">
        <v>2.3068468398388475</v>
      </c>
      <c r="F100" s="4">
        <v>0.55761478936987263</v>
      </c>
      <c r="G100" s="4">
        <v>-0.47741027153478677</v>
      </c>
      <c r="H100" s="4">
        <v>-0.47741027153478677</v>
      </c>
      <c r="I100" s="4">
        <v>-0.47741027153478677</v>
      </c>
      <c r="J100" s="4">
        <v>-0.47741027153478677</v>
      </c>
    </row>
    <row r="101" spans="1:10">
      <c r="A101" s="9"/>
      <c r="B101" s="4" t="s">
        <v>248</v>
      </c>
      <c r="C101" s="4">
        <v>-0.51665801486067819</v>
      </c>
      <c r="D101" s="4">
        <v>-0.51665801486067819</v>
      </c>
      <c r="E101" s="4">
        <v>2.2412978981156813</v>
      </c>
      <c r="F101" s="4">
        <v>0.71110111770223661</v>
      </c>
      <c r="G101" s="4">
        <v>-0.51665801486067819</v>
      </c>
      <c r="H101" s="4">
        <v>-0.51665801486067819</v>
      </c>
      <c r="I101" s="4">
        <v>-0.36910894151452717</v>
      </c>
      <c r="J101" s="4">
        <v>-0.51665801486067819</v>
      </c>
    </row>
    <row r="102" spans="1:10">
      <c r="A102" s="9"/>
      <c r="B102" s="4" t="s">
        <v>249</v>
      </c>
      <c r="C102" s="4">
        <v>-0.64745867472182861</v>
      </c>
      <c r="D102" s="4">
        <v>-0.59205691142014616</v>
      </c>
      <c r="E102" s="4">
        <v>2.1281713272333991</v>
      </c>
      <c r="F102" s="4">
        <v>0.84605893330416171</v>
      </c>
      <c r="G102" s="4">
        <v>-0.67047814189544974</v>
      </c>
      <c r="H102" s="4">
        <v>-0.67805632633155088</v>
      </c>
      <c r="I102" s="4">
        <v>-0.22018313935682615</v>
      </c>
      <c r="J102" s="4">
        <v>-0.16599706681175957</v>
      </c>
    </row>
    <row r="103" spans="1:10">
      <c r="A103" s="9"/>
      <c r="B103" s="4" t="s">
        <v>250</v>
      </c>
      <c r="C103" s="4">
        <v>-0.52567368988604435</v>
      </c>
      <c r="D103" s="4">
        <v>-0.48240445859441822</v>
      </c>
      <c r="E103" s="4">
        <v>1.8461390320439028</v>
      </c>
      <c r="F103" s="4">
        <v>1.3649585300839893</v>
      </c>
      <c r="G103" s="4">
        <v>-0.58196181486646736</v>
      </c>
      <c r="H103" s="4">
        <v>-0.58196181486646736</v>
      </c>
      <c r="I103" s="4">
        <v>-0.48495841664328238</v>
      </c>
      <c r="J103" s="4">
        <v>-0.55413736727121155</v>
      </c>
    </row>
    <row r="104" spans="1:10">
      <c r="A104" s="9"/>
      <c r="B104" s="4" t="s">
        <v>251</v>
      </c>
      <c r="C104" s="4">
        <v>-0.73988221013352162</v>
      </c>
      <c r="D104" s="4">
        <v>-0.73988221013352162</v>
      </c>
      <c r="E104" s="4">
        <v>2.0483981693785771</v>
      </c>
      <c r="F104" s="4">
        <v>0.68040912265297315</v>
      </c>
      <c r="G104" s="4">
        <v>-0.57238795399790798</v>
      </c>
      <c r="H104" s="4">
        <v>-0.6037180091647727</v>
      </c>
      <c r="I104" s="4">
        <v>0.48864757809716303</v>
      </c>
      <c r="J104" s="4">
        <v>-0.56158448669898908</v>
      </c>
    </row>
    <row r="105" spans="1:10">
      <c r="A105" s="9"/>
      <c r="B105" s="4" t="s">
        <v>252</v>
      </c>
      <c r="C105" s="4">
        <v>-0.30964109301205911</v>
      </c>
      <c r="D105" s="4">
        <v>-0.52095257448174059</v>
      </c>
      <c r="E105" s="4">
        <v>0.96993963499125935</v>
      </c>
      <c r="F105" s="4">
        <v>2.1049912836874847</v>
      </c>
      <c r="G105" s="4">
        <v>-0.57963221130731302</v>
      </c>
      <c r="H105" s="4">
        <v>-0.58363583292949806</v>
      </c>
      <c r="I105" s="4">
        <v>-0.54059690049100928</v>
      </c>
      <c r="J105" s="4">
        <v>-0.54047230645712385</v>
      </c>
    </row>
    <row r="106" spans="1:10">
      <c r="A106" s="9"/>
      <c r="B106" s="4" t="s">
        <v>253</v>
      </c>
      <c r="C106" s="4">
        <v>-0.72477766969010748</v>
      </c>
      <c r="D106" s="4">
        <v>-0.80123382374512042</v>
      </c>
      <c r="E106" s="4">
        <v>0.82123688730602495</v>
      </c>
      <c r="F106" s="4">
        <v>-0.27004135807221114</v>
      </c>
      <c r="G106" s="4">
        <v>-0.54386107259481542</v>
      </c>
      <c r="H106" s="4">
        <v>-0.71455388164786748</v>
      </c>
      <c r="I106" s="4">
        <v>2.0614268280821055</v>
      </c>
      <c r="J106" s="4">
        <v>0.17180409036199104</v>
      </c>
    </row>
    <row r="107" spans="1:10">
      <c r="A107" s="9"/>
      <c r="B107" s="4" t="s">
        <v>254</v>
      </c>
      <c r="C107" s="4">
        <v>-0.27117611562225852</v>
      </c>
      <c r="D107" s="4">
        <v>-0.50465012070507798</v>
      </c>
      <c r="E107" s="4">
        <v>0.69725303729361632</v>
      </c>
      <c r="F107" s="4">
        <v>2.2387319990408483</v>
      </c>
      <c r="G107" s="4">
        <v>-0.57965808659955231</v>
      </c>
      <c r="H107" s="4">
        <v>-0.58396271664824972</v>
      </c>
      <c r="I107" s="4">
        <v>-0.50690228152581263</v>
      </c>
      <c r="J107" s="4">
        <v>-0.48963571523351401</v>
      </c>
    </row>
    <row r="108" spans="1:10">
      <c r="A108" s="9"/>
      <c r="B108" s="4" t="s">
        <v>255</v>
      </c>
      <c r="C108" s="4">
        <v>-0.424161665511884</v>
      </c>
      <c r="D108" s="4">
        <v>-0.424161665511884</v>
      </c>
      <c r="E108" s="4">
        <v>2.430518924416099</v>
      </c>
      <c r="F108" s="4">
        <v>0.11445106865520488</v>
      </c>
      <c r="G108" s="4">
        <v>-0.424161665511884</v>
      </c>
      <c r="H108" s="4">
        <v>-0.424161665511884</v>
      </c>
      <c r="I108" s="4">
        <v>-0.424161665511884</v>
      </c>
      <c r="J108" s="4">
        <v>-0.424161665511884</v>
      </c>
    </row>
    <row r="109" spans="1:10">
      <c r="A109" s="9"/>
      <c r="B109" s="4" t="s">
        <v>256</v>
      </c>
      <c r="C109" s="4">
        <v>-0.21775694726296416</v>
      </c>
      <c r="D109" s="4">
        <v>-0.32064402266724035</v>
      </c>
      <c r="E109" s="4">
        <v>2.2075397681288704</v>
      </c>
      <c r="F109" s="4">
        <v>0.73164241060546031</v>
      </c>
      <c r="G109" s="4">
        <v>-0.59467842626125045</v>
      </c>
      <c r="H109" s="4">
        <v>-0.60447043757558849</v>
      </c>
      <c r="I109" s="4">
        <v>-0.58964050739662732</v>
      </c>
      <c r="J109" s="4">
        <v>-0.61199183757065967</v>
      </c>
    </row>
    <row r="110" spans="1:10">
      <c r="A110" s="9"/>
      <c r="B110" s="4" t="s">
        <v>257</v>
      </c>
      <c r="C110" s="4">
        <v>-0.28099519541007334</v>
      </c>
      <c r="D110" s="4">
        <v>-4.00565984645972E-2</v>
      </c>
      <c r="E110" s="4">
        <v>2.2889440861661554</v>
      </c>
      <c r="F110" s="4">
        <v>0.45746313733805422</v>
      </c>
      <c r="G110" s="4">
        <v>-0.61144096031810802</v>
      </c>
      <c r="H110" s="4">
        <v>-0.61144096031810802</v>
      </c>
      <c r="I110" s="4">
        <v>-0.59103254867521471</v>
      </c>
      <c r="J110" s="4">
        <v>-0.61144096031810802</v>
      </c>
    </row>
    <row r="111" spans="1:10">
      <c r="A111" s="9"/>
      <c r="B111" s="4" t="s">
        <v>258</v>
      </c>
      <c r="C111" s="4">
        <v>-0.5332939114002786</v>
      </c>
      <c r="D111" s="4">
        <v>-0.5332939114002786</v>
      </c>
      <c r="E111" s="4">
        <v>1.8951295094010923</v>
      </c>
      <c r="F111" s="4">
        <v>1.3046339590005795</v>
      </c>
      <c r="G111" s="4">
        <v>-0.5332939114002786</v>
      </c>
      <c r="H111" s="4">
        <v>-0.5332939114002786</v>
      </c>
      <c r="I111" s="4">
        <v>-0.5332939114002786</v>
      </c>
      <c r="J111" s="4">
        <v>-0.5332939114002786</v>
      </c>
    </row>
    <row r="112" spans="1:10">
      <c r="A112" s="9"/>
      <c r="B112" s="4" t="s">
        <v>259</v>
      </c>
      <c r="C112" s="4">
        <v>-0.57572971739636869</v>
      </c>
      <c r="D112" s="4">
        <v>-0.57524703290073875</v>
      </c>
      <c r="E112" s="4">
        <v>1.4052385936039598</v>
      </c>
      <c r="F112" s="4">
        <v>1.8116277979891371</v>
      </c>
      <c r="G112" s="4">
        <v>-0.57144783880610339</v>
      </c>
      <c r="H112" s="4">
        <v>-0.57594770394278216</v>
      </c>
      <c r="I112" s="4">
        <v>-0.47987791884483028</v>
      </c>
      <c r="J112" s="4">
        <v>-0.43861617970227401</v>
      </c>
    </row>
    <row r="113" spans="1:10">
      <c r="A113" s="9"/>
      <c r="B113" s="4" t="s">
        <v>260</v>
      </c>
      <c r="C113" s="4">
        <v>-0.72346540368474743</v>
      </c>
      <c r="D113" s="4">
        <v>-0.72346540368474743</v>
      </c>
      <c r="E113" s="4">
        <v>0.13756920376306733</v>
      </c>
      <c r="F113" s="4">
        <v>4.4446628941078446E-2</v>
      </c>
      <c r="G113" s="4">
        <v>-0.72346540368474743</v>
      </c>
      <c r="H113" s="4">
        <v>-0.72346540368474743</v>
      </c>
      <c r="I113" s="4">
        <v>2.1332377169620789</v>
      </c>
      <c r="J113" s="4">
        <v>0.57860806507276463</v>
      </c>
    </row>
    <row r="114" spans="1:10">
      <c r="A114" s="9"/>
      <c r="B114" s="4" t="s">
        <v>261</v>
      </c>
      <c r="C114" s="4">
        <v>-0.48262497121782827</v>
      </c>
      <c r="D114" s="4">
        <v>-0.48262497121782827</v>
      </c>
      <c r="E114" s="4">
        <v>2.287444830863413</v>
      </c>
      <c r="F114" s="4">
        <v>0.60830499644355618</v>
      </c>
      <c r="G114" s="4">
        <v>-0.48262497121782827</v>
      </c>
      <c r="H114" s="4">
        <v>-0.48262497121782827</v>
      </c>
      <c r="I114" s="4">
        <v>-0.48262497121782827</v>
      </c>
      <c r="J114" s="4">
        <v>-0.48262497121782827</v>
      </c>
    </row>
    <row r="115" spans="1:10">
      <c r="A115" s="9"/>
      <c r="B115" s="4" t="s">
        <v>262</v>
      </c>
      <c r="C115" s="4">
        <v>-0.5833735078205764</v>
      </c>
      <c r="D115" s="4">
        <v>-0.5833735078205764</v>
      </c>
      <c r="E115" s="4">
        <v>2.2059808364653262</v>
      </c>
      <c r="F115" s="4">
        <v>0.76471435493748052</v>
      </c>
      <c r="G115" s="4">
        <v>-0.52173767266413662</v>
      </c>
      <c r="H115" s="4">
        <v>-0.55788785294457299</v>
      </c>
      <c r="I115" s="4">
        <v>-0.25623564607431537</v>
      </c>
      <c r="J115" s="4">
        <v>-0.46808700407862869</v>
      </c>
    </row>
    <row r="116" spans="1:10">
      <c r="A116" s="9"/>
      <c r="B116" s="4" t="s">
        <v>263</v>
      </c>
      <c r="C116" s="4">
        <v>-0.4737703488920077</v>
      </c>
      <c r="D116" s="4">
        <v>-0.4737703488920077</v>
      </c>
      <c r="E116" s="4">
        <v>2.4381382614552845</v>
      </c>
      <c r="F116" s="4">
        <v>-0.28287657667442512</v>
      </c>
      <c r="G116" s="4">
        <v>-0.4737703488920077</v>
      </c>
      <c r="H116" s="4">
        <v>-0.4737703488920077</v>
      </c>
      <c r="I116" s="4">
        <v>1.7866597369586821E-2</v>
      </c>
      <c r="J116" s="4">
        <v>-0.27804688658241561</v>
      </c>
    </row>
    <row r="117" spans="1:10">
      <c r="A117" s="9"/>
      <c r="B117" s="4" t="s">
        <v>264</v>
      </c>
      <c r="C117" s="4">
        <v>-0.52873241028880058</v>
      </c>
      <c r="D117" s="4">
        <v>-0.58899040840669026</v>
      </c>
      <c r="E117" s="4">
        <v>-0.21239923238604427</v>
      </c>
      <c r="F117" s="4">
        <v>-0.17732849692587316</v>
      </c>
      <c r="G117" s="4">
        <v>-0.58009269304555666</v>
      </c>
      <c r="H117" s="4">
        <v>-0.58899040840669026</v>
      </c>
      <c r="I117" s="4">
        <v>2.3461458068775132</v>
      </c>
      <c r="J117" s="4">
        <v>0.33038784258214193</v>
      </c>
    </row>
    <row r="118" spans="1:10">
      <c r="A118" s="9"/>
      <c r="B118" s="4" t="s">
        <v>265</v>
      </c>
      <c r="C118" s="4">
        <v>-0.54069741415199701</v>
      </c>
      <c r="D118" s="4">
        <v>-0.5833466710999119</v>
      </c>
      <c r="E118" s="4">
        <v>-0.2123358978155756</v>
      </c>
      <c r="F118" s="4">
        <v>-0.16451481863798292</v>
      </c>
      <c r="G118" s="4">
        <v>-0.5741721695763119</v>
      </c>
      <c r="H118" s="4">
        <v>-0.5833466710999119</v>
      </c>
      <c r="I118" s="4">
        <v>2.3518633477415487</v>
      </c>
      <c r="J118" s="4">
        <v>0.30655029464014255</v>
      </c>
    </row>
    <row r="119" spans="1:10">
      <c r="A119" s="9"/>
      <c r="B119" s="4" t="s">
        <v>266</v>
      </c>
      <c r="C119" s="4">
        <v>-0.42610442372225926</v>
      </c>
      <c r="D119" s="4">
        <v>-0.42610442372225926</v>
      </c>
      <c r="E119" s="4">
        <v>-0.42610442372225926</v>
      </c>
      <c r="F119" s="4">
        <v>-0.42610442372225926</v>
      </c>
      <c r="G119" s="4">
        <v>-0.42610442372225926</v>
      </c>
      <c r="H119" s="4">
        <v>-0.42610442372225926</v>
      </c>
      <c r="I119" s="4">
        <v>2.4277567195416236</v>
      </c>
      <c r="J119" s="4">
        <v>0.12886982279193199</v>
      </c>
    </row>
    <row r="120" spans="1:10">
      <c r="A120" s="9"/>
      <c r="B120" s="4" t="s">
        <v>267</v>
      </c>
      <c r="C120" s="4">
        <v>-0.52070717619683238</v>
      </c>
      <c r="D120" s="4">
        <v>-0.45231766348613961</v>
      </c>
      <c r="E120" s="4">
        <v>2.0943244266738095</v>
      </c>
      <c r="F120" s="4">
        <v>1.0040568327352275</v>
      </c>
      <c r="G120" s="4">
        <v>-0.5399685187338954</v>
      </c>
      <c r="H120" s="4">
        <v>-0.5399685187338954</v>
      </c>
      <c r="I120" s="4">
        <v>-0.50920051678921363</v>
      </c>
      <c r="J120" s="4">
        <v>-0.53621886546905995</v>
      </c>
    </row>
    <row r="121" spans="1:10">
      <c r="A121" s="9"/>
      <c r="B121" s="4" t="s">
        <v>268</v>
      </c>
      <c r="C121" s="4">
        <v>-0.72985306997730526</v>
      </c>
      <c r="D121" s="4">
        <v>-0.72985306997730526</v>
      </c>
      <c r="E121" s="4">
        <v>1.558912931843631</v>
      </c>
      <c r="F121" s="4">
        <v>1.5284355910894232</v>
      </c>
      <c r="G121" s="4">
        <v>-0.72985306997730526</v>
      </c>
      <c r="H121" s="4">
        <v>-0.72985306997730526</v>
      </c>
      <c r="I121" s="4">
        <v>0.12678268980342713</v>
      </c>
      <c r="J121" s="4">
        <v>-0.29471893282726058</v>
      </c>
    </row>
    <row r="122" spans="1:10">
      <c r="A122" s="9"/>
      <c r="B122" s="4" t="s">
        <v>269</v>
      </c>
      <c r="C122" s="4">
        <v>-0.50464875847961055</v>
      </c>
      <c r="D122" s="4">
        <v>-0.50464875847961055</v>
      </c>
      <c r="E122" s="4">
        <v>2.1802461829728577</v>
      </c>
      <c r="F122" s="4">
        <v>0.84764636790480563</v>
      </c>
      <c r="G122" s="4">
        <v>-0.50464875847961055</v>
      </c>
      <c r="H122" s="4">
        <v>-0.50464875847961055</v>
      </c>
      <c r="I122" s="4">
        <v>-0.50464875847961055</v>
      </c>
      <c r="J122" s="4">
        <v>-0.50464875847961055</v>
      </c>
    </row>
    <row r="123" spans="1:10">
      <c r="A123" s="9"/>
      <c r="B123" s="4" t="s">
        <v>270</v>
      </c>
      <c r="C123" s="4">
        <v>-0.44944138310997506</v>
      </c>
      <c r="D123" s="4">
        <v>-0.44944138310997506</v>
      </c>
      <c r="E123" s="4">
        <v>2.3856424793416489</v>
      </c>
      <c r="F123" s="4">
        <v>0.31100581931820165</v>
      </c>
      <c r="G123" s="4">
        <v>-0.44944138310997506</v>
      </c>
      <c r="H123" s="4">
        <v>-0.44944138310997506</v>
      </c>
      <c r="I123" s="4">
        <v>-0.44944138310997506</v>
      </c>
      <c r="J123" s="4">
        <v>-0.44944138310997506</v>
      </c>
    </row>
    <row r="124" spans="1:10">
      <c r="A124" s="9"/>
      <c r="B124" s="4" t="s">
        <v>271</v>
      </c>
      <c r="C124" s="4">
        <v>-0.51657464040467282</v>
      </c>
      <c r="D124" s="4">
        <v>-0.51657464040467282</v>
      </c>
      <c r="E124" s="4">
        <v>2.095441513645667</v>
      </c>
      <c r="F124" s="4">
        <v>1.0040063287823702</v>
      </c>
      <c r="G124" s="4">
        <v>-0.51657464040467282</v>
      </c>
      <c r="H124" s="4">
        <v>-0.51657464040467282</v>
      </c>
      <c r="I124" s="4">
        <v>-0.51657464040467282</v>
      </c>
      <c r="J124" s="4">
        <v>-0.51657464040467282</v>
      </c>
    </row>
    <row r="125" spans="1:10">
      <c r="A125" s="9"/>
      <c r="B125" s="4" t="s">
        <v>272</v>
      </c>
      <c r="C125" s="4">
        <v>-0.35355339059327373</v>
      </c>
      <c r="D125" s="4">
        <v>-0.35355339059327373</v>
      </c>
      <c r="E125" s="4">
        <v>2.4748737341529159</v>
      </c>
      <c r="F125" s="4">
        <v>-0.35355339059327373</v>
      </c>
      <c r="G125" s="4">
        <v>-0.35355339059327373</v>
      </c>
      <c r="H125" s="4">
        <v>-0.35355339059327373</v>
      </c>
      <c r="I125" s="4">
        <v>-0.35355339059327373</v>
      </c>
      <c r="J125" s="4">
        <v>-0.35355339059327373</v>
      </c>
    </row>
    <row r="126" spans="1:10">
      <c r="A126" s="9"/>
      <c r="B126" s="4" t="s">
        <v>273</v>
      </c>
      <c r="C126" s="4">
        <v>-0.49949311573233623</v>
      </c>
      <c r="D126" s="4">
        <v>-0.49949311573233623</v>
      </c>
      <c r="E126" s="4">
        <v>2.2098720151603737</v>
      </c>
      <c r="F126" s="4">
        <v>0.78708667923364406</v>
      </c>
      <c r="G126" s="4">
        <v>-0.49949311573233623</v>
      </c>
      <c r="H126" s="4">
        <v>-0.49949311573233623</v>
      </c>
      <c r="I126" s="4">
        <v>-0.49949311573233623</v>
      </c>
      <c r="J126" s="4">
        <v>-0.49949311573233623</v>
      </c>
    </row>
    <row r="127" spans="1:10">
      <c r="A127" s="9"/>
      <c r="B127" s="4" t="s">
        <v>274</v>
      </c>
      <c r="C127" s="4">
        <v>-0.4154126009527771</v>
      </c>
      <c r="D127" s="4">
        <v>-0.4154126009527771</v>
      </c>
      <c r="E127" s="4">
        <v>-0.28447818794000118</v>
      </c>
      <c r="F127" s="4">
        <v>-0.34145787537944822</v>
      </c>
      <c r="G127" s="4">
        <v>-0.2339472151263024</v>
      </c>
      <c r="H127" s="4">
        <v>-0.39460683383225675</v>
      </c>
      <c r="I127" s="4">
        <v>2.4696523293506352</v>
      </c>
      <c r="J127" s="4">
        <v>-0.38433701516707264</v>
      </c>
    </row>
    <row r="128" spans="1:10">
      <c r="A128" s="9"/>
      <c r="B128" s="4" t="s">
        <v>275</v>
      </c>
      <c r="C128" s="4">
        <v>-0.53867569521940029</v>
      </c>
      <c r="D128" s="4">
        <v>-0.51496708132329772</v>
      </c>
      <c r="E128" s="4">
        <v>1.9893873052955251</v>
      </c>
      <c r="F128" s="4">
        <v>1.172390112838418</v>
      </c>
      <c r="G128" s="4">
        <v>-0.5363309272907224</v>
      </c>
      <c r="H128" s="4">
        <v>-0.53867569521940029</v>
      </c>
      <c r="I128" s="4">
        <v>-0.49445232386172167</v>
      </c>
      <c r="J128" s="4">
        <v>-0.53867569521940029</v>
      </c>
    </row>
    <row r="129" spans="1:10">
      <c r="A129" s="9"/>
      <c r="B129" s="4" t="s">
        <v>276</v>
      </c>
      <c r="C129" s="4">
        <v>-0.53263059504705823</v>
      </c>
      <c r="D129" s="4">
        <v>-0.52005927519079576</v>
      </c>
      <c r="E129" s="4">
        <v>1.983274361987476</v>
      </c>
      <c r="F129" s="4">
        <v>1.1818075950871281</v>
      </c>
      <c r="G129" s="4">
        <v>-0.53263059504705823</v>
      </c>
      <c r="H129" s="4">
        <v>-0.53263059504705823</v>
      </c>
      <c r="I129" s="4">
        <v>-0.51450030169557492</v>
      </c>
      <c r="J129" s="4">
        <v>-0.53263059504705823</v>
      </c>
    </row>
    <row r="130" spans="1:10">
      <c r="A130" s="9"/>
      <c r="B130" s="4" t="s">
        <v>277</v>
      </c>
      <c r="C130" s="4">
        <v>-0.53207522179308719</v>
      </c>
      <c r="D130" s="4">
        <v>-0.53207522179308719</v>
      </c>
      <c r="E130" s="4">
        <v>1.9167744140058081</v>
      </c>
      <c r="F130" s="4">
        <v>1.2756769167527153</v>
      </c>
      <c r="G130" s="4">
        <v>-0.53207522179308719</v>
      </c>
      <c r="H130" s="4">
        <v>-0.53207522179308719</v>
      </c>
      <c r="I130" s="4">
        <v>-0.53207522179308719</v>
      </c>
      <c r="J130" s="4">
        <v>-0.53207522179308719</v>
      </c>
    </row>
    <row r="131" spans="1:10">
      <c r="A131" s="9"/>
      <c r="B131" s="4" t="s">
        <v>278</v>
      </c>
      <c r="C131" s="4">
        <v>-0.60962504844217547</v>
      </c>
      <c r="D131" s="4">
        <v>-0.60962504844217547</v>
      </c>
      <c r="E131" s="4">
        <v>2.0576092162455097</v>
      </c>
      <c r="F131" s="4">
        <v>1.0042514811053069</v>
      </c>
      <c r="G131" s="4">
        <v>-0.60962504844217547</v>
      </c>
      <c r="H131" s="4">
        <v>-0.60962504844217547</v>
      </c>
      <c r="I131" s="4">
        <v>-0.11564030885370079</v>
      </c>
      <c r="J131" s="4">
        <v>-0.50772019472841345</v>
      </c>
    </row>
    <row r="132" spans="1:10">
      <c r="A132" s="9"/>
      <c r="B132" s="4" t="s">
        <v>279</v>
      </c>
      <c r="C132" s="4">
        <v>-0.53727853494837374</v>
      </c>
      <c r="D132" s="4">
        <v>-0.53727853494837374</v>
      </c>
      <c r="E132" s="4">
        <v>1.8015230071805148</v>
      </c>
      <c r="F132" s="4">
        <v>1.4221482025097274</v>
      </c>
      <c r="G132" s="4">
        <v>-0.53727853494837374</v>
      </c>
      <c r="H132" s="4">
        <v>-0.53727853494837374</v>
      </c>
      <c r="I132" s="4">
        <v>-0.53727853494837374</v>
      </c>
      <c r="J132" s="4">
        <v>-0.53727853494837374</v>
      </c>
    </row>
    <row r="133" spans="1:10">
      <c r="A133" s="9"/>
      <c r="B133" s="4" t="s">
        <v>280</v>
      </c>
      <c r="C133" s="4">
        <v>-0.53738036220206575</v>
      </c>
      <c r="D133" s="4">
        <v>-0.53738036220206575</v>
      </c>
      <c r="E133" s="4">
        <v>2.2236682948204818</v>
      </c>
      <c r="F133" s="4">
        <v>0.74805723091922005</v>
      </c>
      <c r="G133" s="4">
        <v>-0.53738036220206575</v>
      </c>
      <c r="H133" s="4">
        <v>-0.53738036220206575</v>
      </c>
      <c r="I133" s="4">
        <v>-0.37512074404343793</v>
      </c>
      <c r="J133" s="4">
        <v>-0.44708333288800056</v>
      </c>
    </row>
    <row r="134" spans="1:10">
      <c r="A134" s="9"/>
      <c r="B134" s="4" t="s">
        <v>281</v>
      </c>
      <c r="C134" s="4">
        <v>-0.52105306306857868</v>
      </c>
      <c r="D134" s="4">
        <v>-0.52105306306857868</v>
      </c>
      <c r="E134" s="4">
        <v>2.0551393367749475</v>
      </c>
      <c r="F134" s="4">
        <v>1.0711790416365241</v>
      </c>
      <c r="G134" s="4">
        <v>-0.52105306306857868</v>
      </c>
      <c r="H134" s="4">
        <v>-0.52105306306857868</v>
      </c>
      <c r="I134" s="4">
        <v>-0.52105306306857868</v>
      </c>
      <c r="J134" s="4">
        <v>-0.52105306306857868</v>
      </c>
    </row>
    <row r="135" spans="1:10">
      <c r="A135" s="9"/>
      <c r="B135" s="4" t="s">
        <v>282</v>
      </c>
      <c r="C135" s="4">
        <v>-0.51102054551373577</v>
      </c>
      <c r="D135" s="4">
        <v>-0.51102054551373577</v>
      </c>
      <c r="E135" s="4">
        <v>2.3785585747082312</v>
      </c>
      <c r="F135" s="4">
        <v>0.26652884748043332</v>
      </c>
      <c r="G135" s="4">
        <v>-0.51102054551373577</v>
      </c>
      <c r="H135" s="4">
        <v>-0.51102054551373577</v>
      </c>
      <c r="I135" s="4">
        <v>-0.14843382139339828</v>
      </c>
      <c r="J135" s="4">
        <v>-0.45257141874032386</v>
      </c>
    </row>
    <row r="136" spans="1:10">
      <c r="A136" s="9"/>
      <c r="B136" s="4" t="s">
        <v>283</v>
      </c>
      <c r="C136" s="4">
        <v>-0.49626602259717262</v>
      </c>
      <c r="D136" s="4">
        <v>-0.49626602259717262</v>
      </c>
      <c r="E136" s="4">
        <v>2.2267956408139438</v>
      </c>
      <c r="F136" s="4">
        <v>0.75080049476909139</v>
      </c>
      <c r="G136" s="4">
        <v>-0.49626602259717262</v>
      </c>
      <c r="H136" s="4">
        <v>-0.49626602259717262</v>
      </c>
      <c r="I136" s="4">
        <v>-0.49626602259717262</v>
      </c>
      <c r="J136" s="4">
        <v>-0.49626602259717262</v>
      </c>
    </row>
    <row r="137" spans="1:10">
      <c r="A137" s="9"/>
      <c r="B137" s="4" t="s">
        <v>284</v>
      </c>
      <c r="C137" s="4">
        <v>-0.70848814245103386</v>
      </c>
      <c r="D137" s="4">
        <v>-0.80153536566223893</v>
      </c>
      <c r="E137" s="4">
        <v>0.72798375112385749</v>
      </c>
      <c r="F137" s="4">
        <v>-0.23616271415034465</v>
      </c>
      <c r="G137" s="4">
        <v>-0.5365723205179499</v>
      </c>
      <c r="H137" s="4">
        <v>-0.73861771949085253</v>
      </c>
      <c r="I137" s="4">
        <v>2.0971071783744479</v>
      </c>
      <c r="J137" s="4">
        <v>0.19628533277411372</v>
      </c>
    </row>
    <row r="138" spans="1:10">
      <c r="A138" s="9"/>
      <c r="B138" s="4" t="s">
        <v>285</v>
      </c>
      <c r="C138" s="4">
        <v>-0.55372564454770934</v>
      </c>
      <c r="D138" s="4">
        <v>-0.53242489465102039</v>
      </c>
      <c r="E138" s="4">
        <v>2.2865689992666396</v>
      </c>
      <c r="F138" s="4">
        <v>0.58428310201501454</v>
      </c>
      <c r="G138" s="4">
        <v>-0.54511811827692891</v>
      </c>
      <c r="H138" s="4">
        <v>-0.55633292983326399</v>
      </c>
      <c r="I138" s="4">
        <v>-0.33655641560497113</v>
      </c>
      <c r="J138" s="4">
        <v>-0.34669409836775994</v>
      </c>
    </row>
    <row r="139" spans="1:10">
      <c r="A139" s="9"/>
      <c r="B139" s="4" t="s">
        <v>286</v>
      </c>
      <c r="C139" s="4">
        <v>-0.82985156607181843</v>
      </c>
      <c r="D139" s="4">
        <v>-0.82985156607181843</v>
      </c>
      <c r="E139" s="4">
        <v>1.4237131968491545</v>
      </c>
      <c r="F139" s="4">
        <v>1.2020461832754796</v>
      </c>
      <c r="G139" s="4">
        <v>-0.68951233255321187</v>
      </c>
      <c r="H139" s="4">
        <v>-0.75342632146695465</v>
      </c>
      <c r="I139" s="4">
        <v>0.94343466743952575</v>
      </c>
      <c r="J139" s="4">
        <v>-0.46655226140035722</v>
      </c>
    </row>
    <row r="140" spans="1:10">
      <c r="A140" s="9"/>
      <c r="B140" s="4" t="s">
        <v>287</v>
      </c>
      <c r="C140" s="4">
        <v>-0.46753114490041453</v>
      </c>
      <c r="D140" s="4">
        <v>-0.43743226497637416</v>
      </c>
      <c r="E140" s="4">
        <v>2.3314801996708105</v>
      </c>
      <c r="F140" s="4">
        <v>0.48758842728969704</v>
      </c>
      <c r="G140" s="4">
        <v>-0.49038488902490796</v>
      </c>
      <c r="H140" s="4">
        <v>-0.49038488902490796</v>
      </c>
      <c r="I140" s="4">
        <v>-0.46922179230548378</v>
      </c>
      <c r="J140" s="4">
        <v>-0.46411364672841932</v>
      </c>
    </row>
    <row r="141" spans="1:10">
      <c r="A141" s="9"/>
      <c r="B141" s="4" t="s">
        <v>288</v>
      </c>
      <c r="C141" s="4">
        <v>-0.530027387856009</v>
      </c>
      <c r="D141" s="4">
        <v>-0.530027387856009</v>
      </c>
      <c r="E141" s="4">
        <v>1.9490412384922156</v>
      </c>
      <c r="F141" s="4">
        <v>1.2311230886438385</v>
      </c>
      <c r="G141" s="4">
        <v>-0.530027387856009</v>
      </c>
      <c r="H141" s="4">
        <v>-0.530027387856009</v>
      </c>
      <c r="I141" s="4">
        <v>-0.530027387856009</v>
      </c>
      <c r="J141" s="4">
        <v>-0.530027387856009</v>
      </c>
    </row>
    <row r="142" spans="1:10">
      <c r="A142" s="9"/>
      <c r="B142" s="4" t="s">
        <v>289</v>
      </c>
      <c r="C142" s="4">
        <v>-0.49096113525445478</v>
      </c>
      <c r="D142" s="4">
        <v>-0.49096113525445478</v>
      </c>
      <c r="E142" s="4">
        <v>2.2522972650421709</v>
      </c>
      <c r="F142" s="4">
        <v>0.6934695464845575</v>
      </c>
      <c r="G142" s="4">
        <v>-0.49096113525445478</v>
      </c>
      <c r="H142" s="4">
        <v>-0.49096113525445478</v>
      </c>
      <c r="I142" s="4">
        <v>-0.49096113525445478</v>
      </c>
      <c r="J142" s="4">
        <v>-0.49096113525445478</v>
      </c>
    </row>
    <row r="143" spans="1:10">
      <c r="A143" s="9"/>
      <c r="B143" s="4" t="s">
        <v>290</v>
      </c>
      <c r="C143" s="4">
        <v>-0.71464957342445912</v>
      </c>
      <c r="D143" s="4">
        <v>-0.71464957342445912</v>
      </c>
      <c r="E143" s="4">
        <v>0.82626107200356158</v>
      </c>
      <c r="F143" s="4">
        <v>-0.2684644336542934</v>
      </c>
      <c r="G143" s="4">
        <v>-0.66935579245475296</v>
      </c>
      <c r="H143" s="4">
        <v>-0.68146296548716401</v>
      </c>
      <c r="I143" s="4">
        <v>2.070844593517132</v>
      </c>
      <c r="J143" s="4">
        <v>0.15147667292443515</v>
      </c>
    </row>
    <row r="144" spans="1:10">
      <c r="A144" s="10"/>
      <c r="B144" s="4" t="s">
        <v>291</v>
      </c>
      <c r="C144" s="4">
        <v>-0.54451213269751597</v>
      </c>
      <c r="D144" s="4">
        <v>-0.54451213269751597</v>
      </c>
      <c r="E144" s="4">
        <v>1.372101819604965</v>
      </c>
      <c r="F144" s="4">
        <v>1.8423348918339357</v>
      </c>
      <c r="G144" s="4">
        <v>-0.54071437086283092</v>
      </c>
      <c r="H144" s="4">
        <v>-0.54451213269751597</v>
      </c>
      <c r="I144" s="4">
        <v>-0.5079907673962254</v>
      </c>
      <c r="J144" s="4">
        <v>-0.53219517508729697</v>
      </c>
    </row>
    <row r="146" spans="1:10">
      <c r="A146" s="12" t="s">
        <v>671</v>
      </c>
      <c r="B146" s="58" t="s">
        <v>293</v>
      </c>
      <c r="C146" s="58"/>
      <c r="D146" s="5" t="s">
        <v>672</v>
      </c>
      <c r="E146" s="57" t="s">
        <v>304</v>
      </c>
      <c r="F146" s="57"/>
      <c r="H146" s="12" t="s">
        <v>673</v>
      </c>
      <c r="I146" s="58" t="s">
        <v>61</v>
      </c>
      <c r="J146" s="58"/>
    </row>
    <row r="147" spans="1:10" ht="16.8">
      <c r="B147" s="2" t="s">
        <v>29</v>
      </c>
      <c r="C147" s="2" t="s">
        <v>30</v>
      </c>
      <c r="D147" s="4"/>
      <c r="E147" s="4" t="s">
        <v>305</v>
      </c>
      <c r="F147" s="4" t="s">
        <v>306</v>
      </c>
      <c r="H147" s="6"/>
      <c r="I147" s="2" t="s">
        <v>29</v>
      </c>
      <c r="J147" s="2" t="s">
        <v>30</v>
      </c>
    </row>
    <row r="148" spans="1:10" ht="13.5" customHeight="1">
      <c r="A148" s="4" t="s">
        <v>294</v>
      </c>
      <c r="B148" s="4">
        <v>1.1874497184231698</v>
      </c>
      <c r="C148" s="4">
        <v>1.9332260659694287</v>
      </c>
      <c r="D148" s="9"/>
      <c r="E148" s="4">
        <v>1.2666666666666666</v>
      </c>
      <c r="F148" s="4">
        <v>0.7</v>
      </c>
      <c r="H148" s="66" t="s">
        <v>309</v>
      </c>
      <c r="I148" s="4">
        <v>1.0736633226929826</v>
      </c>
      <c r="J148" s="4">
        <v>0.30234479897909688</v>
      </c>
    </row>
    <row r="149" spans="1:10" ht="13.5" customHeight="1">
      <c r="A149" s="4"/>
      <c r="B149" s="4">
        <v>0.88817377312952539</v>
      </c>
      <c r="C149" s="4">
        <v>1.5518905872888173</v>
      </c>
      <c r="D149" s="9"/>
      <c r="E149" s="4">
        <v>1.0333333333333334</v>
      </c>
      <c r="F149" s="4">
        <v>0.76666666666666672</v>
      </c>
      <c r="H149" s="67"/>
      <c r="I149" s="4">
        <v>0.9804334875610945</v>
      </c>
      <c r="J149" s="4">
        <v>0.23946167257521611</v>
      </c>
    </row>
    <row r="150" spans="1:10" ht="13.5" customHeight="1">
      <c r="A150" s="4"/>
      <c r="B150" s="4">
        <v>0.9243765084473049</v>
      </c>
      <c r="C150" s="4">
        <v>2.15124</v>
      </c>
      <c r="D150" s="19"/>
      <c r="E150" s="4">
        <v>1.2333333333333332</v>
      </c>
      <c r="F150" s="4">
        <v>0.73333333333333339</v>
      </c>
      <c r="H150" s="68"/>
      <c r="I150" s="4">
        <v>0.94997843345889199</v>
      </c>
      <c r="J150" s="4">
        <v>0.26903050393427608</v>
      </c>
    </row>
    <row r="151" spans="1:10" ht="13.5" customHeight="1">
      <c r="A151" s="4" t="s">
        <v>295</v>
      </c>
      <c r="B151" s="4">
        <v>1.308641975308642</v>
      </c>
      <c r="C151" s="4">
        <v>2.831275720164609</v>
      </c>
      <c r="D151" s="6"/>
      <c r="E151" s="4" t="s">
        <v>307</v>
      </c>
      <c r="F151" s="4" t="s">
        <v>308</v>
      </c>
      <c r="H151" s="66" t="s">
        <v>310</v>
      </c>
      <c r="I151" s="4">
        <v>0.89939909243919258</v>
      </c>
      <c r="J151" s="4">
        <v>0.53682856049417771</v>
      </c>
    </row>
    <row r="152" spans="1:10" ht="13.5" customHeight="1">
      <c r="A152" s="4"/>
      <c r="B152" s="4">
        <v>0.64609053497942381</v>
      </c>
      <c r="C152" s="4">
        <v>1.8847736625514404</v>
      </c>
      <c r="D152" s="9"/>
      <c r="E152" s="4">
        <v>7.5244544770504147E-3</v>
      </c>
      <c r="F152" s="4">
        <v>3.663003663003663E-3</v>
      </c>
      <c r="H152" s="67"/>
      <c r="I152" s="4">
        <v>1.03701253524877</v>
      </c>
      <c r="J152" s="4">
        <v>0.33829021036885376</v>
      </c>
    </row>
    <row r="153" spans="1:10" ht="13.5" customHeight="1">
      <c r="A153" s="4"/>
      <c r="B153" s="4">
        <v>1.0452674897119341</v>
      </c>
      <c r="C153" s="4">
        <v>3.9465020576131686</v>
      </c>
      <c r="D153" s="9"/>
      <c r="E153" s="4">
        <v>7.6074553062000757E-3</v>
      </c>
      <c r="F153" s="4">
        <v>3.8550501156515032E-3</v>
      </c>
      <c r="H153" s="68"/>
      <c r="I153" s="4">
        <v>1.0721697473827767</v>
      </c>
      <c r="J153" s="4">
        <v>0.5044325693678392</v>
      </c>
    </row>
    <row r="154" spans="1:10" ht="13.5" customHeight="1">
      <c r="A154" s="4" t="s">
        <v>298</v>
      </c>
      <c r="B154" s="4">
        <v>0.96291012838801715</v>
      </c>
      <c r="C154" s="4">
        <v>0.69115549215406558</v>
      </c>
      <c r="D154" s="10"/>
      <c r="E154" s="4">
        <v>8.4104289318755257E-3</v>
      </c>
      <c r="F154" s="4">
        <v>4.1928721174004195E-3</v>
      </c>
      <c r="H154" s="66" t="s">
        <v>311</v>
      </c>
      <c r="I154" s="4">
        <v>0.88184785019120282</v>
      </c>
      <c r="J154" s="4">
        <v>0.41844260793797361</v>
      </c>
    </row>
    <row r="155" spans="1:10" ht="13.5" customHeight="1">
      <c r="A155" s="4"/>
      <c r="B155" s="4">
        <v>1.1340941512125535</v>
      </c>
      <c r="C155" s="4">
        <v>0.73609129814550645</v>
      </c>
      <c r="H155" s="67"/>
      <c r="I155" s="4">
        <v>1.2483536231628731</v>
      </c>
      <c r="J155" s="4">
        <v>0.50640082725611935</v>
      </c>
    </row>
    <row r="156" spans="1:10" ht="13.5" customHeight="1">
      <c r="A156" s="4"/>
      <c r="B156" s="4">
        <v>0.90299572039942944</v>
      </c>
      <c r="C156" s="4">
        <v>0.70399429386590584</v>
      </c>
      <c r="H156" s="68"/>
      <c r="I156" s="4">
        <v>0.90838240478489995</v>
      </c>
      <c r="J156" s="4">
        <v>0.4046023674474889</v>
      </c>
    </row>
    <row r="157" spans="1:10" ht="13.5" customHeight="1">
      <c r="A157" s="4" t="s">
        <v>296</v>
      </c>
      <c r="B157" s="4">
        <v>1.2860869565217392</v>
      </c>
      <c r="C157" s="4">
        <v>2.5043478260869567</v>
      </c>
      <c r="H157" s="66" t="s">
        <v>312</v>
      </c>
      <c r="I157" s="4">
        <v>0.90218799873997113</v>
      </c>
      <c r="J157" s="4">
        <v>0.39474694335027766</v>
      </c>
    </row>
    <row r="158" spans="1:10" ht="13.5" customHeight="1">
      <c r="A158" s="4"/>
      <c r="B158" s="4">
        <v>0.55565217391304345</v>
      </c>
      <c r="C158" s="4">
        <v>1.7217391304347827</v>
      </c>
      <c r="H158" s="67"/>
      <c r="I158" s="4">
        <v>1.1483401132089179</v>
      </c>
      <c r="J158" s="4">
        <v>0.36058842708225081</v>
      </c>
    </row>
    <row r="159" spans="1:10" ht="13.5" customHeight="1">
      <c r="A159" s="4"/>
      <c r="B159" s="4">
        <v>1.1582608695652175</v>
      </c>
      <c r="C159" s="4">
        <v>1.7608695652173914</v>
      </c>
      <c r="H159" s="68"/>
      <c r="I159" s="4">
        <v>0.96523357184561931</v>
      </c>
      <c r="J159" s="4">
        <v>0.4005349387948105</v>
      </c>
    </row>
    <row r="160" spans="1:10" ht="13.5" customHeight="1">
      <c r="A160" s="4" t="s">
        <v>297</v>
      </c>
      <c r="B160" s="4">
        <v>1.0640000000000001</v>
      </c>
      <c r="C160" s="4">
        <v>0.44080000000000003</v>
      </c>
      <c r="H160" s="66" t="s">
        <v>313</v>
      </c>
      <c r="I160" s="4">
        <v>0.96231091652519374</v>
      </c>
      <c r="J160" s="4">
        <v>0.62721197092155934</v>
      </c>
    </row>
    <row r="161" spans="1:10" ht="13.5" customHeight="1">
      <c r="A161" s="4"/>
      <c r="B161" s="4">
        <v>0.96</v>
      </c>
      <c r="C161" s="4">
        <v>0.57640000000000002</v>
      </c>
      <c r="H161" s="67"/>
      <c r="I161" s="4">
        <v>1.0481716544290851</v>
      </c>
      <c r="J161" s="4">
        <v>0.57931703755046471</v>
      </c>
    </row>
    <row r="162" spans="1:10" ht="13.5" customHeight="1">
      <c r="A162" s="4"/>
      <c r="B162" s="4">
        <v>0.97599999999999998</v>
      </c>
      <c r="C162" s="4">
        <v>0.71199999999999997</v>
      </c>
      <c r="H162" s="68"/>
      <c r="I162" s="4">
        <v>0.99140744643107537</v>
      </c>
      <c r="J162" s="4">
        <v>0.69922321991927372</v>
      </c>
    </row>
    <row r="163" spans="1:10" ht="14.25" customHeight="1">
      <c r="A163" s="4" t="s">
        <v>299</v>
      </c>
      <c r="B163" s="4" t="s">
        <v>300</v>
      </c>
      <c r="C163" s="4">
        <v>0.75021753375801647</v>
      </c>
      <c r="H163" s="66" t="s">
        <v>314</v>
      </c>
      <c r="I163" s="4">
        <v>0.94853637165913429</v>
      </c>
      <c r="J163" s="4">
        <v>0.5078062300521512</v>
      </c>
    </row>
    <row r="164" spans="1:10">
      <c r="A164" s="4"/>
      <c r="B164" s="4" t="s">
        <v>300</v>
      </c>
      <c r="C164" s="4">
        <v>0.92524358409693941</v>
      </c>
      <c r="H164" s="67"/>
      <c r="I164" s="4">
        <v>1.0307360957979246</v>
      </c>
      <c r="J164" s="4">
        <v>0.49675279844553072</v>
      </c>
    </row>
    <row r="165" spans="1:10">
      <c r="A165" s="4"/>
      <c r="B165" s="4" t="s">
        <v>300</v>
      </c>
      <c r="C165" s="4">
        <v>1.3245388821450439</v>
      </c>
      <c r="H165" s="68"/>
      <c r="I165" s="4">
        <v>1.0228183863170566</v>
      </c>
      <c r="J165" s="4">
        <v>0.5292330264486016</v>
      </c>
    </row>
    <row r="166" spans="1:10" ht="13.5" customHeight="1">
      <c r="A166" s="4" t="s">
        <v>301</v>
      </c>
      <c r="B166" s="4">
        <v>0.84485666104553114</v>
      </c>
      <c r="C166" s="4">
        <v>2.4839797639123105</v>
      </c>
      <c r="H166" s="66" t="s">
        <v>315</v>
      </c>
      <c r="I166" s="4">
        <v>0.98408738399143758</v>
      </c>
      <c r="J166" s="4">
        <v>0.53537004818767897</v>
      </c>
    </row>
    <row r="167" spans="1:10" ht="13.5" customHeight="1">
      <c r="A167" s="4"/>
      <c r="B167" s="4">
        <v>1.1534569983136593</v>
      </c>
      <c r="C167" s="4">
        <v>2.8128161888701517</v>
      </c>
      <c r="H167" s="67"/>
      <c r="I167" s="4">
        <v>0.9729471416072949</v>
      </c>
      <c r="J167" s="4">
        <v>0.51471949591663313</v>
      </c>
    </row>
    <row r="168" spans="1:10" ht="13.5" customHeight="1">
      <c r="A168" s="4"/>
      <c r="B168" s="4">
        <v>1.0016863406408094</v>
      </c>
      <c r="C168" s="4">
        <v>2.5952782462057336</v>
      </c>
      <c r="H168" s="68"/>
      <c r="I168" s="4">
        <v>1.0444245923635587</v>
      </c>
      <c r="J168" s="4">
        <v>0.51969364892594783</v>
      </c>
    </row>
    <row r="169" spans="1:10" ht="13.5" customHeight="1">
      <c r="A169" s="4" t="s">
        <v>302</v>
      </c>
      <c r="B169" s="4">
        <v>1.0676855895196506</v>
      </c>
      <c r="C169" s="4">
        <v>2.8231441048034935</v>
      </c>
      <c r="H169" s="66" t="s">
        <v>316</v>
      </c>
      <c r="I169" s="4">
        <v>0.90306391236190364</v>
      </c>
      <c r="J169" s="4">
        <v>0.50935732576178716</v>
      </c>
    </row>
    <row r="170" spans="1:10" ht="13.5" customHeight="1">
      <c r="A170" s="4"/>
      <c r="B170" s="4">
        <v>0.87772925764192145</v>
      </c>
      <c r="C170" s="4">
        <v>3.0327510917030569</v>
      </c>
      <c r="H170" s="67"/>
      <c r="I170" s="4">
        <v>1.0366292448655696</v>
      </c>
      <c r="J170" s="4">
        <v>0.39162641978476376</v>
      </c>
    </row>
    <row r="171" spans="1:10" ht="13.5" customHeight="1">
      <c r="A171" s="4"/>
      <c r="B171" s="4">
        <v>1.054585152838428</v>
      </c>
      <c r="C171" s="4">
        <v>2.6135371179039302</v>
      </c>
      <c r="H171" s="68"/>
      <c r="I171" s="4">
        <v>1.0682134836166766</v>
      </c>
      <c r="J171" s="4">
        <v>0.62598500326016371</v>
      </c>
    </row>
    <row r="172" spans="1:10">
      <c r="H172" s="69" t="s">
        <v>317</v>
      </c>
      <c r="I172" s="4">
        <v>1.0614354710623681</v>
      </c>
      <c r="J172" s="4">
        <v>0.32645740391745431</v>
      </c>
    </row>
    <row r="173" spans="1:10">
      <c r="B173" s="4" t="s">
        <v>303</v>
      </c>
      <c r="H173" s="70"/>
      <c r="I173" s="4">
        <v>0.99002829744363419</v>
      </c>
      <c r="J173" s="4">
        <v>0.39329034281424646</v>
      </c>
    </row>
    <row r="174" spans="1:10">
      <c r="H174" s="71"/>
      <c r="I174" s="4">
        <v>0.95160955749756748</v>
      </c>
      <c r="J174" s="4">
        <v>0.3103443242940554</v>
      </c>
    </row>
    <row r="175" spans="1:10">
      <c r="H175" s="72" t="s">
        <v>318</v>
      </c>
      <c r="I175" s="4">
        <v>0.96706962503782989</v>
      </c>
      <c r="J175" s="4">
        <v>0.37947892399593208</v>
      </c>
    </row>
    <row r="176" spans="1:10">
      <c r="H176" s="72"/>
      <c r="I176" s="4">
        <v>1.0137955009814796</v>
      </c>
      <c r="J176" s="4">
        <v>0.2898526672645792</v>
      </c>
    </row>
    <row r="177" spans="8:10">
      <c r="H177" s="72"/>
      <c r="I177" s="4">
        <v>1.0199805676370559</v>
      </c>
      <c r="J177" s="4">
        <v>0.30990902342058291</v>
      </c>
    </row>
  </sheetData>
  <mergeCells count="14">
    <mergeCell ref="B1:J1"/>
    <mergeCell ref="B146:C146"/>
    <mergeCell ref="H175:H177"/>
    <mergeCell ref="E146:F146"/>
    <mergeCell ref="I146:J146"/>
    <mergeCell ref="H148:H150"/>
    <mergeCell ref="H151:H153"/>
    <mergeCell ref="H154:H156"/>
    <mergeCell ref="H157:H159"/>
    <mergeCell ref="H160:H162"/>
    <mergeCell ref="H163:H165"/>
    <mergeCell ref="H166:H168"/>
    <mergeCell ref="H169:H171"/>
    <mergeCell ref="H172:H17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4" workbookViewId="0">
      <selection activeCell="E26" sqref="E26"/>
    </sheetView>
  </sheetViews>
  <sheetFormatPr defaultRowHeight="14.4"/>
  <cols>
    <col min="1" max="1" width="19.44140625" bestFit="1" customWidth="1"/>
    <col min="2" max="2" width="17.88671875" customWidth="1"/>
    <col min="3" max="3" width="21.109375" customWidth="1"/>
  </cols>
  <sheetData>
    <row r="1" spans="1:3" ht="36" customHeight="1">
      <c r="A1" s="5" t="s">
        <v>674</v>
      </c>
      <c r="B1" s="76" t="s">
        <v>321</v>
      </c>
      <c r="C1" s="57"/>
    </row>
    <row r="2" spans="1:3" ht="16.8">
      <c r="A2" s="4"/>
      <c r="B2" s="4" t="s">
        <v>319</v>
      </c>
      <c r="C2" s="4" t="s">
        <v>320</v>
      </c>
    </row>
    <row r="3" spans="1:3">
      <c r="A3" s="9"/>
      <c r="B3" s="4">
        <v>16.6813</v>
      </c>
      <c r="C3" s="4">
        <v>8.3259000000000007</v>
      </c>
    </row>
    <row r="4" spans="1:3">
      <c r="A4" s="9"/>
      <c r="B4" s="4">
        <v>19.727900000000002</v>
      </c>
      <c r="C4" s="4">
        <v>7.0956000000000001</v>
      </c>
    </row>
    <row r="5" spans="1:3">
      <c r="A5" s="19"/>
      <c r="B5" s="4">
        <v>22.4557</v>
      </c>
      <c r="C5" s="4">
        <v>7.5621999999999998</v>
      </c>
    </row>
    <row r="8" spans="1:3" ht="30" customHeight="1">
      <c r="A8" s="5" t="s">
        <v>675</v>
      </c>
      <c r="B8" s="76" t="s">
        <v>322</v>
      </c>
      <c r="C8" s="57"/>
    </row>
    <row r="9" spans="1:3" ht="16.8">
      <c r="A9" s="4"/>
      <c r="B9" s="4" t="s">
        <v>319</v>
      </c>
      <c r="C9" s="4" t="s">
        <v>320</v>
      </c>
    </row>
    <row r="10" spans="1:3">
      <c r="A10" s="9"/>
      <c r="B10" s="4">
        <v>8.2317999999999998</v>
      </c>
      <c r="C10" s="4">
        <v>2.9845000000000002</v>
      </c>
    </row>
    <row r="11" spans="1:3">
      <c r="A11" s="9"/>
      <c r="B11" s="4">
        <v>8.2707999999999995</v>
      </c>
      <c r="C11" s="4">
        <v>1.8892</v>
      </c>
    </row>
    <row r="12" spans="1:3">
      <c r="A12" s="19"/>
      <c r="B12" s="4">
        <v>6.7460000000000004</v>
      </c>
      <c r="C12" s="4">
        <v>1.9582999999999999</v>
      </c>
    </row>
    <row r="15" spans="1:3" ht="31.5" customHeight="1">
      <c r="A15" s="5" t="s">
        <v>676</v>
      </c>
      <c r="B15" s="76" t="s">
        <v>323</v>
      </c>
      <c r="C15" s="57"/>
    </row>
    <row r="16" spans="1:3" ht="16.8">
      <c r="A16" s="4"/>
      <c r="B16" s="4" t="s">
        <v>319</v>
      </c>
      <c r="C16" s="4" t="s">
        <v>320</v>
      </c>
    </row>
    <row r="17" spans="1:3">
      <c r="A17" s="9"/>
      <c r="B17" s="4">
        <v>0.8034</v>
      </c>
      <c r="C17" s="4">
        <v>0.1668</v>
      </c>
    </row>
    <row r="18" spans="1:3">
      <c r="A18" s="9"/>
      <c r="B18" s="4">
        <v>0.72689999999999999</v>
      </c>
      <c r="C18" s="4">
        <v>0.13200000000000001</v>
      </c>
    </row>
    <row r="19" spans="1:3">
      <c r="A19" s="19"/>
      <c r="B19" s="4">
        <v>0.57520000000000004</v>
      </c>
      <c r="C19" s="4">
        <v>0.1275</v>
      </c>
    </row>
    <row r="21" spans="1:3" ht="27" customHeight="1">
      <c r="A21" s="5" t="s">
        <v>677</v>
      </c>
      <c r="B21" s="76" t="s">
        <v>324</v>
      </c>
      <c r="C21" s="57"/>
    </row>
    <row r="22" spans="1:3" ht="16.5" customHeight="1">
      <c r="A22" s="4"/>
      <c r="B22" s="4" t="s">
        <v>319</v>
      </c>
      <c r="C22" s="4" t="s">
        <v>320</v>
      </c>
    </row>
    <row r="23" spans="1:3">
      <c r="A23" s="9"/>
      <c r="B23" s="4">
        <v>2.0815999999999999</v>
      </c>
      <c r="C23" s="4">
        <v>0.53320000000000001</v>
      </c>
    </row>
    <row r="24" spans="1:3">
      <c r="A24" s="9"/>
      <c r="B24" s="4">
        <v>1.9618</v>
      </c>
      <c r="C24" s="4">
        <v>0.4501</v>
      </c>
    </row>
    <row r="25" spans="1:3">
      <c r="A25" s="19"/>
      <c r="B25" s="4">
        <v>1.6568000000000001</v>
      </c>
      <c r="C25" s="4">
        <v>0.47139999999999999</v>
      </c>
    </row>
  </sheetData>
  <mergeCells count="4">
    <mergeCell ref="B1:C1"/>
    <mergeCell ref="B8:C8"/>
    <mergeCell ref="B15:C15"/>
    <mergeCell ref="B21:C2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opLeftCell="A28" workbookViewId="0">
      <selection activeCell="D45" sqref="D45"/>
    </sheetView>
  </sheetViews>
  <sheetFormatPr defaultRowHeight="14.4"/>
  <cols>
    <col min="1" max="1" width="18.6640625" customWidth="1"/>
    <col min="2" max="2" width="16.109375" customWidth="1"/>
    <col min="3" max="4" width="20.88671875" customWidth="1"/>
    <col min="5" max="5" width="20.33203125" customWidth="1"/>
    <col min="6" max="6" width="15.6640625" customWidth="1"/>
  </cols>
  <sheetData>
    <row r="1" spans="1:10">
      <c r="A1" s="5" t="s">
        <v>678</v>
      </c>
      <c r="B1" s="57" t="s">
        <v>327</v>
      </c>
      <c r="C1" s="57"/>
      <c r="D1" s="57"/>
      <c r="E1" s="57"/>
    </row>
    <row r="2" spans="1:10" ht="16.8">
      <c r="A2" s="3"/>
      <c r="B2" s="3" t="s">
        <v>16</v>
      </c>
      <c r="C2" s="2" t="s">
        <v>17</v>
      </c>
      <c r="D2" s="2" t="s">
        <v>18</v>
      </c>
      <c r="E2" s="2" t="s">
        <v>19</v>
      </c>
    </row>
    <row r="3" spans="1:10">
      <c r="A3" s="3"/>
      <c r="B3" s="4">
        <v>0.375</v>
      </c>
      <c r="C3" s="4">
        <v>0.75</v>
      </c>
      <c r="D3" s="4">
        <v>0.625</v>
      </c>
      <c r="E3" s="4">
        <v>0.97</v>
      </c>
    </row>
    <row r="4" spans="1:10">
      <c r="A4" s="3"/>
      <c r="B4" s="4">
        <v>0.125</v>
      </c>
      <c r="C4" s="4">
        <v>0.875</v>
      </c>
      <c r="D4" s="4">
        <v>0.625</v>
      </c>
      <c r="E4" s="4">
        <v>0.875</v>
      </c>
      <c r="G4" s="18"/>
      <c r="H4" s="18"/>
      <c r="I4" s="18"/>
      <c r="J4" s="18"/>
    </row>
    <row r="5" spans="1:10">
      <c r="A5" s="3"/>
      <c r="B5" s="4">
        <v>0.25</v>
      </c>
      <c r="C5" s="4">
        <v>0.75</v>
      </c>
      <c r="D5" s="4">
        <v>0.75</v>
      </c>
      <c r="E5" s="4">
        <v>0.875</v>
      </c>
    </row>
    <row r="6" spans="1:10">
      <c r="A6" s="3"/>
      <c r="B6" s="4">
        <v>0.375</v>
      </c>
      <c r="C6" s="4">
        <v>0.75</v>
      </c>
      <c r="D6" s="4">
        <v>0.625</v>
      </c>
      <c r="E6" s="4">
        <v>0.69199999999999995</v>
      </c>
    </row>
    <row r="8" spans="1:10">
      <c r="A8" s="5" t="s">
        <v>679</v>
      </c>
      <c r="B8" s="57" t="s">
        <v>328</v>
      </c>
      <c r="C8" s="57"/>
      <c r="D8" s="57"/>
      <c r="E8" s="57"/>
    </row>
    <row r="9" spans="1:10" ht="16.8">
      <c r="A9" s="3"/>
      <c r="B9" s="3" t="s">
        <v>16</v>
      </c>
      <c r="C9" s="2" t="s">
        <v>17</v>
      </c>
      <c r="D9" s="2" t="s">
        <v>18</v>
      </c>
      <c r="E9" s="2" t="s">
        <v>19</v>
      </c>
    </row>
    <row r="10" spans="1:10">
      <c r="A10" s="3"/>
      <c r="B10" s="4">
        <v>0.625</v>
      </c>
      <c r="C10" s="4">
        <v>0.95833333333333337</v>
      </c>
      <c r="D10" s="4">
        <v>0.875</v>
      </c>
      <c r="E10" s="4">
        <v>0.83333333333333337</v>
      </c>
    </row>
    <row r="11" spans="1:10">
      <c r="A11" s="3"/>
      <c r="B11" s="4">
        <v>0.83333333333333337</v>
      </c>
      <c r="C11" s="4">
        <v>0.95833333333333337</v>
      </c>
      <c r="D11" s="4">
        <v>0.86956521739130432</v>
      </c>
      <c r="E11" s="4">
        <v>0.83333333333333337</v>
      </c>
    </row>
    <row r="12" spans="1:10">
      <c r="A12" s="3"/>
      <c r="B12" s="4">
        <v>0.70833333333333337</v>
      </c>
      <c r="C12" s="4">
        <v>0.95833333333333337</v>
      </c>
      <c r="D12" s="4">
        <v>0.91666666666666663</v>
      </c>
      <c r="E12" s="4">
        <v>0.79166666666666663</v>
      </c>
    </row>
    <row r="13" spans="1:10">
      <c r="A13" s="3"/>
      <c r="B13" s="4">
        <v>0.70833333333333337</v>
      </c>
      <c r="C13" s="4">
        <v>0.95652173913043481</v>
      </c>
      <c r="D13" s="4">
        <v>0.95652173913043481</v>
      </c>
      <c r="E13" s="4">
        <v>0.86363636363636365</v>
      </c>
    </row>
    <row r="15" spans="1:10">
      <c r="A15" s="5" t="s">
        <v>680</v>
      </c>
      <c r="B15" s="57" t="s">
        <v>329</v>
      </c>
      <c r="C15" s="57"/>
      <c r="D15" s="57"/>
      <c r="E15" s="57"/>
    </row>
    <row r="16" spans="1:10" ht="16.8">
      <c r="A16" s="3"/>
      <c r="B16" s="3" t="s">
        <v>16</v>
      </c>
      <c r="C16" s="2" t="s">
        <v>17</v>
      </c>
      <c r="D16" s="2" t="s">
        <v>18</v>
      </c>
      <c r="E16" s="2" t="s">
        <v>19</v>
      </c>
    </row>
    <row r="17" spans="1:5">
      <c r="A17" s="3"/>
      <c r="B17" s="4">
        <v>4.1666666666666664E-2</v>
      </c>
      <c r="C17" s="4">
        <v>0.54166666666666663</v>
      </c>
      <c r="D17" s="4">
        <v>0.31578947368421051</v>
      </c>
      <c r="E17" s="4">
        <v>0.47368421052631599</v>
      </c>
    </row>
    <row r="18" spans="1:5">
      <c r="A18" s="3"/>
      <c r="B18" s="4">
        <v>0.125</v>
      </c>
      <c r="C18" s="4">
        <v>0.375</v>
      </c>
      <c r="D18" s="4">
        <v>0.34782608695652173</v>
      </c>
      <c r="E18" s="4">
        <v>0.47368421052631576</v>
      </c>
    </row>
    <row r="19" spans="1:5">
      <c r="A19" s="3"/>
      <c r="B19" s="4">
        <v>4.1666666666666664E-2</v>
      </c>
      <c r="C19" s="4">
        <v>0.20833333333333334</v>
      </c>
      <c r="D19" s="4">
        <v>0.17391304347826086</v>
      </c>
      <c r="E19" s="4">
        <v>0.33333333333333331</v>
      </c>
    </row>
    <row r="22" spans="1:5">
      <c r="A22" s="25" t="s">
        <v>681</v>
      </c>
      <c r="B22" s="58" t="s">
        <v>61</v>
      </c>
      <c r="C22" s="58"/>
      <c r="D22" s="58"/>
      <c r="E22" s="58"/>
    </row>
    <row r="23" spans="1:5">
      <c r="A23" s="6"/>
      <c r="B23" s="57" t="s">
        <v>330</v>
      </c>
      <c r="C23" s="57"/>
      <c r="D23" s="57" t="s">
        <v>331</v>
      </c>
      <c r="E23" s="57"/>
    </row>
    <row r="24" spans="1:5" ht="19.5" customHeight="1">
      <c r="B24" s="3" t="s">
        <v>494</v>
      </c>
      <c r="C24" s="2" t="s">
        <v>496</v>
      </c>
      <c r="D24" s="3" t="s">
        <v>494</v>
      </c>
      <c r="E24" s="2" t="s">
        <v>496</v>
      </c>
    </row>
    <row r="25" spans="1:5">
      <c r="A25" s="66" t="s">
        <v>332</v>
      </c>
      <c r="B25" s="4">
        <v>1.0675966374823089</v>
      </c>
      <c r="C25" s="4">
        <v>1.3687573072103334</v>
      </c>
      <c r="D25" s="4">
        <v>1.9184839117479642</v>
      </c>
      <c r="E25" s="4">
        <v>1.8160031016232896</v>
      </c>
    </row>
    <row r="26" spans="1:5">
      <c r="A26" s="67"/>
      <c r="B26" s="4">
        <v>0.95367305868070851</v>
      </c>
      <c r="C26" s="4">
        <v>1.6238199410536789</v>
      </c>
      <c r="D26" s="4">
        <v>1.4839748756143636</v>
      </c>
      <c r="E26" s="4">
        <v>1.7980917855472918</v>
      </c>
    </row>
    <row r="27" spans="1:5">
      <c r="A27" s="68"/>
      <c r="B27" s="4">
        <v>0.98218498079810346</v>
      </c>
      <c r="C27" s="4">
        <v>1.3261019254934119</v>
      </c>
      <c r="D27" s="4">
        <v>1.7580994320673342</v>
      </c>
      <c r="E27" s="4">
        <v>2.1075497199053728</v>
      </c>
    </row>
    <row r="28" spans="1:5">
      <c r="A28" s="66" t="s">
        <v>333</v>
      </c>
      <c r="B28" s="4">
        <v>0.87905140856538455</v>
      </c>
      <c r="C28" s="4">
        <v>0.58869588341792656</v>
      </c>
      <c r="D28" s="4">
        <v>1.7267397194110117E-2</v>
      </c>
      <c r="E28" s="4">
        <v>9.5452218498444687E-3</v>
      </c>
    </row>
    <row r="29" spans="1:5">
      <c r="A29" s="67"/>
      <c r="B29" s="4">
        <v>1.0846987660437892</v>
      </c>
      <c r="C29" s="4">
        <v>0.59268787322193139</v>
      </c>
      <c r="D29" s="4">
        <v>1.8709235838329317E-2</v>
      </c>
      <c r="E29" s="4">
        <v>6.635838288588187E-3</v>
      </c>
    </row>
    <row r="30" spans="1:5">
      <c r="A30" s="68"/>
      <c r="B30" s="4">
        <v>1.0487611225362203</v>
      </c>
      <c r="C30" s="4">
        <v>0.55552334478441323</v>
      </c>
      <c r="D30" s="4">
        <v>1.5483167396067544E-2</v>
      </c>
      <c r="E30" s="4">
        <v>7.9101427425916047E-3</v>
      </c>
    </row>
    <row r="31" spans="1:5">
      <c r="A31" s="66" t="s">
        <v>334</v>
      </c>
      <c r="B31" s="4">
        <v>0.82067050004958031</v>
      </c>
      <c r="C31" s="4">
        <v>5.3455930052163811</v>
      </c>
      <c r="D31" s="4">
        <v>7.196647523769248</v>
      </c>
      <c r="E31" s="4">
        <v>17.149266899857714</v>
      </c>
    </row>
    <row r="32" spans="1:5">
      <c r="A32" s="67"/>
      <c r="B32" s="4">
        <v>0.79894882366836595</v>
      </c>
      <c r="C32" s="4">
        <v>4.7836107502436995</v>
      </c>
      <c r="D32" s="4">
        <v>6.3583392777348662</v>
      </c>
      <c r="E32" s="4">
        <v>18.441703223019637</v>
      </c>
    </row>
    <row r="33" spans="1:6">
      <c r="A33" s="68"/>
      <c r="B33" s="4">
        <v>1.5251487947109712</v>
      </c>
      <c r="C33" s="4">
        <v>3.265491153803235</v>
      </c>
      <c r="D33" s="4">
        <v>9.7902791775154761</v>
      </c>
      <c r="E33" s="4">
        <v>21.963077763424089</v>
      </c>
    </row>
    <row r="34" spans="1:6">
      <c r="A34" s="66" t="s">
        <v>335</v>
      </c>
      <c r="B34" s="4">
        <v>1.0121708125323203</v>
      </c>
      <c r="C34" s="4">
        <v>2.0818427657979495</v>
      </c>
      <c r="D34" s="4">
        <v>2.5007071382278321</v>
      </c>
      <c r="E34" s="4">
        <v>4.7470660096959287</v>
      </c>
    </row>
    <row r="35" spans="1:6">
      <c r="A35" s="67"/>
      <c r="B35" s="4">
        <v>1.0682772446975801</v>
      </c>
      <c r="C35" s="4">
        <v>2.3349005634628854</v>
      </c>
      <c r="D35" s="4">
        <v>2.8644558688617776</v>
      </c>
      <c r="E35" s="4">
        <v>3.439231218557198</v>
      </c>
    </row>
    <row r="36" spans="1:6">
      <c r="A36" s="68"/>
      <c r="B36" s="4">
        <v>0.92483064661455117</v>
      </c>
      <c r="C36" s="4">
        <v>2.481626695667583</v>
      </c>
      <c r="D36" s="4">
        <v>1.8818949683216477</v>
      </c>
      <c r="E36" s="4">
        <v>4.4833779096173068</v>
      </c>
    </row>
    <row r="37" spans="1:6">
      <c r="A37" s="37"/>
      <c r="B37" s="16"/>
      <c r="C37" s="16"/>
      <c r="D37" s="16"/>
      <c r="E37" s="16"/>
    </row>
    <row r="38" spans="1:6">
      <c r="A38" s="37"/>
      <c r="B38" s="16"/>
      <c r="C38" s="16"/>
      <c r="D38" s="16"/>
      <c r="E38" s="16"/>
    </row>
    <row r="39" spans="1:6">
      <c r="A39" s="37"/>
      <c r="B39" s="16"/>
      <c r="C39" s="16"/>
      <c r="D39" s="16"/>
      <c r="E39" s="16"/>
    </row>
    <row r="40" spans="1:6">
      <c r="A40" s="37"/>
      <c r="B40" s="16"/>
      <c r="C40" s="16"/>
      <c r="D40" s="16"/>
      <c r="E40" s="16"/>
    </row>
    <row r="41" spans="1:6">
      <c r="A41" s="37"/>
      <c r="B41" s="16"/>
      <c r="C41" s="16"/>
      <c r="D41" s="16"/>
      <c r="E41" s="16"/>
    </row>
    <row r="43" spans="1:6" ht="16.2">
      <c r="A43" s="25" t="s">
        <v>682</v>
      </c>
      <c r="B43" s="26" t="s">
        <v>143</v>
      </c>
      <c r="C43" s="29" t="s">
        <v>356</v>
      </c>
      <c r="D43" s="29" t="s">
        <v>357</v>
      </c>
      <c r="E43" s="29" t="s">
        <v>358</v>
      </c>
      <c r="F43" s="29" t="s">
        <v>359</v>
      </c>
    </row>
    <row r="44" spans="1:6">
      <c r="A44" s="9"/>
      <c r="B44" s="4" t="s">
        <v>336</v>
      </c>
      <c r="C44" s="4">
        <v>1.2488650125450069</v>
      </c>
      <c r="D44" s="4">
        <v>-1.1975989547507961</v>
      </c>
      <c r="E44" s="4">
        <v>-7.4514618886933295E-2</v>
      </c>
      <c r="F44" s="4">
        <v>2.3248561092723274E-2</v>
      </c>
    </row>
    <row r="45" spans="1:6">
      <c r="A45" s="9"/>
      <c r="B45" s="4" t="s">
        <v>337</v>
      </c>
      <c r="C45" s="4">
        <v>0.97859201940134455</v>
      </c>
      <c r="D45" s="4">
        <v>-1.3503868368083081</v>
      </c>
      <c r="E45" s="4">
        <v>0.45948227434256578</v>
      </c>
      <c r="F45" s="4">
        <v>-8.7687456935605396E-2</v>
      </c>
    </row>
    <row r="46" spans="1:6">
      <c r="A46" s="9"/>
      <c r="B46" s="4" t="s">
        <v>338</v>
      </c>
      <c r="C46" s="4">
        <v>0.73584095494455481</v>
      </c>
      <c r="D46" s="4">
        <v>-1.4240902063354801</v>
      </c>
      <c r="E46" s="4">
        <v>0.65530114893072378</v>
      </c>
      <c r="F46" s="4">
        <v>3.2948102460203951E-2</v>
      </c>
    </row>
    <row r="47" spans="1:6">
      <c r="A47" s="9"/>
      <c r="B47" s="4" t="s">
        <v>339</v>
      </c>
      <c r="C47" s="4">
        <v>1.1833679106787567</v>
      </c>
      <c r="D47" s="4">
        <v>-0.83205556219599996</v>
      </c>
      <c r="E47" s="4">
        <v>0.47457983917845964</v>
      </c>
      <c r="F47" s="4">
        <v>-0.82589218766121497</v>
      </c>
    </row>
    <row r="48" spans="1:6">
      <c r="A48" s="9"/>
      <c r="B48" s="4" t="s">
        <v>340</v>
      </c>
      <c r="C48" s="4">
        <v>0.82075430267947458</v>
      </c>
      <c r="D48" s="4">
        <v>-0.93940160345042245</v>
      </c>
      <c r="E48" s="4">
        <v>0.90692273340697827</v>
      </c>
      <c r="F48" s="4">
        <v>-0.78827543263603095</v>
      </c>
    </row>
    <row r="49" spans="1:6">
      <c r="A49" s="9"/>
      <c r="B49" s="4" t="s">
        <v>341</v>
      </c>
      <c r="C49" s="4">
        <v>0.42931731231254228</v>
      </c>
      <c r="D49" s="4">
        <v>-0.36056083649533816</v>
      </c>
      <c r="E49" s="4">
        <v>-1.1926784585015009</v>
      </c>
      <c r="F49" s="4">
        <v>1.1239219826842968</v>
      </c>
    </row>
    <row r="50" spans="1:6">
      <c r="A50" s="9"/>
      <c r="B50" s="4" t="s">
        <v>342</v>
      </c>
      <c r="C50" s="4">
        <v>1.2592227662937994</v>
      </c>
      <c r="D50" s="4">
        <v>-0.83435053707975448</v>
      </c>
      <c r="E50" s="4">
        <v>0.34790262247237036</v>
      </c>
      <c r="F50" s="4">
        <v>-0.77277485168641435</v>
      </c>
    </row>
    <row r="51" spans="1:6">
      <c r="A51" s="9"/>
      <c r="B51" s="4" t="s">
        <v>343</v>
      </c>
      <c r="C51" s="4">
        <v>0.70065418611874752</v>
      </c>
      <c r="D51" s="4">
        <v>-1.4545295594368055</v>
      </c>
      <c r="E51" s="4">
        <v>0.14320340060845149</v>
      </c>
      <c r="F51" s="4">
        <v>0.61067197270960505</v>
      </c>
    </row>
    <row r="52" spans="1:6">
      <c r="A52" s="9"/>
      <c r="B52" s="4" t="s">
        <v>344</v>
      </c>
      <c r="C52" s="4">
        <v>1.1705509388938482</v>
      </c>
      <c r="D52" s="4">
        <v>-0.97977193888340763</v>
      </c>
      <c r="E52" s="4">
        <v>0.47542532715367813</v>
      </c>
      <c r="F52" s="4">
        <v>-0.66620432716411926</v>
      </c>
    </row>
    <row r="53" spans="1:6">
      <c r="A53" s="9"/>
      <c r="B53" s="4" t="s">
        <v>345</v>
      </c>
      <c r="C53" s="4">
        <v>1.2107842782101079</v>
      </c>
      <c r="D53" s="4">
        <v>-9.4592521735165871E-2</v>
      </c>
      <c r="E53" s="4">
        <v>-1.2297027825571416</v>
      </c>
      <c r="F53" s="4">
        <v>0.11351102608219774</v>
      </c>
    </row>
    <row r="54" spans="1:6">
      <c r="A54" s="9"/>
      <c r="B54" s="4" t="s">
        <v>346</v>
      </c>
      <c r="C54" s="4">
        <v>1.3011911256521025</v>
      </c>
      <c r="D54" s="4">
        <v>-1.1074188683492279</v>
      </c>
      <c r="E54" s="4">
        <v>7.8828498938624439E-2</v>
      </c>
      <c r="F54" s="4">
        <v>-0.27260075624150082</v>
      </c>
    </row>
    <row r="55" spans="1:6">
      <c r="A55" s="9"/>
      <c r="B55" s="4" t="s">
        <v>347</v>
      </c>
      <c r="C55" s="4">
        <v>-0.84205842067191483</v>
      </c>
      <c r="D55" s="4">
        <v>-0.85665531637153658</v>
      </c>
      <c r="E55" s="4">
        <v>1.0883810356030288</v>
      </c>
      <c r="F55" s="4">
        <v>0.61033270144042517</v>
      </c>
    </row>
    <row r="56" spans="1:6">
      <c r="A56" s="9"/>
      <c r="B56" s="4" t="s">
        <v>348</v>
      </c>
      <c r="C56" s="4">
        <v>0.38862148873126778</v>
      </c>
      <c r="D56" s="4">
        <v>-0.84819022472410155</v>
      </c>
      <c r="E56" s="4">
        <v>1.2357527993171367</v>
      </c>
      <c r="F56" s="4">
        <v>-0.7761840633243029</v>
      </c>
    </row>
    <row r="57" spans="1:6">
      <c r="A57" s="9"/>
      <c r="B57" s="4" t="s">
        <v>349</v>
      </c>
      <c r="C57" s="4">
        <v>0.76891546279539269</v>
      </c>
      <c r="D57" s="4">
        <v>-0.92232438724605526</v>
      </c>
      <c r="E57" s="4">
        <v>0.95599951700351771</v>
      </c>
      <c r="F57" s="4">
        <v>-0.80259059255285514</v>
      </c>
    </row>
    <row r="58" spans="1:6">
      <c r="A58" s="9"/>
      <c r="B58" s="4" t="s">
        <v>350</v>
      </c>
      <c r="C58" s="4">
        <v>0.79213144894422904</v>
      </c>
      <c r="D58" s="4">
        <v>-1.4546749051318282</v>
      </c>
      <c r="E58" s="4">
        <v>0.46722534574467617</v>
      </c>
      <c r="F58" s="4">
        <v>0.19531811044292244</v>
      </c>
    </row>
    <row r="59" spans="1:6">
      <c r="A59" s="9"/>
      <c r="B59" s="4" t="s">
        <v>351</v>
      </c>
      <c r="C59" s="4">
        <v>1.3383145295078238</v>
      </c>
      <c r="D59" s="4">
        <v>-0.50587008531635547</v>
      </c>
      <c r="E59" s="4">
        <v>-0.9669162390224002</v>
      </c>
      <c r="F59" s="4">
        <v>0.13447179483092972</v>
      </c>
    </row>
    <row r="60" spans="1:6">
      <c r="A60" s="9"/>
      <c r="B60" s="4" t="s">
        <v>352</v>
      </c>
      <c r="C60" s="4">
        <v>-0.3196836268499878</v>
      </c>
      <c r="D60" s="4">
        <v>-0.63972285283996466</v>
      </c>
      <c r="E60" s="4">
        <v>1.4867600042934366</v>
      </c>
      <c r="F60" s="4">
        <v>-0.52735352460348384</v>
      </c>
    </row>
    <row r="61" spans="1:6">
      <c r="A61" s="9"/>
      <c r="B61" s="4" t="s">
        <v>353</v>
      </c>
      <c r="C61" s="4">
        <v>1.2583056723455281</v>
      </c>
      <c r="D61" s="4">
        <v>-1.1260356431639786</v>
      </c>
      <c r="E61" s="4">
        <v>0.19840504377232396</v>
      </c>
      <c r="F61" s="4">
        <v>-0.33067507295387288</v>
      </c>
    </row>
    <row r="62" spans="1:6">
      <c r="A62" s="9"/>
      <c r="B62" s="4" t="s">
        <v>354</v>
      </c>
      <c r="C62" s="4">
        <v>0.21730723907115274</v>
      </c>
      <c r="D62" s="4">
        <v>-1.1832406956073791</v>
      </c>
      <c r="E62" s="4">
        <v>1.2199217129441962</v>
      </c>
      <c r="F62" s="4">
        <v>-0.2539882564079724</v>
      </c>
    </row>
    <row r="63" spans="1:6">
      <c r="A63" s="10"/>
      <c r="B63" s="4" t="s">
        <v>355</v>
      </c>
      <c r="C63" s="4">
        <v>-0.24966079317508544</v>
      </c>
      <c r="D63" s="4">
        <v>-1.1244412467808114</v>
      </c>
      <c r="E63" s="4">
        <v>1.2908817755642017</v>
      </c>
      <c r="F63" s="4">
        <v>8.3220264391695498E-2</v>
      </c>
    </row>
    <row r="65" spans="1:6" ht="16.2">
      <c r="A65" s="23" t="s">
        <v>683</v>
      </c>
      <c r="B65" s="4" t="s">
        <v>365</v>
      </c>
      <c r="C65" s="4" t="s">
        <v>356</v>
      </c>
      <c r="D65" s="4" t="s">
        <v>357</v>
      </c>
      <c r="E65" s="4" t="s">
        <v>358</v>
      </c>
      <c r="F65" s="4" t="s">
        <v>359</v>
      </c>
    </row>
    <row r="66" spans="1:6">
      <c r="A66" s="27"/>
      <c r="B66" s="4" t="s">
        <v>366</v>
      </c>
      <c r="C66" s="4">
        <v>0.84258605943952303</v>
      </c>
      <c r="D66" s="4">
        <v>0.8883632307503283</v>
      </c>
      <c r="E66" s="4">
        <v>-0.90266859678495581</v>
      </c>
      <c r="F66" s="4">
        <v>-0.82828069340489552</v>
      </c>
    </row>
    <row r="67" spans="1:6">
      <c r="A67" s="27"/>
      <c r="B67" s="4" t="s">
        <v>367</v>
      </c>
      <c r="C67" s="4">
        <v>0.62795850264353037</v>
      </c>
      <c r="D67" s="4">
        <v>0.6606859816086651</v>
      </c>
      <c r="E67" s="4">
        <v>-1.4625092162544759</v>
      </c>
      <c r="F67" s="4">
        <v>0.17386473200227986</v>
      </c>
    </row>
    <row r="68" spans="1:6">
      <c r="A68" s="27"/>
      <c r="B68" s="4" t="s">
        <v>368</v>
      </c>
      <c r="C68" s="4">
        <v>6.4729777800315455E-2</v>
      </c>
      <c r="D68" s="4">
        <v>1.3593253338066247</v>
      </c>
      <c r="E68" s="4">
        <v>-0.97094666700473187</v>
      </c>
      <c r="F68" s="4">
        <v>-0.45310844460220817</v>
      </c>
    </row>
    <row r="69" spans="1:6">
      <c r="A69" s="27"/>
      <c r="B69" s="4" t="s">
        <v>369</v>
      </c>
      <c r="C69" s="4">
        <v>0.70794184936446136</v>
      </c>
      <c r="D69" s="4">
        <v>1.0087411759184604</v>
      </c>
      <c r="E69" s="4">
        <v>-0.92062824187739134</v>
      </c>
      <c r="F69" s="4">
        <v>-0.79605478340553337</v>
      </c>
    </row>
    <row r="70" spans="1:6">
      <c r="A70" s="27"/>
      <c r="B70" s="4" t="s">
        <v>370</v>
      </c>
      <c r="C70" s="4">
        <v>0.53724627275880821</v>
      </c>
      <c r="D70" s="4">
        <v>1.1049027119001895</v>
      </c>
      <c r="E70" s="4">
        <v>-1.0877482590689942</v>
      </c>
      <c r="F70" s="4">
        <v>-0.55440072559000353</v>
      </c>
    </row>
    <row r="71" spans="1:6">
      <c r="A71" s="27"/>
      <c r="B71" s="4" t="s">
        <v>371</v>
      </c>
      <c r="C71" s="4">
        <v>9.5178036414753073E-2</v>
      </c>
      <c r="D71" s="4">
        <v>1.1829270240119312</v>
      </c>
      <c r="E71" s="4">
        <v>-1.2614866731161714</v>
      </c>
      <c r="F71" s="4">
        <v>-1.661838731051174E-2</v>
      </c>
    </row>
    <row r="72" spans="1:6">
      <c r="A72" s="27"/>
      <c r="B72" s="4" t="s">
        <v>372</v>
      </c>
      <c r="C72" s="4">
        <v>-0.34902536343131541</v>
      </c>
      <c r="D72" s="4">
        <v>1.3750999275589022</v>
      </c>
      <c r="E72" s="4">
        <v>-0.99307216586617486</v>
      </c>
      <c r="F72" s="4">
        <v>-3.3002398261413664E-2</v>
      </c>
    </row>
    <row r="73" spans="1:6">
      <c r="A73" s="27"/>
      <c r="B73" s="4" t="s">
        <v>373</v>
      </c>
      <c r="C73" s="4">
        <v>0.3653443304345233</v>
      </c>
      <c r="D73" s="4">
        <v>1.2071227020566813</v>
      </c>
      <c r="E73" s="4">
        <v>-1.0803865531693304</v>
      </c>
      <c r="F73" s="4">
        <v>-0.4920804793218741</v>
      </c>
    </row>
    <row r="74" spans="1:6">
      <c r="A74" s="27"/>
      <c r="B74" s="4" t="s">
        <v>374</v>
      </c>
      <c r="C74" s="4">
        <v>-0.44837866887556849</v>
      </c>
      <c r="D74" s="4">
        <v>1.0468796858669043</v>
      </c>
      <c r="E74" s="4">
        <v>-1.1721473405860212</v>
      </c>
      <c r="F74" s="4">
        <v>0.57364632359468526</v>
      </c>
    </row>
    <row r="75" spans="1:6">
      <c r="A75" s="27"/>
      <c r="B75" s="4" t="s">
        <v>375</v>
      </c>
      <c r="C75" s="4">
        <v>5.2253359395900228E-2</v>
      </c>
      <c r="D75" s="4">
        <v>1.1917137126742303</v>
      </c>
      <c r="E75" s="4">
        <v>-1.2557662177401698</v>
      </c>
      <c r="F75" s="4">
        <v>1.1799145670042376E-2</v>
      </c>
    </row>
    <row r="76" spans="1:6">
      <c r="A76" s="27"/>
      <c r="B76" s="4" t="s">
        <v>376</v>
      </c>
      <c r="C76" s="4">
        <v>-1.0894398849378431</v>
      </c>
      <c r="D76" s="4">
        <v>0.97575920129215765</v>
      </c>
      <c r="E76" s="4">
        <v>-0.596823589139861</v>
      </c>
      <c r="F76" s="4">
        <v>0.71050427278555039</v>
      </c>
    </row>
    <row r="77" spans="1:6">
      <c r="A77" s="27"/>
      <c r="B77" s="4" t="s">
        <v>377</v>
      </c>
      <c r="C77" s="4">
        <v>-0.90349437017201772</v>
      </c>
      <c r="D77" s="4">
        <v>1.3136697284096199</v>
      </c>
      <c r="E77" s="4">
        <v>-0.63743467834222134</v>
      </c>
      <c r="F77" s="4">
        <v>0.22725932010461716</v>
      </c>
    </row>
    <row r="78" spans="1:6">
      <c r="A78" s="27"/>
      <c r="B78" s="4" t="s">
        <v>378</v>
      </c>
      <c r="C78" s="4">
        <v>-0.95911973043356169</v>
      </c>
      <c r="D78" s="4">
        <v>1.3922705764358156</v>
      </c>
      <c r="E78" s="4">
        <v>-0.37127215371621664</v>
      </c>
      <c r="F78" s="4">
        <v>-6.187869228603568E-2</v>
      </c>
    </row>
    <row r="79" spans="1:6">
      <c r="A79" s="27"/>
      <c r="B79" s="4" t="s">
        <v>379</v>
      </c>
      <c r="C79" s="4">
        <v>-0.9603952894399963</v>
      </c>
      <c r="D79" s="4">
        <v>1.0415554547447847</v>
      </c>
      <c r="E79" s="4">
        <v>-0.74396818196055992</v>
      </c>
      <c r="F79" s="4">
        <v>0.66280801665577149</v>
      </c>
    </row>
    <row r="80" spans="1:6">
      <c r="A80" s="27"/>
      <c r="B80" s="4" t="s">
        <v>380</v>
      </c>
      <c r="C80" s="4">
        <v>-0.6767253390521033</v>
      </c>
      <c r="D80" s="4">
        <v>1.3281187135407591</v>
      </c>
      <c r="E80" s="4">
        <v>-0.85766794307673011</v>
      </c>
      <c r="F80" s="4">
        <v>0.20627456858807433</v>
      </c>
    </row>
    <row r="81" spans="1:6">
      <c r="A81" s="27"/>
      <c r="B81" s="4" t="s">
        <v>381</v>
      </c>
      <c r="C81" s="4">
        <v>-0.25666905723670497</v>
      </c>
      <c r="D81" s="4">
        <v>1.390235741896499</v>
      </c>
      <c r="E81" s="4">
        <v>-0.99038625941463898</v>
      </c>
      <c r="F81" s="4">
        <v>-0.1431804252451542</v>
      </c>
    </row>
    <row r="82" spans="1:6">
      <c r="A82" s="27"/>
      <c r="B82" s="4" t="s">
        <v>382</v>
      </c>
      <c r="C82" s="4">
        <v>-0.68281269476652773</v>
      </c>
      <c r="D82" s="4">
        <v>1.1335528540111806</v>
      </c>
      <c r="E82" s="4">
        <v>-0.98274759627133346</v>
      </c>
      <c r="F82" s="4">
        <v>0.53200743702668152</v>
      </c>
    </row>
    <row r="83" spans="1:6">
      <c r="A83" s="27"/>
      <c r="B83" s="4" t="s">
        <v>383</v>
      </c>
      <c r="C83" s="4">
        <v>-0.71864338203158529</v>
      </c>
      <c r="D83" s="4">
        <v>1.2423344152876266</v>
      </c>
      <c r="E83" s="4">
        <v>-0.89549792169635545</v>
      </c>
      <c r="F83" s="4">
        <v>0.37180688844031323</v>
      </c>
    </row>
    <row r="84" spans="1:6">
      <c r="A84" s="27"/>
      <c r="B84" s="4" t="s">
        <v>384</v>
      </c>
      <c r="C84" s="4">
        <v>-0.83857620896321894</v>
      </c>
      <c r="D84" s="4">
        <v>0.88654251785691107</v>
      </c>
      <c r="E84" s="4">
        <v>-0.89279899293000242</v>
      </c>
      <c r="F84" s="4">
        <v>0.84483268403630873</v>
      </c>
    </row>
    <row r="85" spans="1:6">
      <c r="A85" s="27"/>
      <c r="B85" s="4" t="s">
        <v>385</v>
      </c>
      <c r="C85" s="4">
        <v>-0.69914878351560017</v>
      </c>
      <c r="D85" s="4">
        <v>1.2042269976603532</v>
      </c>
      <c r="E85" s="4">
        <v>-0.93572148221563611</v>
      </c>
      <c r="F85" s="4">
        <v>0.43064326807088243</v>
      </c>
    </row>
    <row r="86" spans="1:6">
      <c r="A86" s="27"/>
      <c r="B86" s="4" t="s">
        <v>386</v>
      </c>
      <c r="C86" s="4">
        <v>-0.65158833629699431</v>
      </c>
      <c r="D86" s="4">
        <v>1.3907234131631234</v>
      </c>
      <c r="E86" s="4">
        <v>-0.79861339679477794</v>
      </c>
      <c r="F86" s="4">
        <v>5.9478319928648403E-2</v>
      </c>
    </row>
    <row r="87" spans="1:6">
      <c r="A87" s="27"/>
      <c r="B87" s="4" t="s">
        <v>387</v>
      </c>
      <c r="C87" s="4">
        <v>-0.76176460413363667</v>
      </c>
      <c r="D87" s="4">
        <v>1.2224429824433953</v>
      </c>
      <c r="E87" s="4">
        <v>-0.87035307902093695</v>
      </c>
      <c r="F87" s="4">
        <v>0.40967470071117834</v>
      </c>
    </row>
    <row r="88" spans="1:6">
      <c r="A88" s="27"/>
      <c r="B88" s="4" t="s">
        <v>388</v>
      </c>
      <c r="C88" s="4">
        <v>-0.74621746142757317</v>
      </c>
      <c r="D88" s="4">
        <v>1.2788832590970123</v>
      </c>
      <c r="E88" s="4">
        <v>-0.84328639949945239</v>
      </c>
      <c r="F88" s="4">
        <v>0.31062060183001455</v>
      </c>
    </row>
    <row r="89" spans="1:6">
      <c r="A89" s="27"/>
      <c r="B89" s="4" t="s">
        <v>389</v>
      </c>
      <c r="C89" s="4">
        <v>-0.67625173348247258</v>
      </c>
      <c r="D89" s="4">
        <v>1.2512504751757658</v>
      </c>
      <c r="E89" s="4">
        <v>-0.92458023889242968</v>
      </c>
      <c r="F89" s="4">
        <v>0.3495814971991365</v>
      </c>
    </row>
    <row r="90" spans="1:6">
      <c r="A90" s="27"/>
      <c r="B90" s="4" t="s">
        <v>390</v>
      </c>
      <c r="C90" s="4">
        <v>-0.74746245777909415</v>
      </c>
      <c r="D90" s="4">
        <v>1.2880161040605569</v>
      </c>
      <c r="E90" s="4">
        <v>-0.8342871367154947</v>
      </c>
      <c r="F90" s="4">
        <v>0.29373349043403302</v>
      </c>
    </row>
    <row r="91" spans="1:6">
      <c r="A91" s="27"/>
      <c r="B91" s="4" t="s">
        <v>391</v>
      </c>
      <c r="C91" s="4">
        <v>-1.2694963654562368</v>
      </c>
      <c r="D91" s="4">
        <v>1.1529029661436712</v>
      </c>
      <c r="E91" s="4">
        <v>-0.10356237233057347</v>
      </c>
      <c r="F91" s="4">
        <v>0.22015577164313999</v>
      </c>
    </row>
    <row r="92" spans="1:6">
      <c r="A92" s="27"/>
      <c r="B92" s="4" t="s">
        <v>152</v>
      </c>
      <c r="C92" s="4">
        <v>-1.231840936099714</v>
      </c>
      <c r="D92" s="4">
        <v>0.90409321192476777</v>
      </c>
      <c r="E92" s="4">
        <v>-0.38906107393556572</v>
      </c>
      <c r="F92" s="4">
        <v>0.71680879811051257</v>
      </c>
    </row>
    <row r="93" spans="1:6">
      <c r="A93" s="27"/>
      <c r="B93" s="4" t="s">
        <v>392</v>
      </c>
      <c r="C93" s="4">
        <v>-0.86227399176681485</v>
      </c>
      <c r="D93" s="4">
        <v>1.0648610824451143</v>
      </c>
      <c r="E93" s="4">
        <v>-0.84359862869827418</v>
      </c>
      <c r="F93" s="4">
        <v>0.64101153801997446</v>
      </c>
    </row>
    <row r="94" spans="1:6">
      <c r="A94" s="27"/>
      <c r="B94" s="4" t="s">
        <v>393</v>
      </c>
      <c r="C94" s="4">
        <v>0.27090821970547835</v>
      </c>
      <c r="D94" s="4">
        <v>0.40094416516410875</v>
      </c>
      <c r="E94" s="4">
        <v>0.79105200153999988</v>
      </c>
      <c r="F94" s="4">
        <v>-1.4629043864095919</v>
      </c>
    </row>
    <row r="95" spans="1:6">
      <c r="A95" s="27"/>
      <c r="B95" s="4" t="s">
        <v>394</v>
      </c>
      <c r="C95" s="4">
        <v>0.68072072241471404</v>
      </c>
      <c r="D95" s="4">
        <v>0.78395798837334507</v>
      </c>
      <c r="E95" s="4">
        <v>-8.0654114030180135E-2</v>
      </c>
      <c r="F95" s="4">
        <v>-1.3840245967578808</v>
      </c>
    </row>
    <row r="96" spans="1:6">
      <c r="A96" s="27"/>
      <c r="B96" s="4" t="s">
        <v>395</v>
      </c>
      <c r="C96" s="4">
        <v>-0.87376601485215233</v>
      </c>
      <c r="D96" s="4">
        <v>-0.10772457717355234</v>
      </c>
      <c r="E96" s="4">
        <v>1.4243582981836309</v>
      </c>
      <c r="F96" s="4">
        <v>-0.44286770615794296</v>
      </c>
    </row>
    <row r="97" spans="1:6">
      <c r="A97" s="27"/>
      <c r="B97" s="4" t="s">
        <v>396</v>
      </c>
      <c r="C97" s="4">
        <v>0.75132658235722927</v>
      </c>
      <c r="D97" s="4">
        <v>0.92848826308455101</v>
      </c>
      <c r="E97" s="4">
        <v>-0.5548381728232924</v>
      </c>
      <c r="F97" s="4">
        <v>-1.1249766726184895</v>
      </c>
    </row>
    <row r="98" spans="1:6">
      <c r="A98" s="27"/>
      <c r="B98" s="4" t="s">
        <v>397</v>
      </c>
      <c r="C98" s="4">
        <v>4.1992547761670572E-2</v>
      </c>
      <c r="D98" s="4">
        <v>0.34060622073355074</v>
      </c>
      <c r="E98" s="4">
        <v>0.9938236303595368</v>
      </c>
      <c r="F98" s="4">
        <v>-1.3764223988547566</v>
      </c>
    </row>
    <row r="99" spans="1:6">
      <c r="A99" s="27"/>
      <c r="B99" s="4" t="s">
        <v>398</v>
      </c>
      <c r="C99" s="4">
        <v>-0.30686465296438847</v>
      </c>
      <c r="D99" s="4">
        <v>0.45249533572714801</v>
      </c>
      <c r="E99" s="4">
        <v>1.0870290249077448</v>
      </c>
      <c r="F99" s="4">
        <v>-1.2326597076705066</v>
      </c>
    </row>
    <row r="100" spans="1:6">
      <c r="A100" s="27"/>
      <c r="B100" s="4" t="s">
        <v>399</v>
      </c>
      <c r="C100" s="4">
        <v>-0.47997707280886764</v>
      </c>
      <c r="D100" s="4">
        <v>-0.24056404848214255</v>
      </c>
      <c r="E100" s="4">
        <v>1.4675557981566096</v>
      </c>
      <c r="F100" s="4">
        <v>-0.74701467686559953</v>
      </c>
    </row>
    <row r="101" spans="1:6">
      <c r="A101" s="27"/>
      <c r="B101" s="4" t="s">
        <v>400</v>
      </c>
      <c r="C101" s="4">
        <v>0.27815549508341442</v>
      </c>
      <c r="D101" s="4">
        <v>0.76792210843602737</v>
      </c>
      <c r="E101" s="4">
        <v>0.42189134900211633</v>
      </c>
      <c r="F101" s="4">
        <v>-1.4679689525215582</v>
      </c>
    </row>
    <row r="102" spans="1:6">
      <c r="A102" s="27"/>
      <c r="B102" s="4" t="s">
        <v>401</v>
      </c>
      <c r="C102" s="4">
        <v>-0.13493655256917292</v>
      </c>
      <c r="D102" s="4">
        <v>0.96704529341240686</v>
      </c>
      <c r="E102" s="4">
        <v>0.50601207213439836</v>
      </c>
      <c r="F102" s="4">
        <v>-1.3381208129776292</v>
      </c>
    </row>
    <row r="103" spans="1:6">
      <c r="A103" s="27"/>
      <c r="B103" s="4" t="s">
        <v>402</v>
      </c>
      <c r="C103" s="4">
        <v>-0.69439684400679458</v>
      </c>
      <c r="D103" s="4">
        <v>-0.34088572342151652</v>
      </c>
      <c r="E103" s="4">
        <v>1.4834841667417915</v>
      </c>
      <c r="F103" s="4">
        <v>-0.44820159931347681</v>
      </c>
    </row>
    <row r="104" spans="1:6">
      <c r="A104" s="27"/>
      <c r="B104" s="4" t="s">
        <v>403</v>
      </c>
      <c r="C104" s="4">
        <v>0.45203993571685103</v>
      </c>
      <c r="D104" s="4">
        <v>1.0117084275567614</v>
      </c>
      <c r="E104" s="4">
        <v>-0.1399171229599773</v>
      </c>
      <c r="F104" s="4">
        <v>-1.323831240313635</v>
      </c>
    </row>
    <row r="105" spans="1:6">
      <c r="A105" s="27"/>
      <c r="B105" s="4" t="s">
        <v>404</v>
      </c>
      <c r="C105" s="4">
        <v>-0.20373260740025084</v>
      </c>
      <c r="D105" s="4">
        <v>0.39674244598996461</v>
      </c>
      <c r="E105" s="4">
        <v>1.0829996498644976</v>
      </c>
      <c r="F105" s="4">
        <v>-1.2760094884542084</v>
      </c>
    </row>
    <row r="106" spans="1:6">
      <c r="A106" s="27"/>
      <c r="B106" s="4" t="s">
        <v>405</v>
      </c>
      <c r="C106" s="4">
        <v>0.64725389444868886</v>
      </c>
      <c r="D106" s="4">
        <v>1.0290537205882111</v>
      </c>
      <c r="E106" s="4">
        <v>-0.59617526905975282</v>
      </c>
      <c r="F106" s="4">
        <v>-1.0801323459771466</v>
      </c>
    </row>
    <row r="107" spans="1:6">
      <c r="A107" s="27"/>
      <c r="B107" s="4" t="s">
        <v>406</v>
      </c>
      <c r="C107" s="4">
        <v>-0.78826962874410911</v>
      </c>
      <c r="D107" s="4">
        <v>1.2602013386723752</v>
      </c>
      <c r="E107" s="4">
        <v>-0.81870242022757567</v>
      </c>
      <c r="F107" s="4">
        <v>0.34677071029930984</v>
      </c>
    </row>
    <row r="108" spans="1:6">
      <c r="A108" s="27"/>
      <c r="B108" s="4" t="s">
        <v>407</v>
      </c>
      <c r="C108" s="4">
        <v>0</v>
      </c>
      <c r="D108" s="4">
        <v>1.2820575680341748</v>
      </c>
      <c r="E108" s="4">
        <v>-0.12407008722911383</v>
      </c>
      <c r="F108" s="4">
        <v>-1.1579874808050632</v>
      </c>
    </row>
    <row r="109" spans="1:6">
      <c r="A109" s="27"/>
      <c r="B109" s="4" t="s">
        <v>408</v>
      </c>
      <c r="C109" s="4">
        <v>0.21346570088788161</v>
      </c>
      <c r="D109" s="4">
        <v>0.84575651111274797</v>
      </c>
      <c r="E109" s="4">
        <v>0.38639993958186247</v>
      </c>
      <c r="F109" s="4">
        <v>-1.4456221515824943</v>
      </c>
    </row>
    <row r="110" spans="1:6">
      <c r="A110" s="27"/>
      <c r="B110" s="4" t="s">
        <v>409</v>
      </c>
      <c r="C110" s="4">
        <v>-0.89202561806704006</v>
      </c>
      <c r="D110" s="4">
        <v>1.4300728162662073</v>
      </c>
      <c r="E110" s="4">
        <v>-0.18406877833129365</v>
      </c>
      <c r="F110" s="4">
        <v>-0.35397841986787271</v>
      </c>
    </row>
    <row r="111" spans="1:6">
      <c r="A111" s="27"/>
      <c r="B111" s="4" t="s">
        <v>410</v>
      </c>
      <c r="C111" s="4">
        <v>-0.86321855925776514</v>
      </c>
      <c r="D111" s="4">
        <v>1.4441523763885844</v>
      </c>
      <c r="E111" s="4">
        <v>-0.2741025756884844</v>
      </c>
      <c r="F111" s="4">
        <v>-0.30683124144233376</v>
      </c>
    </row>
    <row r="112" spans="1:6">
      <c r="A112" s="27"/>
      <c r="B112" s="4" t="s">
        <v>411</v>
      </c>
      <c r="C112" s="4">
        <v>-1.1355100515046992</v>
      </c>
      <c r="D112" s="4">
        <v>1.2027995360383115</v>
      </c>
      <c r="E112" s="4">
        <v>0.32803623710135754</v>
      </c>
      <c r="F112" s="4">
        <v>-0.39532572163496987</v>
      </c>
    </row>
    <row r="113" spans="1:6">
      <c r="A113" s="27"/>
      <c r="B113" s="4" t="s">
        <v>412</v>
      </c>
      <c r="C113" s="4">
        <v>-8.1723271376480541E-2</v>
      </c>
      <c r="D113" s="4">
        <v>1.4379818176244523</v>
      </c>
      <c r="E113" s="4">
        <v>-0.62422668987566943</v>
      </c>
      <c r="F113" s="4">
        <v>-0.73203185637230272</v>
      </c>
    </row>
    <row r="114" spans="1:6">
      <c r="A114" s="27"/>
      <c r="B114" s="4" t="s">
        <v>413</v>
      </c>
      <c r="C114" s="4">
        <v>-0.56339075622249246</v>
      </c>
      <c r="D114" s="4">
        <v>1.3936508180240603</v>
      </c>
      <c r="E114" s="4">
        <v>2.9652145064341707E-2</v>
      </c>
      <c r="F114" s="4">
        <v>-0.85991220686590952</v>
      </c>
    </row>
    <row r="115" spans="1:6">
      <c r="A115" s="27"/>
      <c r="B115" s="4" t="s">
        <v>414</v>
      </c>
      <c r="C115" s="4">
        <v>-1.4667346666760632</v>
      </c>
      <c r="D115" s="4">
        <v>0.53555114474027321</v>
      </c>
      <c r="E115" s="4">
        <v>0.71889297807478147</v>
      </c>
      <c r="F115" s="4">
        <v>0.21229054386100948</v>
      </c>
    </row>
    <row r="116" spans="1:6">
      <c r="A116" s="27"/>
      <c r="B116" s="4" t="s">
        <v>415</v>
      </c>
      <c r="C116" s="4">
        <v>-1.1236412422439361</v>
      </c>
      <c r="D116" s="4">
        <v>1.0485365183015825</v>
      </c>
      <c r="E116" s="4">
        <v>0.60110412034713523</v>
      </c>
      <c r="F116" s="4">
        <v>-0.52599939640478155</v>
      </c>
    </row>
    <row r="117" spans="1:6">
      <c r="A117" s="27"/>
      <c r="B117" s="4" t="s">
        <v>416</v>
      </c>
      <c r="C117" s="4">
        <v>-1.1798544629462044</v>
      </c>
      <c r="D117" s="4">
        <v>1.2457137669355893</v>
      </c>
      <c r="E117" s="4">
        <v>0.13134440738792189</v>
      </c>
      <c r="F117" s="4">
        <v>-0.19720371137730741</v>
      </c>
    </row>
    <row r="118" spans="1:6">
      <c r="A118" s="27"/>
      <c r="B118" s="4" t="s">
        <v>417</v>
      </c>
      <c r="C118" s="4">
        <v>-1.1542005866659706</v>
      </c>
      <c r="D118" s="4">
        <v>1.2181098107338539</v>
      </c>
      <c r="E118" s="4">
        <v>0.26969692556646713</v>
      </c>
      <c r="F118" s="4">
        <v>-0.33360614963435015</v>
      </c>
    </row>
    <row r="119" spans="1:6">
      <c r="A119" s="27"/>
      <c r="B119" s="4" t="s">
        <v>418</v>
      </c>
      <c r="C119" s="4">
        <v>-0.86536320660126853</v>
      </c>
      <c r="D119" s="4">
        <v>0.91324891763849292</v>
      </c>
      <c r="E119" s="4">
        <v>-0.86536320660126853</v>
      </c>
      <c r="F119" s="4">
        <v>0.81747749556404425</v>
      </c>
    </row>
    <row r="120" spans="1:6">
      <c r="A120" s="27"/>
      <c r="B120" s="4" t="s">
        <v>419</v>
      </c>
      <c r="C120" s="4">
        <v>-0.81662686593883849</v>
      </c>
      <c r="D120" s="4">
        <v>1.2243536416769798</v>
      </c>
      <c r="E120" s="4">
        <v>-0.81662686593883849</v>
      </c>
      <c r="F120" s="4">
        <v>0.40890009020069706</v>
      </c>
    </row>
    <row r="121" spans="1:6">
      <c r="A121" s="28"/>
      <c r="B121" s="4" t="s">
        <v>420</v>
      </c>
      <c r="C121" s="4">
        <v>-0.61607233590746169</v>
      </c>
      <c r="D121" s="4">
        <v>1.4768334838800261</v>
      </c>
      <c r="E121" s="4">
        <v>-0.61607233590746169</v>
      </c>
      <c r="F121" s="4">
        <v>-0.24468881206510279</v>
      </c>
    </row>
    <row r="122" spans="1:6">
      <c r="A122" s="18"/>
    </row>
  </sheetData>
  <mergeCells count="10">
    <mergeCell ref="A28:A30"/>
    <mergeCell ref="A31:A33"/>
    <mergeCell ref="A34:A36"/>
    <mergeCell ref="B1:E1"/>
    <mergeCell ref="B8:E8"/>
    <mergeCell ref="B15:E15"/>
    <mergeCell ref="B22:E22"/>
    <mergeCell ref="B23:C23"/>
    <mergeCell ref="D23:E23"/>
    <mergeCell ref="A25:A27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opLeftCell="A127" workbookViewId="0">
      <selection activeCell="C147" sqref="C147"/>
    </sheetView>
  </sheetViews>
  <sheetFormatPr defaultRowHeight="14.4"/>
  <cols>
    <col min="1" max="1" width="35.88671875" bestFit="1" customWidth="1"/>
    <col min="2" max="2" width="13.88671875" customWidth="1"/>
    <col min="3" max="3" width="13.109375" customWidth="1"/>
    <col min="4" max="4" width="13.44140625" customWidth="1"/>
    <col min="5" max="5" width="14.6640625" customWidth="1"/>
    <col min="6" max="6" width="35.88671875" bestFit="1" customWidth="1"/>
    <col min="7" max="7" width="13.88671875" customWidth="1"/>
    <col min="8" max="8" width="13.109375" customWidth="1"/>
    <col min="9" max="9" width="13.44140625" customWidth="1"/>
    <col min="11" max="11" width="36.33203125" bestFit="1" customWidth="1"/>
    <col min="12" max="12" width="13.88671875" customWidth="1"/>
    <col min="13" max="13" width="13.109375" customWidth="1"/>
    <col min="14" max="14" width="13.44140625" customWidth="1"/>
  </cols>
  <sheetData>
    <row r="1" spans="1:14">
      <c r="A1" s="5" t="s">
        <v>684</v>
      </c>
      <c r="B1" s="54" t="s">
        <v>3</v>
      </c>
      <c r="C1" s="55"/>
      <c r="D1" s="56"/>
      <c r="F1" s="5" t="s">
        <v>685</v>
      </c>
      <c r="G1" s="54" t="s">
        <v>4</v>
      </c>
      <c r="H1" s="55"/>
      <c r="I1" s="56"/>
      <c r="K1" s="5" t="s">
        <v>686</v>
      </c>
      <c r="L1" s="54" t="s">
        <v>5</v>
      </c>
      <c r="M1" s="55"/>
      <c r="N1" s="56"/>
    </row>
    <row r="2" spans="1:14" ht="16.8">
      <c r="A2" s="8"/>
      <c r="B2" s="4" t="s">
        <v>20</v>
      </c>
      <c r="C2" s="4" t="s">
        <v>21</v>
      </c>
      <c r="D2" s="4" t="s">
        <v>22</v>
      </c>
      <c r="F2" s="8"/>
      <c r="G2" s="4" t="s">
        <v>20</v>
      </c>
      <c r="H2" s="4" t="s">
        <v>21</v>
      </c>
      <c r="I2" s="4" t="s">
        <v>22</v>
      </c>
      <c r="K2" s="8"/>
      <c r="L2" s="4" t="s">
        <v>20</v>
      </c>
      <c r="M2" s="4" t="s">
        <v>21</v>
      </c>
      <c r="N2" s="4" t="s">
        <v>22</v>
      </c>
    </row>
    <row r="3" spans="1:14">
      <c r="A3" s="8"/>
      <c r="B3" s="4">
        <v>27.045999999999999</v>
      </c>
      <c r="C3" s="4">
        <v>28.875</v>
      </c>
      <c r="D3" s="4">
        <v>25.437999999999999</v>
      </c>
      <c r="F3" s="8"/>
      <c r="G3" s="4">
        <v>7.1989999999999998</v>
      </c>
      <c r="H3" s="4">
        <v>7.2130000000000001</v>
      </c>
      <c r="I3" s="4">
        <v>7.0949999999999998</v>
      </c>
      <c r="K3" s="8"/>
      <c r="L3" s="4">
        <v>3.2789999999999999</v>
      </c>
      <c r="M3" s="4">
        <v>3.448</v>
      </c>
      <c r="N3" s="4">
        <v>3.3479999999999999</v>
      </c>
    </row>
    <row r="4" spans="1:14">
      <c r="A4" s="8"/>
      <c r="B4" s="4">
        <v>28.3</v>
      </c>
      <c r="C4" s="4">
        <v>26.555</v>
      </c>
      <c r="D4" s="4">
        <v>26.385000000000002</v>
      </c>
      <c r="F4" s="8"/>
      <c r="G4" s="4">
        <v>7.2130000000000001</v>
      </c>
      <c r="H4" s="4">
        <v>7.2140000000000004</v>
      </c>
      <c r="I4" s="4">
        <v>7.1150000000000002</v>
      </c>
      <c r="K4" s="8"/>
      <c r="L4" s="4">
        <v>3.4369999999999998</v>
      </c>
      <c r="M4" s="4">
        <v>3.3380000000000001</v>
      </c>
      <c r="N4" s="4">
        <v>3.262</v>
      </c>
    </row>
    <row r="5" spans="1:14">
      <c r="A5" s="8"/>
      <c r="B5" s="4">
        <v>27.213000000000001</v>
      </c>
      <c r="C5" s="4">
        <v>27.6</v>
      </c>
      <c r="D5" s="4">
        <v>25.945</v>
      </c>
      <c r="F5" s="8"/>
      <c r="G5" s="4">
        <v>7.234</v>
      </c>
      <c r="H5" s="4">
        <v>7.2220000000000004</v>
      </c>
      <c r="I5" s="4">
        <v>7.1189999999999998</v>
      </c>
      <c r="K5" s="8"/>
      <c r="L5" s="4">
        <v>3.4119999999999999</v>
      </c>
      <c r="M5" s="4">
        <v>3.383</v>
      </c>
      <c r="N5" s="4">
        <v>3.38</v>
      </c>
    </row>
    <row r="6" spans="1:14">
      <c r="A6" s="9"/>
      <c r="B6" s="4">
        <v>26.609000000000002</v>
      </c>
      <c r="C6" s="4">
        <v>26.568000000000001</v>
      </c>
      <c r="D6" s="4">
        <v>24.675000000000001</v>
      </c>
      <c r="F6" s="9"/>
      <c r="G6" s="4">
        <v>7.2350000000000003</v>
      </c>
      <c r="H6" s="4">
        <v>7.2240000000000002</v>
      </c>
      <c r="I6" s="4">
        <v>7.1230000000000002</v>
      </c>
      <c r="K6" s="9"/>
      <c r="L6" s="4">
        <v>3.347</v>
      </c>
      <c r="M6" s="4">
        <v>3.464</v>
      </c>
      <c r="N6" s="4">
        <v>3.3290000000000002</v>
      </c>
    </row>
    <row r="7" spans="1:14">
      <c r="A7" s="9"/>
      <c r="B7" s="4">
        <v>26.052</v>
      </c>
      <c r="C7" s="4">
        <v>27.914999999999999</v>
      </c>
      <c r="D7" s="4">
        <v>26.308</v>
      </c>
      <c r="F7" s="9"/>
      <c r="G7" s="4">
        <v>7.2489999999999997</v>
      </c>
      <c r="H7" s="4">
        <v>7.234</v>
      </c>
      <c r="I7" s="4">
        <v>7.125</v>
      </c>
      <c r="K7" s="9"/>
      <c r="L7" s="4">
        <v>3.3119999999999998</v>
      </c>
      <c r="M7" s="4">
        <v>3.423</v>
      </c>
      <c r="N7" s="4">
        <v>3.3460000000000001</v>
      </c>
    </row>
    <row r="8" spans="1:14">
      <c r="A8" s="9"/>
      <c r="B8" s="4">
        <v>28.477</v>
      </c>
      <c r="C8" s="4">
        <v>26.596</v>
      </c>
      <c r="D8" s="4">
        <v>26.757999999999999</v>
      </c>
      <c r="F8" s="9"/>
      <c r="G8" s="4">
        <v>7.2759999999999998</v>
      </c>
      <c r="H8" s="4">
        <v>7.2350000000000003</v>
      </c>
      <c r="I8" s="4">
        <v>7.1260000000000003</v>
      </c>
      <c r="K8" s="9"/>
      <c r="L8" s="4">
        <v>3.4420000000000002</v>
      </c>
      <c r="M8" s="4">
        <v>3.3420000000000001</v>
      </c>
      <c r="N8" s="4">
        <v>3.3759999999999999</v>
      </c>
    </row>
    <row r="9" spans="1:14">
      <c r="A9" s="9"/>
      <c r="B9" s="4">
        <v>26.844000000000001</v>
      </c>
      <c r="C9" s="4">
        <v>28.183</v>
      </c>
      <c r="D9" s="4">
        <v>25.62</v>
      </c>
      <c r="F9" s="9"/>
      <c r="G9" s="4">
        <v>7.3129999999999997</v>
      </c>
      <c r="H9" s="4">
        <v>7.2389999999999999</v>
      </c>
      <c r="I9" s="4">
        <v>7.141</v>
      </c>
      <c r="K9" s="9"/>
      <c r="L9" s="4">
        <v>3.4009999999999998</v>
      </c>
      <c r="M9" s="4">
        <v>3.4529999999999998</v>
      </c>
      <c r="N9" s="4">
        <v>3.3330000000000002</v>
      </c>
    </row>
    <row r="10" spans="1:14">
      <c r="A10" s="9"/>
      <c r="B10" s="4">
        <v>28.225000000000001</v>
      </c>
      <c r="C10" s="4">
        <v>27.922000000000001</v>
      </c>
      <c r="D10" s="4">
        <v>27.524000000000001</v>
      </c>
      <c r="F10" s="9"/>
      <c r="G10" s="4">
        <v>7.3159999999999998</v>
      </c>
      <c r="H10" s="4">
        <v>7.242</v>
      </c>
      <c r="I10" s="4">
        <v>7.1539999999999999</v>
      </c>
      <c r="K10" s="9"/>
      <c r="L10" s="4">
        <v>3.4279999999999999</v>
      </c>
      <c r="M10" s="4">
        <v>3.45</v>
      </c>
      <c r="N10" s="4">
        <v>3.37</v>
      </c>
    </row>
    <row r="11" spans="1:14">
      <c r="A11" s="9"/>
      <c r="B11" s="4">
        <v>28.959</v>
      </c>
      <c r="C11" s="4">
        <v>27.341999999999999</v>
      </c>
      <c r="D11" s="4">
        <v>27.024000000000001</v>
      </c>
      <c r="F11" s="9"/>
      <c r="G11" s="4">
        <v>7.3250000000000002</v>
      </c>
      <c r="H11" s="4">
        <v>7.2430000000000003</v>
      </c>
      <c r="I11" s="4">
        <v>7.157</v>
      </c>
      <c r="K11" s="9"/>
      <c r="L11" s="4">
        <v>3.4649999999999999</v>
      </c>
      <c r="M11" s="4">
        <v>3.339</v>
      </c>
      <c r="N11" s="4">
        <v>3.359</v>
      </c>
    </row>
    <row r="12" spans="1:14">
      <c r="A12" s="9"/>
      <c r="B12" s="4">
        <v>28.759</v>
      </c>
      <c r="C12" s="4">
        <v>27.195</v>
      </c>
      <c r="D12" s="4">
        <v>27.138999999999999</v>
      </c>
      <c r="F12" s="9"/>
      <c r="G12" s="4">
        <v>7.3280000000000003</v>
      </c>
      <c r="H12" s="4">
        <v>7.2439999999999998</v>
      </c>
      <c r="I12" s="4">
        <v>7.1609999999999996</v>
      </c>
      <c r="K12" s="9"/>
      <c r="L12" s="4">
        <v>3.399</v>
      </c>
      <c r="M12" s="4">
        <v>3.3460000000000001</v>
      </c>
      <c r="N12" s="4">
        <v>3.3929999999999998</v>
      </c>
    </row>
    <row r="13" spans="1:14">
      <c r="A13" s="9"/>
      <c r="B13" s="4">
        <v>28.864000000000001</v>
      </c>
      <c r="C13" s="4">
        <v>26.350999999999999</v>
      </c>
      <c r="D13" s="4">
        <v>26.398</v>
      </c>
      <c r="F13" s="9"/>
      <c r="G13" s="4">
        <v>7.3289999999999997</v>
      </c>
      <c r="H13" s="4">
        <v>7.2450000000000001</v>
      </c>
      <c r="I13" s="4">
        <v>7.1619999999999999</v>
      </c>
      <c r="K13" s="9"/>
      <c r="L13" s="4">
        <v>3.46</v>
      </c>
      <c r="M13" s="4">
        <v>3.3460000000000001</v>
      </c>
      <c r="N13" s="4">
        <v>3.379</v>
      </c>
    </row>
    <row r="14" spans="1:14">
      <c r="A14" s="9"/>
      <c r="B14" s="4">
        <v>27.221</v>
      </c>
      <c r="C14" s="4">
        <v>27.713000000000001</v>
      </c>
      <c r="D14" s="4">
        <v>27.044</v>
      </c>
      <c r="F14" s="9"/>
      <c r="G14" s="4">
        <v>7.3330000000000002</v>
      </c>
      <c r="H14" s="4">
        <v>7.2519999999999998</v>
      </c>
      <c r="I14" s="4">
        <v>7.1760000000000002</v>
      </c>
      <c r="K14" s="9"/>
      <c r="L14" s="4">
        <v>3.3860000000000001</v>
      </c>
      <c r="M14" s="4">
        <v>3.3849999999999998</v>
      </c>
      <c r="N14" s="4">
        <v>3.339</v>
      </c>
    </row>
    <row r="15" spans="1:14">
      <c r="A15" s="9"/>
      <c r="B15" s="4">
        <v>30.091999999999999</v>
      </c>
      <c r="C15" s="4">
        <v>27.202000000000002</v>
      </c>
      <c r="D15" s="4">
        <v>26.295000000000002</v>
      </c>
      <c r="F15" s="9"/>
      <c r="G15" s="4">
        <v>7.3339999999999996</v>
      </c>
      <c r="H15" s="4">
        <v>7.2539999999999996</v>
      </c>
      <c r="I15" s="4">
        <v>7.1790000000000003</v>
      </c>
      <c r="K15" s="9"/>
      <c r="L15" s="4">
        <v>3.4809999999999999</v>
      </c>
      <c r="M15" s="4">
        <v>3.3479999999999999</v>
      </c>
      <c r="N15" s="4">
        <v>3.286</v>
      </c>
    </row>
    <row r="16" spans="1:14">
      <c r="A16" s="9"/>
      <c r="B16" s="4">
        <v>28.771999999999998</v>
      </c>
      <c r="C16" s="4">
        <v>27.405000000000001</v>
      </c>
      <c r="D16" s="4">
        <v>26.876999999999999</v>
      </c>
      <c r="F16" s="9"/>
      <c r="G16" s="4">
        <v>7.3440000000000003</v>
      </c>
      <c r="H16" s="4">
        <v>7.266</v>
      </c>
      <c r="I16" s="4">
        <v>7.1909999999999998</v>
      </c>
      <c r="K16" s="9"/>
      <c r="L16" s="4">
        <v>3.3490000000000002</v>
      </c>
      <c r="M16" s="4">
        <v>3.419</v>
      </c>
      <c r="N16" s="4">
        <v>3.4180000000000001</v>
      </c>
    </row>
    <row r="17" spans="1:14">
      <c r="A17" s="9"/>
      <c r="B17" s="4">
        <v>27.710999999999999</v>
      </c>
      <c r="C17" s="4">
        <v>27.966999999999999</v>
      </c>
      <c r="D17" s="4">
        <v>27.045999999999999</v>
      </c>
      <c r="F17" s="9"/>
      <c r="G17" s="4">
        <v>7.3490000000000002</v>
      </c>
      <c r="H17" s="4">
        <v>7.2670000000000003</v>
      </c>
      <c r="I17" s="4">
        <v>7.1989999999999998</v>
      </c>
      <c r="K17" s="9"/>
      <c r="L17" s="4">
        <v>3.4009999999999998</v>
      </c>
      <c r="M17" s="4">
        <v>3.411</v>
      </c>
      <c r="N17" s="4">
        <v>3.2789999999999999</v>
      </c>
    </row>
    <row r="18" spans="1:14">
      <c r="A18" s="9"/>
      <c r="B18" s="4">
        <v>29.338999999999999</v>
      </c>
      <c r="C18" s="4">
        <v>27.178999999999998</v>
      </c>
      <c r="D18" s="4">
        <v>27.521999999999998</v>
      </c>
      <c r="F18" s="9"/>
      <c r="G18" s="4">
        <v>7.3609999999999998</v>
      </c>
      <c r="H18" s="4">
        <v>7.2779999999999996</v>
      </c>
      <c r="I18" s="4">
        <v>7.2009999999999996</v>
      </c>
      <c r="K18" s="9"/>
      <c r="L18" s="4">
        <v>3.4470000000000001</v>
      </c>
      <c r="M18" s="4">
        <v>3.4180000000000001</v>
      </c>
      <c r="N18" s="4">
        <v>3.4180000000000001</v>
      </c>
    </row>
    <row r="19" spans="1:14">
      <c r="A19" s="9"/>
      <c r="B19" s="4">
        <v>26.227</v>
      </c>
      <c r="C19" s="4">
        <v>27.763999999999999</v>
      </c>
      <c r="D19" s="4">
        <v>28.556999999999999</v>
      </c>
      <c r="F19" s="9"/>
      <c r="G19" s="4">
        <v>7.3630000000000004</v>
      </c>
      <c r="H19" s="4">
        <v>7.2789999999999999</v>
      </c>
      <c r="I19" s="4">
        <v>7.21</v>
      </c>
      <c r="K19" s="9"/>
      <c r="L19" s="4">
        <v>3.3639999999999999</v>
      </c>
      <c r="M19" s="4">
        <v>3.3610000000000002</v>
      </c>
      <c r="N19" s="4">
        <v>3.4460000000000002</v>
      </c>
    </row>
    <row r="20" spans="1:14">
      <c r="A20" s="9"/>
      <c r="B20" s="4">
        <v>30.16</v>
      </c>
      <c r="C20" s="4">
        <v>27.713999999999999</v>
      </c>
      <c r="D20" s="4">
        <v>27.216000000000001</v>
      </c>
      <c r="F20" s="9"/>
      <c r="G20" s="4">
        <v>7.3689999999999998</v>
      </c>
      <c r="H20" s="4">
        <v>7.2889999999999997</v>
      </c>
      <c r="I20" s="4">
        <v>7.2140000000000004</v>
      </c>
      <c r="K20" s="9"/>
      <c r="L20" s="4">
        <v>3.5030000000000001</v>
      </c>
      <c r="M20" s="4">
        <v>3.4079999999999999</v>
      </c>
      <c r="N20" s="4">
        <v>3.3919999999999999</v>
      </c>
    </row>
    <row r="21" spans="1:14">
      <c r="A21" s="9"/>
      <c r="B21" s="4">
        <v>30.114999999999998</v>
      </c>
      <c r="C21" s="4">
        <v>27.238</v>
      </c>
      <c r="D21" s="4">
        <v>27.341999999999999</v>
      </c>
      <c r="F21" s="9"/>
      <c r="G21" s="4">
        <v>7.3689999999999998</v>
      </c>
      <c r="H21" s="4">
        <v>7.31</v>
      </c>
      <c r="I21" s="4">
        <v>7.2149999999999999</v>
      </c>
      <c r="K21" s="9"/>
      <c r="L21" s="4">
        <v>3.4660000000000002</v>
      </c>
      <c r="M21" s="4">
        <v>3.395</v>
      </c>
      <c r="N21" s="4">
        <v>3.3380000000000001</v>
      </c>
    </row>
    <row r="22" spans="1:14">
      <c r="A22" s="9"/>
      <c r="B22" s="4">
        <v>29.271999999999998</v>
      </c>
      <c r="C22" s="4">
        <v>27.215</v>
      </c>
      <c r="D22" s="4">
        <v>27.975999999999999</v>
      </c>
      <c r="F22" s="9"/>
      <c r="G22" s="4">
        <v>7.3730000000000002</v>
      </c>
      <c r="H22" s="4">
        <v>7.3150000000000004</v>
      </c>
      <c r="I22" s="4">
        <v>7.2169999999999996</v>
      </c>
      <c r="K22" s="9"/>
      <c r="L22" s="4">
        <v>3.4950000000000001</v>
      </c>
      <c r="M22" s="4">
        <v>3.375</v>
      </c>
      <c r="N22" s="4">
        <v>3.3969999999999998</v>
      </c>
    </row>
    <row r="23" spans="1:14">
      <c r="A23" s="9"/>
      <c r="B23" s="4">
        <v>29.881</v>
      </c>
      <c r="C23" s="4">
        <v>28.257999999999999</v>
      </c>
      <c r="D23" s="4">
        <v>26.88</v>
      </c>
      <c r="F23" s="9"/>
      <c r="G23" s="4">
        <v>7.38</v>
      </c>
      <c r="H23" s="4">
        <v>7.3159999999999998</v>
      </c>
      <c r="I23" s="4">
        <v>7.2229999999999999</v>
      </c>
      <c r="K23" s="9"/>
      <c r="L23" s="4">
        <v>3.5139999999999998</v>
      </c>
      <c r="M23" s="4">
        <v>3.4039999999999999</v>
      </c>
      <c r="N23" s="4">
        <v>3.3639999999999999</v>
      </c>
    </row>
    <row r="24" spans="1:14">
      <c r="A24" s="9"/>
      <c r="B24" s="4">
        <v>28.489000000000001</v>
      </c>
      <c r="C24" s="4">
        <v>26.01</v>
      </c>
      <c r="D24" s="4">
        <v>26.861000000000001</v>
      </c>
      <c r="F24" s="9"/>
      <c r="G24" s="4">
        <v>7.3949999999999996</v>
      </c>
      <c r="H24" s="4">
        <v>7.3170000000000002</v>
      </c>
      <c r="I24" s="4">
        <v>7.2270000000000003</v>
      </c>
      <c r="K24" s="9"/>
      <c r="L24" s="4">
        <v>3.35</v>
      </c>
      <c r="M24" s="4">
        <v>3.327</v>
      </c>
      <c r="N24" s="4">
        <v>3.3140000000000001</v>
      </c>
    </row>
    <row r="25" spans="1:14">
      <c r="A25" s="9"/>
      <c r="B25" s="4">
        <v>30.248000000000001</v>
      </c>
      <c r="C25" s="4">
        <v>28.042999999999999</v>
      </c>
      <c r="D25" s="4">
        <v>27.094000000000001</v>
      </c>
      <c r="F25" s="9"/>
      <c r="G25" s="4">
        <v>7.3970000000000002</v>
      </c>
      <c r="H25" s="4">
        <v>7.32</v>
      </c>
      <c r="I25" s="4">
        <v>7.2350000000000003</v>
      </c>
      <c r="K25" s="9"/>
      <c r="L25" s="4">
        <v>3.43</v>
      </c>
      <c r="M25" s="4">
        <v>3.399</v>
      </c>
      <c r="N25" s="4">
        <v>3.323</v>
      </c>
    </row>
    <row r="26" spans="1:14">
      <c r="A26" s="9"/>
      <c r="B26" s="4">
        <v>28.524000000000001</v>
      </c>
      <c r="C26" s="4">
        <v>27.728000000000002</v>
      </c>
      <c r="D26" s="4">
        <v>27.524000000000001</v>
      </c>
      <c r="F26" s="9"/>
      <c r="G26" s="4">
        <v>7.4050000000000002</v>
      </c>
      <c r="H26" s="4">
        <v>7.3220000000000001</v>
      </c>
      <c r="I26" s="4">
        <v>7.24</v>
      </c>
      <c r="K26" s="9"/>
      <c r="L26" s="4">
        <v>3.468</v>
      </c>
      <c r="M26" s="4">
        <v>3.4020000000000001</v>
      </c>
      <c r="N26" s="4">
        <v>3.3450000000000002</v>
      </c>
    </row>
    <row r="27" spans="1:14">
      <c r="A27" s="9"/>
      <c r="B27" s="4">
        <v>28.913</v>
      </c>
      <c r="C27" s="4">
        <v>27.779</v>
      </c>
      <c r="D27" s="4">
        <v>27.385999999999999</v>
      </c>
      <c r="F27" s="9"/>
      <c r="G27" s="4">
        <v>7.4059999999999997</v>
      </c>
      <c r="H27" s="4">
        <v>7.3230000000000004</v>
      </c>
      <c r="I27" s="4">
        <v>7.2409999999999997</v>
      </c>
      <c r="K27" s="9"/>
      <c r="L27" s="4">
        <v>3.431</v>
      </c>
      <c r="M27" s="4">
        <v>3.3929999999999998</v>
      </c>
      <c r="N27" s="4">
        <v>3.3039999999999998</v>
      </c>
    </row>
    <row r="28" spans="1:14">
      <c r="A28" s="9"/>
      <c r="B28" s="4">
        <v>28.885000000000002</v>
      </c>
      <c r="C28" s="4">
        <v>29.965</v>
      </c>
      <c r="D28" s="4">
        <v>26.803000000000001</v>
      </c>
      <c r="F28" s="9"/>
      <c r="G28" s="4">
        <v>7.4080000000000004</v>
      </c>
      <c r="H28" s="4">
        <v>7.3440000000000003</v>
      </c>
      <c r="I28" s="4">
        <v>7.242</v>
      </c>
      <c r="K28" s="9"/>
      <c r="L28" s="4">
        <v>3.4319999999999999</v>
      </c>
      <c r="M28" s="4">
        <v>3.4580000000000002</v>
      </c>
      <c r="N28" s="4">
        <v>3.3180000000000001</v>
      </c>
    </row>
    <row r="29" spans="1:14">
      <c r="A29" s="9"/>
      <c r="B29" s="4">
        <v>26.677</v>
      </c>
      <c r="C29" s="4">
        <v>29.669</v>
      </c>
      <c r="D29" s="4">
        <v>26.988</v>
      </c>
      <c r="F29" s="9"/>
      <c r="G29" s="4">
        <v>7.415</v>
      </c>
      <c r="H29" s="4">
        <v>7.3449999999999998</v>
      </c>
      <c r="I29" s="4">
        <v>7.2450000000000001</v>
      </c>
      <c r="K29" s="9"/>
      <c r="L29" s="4">
        <v>3.3719999999999999</v>
      </c>
      <c r="M29" s="4">
        <v>3.4359999999999999</v>
      </c>
      <c r="N29" s="4">
        <v>3.3839999999999999</v>
      </c>
    </row>
    <row r="30" spans="1:14">
      <c r="A30" s="9"/>
      <c r="B30" s="4">
        <v>28.734000000000002</v>
      </c>
      <c r="C30" s="4">
        <v>28.236000000000001</v>
      </c>
      <c r="D30" s="4">
        <v>27.13</v>
      </c>
      <c r="F30" s="9"/>
      <c r="G30" s="4">
        <v>7.4160000000000004</v>
      </c>
      <c r="H30" s="4">
        <v>7.3460000000000001</v>
      </c>
      <c r="I30" s="4">
        <v>7.27</v>
      </c>
      <c r="K30" s="9"/>
      <c r="L30" s="4">
        <v>3.3650000000000002</v>
      </c>
      <c r="M30" s="4">
        <v>3.4420000000000002</v>
      </c>
      <c r="N30" s="4">
        <v>3.3370000000000002</v>
      </c>
    </row>
    <row r="31" spans="1:14">
      <c r="A31" s="9"/>
      <c r="B31" s="4">
        <v>29.635999999999999</v>
      </c>
      <c r="C31" s="4">
        <v>28.76</v>
      </c>
      <c r="D31" s="4">
        <v>27.625</v>
      </c>
      <c r="F31" s="9"/>
      <c r="G31" s="4">
        <v>7.4240000000000004</v>
      </c>
      <c r="H31" s="4">
        <v>7.3470000000000004</v>
      </c>
      <c r="I31" s="4">
        <v>7.2759999999999998</v>
      </c>
      <c r="K31" s="9"/>
      <c r="L31" s="4">
        <v>3.4289999999999998</v>
      </c>
      <c r="M31" s="4">
        <v>3.3690000000000002</v>
      </c>
      <c r="N31" s="4">
        <v>3.4279999999999999</v>
      </c>
    </row>
    <row r="32" spans="1:14">
      <c r="A32" s="9"/>
      <c r="B32" s="4">
        <v>31.954999999999998</v>
      </c>
      <c r="C32" s="4">
        <v>30.11</v>
      </c>
      <c r="D32" s="4">
        <v>27.645</v>
      </c>
      <c r="F32" s="9"/>
      <c r="G32" s="4">
        <v>7.4359999999999999</v>
      </c>
      <c r="H32" s="4">
        <v>7.3559999999999999</v>
      </c>
      <c r="I32" s="4">
        <v>7.282</v>
      </c>
      <c r="K32" s="9"/>
      <c r="L32" s="4">
        <v>3.5790000000000002</v>
      </c>
      <c r="M32" s="4">
        <v>3.4489999999999998</v>
      </c>
      <c r="N32" s="4">
        <v>3.3180000000000001</v>
      </c>
    </row>
    <row r="33" spans="1:14">
      <c r="A33" s="9"/>
      <c r="B33" s="4">
        <v>30.765000000000001</v>
      </c>
      <c r="C33" s="4">
        <v>27.373000000000001</v>
      </c>
      <c r="D33" s="4">
        <v>28.042999999999999</v>
      </c>
      <c r="F33" s="9"/>
      <c r="G33" s="4">
        <v>7.4450000000000003</v>
      </c>
      <c r="H33" s="4">
        <v>7.36</v>
      </c>
      <c r="I33" s="4">
        <v>7.2910000000000004</v>
      </c>
      <c r="K33" s="9"/>
      <c r="L33" s="4">
        <v>3.5190000000000001</v>
      </c>
      <c r="M33" s="4">
        <v>3.3010000000000002</v>
      </c>
      <c r="N33" s="4">
        <v>3.4039999999999999</v>
      </c>
    </row>
    <row r="34" spans="1:14">
      <c r="A34" s="9"/>
      <c r="B34" s="4">
        <v>29.792000000000002</v>
      </c>
      <c r="C34" s="4">
        <v>28.26</v>
      </c>
      <c r="D34" s="4">
        <v>27.190999999999999</v>
      </c>
      <c r="F34" s="9"/>
      <c r="G34" s="4">
        <v>7.4770000000000003</v>
      </c>
      <c r="H34" s="4">
        <v>7.3609999999999998</v>
      </c>
      <c r="I34" s="4">
        <v>7.2949999999999999</v>
      </c>
      <c r="K34" s="9"/>
      <c r="L34" s="4">
        <v>3.4529999999999998</v>
      </c>
      <c r="M34" s="4">
        <v>3.3849999999999998</v>
      </c>
      <c r="N34" s="4">
        <v>3.355</v>
      </c>
    </row>
    <row r="35" spans="1:14">
      <c r="A35" s="9"/>
      <c r="B35" s="4">
        <v>31.379000000000001</v>
      </c>
      <c r="C35" s="4">
        <v>28.329000000000001</v>
      </c>
      <c r="D35" s="4">
        <v>27.276</v>
      </c>
      <c r="F35" s="9"/>
      <c r="G35" s="4">
        <v>7.4859999999999998</v>
      </c>
      <c r="H35" s="4">
        <v>7.3620000000000001</v>
      </c>
      <c r="I35" s="4">
        <v>7.3</v>
      </c>
      <c r="K35" s="9"/>
      <c r="L35" s="4">
        <v>3.532</v>
      </c>
      <c r="M35" s="4">
        <v>3.4529999999999998</v>
      </c>
      <c r="N35" s="4">
        <v>3.4239999999999999</v>
      </c>
    </row>
    <row r="36" spans="1:14">
      <c r="A36" s="9"/>
      <c r="B36" s="4">
        <v>30.259</v>
      </c>
      <c r="C36" s="4">
        <v>27.744</v>
      </c>
      <c r="D36" s="4">
        <v>27.111999999999998</v>
      </c>
      <c r="F36" s="9"/>
      <c r="G36" s="4">
        <v>7.4969999999999999</v>
      </c>
      <c r="H36" s="4">
        <v>7.3659999999999997</v>
      </c>
      <c r="I36" s="4">
        <v>7.3220000000000001</v>
      </c>
      <c r="K36" s="9"/>
      <c r="L36" s="4">
        <v>3.4649999999999999</v>
      </c>
      <c r="M36" s="4">
        <v>3.3730000000000002</v>
      </c>
      <c r="N36" s="4">
        <v>3.42</v>
      </c>
    </row>
    <row r="37" spans="1:14">
      <c r="A37" s="9"/>
      <c r="B37" s="4">
        <v>30.204000000000001</v>
      </c>
      <c r="C37" s="4">
        <v>27.707999999999998</v>
      </c>
      <c r="D37" s="4">
        <v>28.613</v>
      </c>
      <c r="F37" s="9"/>
      <c r="G37" s="4">
        <v>7.5220000000000002</v>
      </c>
      <c r="H37" s="4">
        <v>7.367</v>
      </c>
      <c r="I37" s="4">
        <v>7.3230000000000004</v>
      </c>
      <c r="K37" s="9"/>
      <c r="L37" s="4">
        <v>3.48</v>
      </c>
      <c r="M37" s="4">
        <v>3.4319999999999999</v>
      </c>
      <c r="N37" s="4">
        <v>3.3980000000000001</v>
      </c>
    </row>
    <row r="38" spans="1:14">
      <c r="A38" s="9"/>
      <c r="B38" s="4">
        <v>29.463000000000001</v>
      </c>
      <c r="C38" s="4">
        <v>29.812000000000001</v>
      </c>
      <c r="D38" s="4">
        <v>28.696000000000002</v>
      </c>
      <c r="F38" s="9"/>
      <c r="G38" s="4">
        <v>7.5289999999999999</v>
      </c>
      <c r="H38" s="4">
        <v>7.37</v>
      </c>
      <c r="I38" s="4">
        <v>7.3360000000000003</v>
      </c>
      <c r="K38" s="9"/>
      <c r="L38" s="4">
        <v>3.4319999999999999</v>
      </c>
      <c r="M38" s="4">
        <v>3.4239999999999999</v>
      </c>
      <c r="N38" s="4">
        <v>3.448</v>
      </c>
    </row>
    <row r="39" spans="1:14">
      <c r="A39" s="9"/>
      <c r="B39" s="4">
        <v>30.111000000000001</v>
      </c>
      <c r="C39" s="4">
        <v>27.882999999999999</v>
      </c>
      <c r="D39" s="4">
        <v>28.757999999999999</v>
      </c>
      <c r="F39" s="9"/>
      <c r="G39" s="4">
        <v>7.5350000000000001</v>
      </c>
      <c r="H39" s="4">
        <v>7.3719999999999999</v>
      </c>
      <c r="I39" s="4">
        <v>7.3460000000000001</v>
      </c>
      <c r="K39" s="9"/>
      <c r="L39" s="4">
        <v>3.4689999999999999</v>
      </c>
      <c r="M39" s="4">
        <v>3.4129999999999998</v>
      </c>
      <c r="N39" s="4">
        <v>3.4279999999999999</v>
      </c>
    </row>
    <row r="40" spans="1:14">
      <c r="A40" s="9"/>
      <c r="B40" s="4">
        <v>32.295000000000002</v>
      </c>
      <c r="C40" s="4">
        <v>27.783999999999999</v>
      </c>
      <c r="D40" s="4">
        <v>27.202999999999999</v>
      </c>
      <c r="F40" s="9"/>
      <c r="G40" s="4">
        <v>7.5380000000000003</v>
      </c>
      <c r="H40" s="4">
        <v>7.3769999999999998</v>
      </c>
      <c r="I40" s="4">
        <v>7.3620000000000001</v>
      </c>
      <c r="K40" s="9"/>
      <c r="L40" s="4">
        <v>3.5529999999999999</v>
      </c>
      <c r="M40" s="4">
        <v>3.399</v>
      </c>
      <c r="N40" s="4">
        <v>3.3439999999999999</v>
      </c>
    </row>
    <row r="41" spans="1:14">
      <c r="A41" s="9"/>
      <c r="B41" s="4">
        <v>28.722000000000001</v>
      </c>
      <c r="C41" s="4">
        <v>27.507999999999999</v>
      </c>
      <c r="D41" s="4">
        <v>29.25</v>
      </c>
      <c r="F41" s="9"/>
      <c r="G41" s="4">
        <v>7.5430000000000001</v>
      </c>
      <c r="H41" s="4">
        <v>7.3810000000000002</v>
      </c>
      <c r="I41" s="4">
        <v>7.3710000000000004</v>
      </c>
      <c r="K41" s="9"/>
      <c r="L41" s="4">
        <v>3.4990000000000001</v>
      </c>
      <c r="M41" s="4">
        <v>3.41</v>
      </c>
      <c r="N41" s="4">
        <v>3.4329999999999998</v>
      </c>
    </row>
    <row r="42" spans="1:14">
      <c r="A42" s="10"/>
      <c r="B42" s="4">
        <v>28.375</v>
      </c>
      <c r="C42" s="4">
        <v>28.061</v>
      </c>
      <c r="D42" s="4">
        <v>30.795000000000002</v>
      </c>
      <c r="F42" s="10"/>
      <c r="G42" s="4">
        <v>7.5469999999999997</v>
      </c>
      <c r="H42" s="4">
        <v>7.383</v>
      </c>
      <c r="I42" s="4">
        <v>7.3860000000000001</v>
      </c>
      <c r="K42" s="10"/>
      <c r="L42" s="4">
        <v>3.3660000000000001</v>
      </c>
      <c r="M42" s="4">
        <v>3.4249999999999998</v>
      </c>
      <c r="N42" s="4">
        <v>3.4710000000000001</v>
      </c>
    </row>
    <row r="45" spans="1:14">
      <c r="A45" s="5" t="s">
        <v>687</v>
      </c>
      <c r="B45" s="54" t="s">
        <v>23</v>
      </c>
      <c r="C45" s="56"/>
      <c r="D45" s="54" t="s">
        <v>24</v>
      </c>
      <c r="E45" s="56"/>
      <c r="F45" s="5" t="s">
        <v>688</v>
      </c>
      <c r="G45" s="57" t="s">
        <v>25</v>
      </c>
      <c r="H45" s="57"/>
      <c r="K45" s="5" t="s">
        <v>689</v>
      </c>
      <c r="L45" s="57" t="s">
        <v>26</v>
      </c>
      <c r="M45" s="57"/>
    </row>
    <row r="46" spans="1:14" ht="16.8">
      <c r="A46" s="9"/>
      <c r="B46" s="2" t="s">
        <v>0</v>
      </c>
      <c r="C46" s="2" t="s">
        <v>1</v>
      </c>
      <c r="D46" s="2" t="s">
        <v>0</v>
      </c>
      <c r="E46" s="2" t="s">
        <v>1</v>
      </c>
      <c r="F46" s="8"/>
      <c r="G46" s="2" t="s">
        <v>0</v>
      </c>
      <c r="H46" s="2" t="s">
        <v>1</v>
      </c>
      <c r="K46" s="8"/>
      <c r="L46" s="2" t="s">
        <v>0</v>
      </c>
      <c r="M46" s="2" t="s">
        <v>1</v>
      </c>
    </row>
    <row r="47" spans="1:14">
      <c r="A47" s="9"/>
      <c r="B47" s="4">
        <v>95</v>
      </c>
      <c r="C47" s="4">
        <v>103</v>
      </c>
      <c r="D47" s="4">
        <v>24</v>
      </c>
      <c r="E47" s="4">
        <v>22</v>
      </c>
      <c r="F47" s="8"/>
      <c r="G47" s="4">
        <v>93</v>
      </c>
      <c r="H47" s="4">
        <v>96</v>
      </c>
      <c r="K47" s="8"/>
      <c r="L47" s="4">
        <v>9</v>
      </c>
      <c r="M47" s="4">
        <v>8</v>
      </c>
    </row>
    <row r="48" spans="1:14">
      <c r="A48" s="9"/>
      <c r="B48" s="4">
        <v>99</v>
      </c>
      <c r="C48" s="4">
        <v>90</v>
      </c>
      <c r="D48" s="4">
        <v>12</v>
      </c>
      <c r="E48" s="4">
        <v>15</v>
      </c>
      <c r="F48" s="8"/>
      <c r="G48" s="4">
        <v>91</v>
      </c>
      <c r="H48" s="4">
        <v>84</v>
      </c>
      <c r="K48" s="8"/>
      <c r="L48" s="4">
        <v>9</v>
      </c>
      <c r="M48" s="4">
        <v>9</v>
      </c>
    </row>
    <row r="49" spans="1:13">
      <c r="A49" s="9"/>
      <c r="B49" s="4">
        <v>85</v>
      </c>
      <c r="C49" s="4">
        <v>103</v>
      </c>
      <c r="D49" s="4">
        <v>11</v>
      </c>
      <c r="E49" s="4">
        <v>23</v>
      </c>
      <c r="F49" s="8"/>
      <c r="G49" s="4">
        <v>88</v>
      </c>
      <c r="H49" s="4">
        <v>90</v>
      </c>
      <c r="K49" s="8"/>
      <c r="L49" s="4">
        <v>9</v>
      </c>
      <c r="M49" s="4">
        <v>10</v>
      </c>
    </row>
    <row r="50" spans="1:13">
      <c r="A50" s="9"/>
      <c r="B50" s="4">
        <v>116</v>
      </c>
      <c r="C50" s="4">
        <v>82</v>
      </c>
      <c r="D50" s="4">
        <v>14</v>
      </c>
      <c r="E50" s="4">
        <v>20</v>
      </c>
      <c r="F50" s="8"/>
      <c r="G50" s="4">
        <v>93</v>
      </c>
      <c r="H50" s="4">
        <v>88</v>
      </c>
      <c r="K50" s="8"/>
      <c r="L50" s="4">
        <v>9</v>
      </c>
      <c r="M50" s="4">
        <v>10</v>
      </c>
    </row>
    <row r="51" spans="1:13">
      <c r="A51" s="9"/>
      <c r="B51" s="4">
        <v>96</v>
      </c>
      <c r="C51" s="4">
        <v>101</v>
      </c>
      <c r="D51" s="4">
        <v>5</v>
      </c>
      <c r="E51" s="4">
        <v>37</v>
      </c>
      <c r="F51" s="8"/>
      <c r="G51" s="4">
        <v>97</v>
      </c>
      <c r="H51" s="4">
        <v>85</v>
      </c>
      <c r="K51" s="8"/>
      <c r="L51" s="4">
        <v>9</v>
      </c>
      <c r="M51" s="4">
        <v>10</v>
      </c>
    </row>
    <row r="52" spans="1:13">
      <c r="A52" s="9"/>
      <c r="B52" s="4">
        <v>101</v>
      </c>
      <c r="C52" s="4">
        <v>105</v>
      </c>
      <c r="D52" s="4">
        <v>11</v>
      </c>
      <c r="E52" s="4">
        <v>54</v>
      </c>
      <c r="F52" s="8"/>
      <c r="G52" s="4">
        <v>98</v>
      </c>
      <c r="H52" s="4">
        <v>87</v>
      </c>
      <c r="K52" s="8"/>
      <c r="L52" s="4">
        <v>9</v>
      </c>
      <c r="M52" s="4">
        <v>11</v>
      </c>
    </row>
    <row r="53" spans="1:13">
      <c r="A53" s="9"/>
      <c r="B53" s="4">
        <v>93</v>
      </c>
      <c r="C53" s="4">
        <v>99</v>
      </c>
      <c r="D53" s="4">
        <v>12</v>
      </c>
      <c r="E53" s="4">
        <v>33</v>
      </c>
      <c r="F53" s="8"/>
      <c r="G53" s="4">
        <v>92</v>
      </c>
      <c r="H53" s="4">
        <v>93</v>
      </c>
      <c r="K53" s="8"/>
      <c r="L53" s="4">
        <v>9</v>
      </c>
      <c r="M53" s="4">
        <v>11</v>
      </c>
    </row>
    <row r="54" spans="1:13">
      <c r="A54" s="9"/>
      <c r="B54" s="4">
        <v>93</v>
      </c>
      <c r="C54" s="4">
        <v>77</v>
      </c>
      <c r="D54" s="4">
        <v>19</v>
      </c>
      <c r="E54" s="4">
        <v>20</v>
      </c>
      <c r="F54" s="8"/>
      <c r="G54" s="4">
        <v>93</v>
      </c>
      <c r="H54" s="4">
        <v>92</v>
      </c>
      <c r="K54" s="8"/>
      <c r="L54" s="4">
        <v>10</v>
      </c>
      <c r="M54" s="4">
        <v>12</v>
      </c>
    </row>
    <row r="55" spans="1:13">
      <c r="A55" s="9"/>
      <c r="B55" s="4">
        <v>107</v>
      </c>
      <c r="C55" s="4">
        <v>81</v>
      </c>
      <c r="D55" s="4">
        <v>30</v>
      </c>
      <c r="E55" s="4">
        <v>50</v>
      </c>
      <c r="F55" s="8"/>
      <c r="G55" s="4">
        <v>91</v>
      </c>
      <c r="H55" s="4">
        <v>97</v>
      </c>
      <c r="K55" s="8"/>
      <c r="L55" s="4">
        <v>11</v>
      </c>
      <c r="M55" s="4">
        <v>12</v>
      </c>
    </row>
    <row r="56" spans="1:13">
      <c r="A56" s="9"/>
      <c r="B56" s="4">
        <v>85</v>
      </c>
      <c r="C56" s="4">
        <v>87</v>
      </c>
      <c r="D56" s="4">
        <v>14</v>
      </c>
      <c r="E56" s="4">
        <v>25</v>
      </c>
      <c r="F56" s="8"/>
      <c r="G56" s="4">
        <v>95</v>
      </c>
      <c r="H56" s="4">
        <v>96</v>
      </c>
      <c r="K56" s="8"/>
      <c r="L56" s="4">
        <v>11</v>
      </c>
      <c r="M56" s="4">
        <v>12</v>
      </c>
    </row>
    <row r="57" spans="1:13">
      <c r="A57" s="9"/>
      <c r="B57" s="4">
        <v>110</v>
      </c>
      <c r="C57" s="4">
        <v>139</v>
      </c>
      <c r="D57" s="4">
        <v>27</v>
      </c>
      <c r="E57" s="4">
        <v>29</v>
      </c>
      <c r="F57" s="8"/>
      <c r="G57" s="4">
        <v>94</v>
      </c>
      <c r="H57" s="4">
        <v>90</v>
      </c>
      <c r="K57" s="8"/>
      <c r="L57" s="4">
        <v>11</v>
      </c>
      <c r="M57" s="4">
        <v>12</v>
      </c>
    </row>
    <row r="58" spans="1:13">
      <c r="A58" s="9"/>
      <c r="B58" s="4">
        <v>91</v>
      </c>
      <c r="C58" s="4">
        <v>81</v>
      </c>
      <c r="D58" s="4">
        <v>27</v>
      </c>
      <c r="E58" s="4">
        <v>12</v>
      </c>
      <c r="F58" s="8"/>
      <c r="G58" s="4">
        <v>97</v>
      </c>
      <c r="H58" s="4">
        <v>92</v>
      </c>
      <c r="K58" s="8"/>
      <c r="L58" s="4">
        <v>11</v>
      </c>
      <c r="M58" s="4">
        <v>12</v>
      </c>
    </row>
    <row r="59" spans="1:13">
      <c r="A59" s="9"/>
      <c r="B59" s="4">
        <v>91</v>
      </c>
      <c r="C59" s="4">
        <v>99</v>
      </c>
      <c r="D59" s="4">
        <v>15</v>
      </c>
      <c r="E59" s="4">
        <v>32</v>
      </c>
      <c r="F59" s="8"/>
      <c r="G59" s="4">
        <v>95</v>
      </c>
      <c r="H59" s="4">
        <v>91</v>
      </c>
      <c r="K59" s="8"/>
      <c r="L59" s="4">
        <v>11</v>
      </c>
      <c r="M59" s="4">
        <v>12</v>
      </c>
    </row>
    <row r="60" spans="1:13">
      <c r="A60" s="9"/>
      <c r="B60" s="4">
        <v>105</v>
      </c>
      <c r="C60" s="4">
        <v>106</v>
      </c>
      <c r="D60" s="4">
        <v>17</v>
      </c>
      <c r="E60" s="4">
        <v>28</v>
      </c>
      <c r="F60" s="8"/>
      <c r="G60" s="4">
        <v>89</v>
      </c>
      <c r="H60" s="4">
        <v>93</v>
      </c>
      <c r="K60" s="8"/>
      <c r="L60" s="4">
        <v>11</v>
      </c>
      <c r="M60" s="4">
        <v>12</v>
      </c>
    </row>
    <row r="61" spans="1:13">
      <c r="A61" s="9"/>
      <c r="B61" s="4">
        <v>99</v>
      </c>
      <c r="C61" s="4">
        <v>88</v>
      </c>
      <c r="D61" s="4">
        <v>45</v>
      </c>
      <c r="E61" s="4">
        <v>27</v>
      </c>
      <c r="F61" s="8"/>
      <c r="G61" s="4">
        <v>91</v>
      </c>
      <c r="H61" s="4">
        <v>90</v>
      </c>
      <c r="K61" s="8"/>
      <c r="L61" s="4">
        <v>11</v>
      </c>
      <c r="M61" s="4">
        <v>13</v>
      </c>
    </row>
    <row r="62" spans="1:13">
      <c r="A62" s="9"/>
      <c r="B62" s="4">
        <v>102</v>
      </c>
      <c r="C62" s="4">
        <v>92</v>
      </c>
      <c r="D62" s="4">
        <v>12</v>
      </c>
      <c r="E62" s="4">
        <v>33</v>
      </c>
      <c r="F62" s="8"/>
      <c r="G62" s="4">
        <v>94</v>
      </c>
      <c r="H62" s="4">
        <v>93</v>
      </c>
      <c r="K62" s="8"/>
      <c r="L62" s="4">
        <v>12</v>
      </c>
      <c r="M62" s="4">
        <v>13</v>
      </c>
    </row>
    <row r="63" spans="1:13">
      <c r="A63" s="9"/>
      <c r="B63" s="4">
        <v>80</v>
      </c>
      <c r="C63" s="4">
        <v>107</v>
      </c>
      <c r="D63" s="4">
        <v>7</v>
      </c>
      <c r="E63" s="4">
        <v>29</v>
      </c>
      <c r="F63" s="8"/>
      <c r="G63" s="4">
        <v>91</v>
      </c>
      <c r="H63" s="4">
        <v>95</v>
      </c>
      <c r="K63" s="8"/>
      <c r="L63" s="4">
        <v>12</v>
      </c>
      <c r="M63" s="4">
        <v>13</v>
      </c>
    </row>
    <row r="64" spans="1:13">
      <c r="A64" s="9"/>
      <c r="B64" s="4">
        <v>82</v>
      </c>
      <c r="C64" s="4">
        <v>107</v>
      </c>
      <c r="D64" s="4">
        <v>16</v>
      </c>
      <c r="E64" s="4">
        <v>44</v>
      </c>
      <c r="F64" s="8"/>
      <c r="G64" s="4">
        <v>94</v>
      </c>
      <c r="H64" s="4">
        <v>85</v>
      </c>
      <c r="K64" s="8"/>
      <c r="L64" s="4">
        <v>12</v>
      </c>
      <c r="M64" s="4">
        <v>14</v>
      </c>
    </row>
    <row r="65" spans="1:13">
      <c r="A65" s="9"/>
      <c r="B65" s="4">
        <v>107</v>
      </c>
      <c r="C65" s="4">
        <v>94</v>
      </c>
      <c r="D65" s="4">
        <v>27</v>
      </c>
      <c r="E65" s="4">
        <v>21</v>
      </c>
      <c r="F65" s="8"/>
      <c r="G65" s="4">
        <v>96</v>
      </c>
      <c r="H65" s="4">
        <v>89</v>
      </c>
      <c r="K65" s="8"/>
      <c r="L65" s="4">
        <v>12</v>
      </c>
      <c r="M65" s="4">
        <v>14</v>
      </c>
    </row>
    <row r="66" spans="1:13">
      <c r="A66" s="9"/>
      <c r="B66" s="4">
        <v>83</v>
      </c>
      <c r="C66" s="4">
        <v>98</v>
      </c>
      <c r="D66" s="4">
        <v>26</v>
      </c>
      <c r="E66" s="4">
        <v>16</v>
      </c>
      <c r="F66" s="8"/>
      <c r="G66" s="4">
        <v>90</v>
      </c>
      <c r="H66" s="4">
        <v>93</v>
      </c>
      <c r="K66" s="8"/>
      <c r="L66" s="4">
        <v>13</v>
      </c>
      <c r="M66" s="4">
        <v>14</v>
      </c>
    </row>
    <row r="67" spans="1:13">
      <c r="A67" s="9"/>
      <c r="B67" s="4">
        <v>103</v>
      </c>
      <c r="C67" s="4">
        <v>114</v>
      </c>
      <c r="D67" s="4">
        <v>23</v>
      </c>
      <c r="E67" s="4">
        <v>16</v>
      </c>
      <c r="F67" s="8"/>
      <c r="G67" s="4">
        <v>90</v>
      </c>
      <c r="H67" s="4">
        <v>92</v>
      </c>
      <c r="K67" s="8"/>
      <c r="L67" s="4">
        <v>13</v>
      </c>
      <c r="M67" s="4">
        <v>14</v>
      </c>
    </row>
    <row r="68" spans="1:13">
      <c r="A68" s="9"/>
      <c r="B68" s="4">
        <v>87</v>
      </c>
      <c r="C68" s="4">
        <v>96</v>
      </c>
      <c r="D68" s="4">
        <v>8</v>
      </c>
      <c r="E68" s="4">
        <v>30</v>
      </c>
      <c r="F68" s="8"/>
      <c r="G68" s="4">
        <v>89</v>
      </c>
      <c r="H68" s="4">
        <v>93</v>
      </c>
      <c r="K68" s="8"/>
      <c r="L68" s="4">
        <v>13</v>
      </c>
      <c r="M68" s="4">
        <v>15</v>
      </c>
    </row>
    <row r="69" spans="1:13">
      <c r="A69" s="9"/>
      <c r="B69" s="4">
        <v>115</v>
      </c>
      <c r="C69" s="4">
        <v>104</v>
      </c>
      <c r="D69" s="4">
        <v>20</v>
      </c>
      <c r="E69" s="4">
        <v>24</v>
      </c>
      <c r="F69" s="8"/>
      <c r="G69" s="4">
        <v>92</v>
      </c>
      <c r="H69" s="4">
        <v>98</v>
      </c>
      <c r="K69" s="8"/>
      <c r="L69" s="4">
        <v>13</v>
      </c>
      <c r="M69" s="4">
        <v>15</v>
      </c>
    </row>
    <row r="70" spans="1:13">
      <c r="A70" s="9"/>
      <c r="B70" s="4">
        <v>106</v>
      </c>
      <c r="C70" s="4">
        <v>108</v>
      </c>
      <c r="D70" s="4">
        <v>17</v>
      </c>
      <c r="E70" s="4">
        <v>23</v>
      </c>
      <c r="F70" s="8"/>
      <c r="G70" s="4">
        <v>92</v>
      </c>
      <c r="H70" s="4">
        <v>98</v>
      </c>
      <c r="K70" s="8"/>
      <c r="L70" s="4">
        <v>13</v>
      </c>
      <c r="M70" s="4">
        <v>15</v>
      </c>
    </row>
    <row r="71" spans="1:13">
      <c r="A71" s="9"/>
      <c r="B71" s="4">
        <v>99</v>
      </c>
      <c r="C71" s="4">
        <v>108</v>
      </c>
      <c r="D71" s="4">
        <v>33</v>
      </c>
      <c r="E71" s="4">
        <v>32</v>
      </c>
      <c r="F71" s="8"/>
      <c r="G71" s="4">
        <v>95</v>
      </c>
      <c r="H71" s="4">
        <v>100</v>
      </c>
      <c r="K71" s="8"/>
      <c r="L71" s="4">
        <v>14</v>
      </c>
      <c r="M71" s="4">
        <v>15</v>
      </c>
    </row>
    <row r="72" spans="1:13">
      <c r="A72" s="9"/>
      <c r="B72" s="4">
        <v>110</v>
      </c>
      <c r="C72" s="4">
        <v>89</v>
      </c>
      <c r="D72" s="4">
        <v>18</v>
      </c>
      <c r="E72" s="4">
        <v>11</v>
      </c>
      <c r="F72" s="8"/>
      <c r="G72" s="4">
        <v>98</v>
      </c>
      <c r="H72" s="4">
        <v>101</v>
      </c>
      <c r="K72" s="8"/>
      <c r="L72" s="4">
        <v>14</v>
      </c>
      <c r="M72" s="4">
        <v>15</v>
      </c>
    </row>
    <row r="73" spans="1:13">
      <c r="A73" s="9"/>
      <c r="B73" s="4">
        <v>91</v>
      </c>
      <c r="C73" s="4">
        <v>102</v>
      </c>
      <c r="D73" s="4">
        <v>6</v>
      </c>
      <c r="E73" s="4">
        <v>24</v>
      </c>
      <c r="F73" s="8"/>
      <c r="G73" s="4">
        <v>95</v>
      </c>
      <c r="H73" s="4">
        <v>102</v>
      </c>
      <c r="K73" s="8"/>
      <c r="L73" s="4">
        <v>14</v>
      </c>
      <c r="M73" s="4">
        <v>15</v>
      </c>
    </row>
    <row r="74" spans="1:13">
      <c r="A74" s="9"/>
      <c r="B74" s="4">
        <v>73</v>
      </c>
      <c r="C74" s="4">
        <v>115</v>
      </c>
      <c r="D74" s="4">
        <v>20</v>
      </c>
      <c r="E74" s="4">
        <v>43</v>
      </c>
      <c r="F74" s="8"/>
      <c r="G74" s="4">
        <v>102</v>
      </c>
      <c r="H74" s="4">
        <v>101</v>
      </c>
      <c r="K74" s="8"/>
      <c r="L74" s="4">
        <v>14</v>
      </c>
      <c r="M74" s="4">
        <v>15</v>
      </c>
    </row>
    <row r="75" spans="1:13">
      <c r="A75" s="9"/>
      <c r="B75" s="4">
        <v>92</v>
      </c>
      <c r="C75" s="4">
        <v>88</v>
      </c>
      <c r="D75" s="4">
        <v>27</v>
      </c>
      <c r="E75" s="4">
        <v>37</v>
      </c>
      <c r="F75" s="8"/>
      <c r="G75" s="4">
        <v>101</v>
      </c>
      <c r="H75" s="4">
        <v>102</v>
      </c>
      <c r="K75" s="8"/>
      <c r="L75" s="4">
        <v>14</v>
      </c>
      <c r="M75" s="4">
        <v>16</v>
      </c>
    </row>
    <row r="76" spans="1:13">
      <c r="A76" s="9"/>
      <c r="B76" s="4">
        <v>91</v>
      </c>
      <c r="C76" s="4">
        <v>95</v>
      </c>
      <c r="D76" s="4">
        <v>20</v>
      </c>
      <c r="E76" s="4">
        <v>24</v>
      </c>
      <c r="F76" s="8"/>
      <c r="G76" s="4">
        <v>96</v>
      </c>
      <c r="H76" s="4">
        <v>96</v>
      </c>
      <c r="K76" s="8"/>
      <c r="L76" s="4">
        <v>14</v>
      </c>
      <c r="M76" s="4">
        <v>16</v>
      </c>
    </row>
    <row r="77" spans="1:13">
      <c r="A77" s="9"/>
      <c r="B77" s="4">
        <v>106</v>
      </c>
      <c r="C77" s="4">
        <v>106</v>
      </c>
      <c r="D77" s="4">
        <v>21</v>
      </c>
      <c r="E77" s="4">
        <v>21</v>
      </c>
      <c r="F77" s="8"/>
      <c r="G77" s="4">
        <v>91</v>
      </c>
      <c r="H77" s="4">
        <v>102</v>
      </c>
      <c r="K77" s="8"/>
      <c r="L77" s="4">
        <v>15</v>
      </c>
      <c r="M77" s="4">
        <v>16</v>
      </c>
    </row>
    <row r="78" spans="1:13">
      <c r="A78" s="9"/>
      <c r="B78" s="4">
        <v>100</v>
      </c>
      <c r="C78" s="4">
        <v>91</v>
      </c>
      <c r="D78" s="4">
        <v>21</v>
      </c>
      <c r="E78" s="4">
        <v>36</v>
      </c>
      <c r="F78" s="8"/>
      <c r="G78" s="4">
        <v>96</v>
      </c>
      <c r="H78" s="4">
        <v>99</v>
      </c>
      <c r="K78" s="8"/>
      <c r="L78" s="4">
        <v>15</v>
      </c>
      <c r="M78" s="4">
        <v>16</v>
      </c>
    </row>
    <row r="79" spans="1:13">
      <c r="A79" s="9"/>
      <c r="B79" s="4">
        <v>60</v>
      </c>
      <c r="C79" s="4">
        <v>99</v>
      </c>
      <c r="D79" s="4">
        <v>10</v>
      </c>
      <c r="E79" s="4">
        <v>35</v>
      </c>
      <c r="F79" s="8"/>
      <c r="G79" s="4">
        <v>93</v>
      </c>
      <c r="H79" s="4">
        <v>101</v>
      </c>
      <c r="K79" s="8"/>
      <c r="L79" s="4">
        <v>15</v>
      </c>
      <c r="M79" s="4">
        <v>17</v>
      </c>
    </row>
    <row r="80" spans="1:13">
      <c r="A80" s="9"/>
      <c r="B80" s="4">
        <v>99</v>
      </c>
      <c r="C80" s="4">
        <v>117</v>
      </c>
      <c r="D80" s="4">
        <v>13</v>
      </c>
      <c r="E80" s="4">
        <v>23</v>
      </c>
      <c r="F80" s="8"/>
      <c r="G80" s="4">
        <v>95</v>
      </c>
      <c r="H80" s="4">
        <v>99</v>
      </c>
      <c r="K80" s="8"/>
      <c r="L80" s="4">
        <v>16</v>
      </c>
      <c r="M80" s="4">
        <v>17</v>
      </c>
    </row>
    <row r="81" spans="1:13">
      <c r="A81" s="9"/>
      <c r="B81" s="4">
        <v>92</v>
      </c>
      <c r="C81" s="4">
        <v>94</v>
      </c>
      <c r="D81" s="4">
        <v>14</v>
      </c>
      <c r="E81" s="4">
        <v>33</v>
      </c>
      <c r="F81" s="8"/>
      <c r="G81" s="4">
        <v>98</v>
      </c>
      <c r="H81" s="4">
        <v>94</v>
      </c>
      <c r="K81" s="8"/>
      <c r="L81" s="4">
        <v>16</v>
      </c>
      <c r="M81" s="4">
        <v>17</v>
      </c>
    </row>
    <row r="82" spans="1:13">
      <c r="A82" s="9"/>
      <c r="B82" s="4">
        <v>91</v>
      </c>
      <c r="C82" s="4">
        <v>96</v>
      </c>
      <c r="D82" s="4">
        <v>10</v>
      </c>
      <c r="E82" s="4">
        <v>31</v>
      </c>
      <c r="F82" s="8"/>
      <c r="G82" s="4">
        <v>97</v>
      </c>
      <c r="H82" s="4">
        <v>97</v>
      </c>
      <c r="K82" s="8"/>
      <c r="L82" s="4">
        <v>16</v>
      </c>
      <c r="M82" s="4">
        <v>17</v>
      </c>
    </row>
    <row r="83" spans="1:13">
      <c r="A83" s="9"/>
      <c r="B83" s="4">
        <v>102</v>
      </c>
      <c r="C83" s="4">
        <v>98</v>
      </c>
      <c r="D83" s="4">
        <v>23</v>
      </c>
      <c r="E83" s="4">
        <v>28</v>
      </c>
      <c r="F83" s="8"/>
      <c r="G83" s="4">
        <v>92</v>
      </c>
      <c r="H83" s="4">
        <v>97</v>
      </c>
      <c r="K83" s="8"/>
      <c r="L83" s="4">
        <v>17</v>
      </c>
      <c r="M83" s="4">
        <v>17</v>
      </c>
    </row>
    <row r="84" spans="1:13">
      <c r="A84" s="9"/>
      <c r="B84" s="4">
        <v>119</v>
      </c>
      <c r="C84" s="4">
        <v>76</v>
      </c>
      <c r="D84" s="4">
        <v>8</v>
      </c>
      <c r="E84" s="4">
        <v>47</v>
      </c>
      <c r="F84" s="8"/>
      <c r="G84" s="4">
        <v>102</v>
      </c>
      <c r="H84" s="4">
        <v>94</v>
      </c>
      <c r="K84" s="8"/>
      <c r="L84" s="4">
        <v>17</v>
      </c>
      <c r="M84" s="4">
        <v>19</v>
      </c>
    </row>
    <row r="85" spans="1:13">
      <c r="A85" s="9"/>
      <c r="B85" s="4">
        <v>94</v>
      </c>
      <c r="C85" s="4">
        <v>126</v>
      </c>
      <c r="D85" s="4">
        <v>18</v>
      </c>
      <c r="E85" s="4">
        <v>43</v>
      </c>
      <c r="F85" s="8"/>
      <c r="G85" s="4">
        <v>99</v>
      </c>
      <c r="H85" s="4">
        <v>96</v>
      </c>
      <c r="K85" s="8"/>
      <c r="L85" s="4">
        <v>19</v>
      </c>
      <c r="M85" s="4">
        <v>21</v>
      </c>
    </row>
    <row r="86" spans="1:13">
      <c r="A86" s="10"/>
      <c r="B86" s="4">
        <v>88</v>
      </c>
      <c r="C86" s="4">
        <v>97</v>
      </c>
      <c r="D86" s="4">
        <v>16</v>
      </c>
      <c r="E86" s="4">
        <v>41</v>
      </c>
      <c r="F86" s="11"/>
      <c r="G86" s="4">
        <v>101</v>
      </c>
      <c r="H86" s="4">
        <v>94</v>
      </c>
      <c r="K86" s="11"/>
      <c r="L86" s="4">
        <v>20</v>
      </c>
      <c r="M86" s="4">
        <v>21</v>
      </c>
    </row>
    <row r="88" spans="1:13">
      <c r="A88" s="5" t="s">
        <v>690</v>
      </c>
      <c r="B88" s="57" t="s">
        <v>27</v>
      </c>
      <c r="C88" s="57"/>
      <c r="F88" s="5" t="s">
        <v>691</v>
      </c>
      <c r="G88" s="57" t="s">
        <v>28</v>
      </c>
      <c r="H88" s="57"/>
    </row>
    <row r="89" spans="1:13" ht="16.8">
      <c r="A89" s="8"/>
      <c r="B89" s="2" t="s">
        <v>0</v>
      </c>
      <c r="C89" s="2" t="s">
        <v>1</v>
      </c>
      <c r="F89" s="8"/>
      <c r="G89" s="2" t="s">
        <v>0</v>
      </c>
      <c r="H89" s="2" t="s">
        <v>1</v>
      </c>
    </row>
    <row r="90" spans="1:13">
      <c r="A90" s="8"/>
      <c r="B90" s="4">
        <v>14.7</v>
      </c>
      <c r="C90" s="4">
        <v>16.399999999999999</v>
      </c>
      <c r="F90" s="8"/>
      <c r="G90" s="4">
        <v>14.635</v>
      </c>
      <c r="H90" s="4">
        <v>17.667999999999999</v>
      </c>
    </row>
    <row r="91" spans="1:13">
      <c r="A91" s="8"/>
      <c r="B91" s="4">
        <v>14.9</v>
      </c>
      <c r="C91" s="4">
        <v>15.6</v>
      </c>
      <c r="F91" s="8"/>
      <c r="G91" s="4">
        <v>19.45</v>
      </c>
      <c r="H91" s="4">
        <v>15.279</v>
      </c>
    </row>
    <row r="92" spans="1:13">
      <c r="A92" s="8"/>
      <c r="B92" s="4">
        <v>15</v>
      </c>
      <c r="C92" s="4">
        <v>16.5</v>
      </c>
      <c r="F92" s="8"/>
      <c r="G92" s="4">
        <v>14.103</v>
      </c>
      <c r="H92" s="4">
        <v>20.349</v>
      </c>
    </row>
    <row r="93" spans="1:13">
      <c r="A93" s="8"/>
      <c r="B93" s="4">
        <v>16.2</v>
      </c>
      <c r="C93" s="4">
        <v>14.4</v>
      </c>
      <c r="F93" s="8"/>
      <c r="G93" s="4">
        <v>21.064</v>
      </c>
      <c r="H93" s="4">
        <v>18.693000000000001</v>
      </c>
    </row>
    <row r="94" spans="1:13">
      <c r="A94" s="8"/>
      <c r="B94" s="4">
        <v>15</v>
      </c>
      <c r="C94" s="4">
        <v>14.7</v>
      </c>
      <c r="F94" s="8"/>
      <c r="G94" s="4">
        <v>14.433</v>
      </c>
      <c r="H94" s="4">
        <v>19.417999999999999</v>
      </c>
    </row>
    <row r="95" spans="1:13">
      <c r="A95" s="8"/>
      <c r="B95" s="4">
        <v>17.5</v>
      </c>
      <c r="C95" s="4">
        <v>14.2</v>
      </c>
      <c r="F95" s="8"/>
      <c r="G95" s="4">
        <v>15.180999999999999</v>
      </c>
      <c r="H95" s="4">
        <v>17.172999999999998</v>
      </c>
    </row>
    <row r="96" spans="1:13">
      <c r="A96" s="8"/>
      <c r="B96" s="4">
        <v>15.4</v>
      </c>
      <c r="C96" s="4">
        <v>14.2</v>
      </c>
      <c r="F96" s="8"/>
      <c r="G96" s="4">
        <v>20.146000000000001</v>
      </c>
      <c r="H96" s="4">
        <v>22.47</v>
      </c>
    </row>
    <row r="97" spans="1:8">
      <c r="A97" s="8"/>
      <c r="B97" s="4">
        <v>16.100000000000001</v>
      </c>
      <c r="C97" s="4">
        <v>14.2</v>
      </c>
      <c r="F97" s="8"/>
      <c r="G97" s="4">
        <v>16.344999999999999</v>
      </c>
      <c r="H97" s="4">
        <v>21.103000000000002</v>
      </c>
    </row>
    <row r="98" spans="1:8">
      <c r="A98" s="8"/>
      <c r="B98" s="4">
        <v>16.5</v>
      </c>
      <c r="C98" s="4">
        <v>17.399999999999999</v>
      </c>
      <c r="F98" s="8"/>
      <c r="G98" s="4">
        <v>18.573</v>
      </c>
      <c r="H98" s="4">
        <v>22.518000000000001</v>
      </c>
    </row>
    <row r="99" spans="1:8">
      <c r="A99" s="8"/>
      <c r="B99" s="4">
        <v>14.6</v>
      </c>
      <c r="C99" s="4">
        <v>15.7</v>
      </c>
      <c r="F99" s="8"/>
      <c r="G99" s="4">
        <v>21.262</v>
      </c>
      <c r="H99" s="4">
        <v>27.117999999999999</v>
      </c>
    </row>
    <row r="100" spans="1:8">
      <c r="A100" s="8"/>
      <c r="B100" s="4">
        <v>16.3</v>
      </c>
      <c r="C100" s="4">
        <v>16</v>
      </c>
      <c r="F100" s="8"/>
      <c r="G100" s="4">
        <v>22.01</v>
      </c>
      <c r="H100" s="4">
        <v>26.547999999999998</v>
      </c>
    </row>
    <row r="101" spans="1:8">
      <c r="A101" s="8"/>
      <c r="B101" s="4">
        <v>16.2</v>
      </c>
      <c r="C101" s="4">
        <v>16</v>
      </c>
      <c r="F101" s="8"/>
      <c r="G101" s="4">
        <v>24.071000000000002</v>
      </c>
      <c r="H101" s="4">
        <v>19.145</v>
      </c>
    </row>
    <row r="102" spans="1:8">
      <c r="A102" s="8"/>
      <c r="B102" s="4">
        <v>14.5</v>
      </c>
      <c r="C102" s="4">
        <v>16.5</v>
      </c>
      <c r="F102" s="8"/>
      <c r="G102" s="4">
        <v>21.922999999999998</v>
      </c>
      <c r="H102" s="4">
        <v>28.978000000000002</v>
      </c>
    </row>
    <row r="103" spans="1:8">
      <c r="A103" s="8"/>
      <c r="B103" s="4">
        <v>15.6</v>
      </c>
      <c r="C103" s="4">
        <v>18.5</v>
      </c>
      <c r="F103" s="8"/>
      <c r="G103" s="4">
        <v>25.475999999999999</v>
      </c>
      <c r="H103" s="4">
        <v>25.67</v>
      </c>
    </row>
    <row r="104" spans="1:8">
      <c r="A104" s="8"/>
      <c r="B104" s="4">
        <v>15.7</v>
      </c>
      <c r="C104" s="4">
        <v>14</v>
      </c>
      <c r="F104" s="8"/>
      <c r="G104" s="4">
        <v>19.559000000000001</v>
      </c>
      <c r="H104" s="4">
        <v>21.344999999999999</v>
      </c>
    </row>
    <row r="105" spans="1:8">
      <c r="A105" s="8"/>
      <c r="B105" s="4">
        <v>15.6</v>
      </c>
      <c r="C105" s="4">
        <v>17.2</v>
      </c>
      <c r="F105" s="8"/>
      <c r="G105" s="4">
        <v>30.763999999999999</v>
      </c>
      <c r="H105" s="4">
        <v>26.75</v>
      </c>
    </row>
    <row r="106" spans="1:8">
      <c r="A106" s="8"/>
      <c r="B106" s="4">
        <v>15.5</v>
      </c>
      <c r="C106" s="4">
        <v>16.899999999999999</v>
      </c>
      <c r="F106" s="8"/>
      <c r="G106" s="4">
        <v>21.366</v>
      </c>
      <c r="H106" s="4">
        <v>24.585000000000001</v>
      </c>
    </row>
    <row r="107" spans="1:8">
      <c r="A107" s="8"/>
      <c r="B107" s="4">
        <v>14.2</v>
      </c>
      <c r="C107" s="4">
        <v>17.100000000000001</v>
      </c>
      <c r="F107" s="8"/>
      <c r="G107" s="4">
        <v>23.536999999999999</v>
      </c>
      <c r="H107" s="4">
        <v>27.388999999999999</v>
      </c>
    </row>
    <row r="108" spans="1:8">
      <c r="A108" s="8"/>
      <c r="B108" s="4">
        <v>17.2</v>
      </c>
      <c r="C108" s="4">
        <v>14.6</v>
      </c>
      <c r="F108" s="8"/>
      <c r="G108" s="4">
        <v>22.936</v>
      </c>
      <c r="H108" s="4">
        <v>32.075000000000003</v>
      </c>
    </row>
    <row r="109" spans="1:8">
      <c r="A109" s="8"/>
      <c r="B109" s="4">
        <v>17.5</v>
      </c>
      <c r="C109" s="4">
        <v>18</v>
      </c>
      <c r="F109" s="8"/>
      <c r="G109" s="4">
        <v>23.847999999999999</v>
      </c>
      <c r="H109" s="4">
        <v>31.981999999999999</v>
      </c>
    </row>
    <row r="110" spans="1:8">
      <c r="A110" s="8"/>
      <c r="B110" s="4">
        <v>15.5</v>
      </c>
      <c r="C110" s="4">
        <v>16.600000000000001</v>
      </c>
      <c r="F110" s="8"/>
      <c r="G110" s="4">
        <v>29.873999999999999</v>
      </c>
      <c r="H110" s="4">
        <v>32.569000000000003</v>
      </c>
    </row>
    <row r="111" spans="1:8">
      <c r="A111" s="8"/>
      <c r="B111" s="4">
        <v>13.8</v>
      </c>
      <c r="C111" s="4">
        <v>14.1</v>
      </c>
      <c r="F111" s="8"/>
      <c r="G111" s="4">
        <v>24.782</v>
      </c>
      <c r="H111" s="4">
        <v>29.239000000000001</v>
      </c>
    </row>
    <row r="112" spans="1:8">
      <c r="A112" s="8"/>
      <c r="B112" s="4">
        <v>14.9</v>
      </c>
      <c r="C112" s="4">
        <v>17.2</v>
      </c>
      <c r="F112" s="8"/>
      <c r="G112" s="4">
        <v>26.632999999999999</v>
      </c>
      <c r="H112" s="4">
        <v>22.417000000000002</v>
      </c>
    </row>
    <row r="113" spans="1:8">
      <c r="A113" s="8"/>
      <c r="B113" s="4">
        <v>17</v>
      </c>
      <c r="C113" s="4">
        <v>15.4</v>
      </c>
      <c r="F113" s="8"/>
      <c r="G113" s="4">
        <v>28.309000000000001</v>
      </c>
      <c r="H113" s="4">
        <v>31.119</v>
      </c>
    </row>
    <row r="114" spans="1:8">
      <c r="A114" s="8"/>
      <c r="B114" s="4">
        <v>15.9</v>
      </c>
      <c r="C114" s="4">
        <v>14.2</v>
      </c>
      <c r="F114" s="8"/>
      <c r="G114" s="4">
        <v>26.116</v>
      </c>
      <c r="H114" s="4">
        <v>28.849</v>
      </c>
    </row>
    <row r="115" spans="1:8">
      <c r="A115" s="8"/>
      <c r="B115" s="4">
        <v>15.5</v>
      </c>
      <c r="C115" s="4">
        <v>17.100000000000001</v>
      </c>
      <c r="F115" s="8"/>
      <c r="G115" s="4">
        <v>29.256</v>
      </c>
      <c r="H115" s="4">
        <v>28.864000000000001</v>
      </c>
    </row>
    <row r="116" spans="1:8">
      <c r="A116" s="8"/>
      <c r="B116" s="4">
        <v>17</v>
      </c>
      <c r="C116" s="4">
        <v>14.9</v>
      </c>
      <c r="F116" s="8"/>
      <c r="G116" s="4">
        <v>27.018999999999998</v>
      </c>
      <c r="H116" s="4">
        <v>27.638999999999999</v>
      </c>
    </row>
    <row r="117" spans="1:8">
      <c r="A117" s="8"/>
      <c r="B117" s="4">
        <v>16.3</v>
      </c>
      <c r="C117" s="4">
        <v>17.8</v>
      </c>
      <c r="F117" s="8"/>
      <c r="G117" s="4">
        <v>26.440999999999999</v>
      </c>
      <c r="H117" s="4">
        <v>28.995999999999999</v>
      </c>
    </row>
    <row r="118" spans="1:8">
      <c r="A118" s="8"/>
      <c r="B118" s="4">
        <v>16.2</v>
      </c>
      <c r="C118" s="4">
        <v>16.2</v>
      </c>
      <c r="F118" s="8"/>
      <c r="G118" s="4">
        <v>28.427</v>
      </c>
      <c r="H118" s="4">
        <v>31.564</v>
      </c>
    </row>
    <row r="119" spans="1:8">
      <c r="A119" s="8"/>
      <c r="B119" s="4">
        <v>15.1</v>
      </c>
      <c r="C119" s="4">
        <v>16</v>
      </c>
      <c r="F119" s="8"/>
      <c r="G119" s="4">
        <v>25.85</v>
      </c>
      <c r="H119" s="4">
        <v>24.992000000000001</v>
      </c>
    </row>
    <row r="120" spans="1:8">
      <c r="A120" s="8"/>
      <c r="B120" s="4">
        <v>16.100000000000001</v>
      </c>
      <c r="C120" s="4">
        <v>15.3</v>
      </c>
      <c r="F120" s="8"/>
      <c r="G120" s="4">
        <v>29.786999999999999</v>
      </c>
      <c r="H120" s="4">
        <v>40.19</v>
      </c>
    </row>
    <row r="121" spans="1:8">
      <c r="A121" s="8"/>
      <c r="B121" s="4">
        <v>16</v>
      </c>
      <c r="C121" s="4">
        <v>15.5</v>
      </c>
      <c r="F121" s="8"/>
      <c r="G121" s="4">
        <v>32.177999999999997</v>
      </c>
      <c r="H121" s="4">
        <v>33.845999999999997</v>
      </c>
    </row>
    <row r="122" spans="1:8">
      <c r="A122" s="8"/>
      <c r="B122" s="4">
        <v>13.5</v>
      </c>
      <c r="C122" s="4">
        <v>14.5</v>
      </c>
      <c r="F122" s="8"/>
      <c r="G122" s="4">
        <v>29.687999999999999</v>
      </c>
      <c r="H122" s="4">
        <v>24.003</v>
      </c>
    </row>
    <row r="123" spans="1:8">
      <c r="A123" s="8"/>
      <c r="B123" s="4">
        <v>15</v>
      </c>
      <c r="C123" s="4">
        <v>18.7</v>
      </c>
      <c r="F123" s="8"/>
      <c r="G123" s="4">
        <v>28.736000000000001</v>
      </c>
      <c r="H123" s="4">
        <v>43.203000000000003</v>
      </c>
    </row>
    <row r="124" spans="1:8">
      <c r="A124" s="8"/>
      <c r="B124" s="4">
        <v>17</v>
      </c>
      <c r="C124" s="4">
        <v>14.5</v>
      </c>
      <c r="F124" s="8"/>
      <c r="G124" s="4">
        <v>28.434999999999999</v>
      </c>
      <c r="H124" s="4">
        <v>31.553000000000001</v>
      </c>
    </row>
    <row r="125" spans="1:8">
      <c r="A125" s="8"/>
      <c r="B125" s="4">
        <v>16.7</v>
      </c>
      <c r="C125" s="4">
        <v>15.3</v>
      </c>
      <c r="F125" s="8"/>
      <c r="G125" s="4">
        <v>35.901000000000003</v>
      </c>
      <c r="H125" s="4">
        <v>32.345999999999997</v>
      </c>
    </row>
    <row r="126" spans="1:8">
      <c r="A126" s="8"/>
      <c r="B126" s="4">
        <v>16</v>
      </c>
      <c r="C126" s="4">
        <v>16.399999999999999</v>
      </c>
      <c r="F126" s="8"/>
      <c r="G126" s="4">
        <v>35.956000000000003</v>
      </c>
      <c r="H126" s="4">
        <v>30.728000000000002</v>
      </c>
    </row>
    <row r="127" spans="1:8">
      <c r="A127" s="8"/>
      <c r="B127" s="4">
        <v>16.600000000000001</v>
      </c>
      <c r="C127" s="4">
        <v>14.6</v>
      </c>
      <c r="F127" s="8"/>
      <c r="G127" s="4">
        <v>43.930999999999997</v>
      </c>
      <c r="H127" s="4">
        <v>37.515000000000001</v>
      </c>
    </row>
    <row r="128" spans="1:8">
      <c r="A128" s="8"/>
      <c r="B128" s="4">
        <v>15.9</v>
      </c>
      <c r="C128" s="4">
        <v>17.100000000000001</v>
      </c>
      <c r="F128" s="8"/>
      <c r="G128" s="4">
        <v>19.111999999999998</v>
      </c>
      <c r="H128" s="4">
        <v>38.881999999999998</v>
      </c>
    </row>
    <row r="129" spans="1:8">
      <c r="A129" s="11"/>
      <c r="B129" s="4">
        <v>17.5</v>
      </c>
      <c r="C129" s="4">
        <v>14.6</v>
      </c>
      <c r="F129" s="11"/>
      <c r="G129" s="4">
        <v>49.6</v>
      </c>
      <c r="H129" s="4">
        <v>41.384999999999998</v>
      </c>
    </row>
  </sheetData>
  <mergeCells count="9">
    <mergeCell ref="B88:C88"/>
    <mergeCell ref="G88:H88"/>
    <mergeCell ref="B1:D1"/>
    <mergeCell ref="G1:I1"/>
    <mergeCell ref="L1:N1"/>
    <mergeCell ref="G45:H45"/>
    <mergeCell ref="L45:M45"/>
    <mergeCell ref="B45:C45"/>
    <mergeCell ref="D45:E4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D34" workbookViewId="0">
      <selection activeCell="J55" sqref="J55"/>
    </sheetView>
  </sheetViews>
  <sheetFormatPr defaultRowHeight="14.4"/>
  <cols>
    <col min="1" max="1" width="35.88671875" bestFit="1" customWidth="1"/>
    <col min="2" max="2" width="15" customWidth="1"/>
    <col min="3" max="3" width="14.88671875" customWidth="1"/>
    <col min="4" max="4" width="4" customWidth="1"/>
    <col min="5" max="5" width="35.77734375" bestFit="1" customWidth="1"/>
    <col min="6" max="6" width="12.6640625" customWidth="1"/>
    <col min="7" max="7" width="13.6640625" customWidth="1"/>
    <col min="8" max="8" width="3.109375" customWidth="1"/>
    <col min="9" max="9" width="35.88671875" bestFit="1" customWidth="1"/>
    <col min="11" max="11" width="15.44140625" customWidth="1"/>
    <col min="13" max="13" width="35.33203125" bestFit="1" customWidth="1"/>
    <col min="14" max="14" width="14.77734375" customWidth="1"/>
    <col min="15" max="15" width="14.109375" customWidth="1"/>
  </cols>
  <sheetData>
    <row r="1" spans="1:15">
      <c r="A1" s="5" t="s">
        <v>692</v>
      </c>
      <c r="B1" s="57" t="s">
        <v>112</v>
      </c>
      <c r="C1" s="57"/>
      <c r="E1" s="5" t="s">
        <v>693</v>
      </c>
      <c r="F1" s="57" t="s">
        <v>113</v>
      </c>
      <c r="G1" s="57"/>
      <c r="I1" s="5" t="s">
        <v>694</v>
      </c>
      <c r="J1" s="57" t="s">
        <v>115</v>
      </c>
      <c r="K1" s="57"/>
      <c r="M1" s="5" t="s">
        <v>695</v>
      </c>
      <c r="N1" s="57" t="s">
        <v>114</v>
      </c>
      <c r="O1" s="57"/>
    </row>
    <row r="2" spans="1:15" ht="16.8">
      <c r="A2" s="4"/>
      <c r="B2" s="2" t="s">
        <v>29</v>
      </c>
      <c r="C2" s="2" t="s">
        <v>30</v>
      </c>
      <c r="E2" s="4"/>
      <c r="F2" s="2" t="s">
        <v>29</v>
      </c>
      <c r="G2" s="2" t="s">
        <v>30</v>
      </c>
      <c r="I2" s="4"/>
      <c r="J2" s="2" t="s">
        <v>29</v>
      </c>
      <c r="K2" s="2" t="s">
        <v>30</v>
      </c>
      <c r="M2" s="4"/>
      <c r="N2" s="2" t="s">
        <v>29</v>
      </c>
      <c r="O2" s="2" t="s">
        <v>30</v>
      </c>
    </row>
    <row r="3" spans="1:15">
      <c r="A3" s="58" t="s">
        <v>2</v>
      </c>
      <c r="B3" s="4">
        <v>8.9727272727272709</v>
      </c>
      <c r="C3" s="4">
        <v>8.0500000000000007</v>
      </c>
      <c r="E3" s="58" t="s">
        <v>2</v>
      </c>
      <c r="F3" s="4">
        <v>6.32</v>
      </c>
      <c r="G3" s="4">
        <v>5.91</v>
      </c>
      <c r="I3" s="58" t="s">
        <v>2</v>
      </c>
      <c r="J3" s="4">
        <v>2.36</v>
      </c>
      <c r="K3" s="4">
        <v>2.0699999999999998</v>
      </c>
      <c r="M3" s="58" t="s">
        <v>2</v>
      </c>
      <c r="N3" s="4">
        <v>79.297534616683549</v>
      </c>
      <c r="O3" s="4">
        <v>79.985496736765768</v>
      </c>
    </row>
    <row r="4" spans="1:15">
      <c r="A4" s="58"/>
      <c r="B4" s="4">
        <v>9.4499999999999993</v>
      </c>
      <c r="C4" s="4">
        <v>7.88</v>
      </c>
      <c r="E4" s="58"/>
      <c r="F4" s="4">
        <v>6.11</v>
      </c>
      <c r="G4" s="4">
        <v>6.09</v>
      </c>
      <c r="I4" s="58"/>
      <c r="J4" s="4">
        <v>2.19</v>
      </c>
      <c r="K4" s="4">
        <v>2.0699999999999998</v>
      </c>
      <c r="M4" s="58"/>
      <c r="N4" s="4">
        <v>78.527336860670189</v>
      </c>
      <c r="O4" s="4">
        <v>80.512820512820511</v>
      </c>
    </row>
    <row r="5" spans="1:15">
      <c r="A5" s="58"/>
      <c r="B5" s="4">
        <v>10.857142857142858</v>
      </c>
      <c r="C5" s="4">
        <v>7.8000000000000007</v>
      </c>
      <c r="E5" s="58"/>
      <c r="F5" s="4">
        <v>6.35</v>
      </c>
      <c r="G5" s="4">
        <v>6.03</v>
      </c>
      <c r="I5" s="58"/>
      <c r="J5" s="4">
        <v>2.4</v>
      </c>
      <c r="K5" s="4">
        <v>2.0499999999999998</v>
      </c>
      <c r="M5" s="58"/>
      <c r="N5" s="4">
        <v>77.368421052631575</v>
      </c>
      <c r="O5" s="4">
        <v>80.802180685358252</v>
      </c>
    </row>
    <row r="6" spans="1:15">
      <c r="A6" s="58"/>
      <c r="B6" s="4">
        <v>9.8484848484848495</v>
      </c>
      <c r="C6" s="4">
        <v>7.552941176470588</v>
      </c>
      <c r="E6" s="58"/>
      <c r="F6" s="4">
        <v>6.45</v>
      </c>
      <c r="G6" s="4">
        <v>6.01</v>
      </c>
      <c r="I6" s="58"/>
      <c r="J6" s="4">
        <v>2.5</v>
      </c>
      <c r="K6" s="4">
        <v>1.87</v>
      </c>
      <c r="M6" s="58"/>
      <c r="N6" s="4">
        <v>78.369230769230768</v>
      </c>
      <c r="O6" s="4">
        <v>79.107438016528917</v>
      </c>
    </row>
    <row r="7" spans="1:15">
      <c r="A7" s="58"/>
      <c r="B7" s="4">
        <v>9.4060606060606062</v>
      </c>
      <c r="C7" s="4">
        <v>8.1756756756756754</v>
      </c>
      <c r="E7" s="58"/>
      <c r="F7" s="4">
        <v>6.3</v>
      </c>
      <c r="G7" s="4">
        <v>5.89</v>
      </c>
      <c r="I7" s="58"/>
      <c r="J7" s="4">
        <v>2.15</v>
      </c>
      <c r="K7" s="4">
        <v>1.81</v>
      </c>
      <c r="M7" s="58"/>
      <c r="N7" s="4">
        <v>81.719823883161496</v>
      </c>
      <c r="O7" s="4">
        <v>79.514193737196365</v>
      </c>
    </row>
    <row r="8" spans="1:15">
      <c r="A8" s="58"/>
      <c r="B8" s="4">
        <v>9.482222222222223</v>
      </c>
      <c r="C8" s="4">
        <v>7.9465116279069763</v>
      </c>
      <c r="E8" s="58"/>
      <c r="F8" s="4">
        <v>6.11</v>
      </c>
      <c r="G8" s="4">
        <v>5.81</v>
      </c>
      <c r="I8" s="58"/>
      <c r="J8" s="4">
        <v>2.12</v>
      </c>
      <c r="K8" s="4">
        <v>2.02</v>
      </c>
      <c r="M8" s="58"/>
      <c r="N8" s="4">
        <v>78.743848136864301</v>
      </c>
      <c r="O8" s="4">
        <v>80.914622178606479</v>
      </c>
    </row>
    <row r="9" spans="1:15">
      <c r="A9" s="58"/>
      <c r="B9" s="4">
        <v>9.8739130434782609</v>
      </c>
      <c r="C9" s="4">
        <v>7.838461538461539</v>
      </c>
      <c r="E9" s="58"/>
      <c r="F9" s="4">
        <v>6.32</v>
      </c>
      <c r="G9" s="4">
        <v>5.89</v>
      </c>
      <c r="I9" s="58"/>
      <c r="J9" s="4">
        <v>2.15</v>
      </c>
      <c r="K9" s="4">
        <v>1.92</v>
      </c>
      <c r="M9" s="58"/>
      <c r="N9" s="4">
        <v>78.467635402906211</v>
      </c>
      <c r="O9" s="4">
        <v>81.12968055849376</v>
      </c>
    </row>
    <row r="10" spans="1:15">
      <c r="A10" s="58"/>
      <c r="B10" s="4">
        <v>9.75</v>
      </c>
      <c r="C10" s="4">
        <v>8.1499999999999986</v>
      </c>
      <c r="E10" s="58"/>
      <c r="F10" s="4">
        <v>6.16</v>
      </c>
      <c r="G10" s="4">
        <v>6.14</v>
      </c>
      <c r="I10" s="58"/>
      <c r="J10" s="4">
        <v>2.0699999999999998</v>
      </c>
      <c r="K10" s="4">
        <v>2.04</v>
      </c>
      <c r="M10" s="58"/>
      <c r="N10" s="4">
        <v>79.358974358974351</v>
      </c>
      <c r="O10" s="4">
        <v>80.220454508388357</v>
      </c>
    </row>
    <row r="11" spans="1:15">
      <c r="A11" s="58" t="s">
        <v>6</v>
      </c>
      <c r="B11" s="4">
        <v>21.174074074074074</v>
      </c>
      <c r="C11" s="4">
        <v>18.959459459459463</v>
      </c>
      <c r="E11" s="58" t="s">
        <v>6</v>
      </c>
      <c r="F11" s="4">
        <v>6.24</v>
      </c>
      <c r="G11" s="4">
        <v>6.07</v>
      </c>
      <c r="I11" s="58" t="s">
        <v>6</v>
      </c>
      <c r="J11" s="4">
        <v>3.27</v>
      </c>
      <c r="K11" s="4">
        <v>3.22</v>
      </c>
      <c r="M11" s="58" t="s">
        <v>6</v>
      </c>
      <c r="N11" s="4">
        <v>65.996151827881761</v>
      </c>
      <c r="O11" s="4">
        <v>66.172487526728446</v>
      </c>
    </row>
    <row r="12" spans="1:15">
      <c r="A12" s="58"/>
      <c r="B12" s="4">
        <v>21.777777777777779</v>
      </c>
      <c r="C12" s="4">
        <v>19.274000000000001</v>
      </c>
      <c r="E12" s="58"/>
      <c r="F12" s="4">
        <v>6.27</v>
      </c>
      <c r="G12" s="4">
        <v>5.93</v>
      </c>
      <c r="I12" s="58"/>
      <c r="J12" s="4">
        <v>3.23</v>
      </c>
      <c r="K12" s="4">
        <v>3.25</v>
      </c>
      <c r="M12" s="58"/>
      <c r="N12" s="4">
        <v>64.52806122448979</v>
      </c>
      <c r="O12" s="4">
        <v>65.974888450762691</v>
      </c>
    </row>
    <row r="13" spans="1:15">
      <c r="A13" s="58"/>
      <c r="B13" s="4">
        <v>21.719047619047622</v>
      </c>
      <c r="C13" s="4">
        <v>20.31818181818182</v>
      </c>
      <c r="E13" s="58"/>
      <c r="F13" s="4">
        <v>6.22</v>
      </c>
      <c r="G13" s="4">
        <v>5.83</v>
      </c>
      <c r="I13" s="58"/>
      <c r="J13" s="4">
        <v>3.25</v>
      </c>
      <c r="K13" s="4">
        <v>3.2</v>
      </c>
      <c r="M13" s="58"/>
      <c r="N13" s="4">
        <v>65.632536724402541</v>
      </c>
      <c r="O13" s="4">
        <v>65.559284116331099</v>
      </c>
    </row>
    <row r="14" spans="1:15">
      <c r="A14" s="58"/>
      <c r="B14" s="4">
        <v>19.983783783783782</v>
      </c>
      <c r="C14" s="4">
        <v>20.024999999999999</v>
      </c>
      <c r="E14" s="58"/>
      <c r="F14" s="4">
        <v>6.32</v>
      </c>
      <c r="G14" s="4">
        <v>6.19</v>
      </c>
      <c r="I14" s="58"/>
      <c r="J14" s="4">
        <v>3.17</v>
      </c>
      <c r="K14" s="4">
        <v>3.23</v>
      </c>
      <c r="M14" s="58"/>
      <c r="N14" s="4">
        <v>67.44582694677365</v>
      </c>
      <c r="O14" s="4">
        <v>63.304797574460501</v>
      </c>
    </row>
    <row r="15" spans="1:15">
      <c r="A15" s="58"/>
      <c r="B15" s="4">
        <v>20.809677419354838</v>
      </c>
      <c r="C15" s="4">
        <v>19.801960784313724</v>
      </c>
      <c r="E15" s="58"/>
      <c r="F15" s="4">
        <v>6.19</v>
      </c>
      <c r="G15" s="4">
        <v>6.21</v>
      </c>
      <c r="I15" s="58"/>
      <c r="J15" s="4">
        <v>3.22</v>
      </c>
      <c r="K15" s="4">
        <v>3.04</v>
      </c>
      <c r="M15" s="58"/>
      <c r="N15" s="4">
        <v>67.183382421330023</v>
      </c>
      <c r="O15" s="4">
        <v>66.531339736607578</v>
      </c>
    </row>
    <row r="16" spans="1:15">
      <c r="A16" s="58"/>
      <c r="B16" s="4">
        <v>21.631999999999998</v>
      </c>
      <c r="C16" s="4">
        <v>20.339285714285715</v>
      </c>
      <c r="E16" s="58"/>
      <c r="F16" s="4">
        <v>6.4</v>
      </c>
      <c r="G16" s="4">
        <v>6.07</v>
      </c>
      <c r="I16" s="58"/>
      <c r="J16" s="4">
        <v>3.15</v>
      </c>
      <c r="K16" s="4">
        <v>3.19</v>
      </c>
      <c r="M16" s="58"/>
      <c r="N16" s="4">
        <v>66.207470414201183</v>
      </c>
      <c r="O16" s="4">
        <v>64.881474978050917</v>
      </c>
    </row>
    <row r="17" spans="1:15">
      <c r="A17" s="58"/>
      <c r="B17" s="4">
        <v>21.347826086956523</v>
      </c>
      <c r="C17" s="4">
        <v>20.570588235294117</v>
      </c>
      <c r="E17" s="58"/>
      <c r="F17" s="4">
        <v>6.4</v>
      </c>
      <c r="G17" s="4">
        <v>6.17</v>
      </c>
      <c r="I17" s="58"/>
      <c r="J17" s="4">
        <v>3.23</v>
      </c>
      <c r="K17" s="4">
        <v>3.22</v>
      </c>
      <c r="M17" s="58"/>
      <c r="N17" s="4">
        <v>66.038696537678206</v>
      </c>
      <c r="O17" s="4">
        <v>65.11295396053761</v>
      </c>
    </row>
    <row r="18" spans="1:15">
      <c r="A18" s="58"/>
      <c r="B18" s="4">
        <v>22.195833333333333</v>
      </c>
      <c r="C18" s="4">
        <v>21.233333333333334</v>
      </c>
      <c r="E18" s="58"/>
      <c r="F18" s="4">
        <v>6.12</v>
      </c>
      <c r="G18" s="4">
        <v>6.06</v>
      </c>
      <c r="I18" s="58"/>
      <c r="J18" s="4">
        <v>3.12</v>
      </c>
      <c r="K18" s="4">
        <v>3.3</v>
      </c>
      <c r="M18" s="58"/>
      <c r="N18" s="4">
        <v>66.116012765158629</v>
      </c>
      <c r="O18" s="4">
        <v>65.410779696493975</v>
      </c>
    </row>
    <row r="19" spans="1:15">
      <c r="A19" s="58" t="s">
        <v>7</v>
      </c>
      <c r="B19" s="4">
        <v>25.824999999999996</v>
      </c>
      <c r="C19" s="4">
        <v>22.540000000000003</v>
      </c>
      <c r="E19" s="58" t="s">
        <v>7</v>
      </c>
      <c r="F19" s="4">
        <v>6.57</v>
      </c>
      <c r="G19" s="4">
        <v>6.14</v>
      </c>
      <c r="I19" s="58" t="s">
        <v>7</v>
      </c>
      <c r="J19" s="4">
        <v>3.27</v>
      </c>
      <c r="K19" s="4">
        <v>3.22</v>
      </c>
      <c r="M19" s="58" t="s">
        <v>7</v>
      </c>
      <c r="N19" s="4">
        <v>51.181026137463689</v>
      </c>
      <c r="O19" s="4">
        <v>54.241348713398409</v>
      </c>
    </row>
    <row r="20" spans="1:15">
      <c r="A20" s="58"/>
      <c r="B20" s="4">
        <v>25.072413793103447</v>
      </c>
      <c r="C20" s="4">
        <v>23.26136363636364</v>
      </c>
      <c r="E20" s="58"/>
      <c r="F20" s="4">
        <v>6.45</v>
      </c>
      <c r="G20" s="4">
        <v>6.19</v>
      </c>
      <c r="I20" s="58"/>
      <c r="J20" s="4">
        <v>3.22</v>
      </c>
      <c r="K20" s="4">
        <v>3.17</v>
      </c>
      <c r="M20" s="58"/>
      <c r="N20" s="4">
        <v>53.500206298996012</v>
      </c>
      <c r="O20" s="4">
        <v>52.838299951148024</v>
      </c>
    </row>
    <row r="21" spans="1:15">
      <c r="A21" s="58"/>
      <c r="B21" s="4">
        <v>25.909756097560976</v>
      </c>
      <c r="C21" s="4">
        <v>22.419148936170213</v>
      </c>
      <c r="E21" s="58"/>
      <c r="F21" s="4">
        <v>6.45</v>
      </c>
      <c r="G21" s="4">
        <v>6.26</v>
      </c>
      <c r="I21" s="58"/>
      <c r="J21" s="4">
        <v>3.4</v>
      </c>
      <c r="K21" s="4">
        <v>3.12</v>
      </c>
      <c r="M21" s="58"/>
      <c r="N21" s="4">
        <v>53.233549844676645</v>
      </c>
      <c r="O21" s="4">
        <v>56.163993546550252</v>
      </c>
    </row>
    <row r="22" spans="1:15">
      <c r="A22" s="58"/>
      <c r="B22" s="4">
        <v>26.047619047619047</v>
      </c>
      <c r="C22" s="4">
        <v>22.662121212121214</v>
      </c>
      <c r="E22" s="58"/>
      <c r="F22" s="4">
        <v>6.45</v>
      </c>
      <c r="G22" s="4">
        <v>6.37</v>
      </c>
      <c r="I22" s="58"/>
      <c r="J22" s="4">
        <v>3.22</v>
      </c>
      <c r="K22" s="4">
        <v>3.07</v>
      </c>
      <c r="M22" s="58"/>
      <c r="N22" s="4">
        <v>52.056672760511887</v>
      </c>
      <c r="O22" s="4">
        <v>52.689607644478272</v>
      </c>
    </row>
    <row r="23" spans="1:15">
      <c r="A23" s="58"/>
      <c r="B23" s="4">
        <v>28.616000000000003</v>
      </c>
      <c r="C23" s="4">
        <v>23.745283018867923</v>
      </c>
      <c r="E23" s="58"/>
      <c r="F23" s="4">
        <v>6.45</v>
      </c>
      <c r="G23" s="4">
        <v>6.21</v>
      </c>
      <c r="I23" s="58"/>
      <c r="J23" s="4">
        <v>3.32</v>
      </c>
      <c r="K23" s="4">
        <v>3.25</v>
      </c>
      <c r="M23" s="58"/>
      <c r="N23" s="4">
        <v>48.294660329885389</v>
      </c>
      <c r="O23" s="4">
        <v>51.48986889153754</v>
      </c>
    </row>
    <row r="24" spans="1:15">
      <c r="A24" s="58"/>
      <c r="B24" s="4">
        <v>25.717073170731705</v>
      </c>
      <c r="C24" s="4">
        <v>22.414000000000001</v>
      </c>
      <c r="E24" s="58"/>
      <c r="F24" s="4">
        <v>6.42</v>
      </c>
      <c r="G24" s="4">
        <v>6.04</v>
      </c>
      <c r="I24" s="58"/>
      <c r="J24" s="4">
        <v>3.27</v>
      </c>
      <c r="K24" s="4">
        <v>3.23</v>
      </c>
      <c r="M24" s="58"/>
      <c r="N24" s="4">
        <v>51.199734446130499</v>
      </c>
      <c r="O24" s="4">
        <v>52.672436869813524</v>
      </c>
    </row>
    <row r="25" spans="1:15">
      <c r="A25" s="58"/>
      <c r="B25" s="4">
        <v>26.438709677419354</v>
      </c>
      <c r="C25" s="4">
        <v>22.542465753424658</v>
      </c>
      <c r="E25" s="58"/>
      <c r="F25" s="4">
        <v>6.37</v>
      </c>
      <c r="G25" s="4">
        <v>6.18</v>
      </c>
      <c r="I25" s="58"/>
      <c r="J25" s="4">
        <v>3.23</v>
      </c>
      <c r="K25" s="4">
        <v>3.06</v>
      </c>
      <c r="M25" s="58"/>
      <c r="N25" s="4">
        <v>51.293313811615427</v>
      </c>
      <c r="O25" s="4">
        <v>49.179630529897914</v>
      </c>
    </row>
    <row r="26" spans="1:15">
      <c r="A26" s="58"/>
      <c r="B26" s="4">
        <v>26.156521739130437</v>
      </c>
      <c r="C26" s="4">
        <v>23.717499999999998</v>
      </c>
      <c r="E26" s="58"/>
      <c r="F26" s="4">
        <v>6.47</v>
      </c>
      <c r="G26" s="4">
        <v>6.16</v>
      </c>
      <c r="I26" s="58"/>
      <c r="J26" s="4">
        <v>3.5</v>
      </c>
      <c r="K26" s="4">
        <v>3.08</v>
      </c>
      <c r="M26" s="58"/>
      <c r="N26" s="4">
        <v>53.848071808510646</v>
      </c>
      <c r="O26" s="4">
        <v>47.844418678191197</v>
      </c>
    </row>
    <row r="27" spans="1:15">
      <c r="A27" s="58" t="s">
        <v>8</v>
      </c>
      <c r="B27" s="4">
        <v>30.928947368421053</v>
      </c>
      <c r="C27" s="4">
        <v>27.085365853658537</v>
      </c>
      <c r="E27" s="58" t="s">
        <v>8</v>
      </c>
      <c r="F27" s="4">
        <v>6.42</v>
      </c>
      <c r="G27" s="4">
        <v>6.26</v>
      </c>
      <c r="I27" s="58" t="s">
        <v>8</v>
      </c>
      <c r="J27" s="4">
        <v>3.46</v>
      </c>
      <c r="K27" s="4">
        <v>3.2</v>
      </c>
      <c r="M27" s="58" t="s">
        <v>8</v>
      </c>
      <c r="N27" s="4">
        <v>31.881221815706617</v>
      </c>
      <c r="O27" s="4">
        <v>37.082395317424584</v>
      </c>
    </row>
    <row r="28" spans="1:15">
      <c r="A28" s="58"/>
      <c r="B28" s="4">
        <v>29.227499999999999</v>
      </c>
      <c r="C28" s="4">
        <v>28.483333333333338</v>
      </c>
      <c r="E28" s="58"/>
      <c r="F28" s="4">
        <v>6.15</v>
      </c>
      <c r="G28" s="4">
        <v>6.12</v>
      </c>
      <c r="I28" s="58"/>
      <c r="J28" s="4">
        <v>3.35</v>
      </c>
      <c r="K28" s="4">
        <v>3.2</v>
      </c>
      <c r="M28" s="58"/>
      <c r="N28" s="4">
        <v>34.684800273714821</v>
      </c>
      <c r="O28" s="4">
        <v>33.957480007801848</v>
      </c>
    </row>
    <row r="29" spans="1:15">
      <c r="A29" s="58"/>
      <c r="B29" s="4">
        <v>31.096296296296295</v>
      </c>
      <c r="C29" s="4">
        <v>29.65609756097561</v>
      </c>
      <c r="E29" s="58"/>
      <c r="F29" s="4">
        <v>6.44</v>
      </c>
      <c r="G29" s="4">
        <v>6.44</v>
      </c>
      <c r="I29" s="58"/>
      <c r="J29" s="4">
        <v>3.58</v>
      </c>
      <c r="K29" s="4">
        <v>3.25</v>
      </c>
      <c r="M29" s="58"/>
      <c r="N29" s="4">
        <v>33.658885183420665</v>
      </c>
      <c r="O29" s="4">
        <v>31.573320174356446</v>
      </c>
    </row>
    <row r="30" spans="1:15">
      <c r="A30" s="58"/>
      <c r="B30" s="4">
        <v>30.102857142857147</v>
      </c>
      <c r="C30" s="4">
        <v>28.048979591836737</v>
      </c>
      <c r="E30" s="58"/>
      <c r="F30" s="4">
        <v>6.65</v>
      </c>
      <c r="G30" s="4">
        <v>6.22</v>
      </c>
      <c r="I30" s="58"/>
      <c r="J30" s="4">
        <v>3.33</v>
      </c>
      <c r="K30" s="4">
        <v>3.35</v>
      </c>
      <c r="M30" s="58"/>
      <c r="N30" s="4">
        <v>37.92710706150342</v>
      </c>
      <c r="O30" s="4">
        <v>36.350407450523868</v>
      </c>
    </row>
    <row r="31" spans="1:15">
      <c r="A31" s="58"/>
      <c r="B31" s="4">
        <v>33.050000000000004</v>
      </c>
      <c r="C31" s="4">
        <v>28.716666666666669</v>
      </c>
      <c r="E31" s="58"/>
      <c r="F31" s="4">
        <v>6.49</v>
      </c>
      <c r="G31" s="4">
        <v>6.35</v>
      </c>
      <c r="I31" s="58"/>
      <c r="J31" s="4">
        <v>3.45</v>
      </c>
      <c r="K31" s="4">
        <v>3.35</v>
      </c>
      <c r="M31" s="58"/>
      <c r="N31" s="4">
        <v>31.043872919818465</v>
      </c>
      <c r="O31" s="4">
        <v>38.493256295423642</v>
      </c>
    </row>
    <row r="32" spans="1:15">
      <c r="A32" s="58"/>
      <c r="B32" s="4">
        <v>33.474999999999994</v>
      </c>
      <c r="C32" s="4">
        <v>28.305172413793105</v>
      </c>
      <c r="E32" s="58"/>
      <c r="F32" s="4">
        <v>6.35</v>
      </c>
      <c r="G32" s="4">
        <v>6.14</v>
      </c>
      <c r="I32" s="58"/>
      <c r="J32" s="4">
        <v>3.39</v>
      </c>
      <c r="K32" s="4">
        <v>3.33</v>
      </c>
      <c r="M32" s="58"/>
      <c r="N32" s="4">
        <v>30.438493545289642</v>
      </c>
      <c r="O32" s="4">
        <v>32.967431064717914</v>
      </c>
    </row>
    <row r="33" spans="1:15">
      <c r="A33" s="58"/>
      <c r="B33" s="4">
        <v>29.625000000000004</v>
      </c>
      <c r="C33" s="4">
        <v>28.780952380952382</v>
      </c>
      <c r="E33" s="58"/>
      <c r="F33" s="4">
        <v>6.42</v>
      </c>
      <c r="G33" s="4">
        <v>6.38</v>
      </c>
      <c r="I33" s="58"/>
      <c r="J33" s="4">
        <v>3.42</v>
      </c>
      <c r="K33" s="4">
        <v>3.2</v>
      </c>
      <c r="M33" s="58"/>
      <c r="N33" s="4">
        <v>34.671488848704037</v>
      </c>
      <c r="O33" s="4">
        <v>30.807412309728662</v>
      </c>
    </row>
    <row r="34" spans="1:15">
      <c r="A34" s="58"/>
      <c r="B34" s="4">
        <v>31.725531914893619</v>
      </c>
      <c r="C34" s="4">
        <v>27.934285714285714</v>
      </c>
      <c r="E34" s="58"/>
      <c r="F34" s="4">
        <v>6.36</v>
      </c>
      <c r="G34" s="4">
        <v>6.12</v>
      </c>
      <c r="I34" s="58"/>
      <c r="J34" s="4">
        <v>3.6</v>
      </c>
      <c r="K34" s="4">
        <v>3.2800000000000002</v>
      </c>
      <c r="M34" s="58"/>
      <c r="N34" s="4">
        <v>35.403393467909602</v>
      </c>
      <c r="O34" s="4">
        <v>35.133476526541877</v>
      </c>
    </row>
    <row r="35" spans="1:15">
      <c r="A35" s="58" t="s">
        <v>9</v>
      </c>
      <c r="B35" s="4">
        <v>31.342307692307688</v>
      </c>
      <c r="C35" s="4">
        <v>29.985416666666666</v>
      </c>
      <c r="E35" s="58" t="s">
        <v>9</v>
      </c>
      <c r="F35" s="4">
        <v>6.53</v>
      </c>
      <c r="G35" s="4">
        <v>6.07</v>
      </c>
      <c r="I35" s="58" t="s">
        <v>9</v>
      </c>
      <c r="J35" s="4">
        <v>3.49</v>
      </c>
      <c r="K35" s="4">
        <v>3.2800000000000002</v>
      </c>
      <c r="M35" s="58" t="s">
        <v>9</v>
      </c>
      <c r="N35" s="4">
        <v>32.973370965762669</v>
      </c>
      <c r="O35" s="4">
        <v>27.165983464183974</v>
      </c>
    </row>
    <row r="36" spans="1:15">
      <c r="A36" s="58"/>
      <c r="B36" s="4">
        <v>32.9</v>
      </c>
      <c r="C36" s="4">
        <v>30.633333333333333</v>
      </c>
      <c r="E36" s="58"/>
      <c r="F36" s="4">
        <v>6.5</v>
      </c>
      <c r="G36" s="4">
        <v>6.08</v>
      </c>
      <c r="I36" s="58"/>
      <c r="J36" s="4">
        <v>3.58</v>
      </c>
      <c r="K36" s="4">
        <v>3.15</v>
      </c>
      <c r="M36" s="58"/>
      <c r="N36" s="4">
        <v>29.378068739770864</v>
      </c>
      <c r="O36" s="4">
        <v>25.997461008342388</v>
      </c>
    </row>
    <row r="37" spans="1:15">
      <c r="A37" s="58"/>
      <c r="B37" s="4">
        <v>35.557575757575762</v>
      </c>
      <c r="C37" s="4">
        <v>29.927272727272729</v>
      </c>
      <c r="E37" s="58"/>
      <c r="F37" s="4">
        <v>6.62</v>
      </c>
      <c r="G37" s="4">
        <v>6.01</v>
      </c>
      <c r="I37" s="58"/>
      <c r="J37" s="4">
        <v>3.35</v>
      </c>
      <c r="K37" s="4">
        <v>3.27</v>
      </c>
      <c r="M37" s="58"/>
      <c r="N37" s="4">
        <v>27.373444690642586</v>
      </c>
      <c r="O37" s="4">
        <v>25.931551235317947</v>
      </c>
    </row>
    <row r="38" spans="1:15">
      <c r="A38" s="58"/>
      <c r="B38" s="4">
        <v>36.354545454545452</v>
      </c>
      <c r="C38" s="4">
        <v>30.606250000000003</v>
      </c>
      <c r="E38" s="58"/>
      <c r="F38" s="4">
        <v>6.55</v>
      </c>
      <c r="G38" s="4">
        <v>6.26</v>
      </c>
      <c r="I38" s="58"/>
      <c r="J38" s="4">
        <v>3.61</v>
      </c>
      <c r="K38" s="4">
        <v>3.27</v>
      </c>
      <c r="M38" s="58"/>
      <c r="N38" s="4">
        <v>27.08177044261064</v>
      </c>
      <c r="O38" s="4">
        <v>25.433939146416186</v>
      </c>
    </row>
    <row r="39" spans="1:15">
      <c r="A39" s="58"/>
      <c r="B39" s="4">
        <v>33.428125000000001</v>
      </c>
      <c r="C39" s="4">
        <v>30.403124999999999</v>
      </c>
      <c r="E39" s="58"/>
      <c r="F39" s="4">
        <v>6.53</v>
      </c>
      <c r="G39" s="4">
        <v>6.27</v>
      </c>
      <c r="I39" s="58"/>
      <c r="J39" s="4">
        <v>3.5</v>
      </c>
      <c r="K39" s="4">
        <v>3.32</v>
      </c>
      <c r="M39" s="58"/>
      <c r="N39" s="4">
        <v>31.186313919790599</v>
      </c>
      <c r="O39" s="4">
        <v>25.840271353684859</v>
      </c>
    </row>
    <row r="40" spans="1:15">
      <c r="A40" s="58"/>
      <c r="B40" s="4">
        <v>35.261538461538464</v>
      </c>
      <c r="C40" s="4">
        <v>30.641935483870967</v>
      </c>
      <c r="E40" s="58"/>
      <c r="F40" s="4">
        <v>6.63</v>
      </c>
      <c r="G40" s="4">
        <v>6.22</v>
      </c>
      <c r="I40" s="58"/>
      <c r="J40" s="4">
        <v>3.41</v>
      </c>
      <c r="K40" s="4">
        <v>3.31</v>
      </c>
      <c r="M40" s="58"/>
      <c r="N40" s="4">
        <v>27.176047120418861</v>
      </c>
      <c r="O40" s="4">
        <v>27.160753763554052</v>
      </c>
    </row>
    <row r="41" spans="1:15">
      <c r="A41" s="58"/>
      <c r="B41" s="4">
        <v>34.869696969696975</v>
      </c>
      <c r="C41" s="4">
        <v>28.942424242424241</v>
      </c>
      <c r="E41" s="58"/>
      <c r="F41" s="4">
        <v>6.46</v>
      </c>
      <c r="G41" s="4">
        <v>6.31</v>
      </c>
      <c r="I41" s="58"/>
      <c r="J41" s="4">
        <v>3.61</v>
      </c>
      <c r="K41" s="4">
        <v>3.31</v>
      </c>
      <c r="M41" s="58"/>
      <c r="N41" s="4">
        <v>27.670113843747291</v>
      </c>
      <c r="O41" s="4">
        <v>26.185739713119045</v>
      </c>
    </row>
    <row r="42" spans="1:15">
      <c r="A42" s="58"/>
      <c r="B42" s="4">
        <v>36.1609756097561</v>
      </c>
      <c r="C42" s="4">
        <v>31.081250000000001</v>
      </c>
      <c r="E42" s="58"/>
      <c r="F42" s="4">
        <v>6.5600000000000005</v>
      </c>
      <c r="G42" s="4">
        <v>6.24</v>
      </c>
      <c r="I42" s="58"/>
      <c r="J42" s="4">
        <v>3.62</v>
      </c>
      <c r="K42" s="4">
        <v>3.09</v>
      </c>
      <c r="M42" s="58"/>
      <c r="N42" s="4">
        <v>27.532712801834624</v>
      </c>
      <c r="O42" s="4">
        <v>26.239110551818534</v>
      </c>
    </row>
    <row r="43" spans="1:15">
      <c r="A43" s="58" t="s">
        <v>10</v>
      </c>
      <c r="B43" s="4">
        <v>38.452777777777783</v>
      </c>
      <c r="C43" s="4">
        <v>29.771875000000001</v>
      </c>
      <c r="E43" s="58" t="s">
        <v>10</v>
      </c>
      <c r="F43" s="4">
        <v>6.67</v>
      </c>
      <c r="G43" s="4">
        <v>6.27</v>
      </c>
      <c r="I43" s="58" t="s">
        <v>10</v>
      </c>
      <c r="J43" s="4">
        <v>3.75</v>
      </c>
      <c r="K43" s="4">
        <v>3.27</v>
      </c>
      <c r="M43" s="58" t="s">
        <v>10</v>
      </c>
      <c r="N43" s="4">
        <v>24.748970598858634</v>
      </c>
      <c r="O43" s="4">
        <v>25.349008082292428</v>
      </c>
    </row>
    <row r="44" spans="1:15">
      <c r="A44" s="58"/>
      <c r="B44" s="4">
        <v>38.842857142857142</v>
      </c>
      <c r="C44" s="4">
        <v>30.587499999999999</v>
      </c>
      <c r="E44" s="58"/>
      <c r="F44" s="4">
        <v>6.5</v>
      </c>
      <c r="G44" s="4">
        <v>6.21</v>
      </c>
      <c r="I44" s="58"/>
      <c r="J44" s="4">
        <v>3.66</v>
      </c>
      <c r="K44" s="4">
        <v>3.33</v>
      </c>
      <c r="M44" s="58"/>
      <c r="N44" s="4">
        <v>18.824322667647415</v>
      </c>
      <c r="O44" s="4">
        <v>31.29177267753801</v>
      </c>
    </row>
    <row r="45" spans="1:15">
      <c r="A45" s="58"/>
      <c r="B45" s="4">
        <v>36.716666666666669</v>
      </c>
      <c r="C45" s="4">
        <v>29.943333333333332</v>
      </c>
      <c r="E45" s="58"/>
      <c r="F45" s="4">
        <v>6.59</v>
      </c>
      <c r="G45" s="4">
        <v>6.39</v>
      </c>
      <c r="I45" s="58"/>
      <c r="J45" s="4">
        <v>3.71</v>
      </c>
      <c r="K45" s="4">
        <v>3.3</v>
      </c>
      <c r="M45" s="58"/>
      <c r="N45" s="4">
        <v>24.161857207703786</v>
      </c>
      <c r="O45" s="4">
        <v>24.457308248914618</v>
      </c>
    </row>
    <row r="46" spans="1:15">
      <c r="A46" s="58"/>
      <c r="B46" s="4">
        <v>36.826086956521735</v>
      </c>
      <c r="C46" s="4">
        <v>28.9</v>
      </c>
      <c r="E46" s="58"/>
      <c r="F46" s="4">
        <v>6.78</v>
      </c>
      <c r="G46" s="4">
        <v>6.22</v>
      </c>
      <c r="I46" s="58"/>
      <c r="J46" s="4">
        <v>3.69</v>
      </c>
      <c r="K46" s="4">
        <v>3.29</v>
      </c>
      <c r="M46" s="58"/>
      <c r="N46" s="4">
        <v>25.572609208972843</v>
      </c>
      <c r="O46" s="4">
        <v>23.406862745098032</v>
      </c>
    </row>
    <row r="47" spans="1:15">
      <c r="A47" s="58"/>
      <c r="B47" s="4">
        <v>36.246153846153845</v>
      </c>
      <c r="C47" s="4">
        <v>30.094285714285711</v>
      </c>
      <c r="E47" s="58"/>
      <c r="F47" s="4">
        <v>6.52</v>
      </c>
      <c r="G47" s="4">
        <v>6.1</v>
      </c>
      <c r="I47" s="58"/>
      <c r="J47" s="4">
        <v>3.48</v>
      </c>
      <c r="K47" s="4">
        <v>3.19</v>
      </c>
      <c r="M47" s="58"/>
      <c r="N47" s="4">
        <v>25.021222410865867</v>
      </c>
      <c r="O47" s="4">
        <v>23.706446406531853</v>
      </c>
    </row>
    <row r="48" spans="1:15">
      <c r="A48" s="58"/>
      <c r="B48" s="4">
        <v>36.129268292682923</v>
      </c>
      <c r="C48" s="4">
        <v>30.728124999999999</v>
      </c>
      <c r="E48" s="58"/>
      <c r="F48" s="4">
        <v>6.58</v>
      </c>
      <c r="G48" s="4">
        <v>6.12</v>
      </c>
      <c r="I48" s="58"/>
      <c r="J48" s="4">
        <v>3.52</v>
      </c>
      <c r="K48" s="4">
        <v>3.32</v>
      </c>
      <c r="M48" s="58"/>
      <c r="N48" s="4">
        <v>24.331538305750133</v>
      </c>
      <c r="O48" s="4">
        <v>24.082172277026338</v>
      </c>
    </row>
    <row r="49" spans="1:15">
      <c r="A49" s="58"/>
      <c r="B49" s="4">
        <v>37.505263157894738</v>
      </c>
      <c r="C49" s="4">
        <v>30.134090909090911</v>
      </c>
      <c r="E49" s="58"/>
      <c r="F49" s="4">
        <v>6.5</v>
      </c>
      <c r="G49" s="4">
        <v>6.2</v>
      </c>
      <c r="I49" s="58"/>
      <c r="J49" s="4">
        <v>3.64</v>
      </c>
      <c r="K49" s="4">
        <v>3.29</v>
      </c>
      <c r="M49" s="58"/>
      <c r="N49" s="4">
        <v>25.028066236317702</v>
      </c>
      <c r="O49" s="4">
        <v>24.473942227920666</v>
      </c>
    </row>
    <row r="50" spans="1:15">
      <c r="A50" s="58"/>
      <c r="B50" s="4">
        <v>36.820454545454545</v>
      </c>
      <c r="C50" s="4">
        <v>32.009523809523806</v>
      </c>
      <c r="E50" s="58"/>
      <c r="F50" s="4">
        <v>6.54</v>
      </c>
      <c r="G50" s="4">
        <v>6.14</v>
      </c>
      <c r="I50" s="58"/>
      <c r="J50" s="4">
        <v>3.54</v>
      </c>
      <c r="K50" s="4">
        <v>3.16</v>
      </c>
      <c r="M50" s="58"/>
      <c r="N50" s="4">
        <v>25.621875192889316</v>
      </c>
      <c r="O50" s="4">
        <v>27.833977982743228</v>
      </c>
    </row>
    <row r="51" spans="1:15">
      <c r="A51" s="58" t="s">
        <v>11</v>
      </c>
      <c r="B51" s="4">
        <v>34.4</v>
      </c>
      <c r="C51" s="4">
        <v>31.484615384615381</v>
      </c>
      <c r="E51" s="58" t="s">
        <v>11</v>
      </c>
      <c r="F51" s="4">
        <v>6.5</v>
      </c>
      <c r="G51" s="4">
        <v>6.23</v>
      </c>
      <c r="I51" s="58" t="s">
        <v>11</v>
      </c>
      <c r="J51" s="4">
        <v>3.44</v>
      </c>
      <c r="K51" s="4">
        <v>3.3</v>
      </c>
      <c r="M51" s="58" t="s">
        <v>11</v>
      </c>
      <c r="N51" s="4">
        <v>15.857089272318087</v>
      </c>
      <c r="O51" s="4">
        <v>16.068083720172648</v>
      </c>
    </row>
    <row r="52" spans="1:15">
      <c r="A52" s="58"/>
      <c r="B52" s="4">
        <v>33.25454545454545</v>
      </c>
      <c r="C52" s="4">
        <v>28.319999999999997</v>
      </c>
      <c r="E52" s="58"/>
      <c r="F52" s="4">
        <v>6.45</v>
      </c>
      <c r="G52" s="4">
        <v>5.87</v>
      </c>
      <c r="I52" s="58"/>
      <c r="J52" s="4">
        <v>3.5</v>
      </c>
      <c r="K52" s="4">
        <v>3.19</v>
      </c>
      <c r="M52" s="58"/>
      <c r="N52" s="4">
        <v>17.71459814106068</v>
      </c>
      <c r="O52" s="4">
        <v>17.161016949152529</v>
      </c>
    </row>
    <row r="53" spans="1:15">
      <c r="A53" s="58"/>
      <c r="B53" s="4">
        <v>33.311428571428571</v>
      </c>
      <c r="C53" s="4">
        <v>30.638461538461542</v>
      </c>
      <c r="E53" s="58"/>
      <c r="F53" s="4">
        <v>6.32</v>
      </c>
      <c r="G53" s="4">
        <v>6.04</v>
      </c>
      <c r="I53" s="58"/>
      <c r="J53" s="4">
        <v>3.52</v>
      </c>
      <c r="K53" s="4">
        <v>3.32</v>
      </c>
      <c r="M53" s="58"/>
      <c r="N53" s="4">
        <v>16.656660090916887</v>
      </c>
      <c r="O53" s="4">
        <v>17.080927274248907</v>
      </c>
    </row>
    <row r="54" spans="1:15">
      <c r="A54" s="58"/>
      <c r="B54" s="4">
        <v>32.440740740740743</v>
      </c>
      <c r="C54" s="4">
        <v>29.95121951219512</v>
      </c>
      <c r="E54" s="58"/>
      <c r="F54" s="4">
        <v>6.37</v>
      </c>
      <c r="G54" s="4">
        <v>5.72</v>
      </c>
      <c r="I54" s="58"/>
      <c r="J54" s="4">
        <v>3.37</v>
      </c>
      <c r="K54" s="4">
        <v>3.35</v>
      </c>
      <c r="M54" s="58"/>
      <c r="N54" s="4">
        <v>16.314647790843718</v>
      </c>
      <c r="O54" s="4">
        <v>16.058631921824102</v>
      </c>
    </row>
    <row r="55" spans="1:15">
      <c r="A55" s="58"/>
      <c r="B55" s="4">
        <v>32.590909090909086</v>
      </c>
      <c r="C55" s="4">
        <v>27.375</v>
      </c>
      <c r="E55" s="58"/>
      <c r="F55" s="4">
        <v>6.36</v>
      </c>
      <c r="G55" s="4">
        <v>5.69</v>
      </c>
      <c r="I55" s="58"/>
      <c r="J55" s="4">
        <v>3.55</v>
      </c>
      <c r="K55" s="4">
        <v>3.17</v>
      </c>
      <c r="M55" s="58"/>
      <c r="N55" s="4">
        <v>16.55044165504416</v>
      </c>
      <c r="O55" s="4">
        <v>14.69304921359716</v>
      </c>
    </row>
    <row r="56" spans="1:15">
      <c r="A56" s="58"/>
      <c r="B56" s="4">
        <v>33.63225806451613</v>
      </c>
      <c r="C56" s="4">
        <v>28.938461538461542</v>
      </c>
      <c r="E56" s="58"/>
      <c r="F56" s="4">
        <v>6.46</v>
      </c>
      <c r="G56" s="4">
        <v>5.95</v>
      </c>
      <c r="I56" s="58"/>
      <c r="J56" s="4">
        <v>3.66</v>
      </c>
      <c r="K56" s="4">
        <v>3.25</v>
      </c>
      <c r="M56" s="58"/>
      <c r="N56" s="4">
        <v>19.04853251486669</v>
      </c>
      <c r="O56" s="4">
        <v>16.01098706361865</v>
      </c>
    </row>
    <row r="57" spans="1:15">
      <c r="A57" s="58"/>
      <c r="B57" s="4">
        <v>30.56176470588235</v>
      </c>
      <c r="C57" s="4">
        <v>29.88378378378378</v>
      </c>
      <c r="E57" s="58"/>
      <c r="F57" s="4">
        <v>6.32</v>
      </c>
      <c r="G57" s="4">
        <v>5.88</v>
      </c>
      <c r="I57" s="58"/>
      <c r="J57" s="4">
        <v>3.35</v>
      </c>
      <c r="K57" s="4">
        <v>3.22</v>
      </c>
      <c r="M57" s="58"/>
      <c r="N57" s="4">
        <v>16.129342700413808</v>
      </c>
      <c r="O57" s="4">
        <v>16.46920502848873</v>
      </c>
    </row>
    <row r="58" spans="1:15">
      <c r="A58" s="58"/>
      <c r="B58" s="4">
        <v>34.452941176470588</v>
      </c>
      <c r="C58" s="4">
        <v>30.574285714285718</v>
      </c>
      <c r="E58" s="58"/>
      <c r="F58" s="4">
        <v>6.32</v>
      </c>
      <c r="G58" s="4">
        <v>5.9</v>
      </c>
      <c r="I58" s="58"/>
      <c r="J58" s="4">
        <v>3.66</v>
      </c>
      <c r="K58" s="4">
        <v>3.33</v>
      </c>
      <c r="M58" s="58"/>
      <c r="N58" s="4">
        <v>17.918729725115242</v>
      </c>
      <c r="O58" s="4">
        <v>18.231940940099069</v>
      </c>
    </row>
  </sheetData>
  <mergeCells count="32">
    <mergeCell ref="M43:M50"/>
    <mergeCell ref="M51:M58"/>
    <mergeCell ref="J1:K1"/>
    <mergeCell ref="I3:I10"/>
    <mergeCell ref="I11:I18"/>
    <mergeCell ref="I19:I26"/>
    <mergeCell ref="I27:I34"/>
    <mergeCell ref="I35:I42"/>
    <mergeCell ref="I43:I50"/>
    <mergeCell ref="I51:I58"/>
    <mergeCell ref="M35:M42"/>
    <mergeCell ref="N1:O1"/>
    <mergeCell ref="M3:M10"/>
    <mergeCell ref="M11:M18"/>
    <mergeCell ref="M19:M26"/>
    <mergeCell ref="M27:M34"/>
    <mergeCell ref="A43:A50"/>
    <mergeCell ref="A51:A58"/>
    <mergeCell ref="F1:G1"/>
    <mergeCell ref="E3:E10"/>
    <mergeCell ref="E11:E18"/>
    <mergeCell ref="E19:E26"/>
    <mergeCell ref="E27:E34"/>
    <mergeCell ref="E35:E42"/>
    <mergeCell ref="E43:E50"/>
    <mergeCell ref="E51:E58"/>
    <mergeCell ref="B1:C1"/>
    <mergeCell ref="A3:A10"/>
    <mergeCell ref="A11:A18"/>
    <mergeCell ref="A19:A26"/>
    <mergeCell ref="A27:A34"/>
    <mergeCell ref="A35:A4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34" workbookViewId="0">
      <selection activeCell="A62" sqref="A62"/>
    </sheetView>
  </sheetViews>
  <sheetFormatPr defaultRowHeight="14.4"/>
  <cols>
    <col min="1" max="1" width="35.88671875" bestFit="1" customWidth="1"/>
  </cols>
  <sheetData>
    <row r="1" spans="1:7">
      <c r="A1" s="5" t="s">
        <v>696</v>
      </c>
      <c r="B1" s="4" t="s">
        <v>14</v>
      </c>
      <c r="C1" s="4" t="s">
        <v>15</v>
      </c>
      <c r="D1" s="4" t="s">
        <v>637</v>
      </c>
      <c r="E1" s="4" t="s">
        <v>633</v>
      </c>
      <c r="F1" s="4" t="s">
        <v>13</v>
      </c>
      <c r="G1" s="4" t="s">
        <v>636</v>
      </c>
    </row>
    <row r="2" spans="1:7">
      <c r="A2" s="60" t="s">
        <v>634</v>
      </c>
      <c r="B2" s="4">
        <v>7.2399999999999993</v>
      </c>
      <c r="C2" s="4">
        <v>7.1750000000000007</v>
      </c>
      <c r="D2" s="4">
        <v>7.1989999999999998</v>
      </c>
      <c r="E2" s="4">
        <v>7.0590000000000002</v>
      </c>
      <c r="F2" s="4">
        <v>7.28</v>
      </c>
      <c r="G2" s="4">
        <v>7.1550000000000002</v>
      </c>
    </row>
    <row r="3" spans="1:7">
      <c r="A3" s="61"/>
      <c r="B3" s="4">
        <v>7.2589999999999995</v>
      </c>
      <c r="C3" s="4">
        <v>7.17</v>
      </c>
      <c r="D3" s="4">
        <v>7.1390000000000002</v>
      </c>
      <c r="E3" s="4">
        <v>7.1429999999999998</v>
      </c>
      <c r="F3" s="4">
        <v>7.2050000000000001</v>
      </c>
      <c r="G3" s="4">
        <v>7.2589999999999995</v>
      </c>
    </row>
    <row r="4" spans="1:7">
      <c r="A4" s="61"/>
      <c r="B4" s="4">
        <v>7.2319999999999993</v>
      </c>
      <c r="C4" s="4">
        <v>7.1970000000000001</v>
      </c>
      <c r="D4" s="4">
        <v>7.1769999999999996</v>
      </c>
      <c r="E4" s="4">
        <v>7.2290000000000001</v>
      </c>
      <c r="F4" s="4">
        <v>7.2880000000000003</v>
      </c>
      <c r="G4" s="4">
        <v>7.0449999999999999</v>
      </c>
    </row>
    <row r="5" spans="1:7">
      <c r="A5" s="61"/>
      <c r="B5" s="4">
        <v>7.2539999999999996</v>
      </c>
      <c r="C5" s="4">
        <v>7.1640000000000006</v>
      </c>
      <c r="D5" s="4">
        <v>7.1619999999999999</v>
      </c>
      <c r="E5" s="4">
        <v>7.1429999999999998</v>
      </c>
      <c r="F5" s="4">
        <v>7.3650000000000002</v>
      </c>
      <c r="G5" s="4">
        <v>7.1909999999999998</v>
      </c>
    </row>
    <row r="6" spans="1:7">
      <c r="A6" s="61"/>
      <c r="B6" s="4">
        <v>7.2749999999999995</v>
      </c>
      <c r="C6" s="4">
        <v>7.1779999999999999</v>
      </c>
      <c r="D6" s="4">
        <v>7.2270000000000003</v>
      </c>
      <c r="E6" s="4">
        <v>7.2329999999999997</v>
      </c>
      <c r="F6" s="4">
        <v>7.194</v>
      </c>
      <c r="G6" s="4">
        <v>7.0659999999999998</v>
      </c>
    </row>
    <row r="7" spans="1:7">
      <c r="A7" s="61"/>
      <c r="B7" s="4">
        <v>7.3540000000000001</v>
      </c>
      <c r="C7" s="4">
        <v>7.1920000000000002</v>
      </c>
      <c r="D7" s="4">
        <v>7.2350000000000003</v>
      </c>
      <c r="E7" s="4">
        <v>7.1479999999999997</v>
      </c>
      <c r="F7" s="4">
        <v>7.2720000000000002</v>
      </c>
      <c r="G7" s="4">
        <v>7.2530000000000001</v>
      </c>
    </row>
    <row r="8" spans="1:7">
      <c r="A8" s="61"/>
      <c r="B8" s="4">
        <v>7.3339999999999996</v>
      </c>
      <c r="C8" s="4">
        <v>7.1870000000000003</v>
      </c>
      <c r="D8" s="4">
        <v>7.1909999999999998</v>
      </c>
      <c r="E8" s="4">
        <v>7.1130000000000004</v>
      </c>
      <c r="F8" s="4">
        <v>7.1180000000000003</v>
      </c>
      <c r="G8" s="4">
        <v>7.258</v>
      </c>
    </row>
    <row r="9" spans="1:7">
      <c r="A9" s="61"/>
      <c r="B9" s="4">
        <v>7.266</v>
      </c>
      <c r="C9" s="4">
        <v>7.1850000000000005</v>
      </c>
      <c r="D9" s="4">
        <v>7.2149999999999999</v>
      </c>
      <c r="E9" s="4">
        <v>7.327</v>
      </c>
      <c r="F9" s="4">
        <v>7.3140000000000001</v>
      </c>
      <c r="G9" s="4">
        <v>7.2949999999999999</v>
      </c>
    </row>
    <row r="10" spans="1:7">
      <c r="A10" s="61"/>
      <c r="B10" s="4">
        <v>7.2669999999999995</v>
      </c>
      <c r="C10" s="4">
        <v>7.181</v>
      </c>
      <c r="D10" s="4">
        <v>7.125</v>
      </c>
      <c r="E10" s="4">
        <v>7.1079999999999997</v>
      </c>
      <c r="F10" s="4">
        <v>7.226</v>
      </c>
      <c r="G10" s="4">
        <v>7.4289999999999994</v>
      </c>
    </row>
    <row r="11" spans="1:7">
      <c r="A11" s="61"/>
      <c r="B11" s="4">
        <v>7.2389999999999999</v>
      </c>
      <c r="C11" s="4">
        <v>7.173</v>
      </c>
      <c r="D11" s="4">
        <v>7.12</v>
      </c>
      <c r="E11" s="4">
        <v>7.1790000000000003</v>
      </c>
      <c r="F11" s="4">
        <v>7.2610000000000001</v>
      </c>
      <c r="G11" s="4">
        <v>7.3149999999999995</v>
      </c>
    </row>
    <row r="12" spans="1:7">
      <c r="A12" s="61"/>
      <c r="B12" s="4">
        <v>7.3249999999999993</v>
      </c>
      <c r="C12" s="4">
        <v>7.1619999999999999</v>
      </c>
      <c r="D12" s="4">
        <v>7.1230000000000002</v>
      </c>
      <c r="E12" s="4">
        <v>7.2089999999999996</v>
      </c>
      <c r="F12" s="4">
        <v>7.2569999999999997</v>
      </c>
      <c r="G12" s="4">
        <v>7.218</v>
      </c>
    </row>
    <row r="13" spans="1:7">
      <c r="A13" s="61"/>
      <c r="B13" s="4">
        <v>7.2799999999999994</v>
      </c>
      <c r="C13" s="4">
        <v>7.165</v>
      </c>
      <c r="D13" s="4">
        <v>7.24</v>
      </c>
      <c r="E13" s="4">
        <v>7.28</v>
      </c>
      <c r="F13" s="4">
        <v>7.359</v>
      </c>
      <c r="G13" s="4">
        <v>7.4729999999999999</v>
      </c>
    </row>
    <row r="14" spans="1:7">
      <c r="A14" s="61"/>
      <c r="B14" s="4">
        <v>7.375</v>
      </c>
      <c r="C14" s="4">
        <v>7.2050000000000001</v>
      </c>
      <c r="D14" s="4">
        <v>7.0860000000000003</v>
      </c>
      <c r="E14" s="4">
        <v>7.16</v>
      </c>
      <c r="F14" s="4">
        <v>7.242</v>
      </c>
      <c r="G14" s="4">
        <v>7.2720000000000002</v>
      </c>
    </row>
    <row r="15" spans="1:7">
      <c r="A15" s="61"/>
      <c r="B15" s="4">
        <v>7.2689999999999992</v>
      </c>
      <c r="C15" s="4">
        <v>7.2</v>
      </c>
      <c r="D15" s="4">
        <v>7.1260000000000003</v>
      </c>
      <c r="E15" s="4">
        <v>7.1840000000000002</v>
      </c>
      <c r="F15" s="4">
        <v>7.3449999999999998</v>
      </c>
      <c r="G15" s="4">
        <v>7.3339999999999996</v>
      </c>
    </row>
    <row r="16" spans="1:7">
      <c r="A16" s="61"/>
      <c r="B16" s="4">
        <v>7.3780000000000001</v>
      </c>
      <c r="C16" s="4">
        <v>7.1760000000000002</v>
      </c>
      <c r="D16" s="4">
        <v>7.0359999999999996</v>
      </c>
      <c r="E16" s="4">
        <v>7.1050000000000004</v>
      </c>
      <c r="F16" s="4">
        <v>7.4939999999999998</v>
      </c>
      <c r="G16" s="4">
        <v>7.3389999999999995</v>
      </c>
    </row>
    <row r="17" spans="1:7">
      <c r="A17" s="61"/>
      <c r="B17" s="4">
        <v>7.2749999999999995</v>
      </c>
      <c r="C17" s="4">
        <v>7.1890000000000001</v>
      </c>
      <c r="D17" s="4">
        <v>7.1790000000000003</v>
      </c>
      <c r="E17" s="4">
        <v>7.3129999999999997</v>
      </c>
      <c r="F17" s="4">
        <v>7.2320000000000002</v>
      </c>
      <c r="G17" s="4">
        <v>7.2709999999999999</v>
      </c>
    </row>
    <row r="18" spans="1:7">
      <c r="A18" s="61"/>
      <c r="B18" s="4">
        <v>7.2939999999999996</v>
      </c>
      <c r="C18" s="4">
        <v>7.1859999999999999</v>
      </c>
      <c r="D18" s="4">
        <v>7.1189999999999998</v>
      </c>
      <c r="E18" s="4">
        <v>7.2050000000000001</v>
      </c>
      <c r="F18" s="4">
        <v>7.1959999999999997</v>
      </c>
      <c r="G18" s="4">
        <v>7.2439999999999998</v>
      </c>
    </row>
    <row r="19" spans="1:7">
      <c r="A19" s="61"/>
      <c r="B19" s="4">
        <v>7.3039999999999994</v>
      </c>
      <c r="C19" s="4">
        <v>7.1670000000000007</v>
      </c>
      <c r="D19" s="4">
        <v>7.1150000000000002</v>
      </c>
      <c r="E19" s="4">
        <v>7.1529999999999996</v>
      </c>
      <c r="F19" s="4">
        <v>7.31</v>
      </c>
      <c r="G19" s="4">
        <v>7.2329999999999997</v>
      </c>
    </row>
    <row r="20" spans="1:7">
      <c r="A20" s="61"/>
      <c r="B20" s="4">
        <v>7.2729999999999997</v>
      </c>
      <c r="C20" s="4">
        <v>7.2</v>
      </c>
      <c r="D20" s="4">
        <v>7.2759999999999998</v>
      </c>
      <c r="E20" s="4">
        <v>7.2270000000000003</v>
      </c>
      <c r="F20" s="4">
        <v>7.4119999999999999</v>
      </c>
      <c r="G20" s="4">
        <v>7.2909999999999995</v>
      </c>
    </row>
    <row r="21" spans="1:7">
      <c r="A21" s="62"/>
      <c r="B21" s="4">
        <v>7.2759999999999998</v>
      </c>
      <c r="C21" s="4">
        <v>7.1920000000000002</v>
      </c>
      <c r="D21" s="4">
        <v>7.2140000000000004</v>
      </c>
      <c r="E21" s="4">
        <v>7.2729999999999997</v>
      </c>
      <c r="F21" s="4">
        <v>7.2930000000000001</v>
      </c>
      <c r="G21" s="4">
        <v>7.3010000000000002</v>
      </c>
    </row>
    <row r="24" spans="1:7">
      <c r="A24" s="5" t="s">
        <v>697</v>
      </c>
      <c r="B24" s="4" t="s">
        <v>14</v>
      </c>
      <c r="C24" s="4" t="s">
        <v>15</v>
      </c>
      <c r="D24" s="4" t="s">
        <v>12</v>
      </c>
      <c r="E24" s="4" t="s">
        <v>633</v>
      </c>
      <c r="F24" s="4" t="s">
        <v>13</v>
      </c>
      <c r="G24" s="46" t="s">
        <v>638</v>
      </c>
    </row>
    <row r="25" spans="1:7">
      <c r="A25" s="58" t="s">
        <v>635</v>
      </c>
      <c r="B25" s="4">
        <v>3.3359999999999999</v>
      </c>
      <c r="C25" s="4">
        <v>3.2280000000000002</v>
      </c>
      <c r="D25" s="4">
        <v>3.2530000000000001</v>
      </c>
      <c r="E25" s="4">
        <v>3.2149999999999999</v>
      </c>
      <c r="F25" s="4">
        <v>3.3220000000000001</v>
      </c>
      <c r="G25" s="4">
        <v>3.2749999999999999</v>
      </c>
    </row>
    <row r="26" spans="1:7">
      <c r="A26" s="58"/>
      <c r="B26" s="4">
        <v>3.391</v>
      </c>
      <c r="C26" s="4">
        <v>3.3170000000000002</v>
      </c>
      <c r="D26" s="4">
        <v>3.2610000000000001</v>
      </c>
      <c r="E26" s="4">
        <v>3.1480000000000001</v>
      </c>
      <c r="F26" s="4">
        <v>3.29</v>
      </c>
      <c r="G26" s="4">
        <v>3.4359999999999999</v>
      </c>
    </row>
    <row r="27" spans="1:7">
      <c r="A27" s="58"/>
      <c r="B27" s="4">
        <v>3.3370000000000002</v>
      </c>
      <c r="C27" s="4">
        <v>3.1629999999999998</v>
      </c>
      <c r="D27" s="4">
        <v>3.266</v>
      </c>
      <c r="E27" s="4">
        <v>3.2280000000000002</v>
      </c>
      <c r="F27" s="4">
        <v>3.306</v>
      </c>
      <c r="G27" s="4">
        <v>3.294</v>
      </c>
    </row>
    <row r="28" spans="1:7">
      <c r="A28" s="58"/>
      <c r="B28" s="4">
        <v>3.4060000000000001</v>
      </c>
      <c r="C28" s="4">
        <v>3.2149999999999999</v>
      </c>
      <c r="D28" s="4">
        <v>3.2320000000000002</v>
      </c>
      <c r="E28" s="4">
        <v>3.19</v>
      </c>
      <c r="F28" s="4">
        <v>3.3650000000000002</v>
      </c>
      <c r="G28" s="4">
        <v>3.4079999999999999</v>
      </c>
    </row>
    <row r="29" spans="1:7">
      <c r="A29" s="58"/>
      <c r="B29" s="4">
        <v>3.3370000000000002</v>
      </c>
      <c r="C29" s="4">
        <v>3.2210000000000001</v>
      </c>
      <c r="D29" s="4">
        <v>3.2770000000000001</v>
      </c>
      <c r="E29" s="4">
        <v>3.2269999999999999</v>
      </c>
      <c r="F29" s="4">
        <v>3.3239999999999998</v>
      </c>
      <c r="G29" s="4">
        <v>3.3980000000000001</v>
      </c>
    </row>
    <row r="30" spans="1:7">
      <c r="A30" s="58"/>
      <c r="B30" s="4">
        <v>3.3439999999999999</v>
      </c>
      <c r="C30" s="4">
        <v>3.238</v>
      </c>
      <c r="D30" s="4">
        <v>3.2990000000000004</v>
      </c>
      <c r="E30" s="4">
        <v>3.2210000000000001</v>
      </c>
      <c r="F30" s="4">
        <v>3.3610000000000002</v>
      </c>
      <c r="G30" s="4">
        <v>3.3319999999999999</v>
      </c>
    </row>
    <row r="31" spans="1:7">
      <c r="A31" s="58"/>
      <c r="B31" s="4">
        <v>3.3450000000000002</v>
      </c>
      <c r="C31" s="4">
        <v>3.2879999999999998</v>
      </c>
      <c r="D31" s="4">
        <v>3.3040000000000003</v>
      </c>
      <c r="E31" s="4">
        <v>3.1629999999999998</v>
      </c>
      <c r="F31" s="4">
        <v>3.3849999999999998</v>
      </c>
      <c r="G31" s="4">
        <v>3.3180000000000001</v>
      </c>
    </row>
    <row r="32" spans="1:7">
      <c r="A32" s="58"/>
      <c r="B32" s="4">
        <v>3.3559999999999999</v>
      </c>
      <c r="C32" s="4">
        <v>3.22</v>
      </c>
      <c r="D32" s="4">
        <v>3.3030000000000004</v>
      </c>
      <c r="E32" s="4">
        <v>3.2789999999999999</v>
      </c>
      <c r="F32" s="4">
        <v>3.3940000000000001</v>
      </c>
      <c r="G32" s="4">
        <v>3.3690000000000002</v>
      </c>
    </row>
    <row r="33" spans="1:7">
      <c r="A33" s="58"/>
      <c r="B33" s="4">
        <v>3.363</v>
      </c>
      <c r="C33" s="4">
        <v>3.2730000000000001</v>
      </c>
      <c r="D33" s="4">
        <v>3.2650000000000001</v>
      </c>
      <c r="E33" s="4">
        <v>3.2589999999999999</v>
      </c>
      <c r="F33" s="4">
        <v>3.3759999999999999</v>
      </c>
      <c r="G33" s="4">
        <v>3.44</v>
      </c>
    </row>
    <row r="34" spans="1:7">
      <c r="A34" s="58"/>
      <c r="B34" s="4">
        <v>3.3639999999999999</v>
      </c>
      <c r="C34" s="4">
        <v>3.2789999999999999</v>
      </c>
      <c r="D34" s="4">
        <v>3.2470000000000003</v>
      </c>
      <c r="E34" s="4">
        <v>3.22</v>
      </c>
      <c r="F34" s="4">
        <v>3.4529999999999998</v>
      </c>
      <c r="G34" s="4">
        <v>3.3639999999999999</v>
      </c>
    </row>
    <row r="35" spans="1:7">
      <c r="A35" s="58"/>
      <c r="B35" s="4">
        <v>3.3660000000000001</v>
      </c>
      <c r="C35" s="4">
        <v>3.2519999999999998</v>
      </c>
      <c r="D35" s="4">
        <v>3.2560000000000002</v>
      </c>
      <c r="E35" s="4">
        <v>3.2730000000000001</v>
      </c>
      <c r="F35" s="4">
        <v>3.3919999999999999</v>
      </c>
      <c r="G35" s="4">
        <v>3.3650000000000002</v>
      </c>
    </row>
    <row r="36" spans="1:7">
      <c r="A36" s="58"/>
      <c r="B36" s="4">
        <v>3.367</v>
      </c>
      <c r="C36" s="4">
        <v>3.2330000000000001</v>
      </c>
      <c r="D36" s="4">
        <v>3.2490000000000001</v>
      </c>
      <c r="E36" s="4">
        <v>3.238</v>
      </c>
      <c r="F36" s="4">
        <v>3.3650000000000002</v>
      </c>
      <c r="G36" s="4">
        <v>3.359</v>
      </c>
    </row>
    <row r="37" spans="1:7">
      <c r="A37" s="58"/>
      <c r="B37" s="4">
        <v>3.3860000000000001</v>
      </c>
      <c r="C37" s="4">
        <v>3.2269999999999999</v>
      </c>
      <c r="D37" s="4">
        <v>3.2840000000000003</v>
      </c>
      <c r="E37" s="4">
        <v>3.2519999999999998</v>
      </c>
      <c r="F37" s="4">
        <v>3.3530000000000002</v>
      </c>
      <c r="G37" s="4">
        <v>3.3759999999999999</v>
      </c>
    </row>
    <row r="38" spans="1:7">
      <c r="A38" s="58"/>
      <c r="B38" s="4">
        <v>3.367</v>
      </c>
      <c r="C38" s="4">
        <v>3.19</v>
      </c>
      <c r="D38" s="4">
        <v>3.2930000000000001</v>
      </c>
      <c r="E38" s="4">
        <v>3.2330000000000001</v>
      </c>
      <c r="F38" s="4">
        <v>3.4540000000000002</v>
      </c>
      <c r="G38" s="4">
        <v>3.3929999999999998</v>
      </c>
    </row>
    <row r="39" spans="1:7">
      <c r="A39" s="58"/>
      <c r="B39" s="4">
        <v>3.391</v>
      </c>
      <c r="C39" s="4">
        <v>3.2879999999999998</v>
      </c>
      <c r="D39" s="4">
        <v>3.274</v>
      </c>
      <c r="E39" s="4">
        <v>3.2480000000000002</v>
      </c>
      <c r="F39" s="4">
        <v>3.3380000000000001</v>
      </c>
      <c r="G39" s="4">
        <v>3.4209999999999998</v>
      </c>
    </row>
    <row r="40" spans="1:7">
      <c r="A40" s="58"/>
      <c r="B40" s="4">
        <v>3.3919999999999999</v>
      </c>
      <c r="C40" s="4">
        <v>3.2170000000000001</v>
      </c>
      <c r="D40" s="4">
        <v>3.2880000000000003</v>
      </c>
      <c r="E40" s="4">
        <v>3.2879999999999998</v>
      </c>
      <c r="F40" s="4">
        <v>3.319</v>
      </c>
      <c r="G40" s="4">
        <v>3.4079999999999999</v>
      </c>
    </row>
    <row r="41" spans="1:7">
      <c r="A41" s="58"/>
      <c r="B41" s="4">
        <v>3.3559999999999999</v>
      </c>
      <c r="C41" s="4">
        <v>3.2480000000000002</v>
      </c>
      <c r="D41" s="4">
        <v>3.282</v>
      </c>
      <c r="E41" s="4">
        <v>3.3170000000000002</v>
      </c>
      <c r="F41" s="4">
        <v>3.347</v>
      </c>
      <c r="G41" s="4">
        <v>3.3090000000000002</v>
      </c>
    </row>
    <row r="42" spans="1:7">
      <c r="A42" s="58"/>
      <c r="B42" s="4">
        <v>3.391</v>
      </c>
      <c r="C42" s="4">
        <v>3.3079999999999998</v>
      </c>
      <c r="D42" s="4">
        <v>3.2880000000000003</v>
      </c>
      <c r="E42" s="4">
        <v>3.2170000000000001</v>
      </c>
      <c r="F42" s="4">
        <v>3.339</v>
      </c>
      <c r="G42" s="4">
        <v>3.415</v>
      </c>
    </row>
    <row r="43" spans="1:7">
      <c r="A43" s="58"/>
      <c r="B43" s="4">
        <v>3.3980000000000001</v>
      </c>
      <c r="C43" s="4">
        <v>3.1480000000000001</v>
      </c>
      <c r="D43" s="4">
        <v>3.2970000000000002</v>
      </c>
      <c r="E43" s="4">
        <v>3.3079999999999998</v>
      </c>
      <c r="F43" s="4">
        <v>3.379</v>
      </c>
      <c r="G43" s="4">
        <v>3.431</v>
      </c>
    </row>
    <row r="44" spans="1:7">
      <c r="A44" s="58"/>
      <c r="B44" s="4">
        <v>3.4020000000000001</v>
      </c>
      <c r="C44" s="4">
        <v>3.2589999999999999</v>
      </c>
      <c r="D44" s="4">
        <v>3.2710000000000004</v>
      </c>
      <c r="E44" s="4">
        <v>3.2879999999999998</v>
      </c>
      <c r="F44" s="4">
        <v>3.3580000000000001</v>
      </c>
      <c r="G44" s="4">
        <v>3.359</v>
      </c>
    </row>
  </sheetData>
  <mergeCells count="2">
    <mergeCell ref="A2:A21"/>
    <mergeCell ref="A25:A4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zoomScale="115" zoomScaleNormal="115" workbookViewId="0">
      <selection activeCell="F17" sqref="F17"/>
    </sheetView>
  </sheetViews>
  <sheetFormatPr defaultRowHeight="14.4"/>
  <cols>
    <col min="1" max="1" width="10.88671875" customWidth="1"/>
    <col min="2" max="2" width="12.88671875" customWidth="1"/>
    <col min="3" max="3" width="10.109375" customWidth="1"/>
    <col min="6" max="6" width="11.88671875" customWidth="1"/>
    <col min="7" max="7" width="12.88671875" customWidth="1"/>
    <col min="11" max="11" width="13.33203125" customWidth="1"/>
  </cols>
  <sheetData>
    <row r="1" spans="1:11">
      <c r="A1" s="5" t="s">
        <v>748</v>
      </c>
      <c r="E1" s="5" t="s">
        <v>749</v>
      </c>
      <c r="I1" s="5" t="s">
        <v>750</v>
      </c>
    </row>
    <row r="2" spans="1:11" s="51" customFormat="1" ht="69">
      <c r="A2" s="49" t="s">
        <v>751</v>
      </c>
      <c r="B2" s="50" t="s">
        <v>752</v>
      </c>
      <c r="C2" s="50" t="s">
        <v>753</v>
      </c>
      <c r="E2" s="49" t="s">
        <v>751</v>
      </c>
      <c r="F2" s="52" t="s">
        <v>762</v>
      </c>
      <c r="G2" s="52" t="s">
        <v>754</v>
      </c>
      <c r="I2" s="49" t="s">
        <v>751</v>
      </c>
      <c r="J2" s="53" t="s">
        <v>761</v>
      </c>
      <c r="K2" s="53" t="s">
        <v>760</v>
      </c>
    </row>
    <row r="3" spans="1:11">
      <c r="A3" s="4">
        <v>-1282</v>
      </c>
      <c r="B3" s="4">
        <v>5.2959800000000005E-4</v>
      </c>
      <c r="C3" s="4">
        <v>2.2000000000000001E-3</v>
      </c>
      <c r="E3" s="4">
        <v>-1282</v>
      </c>
      <c r="F3" s="4">
        <v>7.5633699999999994E-5</v>
      </c>
      <c r="G3" s="4">
        <v>2.6512999999999998E-4</v>
      </c>
      <c r="I3" s="4">
        <v>-1282</v>
      </c>
      <c r="J3" s="4">
        <v>7.1799999999999998E-3</v>
      </c>
      <c r="K3" s="48">
        <v>2.6512999999999998E-4</v>
      </c>
    </row>
    <row r="4" spans="1:11">
      <c r="A4" s="4">
        <v>-1232</v>
      </c>
      <c r="B4" s="4">
        <v>6.1981799999999995E-4</v>
      </c>
      <c r="C4" s="4">
        <v>2.4099999999999998E-3</v>
      </c>
      <c r="E4" s="4">
        <v>-1232</v>
      </c>
      <c r="F4" s="4">
        <v>5.8703599999999998E-5</v>
      </c>
      <c r="G4" s="4">
        <v>2.2623000000000001E-4</v>
      </c>
      <c r="I4" s="4">
        <v>-1232</v>
      </c>
      <c r="J4" s="4">
        <v>6.77E-3</v>
      </c>
      <c r="K4" s="48">
        <v>2.2623000000000001E-4</v>
      </c>
    </row>
    <row r="5" spans="1:11">
      <c r="A5" s="4">
        <v>-1182</v>
      </c>
      <c r="B5" s="4">
        <v>6.1981799999999995E-4</v>
      </c>
      <c r="C5" s="4">
        <v>2.49E-3</v>
      </c>
      <c r="E5" s="4">
        <v>-1182</v>
      </c>
      <c r="F5" s="4">
        <v>5.1722699999999999E-5</v>
      </c>
      <c r="G5" s="4">
        <v>2.11196E-4</v>
      </c>
      <c r="I5" s="4">
        <v>-1182</v>
      </c>
      <c r="J5" s="4">
        <v>5.79E-3</v>
      </c>
      <c r="K5" s="48">
        <v>2.11196E-4</v>
      </c>
    </row>
    <row r="6" spans="1:11">
      <c r="A6" s="4">
        <v>-1132</v>
      </c>
      <c r="B6" s="4">
        <v>3.0599999999999998E-3</v>
      </c>
      <c r="C6" s="4">
        <v>4.3699999999999998E-3</v>
      </c>
      <c r="E6" s="4">
        <v>-1132</v>
      </c>
      <c r="F6" s="4">
        <v>4.4767700000000002E-5</v>
      </c>
      <c r="G6" s="4">
        <v>2.0768499999999999E-4</v>
      </c>
      <c r="I6" s="4">
        <v>-1132</v>
      </c>
      <c r="J6" s="4">
        <v>4.8300000000000001E-3</v>
      </c>
      <c r="K6" s="48">
        <v>2.0768499999999999E-4</v>
      </c>
    </row>
    <row r="7" spans="1:11">
      <c r="A7" s="4">
        <v>-1082</v>
      </c>
      <c r="B7" s="4">
        <v>3.0599999999999998E-3</v>
      </c>
      <c r="C7" s="4">
        <v>4.5399999999999998E-3</v>
      </c>
      <c r="E7" s="4">
        <v>-1082</v>
      </c>
      <c r="F7" s="4">
        <v>1.9856300000000002E-5</v>
      </c>
      <c r="G7" s="4">
        <v>1.98407E-4</v>
      </c>
      <c r="I7" s="4">
        <v>-1082</v>
      </c>
      <c r="J7" s="4">
        <v>2E-3</v>
      </c>
      <c r="K7" s="48">
        <v>1.98407E-4</v>
      </c>
    </row>
    <row r="8" spans="1:11">
      <c r="A8" s="4">
        <v>-1032</v>
      </c>
      <c r="B8" s="4">
        <v>2.96E-3</v>
      </c>
      <c r="C8" s="4">
        <v>4.4099999999999999E-3</v>
      </c>
      <c r="E8" s="4">
        <v>-1032</v>
      </c>
      <c r="F8" s="4">
        <v>2.0389899999999999E-5</v>
      </c>
      <c r="G8" s="4">
        <v>2.17259E-4</v>
      </c>
      <c r="I8" s="4">
        <v>-1032</v>
      </c>
      <c r="J8" s="4">
        <v>2E-3</v>
      </c>
      <c r="K8" s="48">
        <v>2.17259E-4</v>
      </c>
    </row>
    <row r="9" spans="1:11">
      <c r="A9" s="4">
        <v>-982</v>
      </c>
      <c r="B9" s="4">
        <v>2.96E-3</v>
      </c>
      <c r="C9" s="4">
        <v>4.5900000000000003E-3</v>
      </c>
      <c r="E9" s="4">
        <v>-982</v>
      </c>
      <c r="F9" s="4">
        <v>3.1726900000000003E-5</v>
      </c>
      <c r="G9" s="4">
        <v>3.0739299999999999E-4</v>
      </c>
      <c r="I9" s="4">
        <v>-982</v>
      </c>
      <c r="J9" s="4">
        <v>2.81E-3</v>
      </c>
      <c r="K9" s="48">
        <v>3.0739299999999999E-4</v>
      </c>
    </row>
    <row r="10" spans="1:11">
      <c r="A10" s="4">
        <v>-932</v>
      </c>
      <c r="B10" s="4">
        <v>2.96E-3</v>
      </c>
      <c r="C10" s="4">
        <v>4.8500000000000001E-3</v>
      </c>
      <c r="E10" s="4">
        <v>-932</v>
      </c>
      <c r="F10" s="4">
        <v>3.4596199999999999E-5</v>
      </c>
      <c r="G10" s="4">
        <v>3.0057899999999998E-4</v>
      </c>
      <c r="I10" s="4">
        <v>-932</v>
      </c>
      <c r="J10" s="4">
        <v>2.8500000000000001E-3</v>
      </c>
      <c r="K10" s="48">
        <v>3.0057899999999998E-4</v>
      </c>
    </row>
    <row r="11" spans="1:11">
      <c r="A11" s="4">
        <v>-882</v>
      </c>
      <c r="B11" s="4">
        <v>2.7799999999999999E-3</v>
      </c>
      <c r="C11" s="4">
        <v>3.9300000000000003E-3</v>
      </c>
      <c r="E11" s="4">
        <v>-882</v>
      </c>
      <c r="F11" s="4">
        <v>4.6181599999999998E-5</v>
      </c>
      <c r="G11" s="4">
        <v>3.03338E-4</v>
      </c>
      <c r="I11" s="4">
        <v>-882</v>
      </c>
      <c r="J11" s="4">
        <v>3.8700000000000002E-3</v>
      </c>
      <c r="K11" s="48">
        <v>3.03338E-4</v>
      </c>
    </row>
    <row r="12" spans="1:11">
      <c r="A12" s="4">
        <v>-832</v>
      </c>
      <c r="B12" s="4">
        <v>2.6900000000000001E-3</v>
      </c>
      <c r="C12" s="4">
        <v>3.7200000000000002E-3</v>
      </c>
      <c r="E12" s="4">
        <v>-832</v>
      </c>
      <c r="F12" s="4">
        <v>9.3398800000000004E-5</v>
      </c>
      <c r="G12" s="4">
        <v>2.3722200000000001E-4</v>
      </c>
      <c r="I12" s="4">
        <v>-832</v>
      </c>
      <c r="J12" s="4">
        <v>8.4100000000000008E-3</v>
      </c>
      <c r="K12" s="48">
        <v>2.3722200000000001E-4</v>
      </c>
    </row>
    <row r="13" spans="1:11">
      <c r="A13" s="4">
        <v>-782</v>
      </c>
      <c r="B13" s="4">
        <v>2.5200000000000001E-3</v>
      </c>
      <c r="C13" s="4">
        <v>3.0999999999999999E-3</v>
      </c>
      <c r="E13" s="4">
        <v>-782</v>
      </c>
      <c r="F13" s="4">
        <v>1.0248599999999999E-4</v>
      </c>
      <c r="G13" s="4">
        <v>2.2256700000000001E-4</v>
      </c>
      <c r="I13" s="4">
        <v>-782</v>
      </c>
      <c r="J13" s="4">
        <v>9.6200000000000001E-3</v>
      </c>
      <c r="K13" s="48">
        <v>2.2256700000000001E-4</v>
      </c>
    </row>
    <row r="14" spans="1:11">
      <c r="A14" s="4">
        <v>-732</v>
      </c>
      <c r="B14" s="4">
        <v>2.5300000000000001E-3</v>
      </c>
      <c r="C14" s="4">
        <v>3.0999999999999999E-3</v>
      </c>
      <c r="E14" s="4">
        <v>-732</v>
      </c>
      <c r="F14" s="4">
        <v>1.14617E-4</v>
      </c>
      <c r="G14" s="4">
        <v>1.95331E-4</v>
      </c>
      <c r="I14" s="4">
        <v>-732</v>
      </c>
      <c r="J14" s="4">
        <v>9.9699999999999997E-3</v>
      </c>
      <c r="K14" s="48">
        <v>1.95331E-4</v>
      </c>
    </row>
    <row r="15" spans="1:11">
      <c r="A15" s="4">
        <v>-682</v>
      </c>
      <c r="B15" s="4">
        <v>2.5300000000000001E-3</v>
      </c>
      <c r="C15" s="4">
        <v>2.66E-3</v>
      </c>
      <c r="E15" s="4">
        <v>-682</v>
      </c>
      <c r="F15" s="4">
        <v>1.3791399999999999E-4</v>
      </c>
      <c r="G15" s="4">
        <v>4.6422199999999997E-4</v>
      </c>
      <c r="I15" s="4">
        <v>-682</v>
      </c>
      <c r="J15" s="4">
        <v>1.095E-2</v>
      </c>
      <c r="K15" s="48">
        <v>4.6422199999999997E-4</v>
      </c>
    </row>
    <row r="16" spans="1:11">
      <c r="A16" s="4">
        <v>-632</v>
      </c>
      <c r="B16" s="4">
        <v>9.4890500000000002E-5</v>
      </c>
      <c r="C16" s="4">
        <v>8.19354E-4</v>
      </c>
      <c r="E16" s="4">
        <v>-632</v>
      </c>
      <c r="F16" s="4">
        <v>1.6140600000000001E-4</v>
      </c>
      <c r="G16" s="4">
        <v>1.0200000000000001E-3</v>
      </c>
      <c r="I16" s="4">
        <v>-632</v>
      </c>
      <c r="J16" s="4">
        <v>1.225E-2</v>
      </c>
      <c r="K16" s="4">
        <v>1.0200000000000001E-3</v>
      </c>
    </row>
    <row r="17" spans="1:11">
      <c r="A17" s="4">
        <v>-582</v>
      </c>
      <c r="B17" s="4">
        <v>9.4890500000000002E-5</v>
      </c>
      <c r="C17" s="4">
        <v>6.5608400000000003E-4</v>
      </c>
      <c r="E17" s="4">
        <v>-582</v>
      </c>
      <c r="F17" s="4">
        <v>1.6140600000000001E-4</v>
      </c>
      <c r="G17" s="4">
        <v>1.0300000000000001E-3</v>
      </c>
      <c r="I17" s="4">
        <v>-582</v>
      </c>
      <c r="J17" s="4">
        <v>1.225E-2</v>
      </c>
      <c r="K17" s="4">
        <v>1.0300000000000001E-3</v>
      </c>
    </row>
    <row r="18" spans="1:11">
      <c r="A18" s="4">
        <v>-532</v>
      </c>
      <c r="B18" s="4">
        <v>9.4890500000000002E-5</v>
      </c>
      <c r="C18" s="4">
        <v>6.5608400000000003E-4</v>
      </c>
      <c r="E18" s="4">
        <v>-532</v>
      </c>
      <c r="F18" s="4">
        <v>1.5704099999999999E-4</v>
      </c>
      <c r="G18" s="4">
        <v>1.0300000000000001E-3</v>
      </c>
      <c r="I18" s="4">
        <v>-532</v>
      </c>
      <c r="J18" s="4">
        <v>1.201E-2</v>
      </c>
      <c r="K18" s="4">
        <v>1.0300000000000001E-3</v>
      </c>
    </row>
    <row r="19" spans="1:11">
      <c r="A19" s="4">
        <v>-482</v>
      </c>
      <c r="B19" s="4">
        <v>9.4890500000000002E-5</v>
      </c>
      <c r="C19" s="4">
        <v>4.80767E-4</v>
      </c>
      <c r="E19" s="4">
        <v>-482</v>
      </c>
      <c r="F19" s="4">
        <v>1.4616999999999999E-4</v>
      </c>
      <c r="G19" s="4">
        <v>9.2904200000000004E-4</v>
      </c>
      <c r="I19" s="4">
        <v>-482</v>
      </c>
      <c r="J19" s="4">
        <v>1.094E-2</v>
      </c>
      <c r="K19" s="48">
        <v>9.2904200000000004E-4</v>
      </c>
    </row>
    <row r="20" spans="1:11">
      <c r="A20" s="4">
        <v>-432</v>
      </c>
      <c r="B20" s="4">
        <v>9.4890500000000002E-5</v>
      </c>
      <c r="C20" s="4">
        <v>2.29416E-4</v>
      </c>
      <c r="E20" s="4">
        <v>-432</v>
      </c>
      <c r="F20" s="4">
        <v>1.4856099999999999E-4</v>
      </c>
      <c r="G20" s="4">
        <v>9.2904200000000004E-4</v>
      </c>
      <c r="I20" s="4">
        <v>-432</v>
      </c>
      <c r="J20" s="4">
        <v>1.0630000000000001E-2</v>
      </c>
      <c r="K20" s="48">
        <v>9.2904200000000004E-4</v>
      </c>
    </row>
    <row r="21" spans="1:11">
      <c r="A21" s="4">
        <v>-382</v>
      </c>
      <c r="B21" s="4">
        <v>9.4890500000000002E-5</v>
      </c>
      <c r="C21" s="4">
        <v>2.8854800000000002E-4</v>
      </c>
      <c r="E21" s="4">
        <v>-382</v>
      </c>
      <c r="F21" s="4">
        <v>1.5798900000000001E-4</v>
      </c>
      <c r="G21" s="4">
        <v>1.15E-3</v>
      </c>
      <c r="I21" s="4">
        <v>-382</v>
      </c>
      <c r="J21" s="4">
        <v>1.055E-2</v>
      </c>
      <c r="K21" s="4">
        <v>1.15E-3</v>
      </c>
    </row>
    <row r="22" spans="1:11">
      <c r="A22" s="4">
        <v>-332</v>
      </c>
      <c r="B22" s="4">
        <v>9.4890500000000002E-5</v>
      </c>
      <c r="C22" s="4">
        <v>2.8854800000000002E-4</v>
      </c>
      <c r="E22" s="4">
        <v>-332</v>
      </c>
      <c r="F22" s="4">
        <v>1.02452E-4</v>
      </c>
      <c r="G22" s="4">
        <v>1.1900000000000001E-3</v>
      </c>
      <c r="I22" s="4">
        <v>-332</v>
      </c>
      <c r="J22" s="4">
        <v>5.3600000000000002E-3</v>
      </c>
      <c r="K22" s="4">
        <v>1.1900000000000001E-3</v>
      </c>
    </row>
    <row r="23" spans="1:11">
      <c r="A23" s="4">
        <v>-282</v>
      </c>
      <c r="B23" s="4">
        <v>9.4890500000000002E-5</v>
      </c>
      <c r="C23" s="4">
        <v>4.6177300000000001E-4</v>
      </c>
      <c r="E23" s="4">
        <v>-282</v>
      </c>
      <c r="F23" s="4">
        <v>9.3381399999999993E-5</v>
      </c>
      <c r="G23" s="4">
        <v>1.1900000000000001E-3</v>
      </c>
      <c r="I23" s="4">
        <v>-282</v>
      </c>
      <c r="J23" s="4">
        <v>4.1700000000000001E-3</v>
      </c>
      <c r="K23" s="4">
        <v>1.1900000000000001E-3</v>
      </c>
    </row>
    <row r="24" spans="1:11">
      <c r="A24" s="4">
        <v>-232</v>
      </c>
      <c r="B24" s="4">
        <v>0</v>
      </c>
      <c r="C24" s="4">
        <v>2.3221400000000001E-4</v>
      </c>
      <c r="E24" s="4">
        <v>-232</v>
      </c>
      <c r="F24" s="4">
        <v>7.7109799999999998E-5</v>
      </c>
      <c r="G24" s="4">
        <v>1.14E-3</v>
      </c>
      <c r="I24" s="4">
        <v>-232</v>
      </c>
      <c r="J24" s="4">
        <v>3.2399999999999998E-3</v>
      </c>
      <c r="K24" s="4">
        <v>1.14E-3</v>
      </c>
    </row>
    <row r="25" spans="1:11">
      <c r="A25" s="4">
        <v>-182</v>
      </c>
      <c r="B25" s="4">
        <v>0</v>
      </c>
      <c r="C25" s="4">
        <v>2.3221400000000001E-4</v>
      </c>
      <c r="E25" s="4">
        <v>-182</v>
      </c>
      <c r="F25" s="4">
        <v>5.3869999999999998E-5</v>
      </c>
      <c r="G25" s="4">
        <v>8.8967899999999999E-4</v>
      </c>
      <c r="I25" s="4">
        <v>-182</v>
      </c>
      <c r="J25" s="4">
        <v>2.2799999999999999E-3</v>
      </c>
      <c r="K25" s="48">
        <v>8.8967899999999999E-4</v>
      </c>
    </row>
    <row r="26" spans="1:11">
      <c r="A26" s="4">
        <v>-132</v>
      </c>
      <c r="B26" s="4">
        <v>1E-4</v>
      </c>
      <c r="C26" s="4">
        <v>5.8751099999999998E-4</v>
      </c>
      <c r="E26" s="4">
        <v>-132</v>
      </c>
      <c r="F26" s="4">
        <v>3.0437200000000001E-5</v>
      </c>
      <c r="G26" s="4">
        <v>3.3199400000000001E-4</v>
      </c>
      <c r="I26" s="4">
        <v>-132</v>
      </c>
      <c r="J26" s="48">
        <v>9.9516800000000005E-4</v>
      </c>
      <c r="K26" s="48">
        <v>3.3199400000000001E-4</v>
      </c>
    </row>
    <row r="27" spans="1:11">
      <c r="A27" s="4">
        <v>-82</v>
      </c>
      <c r="B27" s="4">
        <v>1E-4</v>
      </c>
      <c r="C27" s="4">
        <v>5.8751099999999998E-4</v>
      </c>
      <c r="E27" s="4">
        <v>-82</v>
      </c>
      <c r="F27" s="4">
        <v>3.0437200000000001E-5</v>
      </c>
      <c r="G27" s="4">
        <v>3.5923200000000002E-4</v>
      </c>
      <c r="I27" s="4">
        <v>-82</v>
      </c>
      <c r="J27" s="48">
        <v>9.9176199999999998E-4</v>
      </c>
      <c r="K27" s="48">
        <v>3.5923200000000002E-4</v>
      </c>
    </row>
    <row r="28" spans="1:11">
      <c r="A28" s="4">
        <v>-32</v>
      </c>
      <c r="B28" s="4">
        <v>1E-4</v>
      </c>
      <c r="C28" s="4">
        <v>5.8751099999999998E-4</v>
      </c>
      <c r="E28" s="4">
        <v>-32</v>
      </c>
      <c r="F28" s="4">
        <v>3.5168600000000001E-5</v>
      </c>
      <c r="G28" s="4">
        <v>3.4049699999999999E-4</v>
      </c>
      <c r="I28" s="4">
        <v>-32</v>
      </c>
      <c r="J28" s="48">
        <v>9.9176199999999998E-4</v>
      </c>
      <c r="K28" s="48">
        <v>3.4049699999999999E-4</v>
      </c>
    </row>
    <row r="29" spans="1:11">
      <c r="A29" s="4">
        <v>18</v>
      </c>
      <c r="B29" s="4">
        <v>1E-4</v>
      </c>
      <c r="C29" s="4">
        <v>6.27719E-4</v>
      </c>
      <c r="E29" s="4">
        <v>18</v>
      </c>
      <c r="F29" s="4">
        <v>3.2804E-5</v>
      </c>
      <c r="G29" s="4">
        <v>3.4049699999999999E-4</v>
      </c>
      <c r="I29" s="4">
        <v>18</v>
      </c>
      <c r="J29" s="48">
        <v>9.9176199999999998E-4</v>
      </c>
      <c r="K29" s="48">
        <v>3.4049699999999999E-4</v>
      </c>
    </row>
    <row r="30" spans="1:11">
      <c r="A30" s="4">
        <v>68</v>
      </c>
      <c r="B30" s="4">
        <v>2.74465E-4</v>
      </c>
      <c r="C30" s="4">
        <v>1.7099999999999999E-3</v>
      </c>
      <c r="E30" s="4">
        <v>68</v>
      </c>
      <c r="F30" s="4">
        <v>2.5705299999999999E-5</v>
      </c>
      <c r="G30" s="4">
        <v>3.4049699999999999E-4</v>
      </c>
      <c r="I30" s="4">
        <v>68</v>
      </c>
      <c r="J30" s="48">
        <v>9.9516399999999999E-4</v>
      </c>
      <c r="K30" s="48">
        <v>3.4049699999999999E-4</v>
      </c>
    </row>
    <row r="31" spans="1:11">
      <c r="A31" s="4">
        <v>118</v>
      </c>
      <c r="B31" s="4">
        <v>2.74465E-4</v>
      </c>
      <c r="C31" s="4">
        <v>1.65E-3</v>
      </c>
      <c r="E31" s="4">
        <v>118</v>
      </c>
      <c r="F31" s="4">
        <v>4.7309300000000003E-6</v>
      </c>
      <c r="G31" s="4">
        <v>1.13242E-4</v>
      </c>
      <c r="I31" s="4">
        <v>118</v>
      </c>
      <c r="J31" s="48">
        <v>5.6676599999999997E-6</v>
      </c>
      <c r="K31" s="48">
        <v>1.13242E-4</v>
      </c>
    </row>
    <row r="32" spans="1:11">
      <c r="A32" s="4">
        <v>168</v>
      </c>
      <c r="B32" s="4">
        <v>3.7450299999999999E-4</v>
      </c>
      <c r="C32" s="4">
        <v>2.1099999999999999E-3</v>
      </c>
      <c r="E32" s="4">
        <v>168</v>
      </c>
      <c r="F32" s="4">
        <v>4.7309300000000003E-6</v>
      </c>
      <c r="G32" s="4">
        <v>8.0727600000000003E-5</v>
      </c>
      <c r="I32" s="4">
        <v>168</v>
      </c>
      <c r="J32" s="48">
        <v>7.9320699999999994E-6</v>
      </c>
      <c r="K32" s="48">
        <v>8.0727600000000003E-5</v>
      </c>
    </row>
    <row r="33" spans="1:11">
      <c r="A33" s="4">
        <v>218</v>
      </c>
      <c r="B33" s="4">
        <v>3.7450299999999999E-4</v>
      </c>
      <c r="C33" s="4">
        <v>1.9400000000000001E-3</v>
      </c>
      <c r="E33" s="4">
        <v>218</v>
      </c>
      <c r="F33" s="4">
        <v>4.7309300000000003E-6</v>
      </c>
      <c r="G33" s="4">
        <v>1.01897E-4</v>
      </c>
      <c r="I33" s="4">
        <v>218</v>
      </c>
      <c r="J33" s="48">
        <v>7.9320699999999994E-6</v>
      </c>
      <c r="K33" s="48">
        <v>1.01897E-4</v>
      </c>
    </row>
    <row r="34" spans="1:11">
      <c r="A34" s="4">
        <v>268</v>
      </c>
      <c r="B34" s="4">
        <v>3.7450299999999999E-4</v>
      </c>
      <c r="C34" s="4">
        <v>1.9400000000000001E-3</v>
      </c>
      <c r="E34" s="4">
        <v>268</v>
      </c>
      <c r="F34" s="4">
        <v>2.80217E-5</v>
      </c>
      <c r="G34" s="4">
        <v>3.1015900000000001E-4</v>
      </c>
      <c r="I34" s="4">
        <v>268</v>
      </c>
      <c r="J34" s="48">
        <v>9.8162000000000011E-4</v>
      </c>
      <c r="K34" s="48">
        <v>3.1015900000000001E-4</v>
      </c>
    </row>
    <row r="35" spans="1:11">
      <c r="A35" s="4">
        <v>318</v>
      </c>
      <c r="B35" s="4">
        <v>3.7450299999999999E-4</v>
      </c>
      <c r="C35" s="4">
        <v>1.9400000000000001E-3</v>
      </c>
      <c r="E35" s="4">
        <v>318</v>
      </c>
      <c r="F35" s="4">
        <v>3.0383500000000001E-5</v>
      </c>
      <c r="G35" s="4">
        <v>2.6777300000000001E-4</v>
      </c>
      <c r="I35" s="4">
        <v>318</v>
      </c>
      <c r="J35" s="48">
        <v>9.8162000000000011E-4</v>
      </c>
      <c r="K35" s="48">
        <v>2.6777300000000001E-4</v>
      </c>
    </row>
    <row r="36" spans="1:11">
      <c r="A36" s="4">
        <v>368</v>
      </c>
      <c r="B36" s="4">
        <v>2.74465E-4</v>
      </c>
      <c r="C36" s="4">
        <v>2.0999999999999999E-3</v>
      </c>
      <c r="E36" s="4">
        <v>368</v>
      </c>
      <c r="F36" s="4">
        <v>3.0383500000000001E-5</v>
      </c>
      <c r="G36" s="4">
        <v>2.8538400000000002E-4</v>
      </c>
      <c r="I36" s="4">
        <v>368</v>
      </c>
      <c r="J36" s="48">
        <v>9.8048800000000006E-4</v>
      </c>
      <c r="K36" s="48">
        <v>2.8538400000000002E-4</v>
      </c>
    </row>
    <row r="37" spans="1:11">
      <c r="A37" s="4">
        <v>418</v>
      </c>
      <c r="B37" s="4">
        <v>2.74465E-4</v>
      </c>
      <c r="C37" s="4">
        <v>2.0999999999999999E-3</v>
      </c>
      <c r="E37" s="4">
        <v>418</v>
      </c>
      <c r="F37" s="4">
        <v>5.1431100000000003E-5</v>
      </c>
      <c r="G37" s="4">
        <v>3.9075500000000001E-4</v>
      </c>
      <c r="I37" s="4">
        <v>418</v>
      </c>
      <c r="J37" s="4">
        <v>1.9499999999999999E-3</v>
      </c>
      <c r="K37" s="48">
        <v>3.9075500000000001E-4</v>
      </c>
    </row>
    <row r="38" spans="1:11">
      <c r="A38" s="4">
        <v>468</v>
      </c>
      <c r="B38" s="4">
        <v>2.74465E-4</v>
      </c>
      <c r="C38" s="4">
        <v>2.0999999999999999E-3</v>
      </c>
      <c r="E38" s="4">
        <v>468</v>
      </c>
      <c r="F38" s="4">
        <v>4.9066700000000002E-5</v>
      </c>
      <c r="G38" s="4">
        <v>3.9935399999999999E-4</v>
      </c>
      <c r="I38" s="4">
        <v>468</v>
      </c>
      <c r="J38" s="4">
        <v>2.2300000000000002E-3</v>
      </c>
      <c r="K38" s="48">
        <v>3.9935399999999999E-4</v>
      </c>
    </row>
    <row r="39" spans="1:11">
      <c r="A39" s="4">
        <v>518</v>
      </c>
      <c r="B39" s="4">
        <v>2.74465E-4</v>
      </c>
      <c r="C39" s="4">
        <v>2.0600000000000002E-3</v>
      </c>
      <c r="E39" s="4">
        <v>518</v>
      </c>
      <c r="F39" s="4">
        <v>5.1434100000000003E-5</v>
      </c>
      <c r="G39" s="4">
        <v>3.9935399999999999E-4</v>
      </c>
      <c r="I39" s="4">
        <v>518</v>
      </c>
      <c r="J39" s="4">
        <v>2.2300000000000002E-3</v>
      </c>
      <c r="K39" s="48">
        <v>3.9935399999999999E-4</v>
      </c>
    </row>
    <row r="40" spans="1:11">
      <c r="A40" s="4">
        <v>568</v>
      </c>
      <c r="B40" s="4">
        <v>1E-4</v>
      </c>
      <c r="C40" s="4">
        <v>1.41E-3</v>
      </c>
      <c r="E40" s="4">
        <v>568</v>
      </c>
      <c r="F40" s="4">
        <v>5.1434100000000003E-5</v>
      </c>
      <c r="G40" s="4">
        <v>4.8816799999999998E-4</v>
      </c>
      <c r="I40" s="4">
        <v>568</v>
      </c>
      <c r="J40" s="4">
        <v>2.2200000000000002E-3</v>
      </c>
      <c r="K40" s="48">
        <v>4.8816799999999998E-4</v>
      </c>
    </row>
    <row r="41" spans="1:11">
      <c r="A41" s="4">
        <v>618</v>
      </c>
      <c r="B41" s="4">
        <v>1E-4</v>
      </c>
      <c r="C41" s="4">
        <v>1.41E-3</v>
      </c>
      <c r="E41" s="4">
        <v>618</v>
      </c>
      <c r="F41" s="4">
        <v>5.1434100000000003E-5</v>
      </c>
      <c r="G41" s="4">
        <v>4.9967000000000002E-4</v>
      </c>
      <c r="I41" s="4">
        <v>618</v>
      </c>
      <c r="J41" s="4">
        <v>2.2300000000000002E-3</v>
      </c>
      <c r="K41" s="48">
        <v>4.9967000000000002E-4</v>
      </c>
    </row>
    <row r="42" spans="1:11">
      <c r="A42" s="4">
        <v>668</v>
      </c>
      <c r="B42" s="4">
        <v>0</v>
      </c>
      <c r="C42" s="4">
        <v>9.4741900000000002E-4</v>
      </c>
      <c r="E42" s="4">
        <v>668</v>
      </c>
      <c r="F42" s="4">
        <v>6.5612700000000003E-5</v>
      </c>
      <c r="G42" s="4">
        <v>4.9967000000000002E-4</v>
      </c>
      <c r="I42" s="4">
        <v>668</v>
      </c>
      <c r="J42" s="4">
        <v>2.2300000000000002E-3</v>
      </c>
      <c r="K42" s="48">
        <v>4.9967000000000002E-4</v>
      </c>
    </row>
    <row r="43" spans="1:11">
      <c r="A43" s="4">
        <v>718</v>
      </c>
      <c r="B43" s="4">
        <v>0</v>
      </c>
      <c r="C43" s="4">
        <v>9.4741900000000002E-4</v>
      </c>
      <c r="E43" s="4">
        <v>718</v>
      </c>
      <c r="F43" s="4">
        <v>7.7430999999999998E-5</v>
      </c>
      <c r="G43" s="4">
        <v>5.9308699999999995E-4</v>
      </c>
      <c r="I43" s="4">
        <v>718</v>
      </c>
      <c r="J43" s="4">
        <v>2.2300000000000002E-3</v>
      </c>
      <c r="K43" s="48">
        <v>5.9308699999999995E-4</v>
      </c>
    </row>
    <row r="44" spans="1:11">
      <c r="A44" s="4">
        <v>768</v>
      </c>
      <c r="B44" s="4">
        <v>0</v>
      </c>
      <c r="C44" s="4">
        <v>9.4741900000000002E-4</v>
      </c>
      <c r="E44" s="4">
        <v>768</v>
      </c>
      <c r="F44" s="4">
        <v>5.64917E-5</v>
      </c>
      <c r="G44" s="4">
        <v>3.9489899999999999E-4</v>
      </c>
      <c r="I44" s="4">
        <v>768</v>
      </c>
      <c r="J44" s="4">
        <v>1.5299999999999999E-3</v>
      </c>
      <c r="K44" s="48">
        <v>3.9489899999999999E-4</v>
      </c>
    </row>
    <row r="45" spans="1:11">
      <c r="A45" s="4">
        <v>818</v>
      </c>
      <c r="B45" s="4">
        <v>0</v>
      </c>
      <c r="C45" s="4">
        <v>9.4741900000000002E-4</v>
      </c>
      <c r="E45" s="4">
        <v>818</v>
      </c>
      <c r="F45" s="4">
        <v>5.4129299999999997E-5</v>
      </c>
      <c r="G45" s="4">
        <v>4.0738500000000002E-4</v>
      </c>
      <c r="I45" s="4">
        <v>818</v>
      </c>
      <c r="J45" s="4">
        <v>1.5299999999999999E-3</v>
      </c>
      <c r="K45" s="48">
        <v>4.0738500000000002E-4</v>
      </c>
    </row>
    <row r="46" spans="1:11">
      <c r="A46" s="4">
        <v>868</v>
      </c>
      <c r="B46" s="4">
        <v>0</v>
      </c>
      <c r="C46" s="4">
        <v>4.2962099999999999E-4</v>
      </c>
      <c r="E46" s="4">
        <v>868</v>
      </c>
      <c r="F46" s="4">
        <v>5.4129299999999997E-5</v>
      </c>
      <c r="G46" s="4">
        <v>4.0820199999999998E-4</v>
      </c>
      <c r="I46" s="4">
        <v>868</v>
      </c>
      <c r="J46" s="4">
        <v>1.5299999999999999E-3</v>
      </c>
      <c r="K46" s="48">
        <v>4.0820199999999998E-4</v>
      </c>
    </row>
    <row r="47" spans="1:11">
      <c r="A47" s="4">
        <v>918</v>
      </c>
      <c r="B47" s="4">
        <v>0</v>
      </c>
      <c r="C47" s="4">
        <v>4.2962099999999999E-4</v>
      </c>
      <c r="E47" s="4">
        <v>918</v>
      </c>
      <c r="F47" s="4">
        <v>3.3080600000000003E-5</v>
      </c>
      <c r="G47" s="4">
        <v>5.39855E-4</v>
      </c>
      <c r="I47" s="4">
        <v>918</v>
      </c>
      <c r="J47" s="48">
        <v>5.6110100000000005E-4</v>
      </c>
      <c r="K47" s="48">
        <v>5.39855E-4</v>
      </c>
    </row>
    <row r="48" spans="1:11">
      <c r="A48" s="4">
        <v>968</v>
      </c>
      <c r="B48" s="4">
        <v>0</v>
      </c>
      <c r="C48" s="4">
        <v>4.2962099999999999E-4</v>
      </c>
      <c r="E48" s="4">
        <v>968</v>
      </c>
      <c r="F48" s="4">
        <v>3.0713400000000003E-5</v>
      </c>
      <c r="G48" s="4">
        <v>5.30979E-4</v>
      </c>
      <c r="I48" s="4">
        <v>968</v>
      </c>
      <c r="J48" s="48">
        <v>2.8881499999999999E-4</v>
      </c>
      <c r="K48" s="48">
        <v>5.30979E-4</v>
      </c>
    </row>
    <row r="49" spans="1:11">
      <c r="A49" s="4">
        <v>1018</v>
      </c>
      <c r="B49" s="4">
        <v>0</v>
      </c>
      <c r="C49" s="4">
        <v>4.2962099999999999E-4</v>
      </c>
      <c r="E49" s="4">
        <v>1018</v>
      </c>
      <c r="F49" s="4">
        <v>2.83461E-5</v>
      </c>
      <c r="G49" s="4">
        <v>6.2735000000000004E-4</v>
      </c>
      <c r="I49" s="4">
        <v>1018</v>
      </c>
      <c r="J49" s="48">
        <v>2.8881499999999999E-4</v>
      </c>
      <c r="K49" s="48">
        <v>6.2735000000000004E-4</v>
      </c>
    </row>
    <row r="50" spans="1:11">
      <c r="A50" s="4">
        <v>1068</v>
      </c>
      <c r="B50" s="4">
        <v>0</v>
      </c>
      <c r="C50" s="4">
        <v>0</v>
      </c>
      <c r="E50" s="4">
        <v>1068</v>
      </c>
      <c r="F50" s="4">
        <v>4.4662400000000001E-5</v>
      </c>
      <c r="G50" s="4">
        <v>9.3762700000000001E-4</v>
      </c>
      <c r="I50" s="4">
        <v>1068</v>
      </c>
      <c r="J50" s="4">
        <v>1.2600000000000001E-3</v>
      </c>
      <c r="K50" s="48">
        <v>9.3762700000000001E-4</v>
      </c>
    </row>
    <row r="51" spans="1:11">
      <c r="A51" s="4">
        <v>1118</v>
      </c>
      <c r="B51" s="4">
        <v>0</v>
      </c>
      <c r="C51" s="4">
        <v>0</v>
      </c>
      <c r="E51" s="4">
        <v>1118</v>
      </c>
      <c r="F51" s="4">
        <v>4.4662400000000001E-5</v>
      </c>
      <c r="G51" s="4">
        <v>9.5078199999999995E-4</v>
      </c>
      <c r="I51" s="4">
        <v>1118</v>
      </c>
      <c r="J51" s="4">
        <v>1.25E-3</v>
      </c>
      <c r="K51" s="48">
        <v>9.5078199999999995E-4</v>
      </c>
    </row>
    <row r="52" spans="1:11">
      <c r="A52" s="4">
        <v>1168</v>
      </c>
      <c r="B52" s="4">
        <v>0</v>
      </c>
      <c r="C52" s="4">
        <v>0</v>
      </c>
      <c r="E52" s="4">
        <v>1168</v>
      </c>
      <c r="F52" s="4">
        <v>3.0484000000000002E-5</v>
      </c>
      <c r="G52" s="4">
        <v>1.0300000000000001E-3</v>
      </c>
      <c r="I52" s="4">
        <v>1168</v>
      </c>
      <c r="J52" s="4">
        <v>1.25E-3</v>
      </c>
      <c r="K52" s="4">
        <v>1.0300000000000001E-3</v>
      </c>
    </row>
    <row r="53" spans="1:11">
      <c r="A53" s="4">
        <v>1218</v>
      </c>
      <c r="B53" s="4">
        <v>0</v>
      </c>
      <c r="C53" s="4">
        <v>0</v>
      </c>
      <c r="E53" s="4">
        <v>1218</v>
      </c>
      <c r="F53" s="4">
        <v>1.8669400000000001E-5</v>
      </c>
      <c r="G53" s="4">
        <v>9.33364E-4</v>
      </c>
      <c r="I53" s="4">
        <v>1218</v>
      </c>
      <c r="J53" s="4">
        <v>1.25E-3</v>
      </c>
      <c r="K53" s="48">
        <v>9.33364E-4</v>
      </c>
    </row>
    <row r="54" spans="1:11">
      <c r="A54" s="4">
        <v>1268</v>
      </c>
      <c r="B54" s="4">
        <v>0</v>
      </c>
      <c r="C54" s="4">
        <v>0</v>
      </c>
      <c r="E54" s="4">
        <v>1268</v>
      </c>
      <c r="F54" s="4">
        <v>1.6313200000000002E-5</v>
      </c>
      <c r="G54" s="4">
        <v>9.2054400000000003E-4</v>
      </c>
      <c r="I54" s="4">
        <v>1268</v>
      </c>
      <c r="J54" s="48">
        <v>9.7616000000000001E-4</v>
      </c>
      <c r="K54" s="48">
        <v>9.2054400000000003E-4</v>
      </c>
    </row>
    <row r="55" spans="1:11">
      <c r="A55" s="4">
        <v>1318</v>
      </c>
      <c r="B55" s="4">
        <v>0</v>
      </c>
      <c r="C55" s="4">
        <v>0</v>
      </c>
      <c r="E55" s="4">
        <v>1318</v>
      </c>
      <c r="F55" s="4">
        <v>1.6313200000000002E-5</v>
      </c>
      <c r="G55" s="4">
        <v>9.0754200000000001E-4</v>
      </c>
      <c r="I55" s="4">
        <v>1318</v>
      </c>
      <c r="J55" s="48">
        <v>9.7616000000000001E-4</v>
      </c>
      <c r="K55" s="48">
        <v>9.0754200000000001E-4</v>
      </c>
    </row>
    <row r="56" spans="1:11">
      <c r="A56" s="4">
        <v>1368</v>
      </c>
      <c r="B56" s="4">
        <v>0</v>
      </c>
      <c r="C56" s="4">
        <v>4.0511900000000001E-5</v>
      </c>
      <c r="E56" s="4">
        <v>1368</v>
      </c>
      <c r="F56" s="4">
        <v>1.6313200000000002E-5</v>
      </c>
      <c r="G56" s="4">
        <v>9.0181699999999996E-4</v>
      </c>
      <c r="I56" s="4">
        <v>1368</v>
      </c>
      <c r="J56" s="48">
        <v>9.7389099999999995E-4</v>
      </c>
      <c r="K56" s="48">
        <v>9.0181699999999996E-4</v>
      </c>
    </row>
    <row r="57" spans="1:11">
      <c r="A57" s="4">
        <v>1418</v>
      </c>
      <c r="B57" s="4">
        <v>0</v>
      </c>
      <c r="C57" s="4">
        <v>4.0511900000000001E-5</v>
      </c>
      <c r="E57" s="4">
        <v>1418</v>
      </c>
      <c r="F57" s="4">
        <v>1.6313200000000002E-5</v>
      </c>
      <c r="G57" s="4">
        <v>6.4695699999999998E-4</v>
      </c>
      <c r="I57" s="4">
        <v>1418</v>
      </c>
      <c r="J57" s="48">
        <v>9.7275900000000002E-4</v>
      </c>
      <c r="K57" s="48">
        <v>6.4695699999999998E-4</v>
      </c>
    </row>
    <row r="58" spans="1:11">
      <c r="A58" s="4">
        <v>1468</v>
      </c>
      <c r="B58" s="4">
        <v>0</v>
      </c>
      <c r="C58" s="4">
        <v>3.9112100000000003E-4</v>
      </c>
      <c r="E58" s="4">
        <v>1468</v>
      </c>
      <c r="F58" s="4">
        <v>1.6313200000000002E-5</v>
      </c>
      <c r="G58" s="4">
        <v>6.4695699999999998E-4</v>
      </c>
      <c r="I58" s="4">
        <v>1468</v>
      </c>
      <c r="J58" s="48">
        <v>9.7616800000000002E-4</v>
      </c>
      <c r="K58" s="48">
        <v>6.4695699999999998E-4</v>
      </c>
    </row>
    <row r="59" spans="1:11">
      <c r="A59" s="4">
        <v>1518</v>
      </c>
      <c r="B59" s="4">
        <v>0</v>
      </c>
      <c r="C59" s="4">
        <v>4.4764799999999998E-4</v>
      </c>
      <c r="E59" s="4">
        <v>1518</v>
      </c>
      <c r="F59" s="4">
        <v>1.6313200000000002E-5</v>
      </c>
      <c r="G59" s="4">
        <v>8.6718699999999995E-4</v>
      </c>
      <c r="I59" s="4">
        <v>1518</v>
      </c>
      <c r="J59" s="4">
        <v>1.25E-3</v>
      </c>
      <c r="K59" s="48">
        <v>8.6718699999999995E-4</v>
      </c>
    </row>
    <row r="60" spans="1:11">
      <c r="A60" s="4">
        <v>1568</v>
      </c>
      <c r="B60" s="4">
        <v>0</v>
      </c>
      <c r="C60" s="4">
        <v>4.4764799999999998E-4</v>
      </c>
      <c r="E60" s="4">
        <v>1568</v>
      </c>
      <c r="F60" s="4">
        <v>0</v>
      </c>
      <c r="G60" s="4">
        <v>4.6724800000000002E-4</v>
      </c>
      <c r="I60" s="4">
        <v>1568</v>
      </c>
      <c r="J60" s="48">
        <v>2.7763400000000002E-4</v>
      </c>
      <c r="K60" s="48">
        <v>4.6724800000000002E-4</v>
      </c>
    </row>
    <row r="61" spans="1:11">
      <c r="A61" s="4">
        <v>1618</v>
      </c>
      <c r="B61" s="4">
        <v>0</v>
      </c>
      <c r="C61" s="4">
        <v>7.1718599999999997E-4</v>
      </c>
      <c r="E61" s="4">
        <v>1618</v>
      </c>
      <c r="F61" s="4">
        <v>9.4506200000000003E-6</v>
      </c>
      <c r="G61" s="4">
        <v>4.4328500000000002E-4</v>
      </c>
      <c r="I61" s="4">
        <v>1618</v>
      </c>
      <c r="J61" s="48">
        <v>2.765E-4</v>
      </c>
      <c r="K61" s="48">
        <v>4.4328500000000002E-4</v>
      </c>
    </row>
    <row r="62" spans="1:11">
      <c r="A62" s="4">
        <v>1668</v>
      </c>
      <c r="B62" s="4">
        <v>9.4890500000000002E-5</v>
      </c>
      <c r="C62" s="4">
        <v>8.1891199999999998E-4</v>
      </c>
      <c r="E62" s="4">
        <v>1668</v>
      </c>
      <c r="F62" s="4">
        <v>9.4506200000000003E-6</v>
      </c>
      <c r="G62" s="4">
        <v>5.30077E-4</v>
      </c>
      <c r="I62" s="4">
        <v>1668</v>
      </c>
      <c r="J62" s="48">
        <v>2.765E-4</v>
      </c>
      <c r="K62" s="48">
        <v>5.30077E-4</v>
      </c>
    </row>
    <row r="63" spans="1:11">
      <c r="A63" s="4">
        <v>1718</v>
      </c>
      <c r="B63" s="4">
        <v>9.4890500000000002E-5</v>
      </c>
      <c r="C63" s="4">
        <v>1.1900000000000001E-3</v>
      </c>
      <c r="E63" s="4">
        <v>1718</v>
      </c>
      <c r="F63" s="4">
        <v>9.4506200000000003E-6</v>
      </c>
      <c r="G63" s="4">
        <v>5.1322200000000003E-4</v>
      </c>
      <c r="I63" s="4">
        <v>1718</v>
      </c>
      <c r="J63" s="48">
        <v>2.765E-4</v>
      </c>
      <c r="K63" s="48">
        <v>5.1322200000000003E-4</v>
      </c>
    </row>
    <row r="64" spans="1:11">
      <c r="A64" s="4">
        <v>1768</v>
      </c>
      <c r="B64" s="4">
        <v>9.4890500000000002E-5</v>
      </c>
      <c r="C64" s="4">
        <v>1.9E-3</v>
      </c>
      <c r="E64" s="4">
        <v>1768</v>
      </c>
      <c r="F64" s="4">
        <v>9.4506200000000003E-6</v>
      </c>
      <c r="G64" s="4">
        <v>5.1322200000000003E-4</v>
      </c>
      <c r="I64" s="4">
        <v>1768</v>
      </c>
      <c r="J64" s="48">
        <v>2.765E-4</v>
      </c>
      <c r="K64" s="48">
        <v>5.1322200000000003E-4</v>
      </c>
    </row>
    <row r="65" spans="1:11">
      <c r="A65" s="4">
        <v>1818</v>
      </c>
      <c r="B65" s="4">
        <v>9.4890500000000002E-5</v>
      </c>
      <c r="C65" s="4">
        <v>2.0600000000000002E-3</v>
      </c>
      <c r="E65" s="4">
        <v>1818</v>
      </c>
      <c r="F65" s="4">
        <v>9.4506200000000003E-6</v>
      </c>
      <c r="G65" s="4">
        <v>6.8403599999999995E-4</v>
      </c>
      <c r="I65" s="4">
        <v>1818</v>
      </c>
      <c r="J65" s="48">
        <v>5.4348199999999997E-4</v>
      </c>
      <c r="K65" s="48">
        <v>6.8403599999999995E-4</v>
      </c>
    </row>
    <row r="66" spans="1:11">
      <c r="A66" s="4">
        <v>1868</v>
      </c>
      <c r="B66" s="4">
        <v>9.4890500000000002E-5</v>
      </c>
      <c r="C66" s="4">
        <v>2.0200000000000001E-3</v>
      </c>
      <c r="E66" s="4">
        <v>1868</v>
      </c>
      <c r="F66" s="4">
        <v>9.4506200000000003E-6</v>
      </c>
      <c r="G66" s="4">
        <v>7.8214099999999998E-4</v>
      </c>
      <c r="I66" s="4">
        <v>1868</v>
      </c>
      <c r="J66" s="48">
        <v>5.4575000000000001E-4</v>
      </c>
      <c r="K66" s="48">
        <v>7.8214099999999998E-4</v>
      </c>
    </row>
    <row r="67" spans="1:11">
      <c r="A67" s="4">
        <v>1918</v>
      </c>
      <c r="B67" s="4">
        <v>1.9490999999999999E-4</v>
      </c>
      <c r="C67" s="4">
        <v>2.0600000000000002E-3</v>
      </c>
      <c r="E67" s="4">
        <v>1918</v>
      </c>
      <c r="F67" s="4">
        <v>9.4506200000000003E-6</v>
      </c>
      <c r="G67" s="4">
        <v>7.5918399999999999E-4</v>
      </c>
      <c r="I67" s="4">
        <v>1918</v>
      </c>
      <c r="J67" s="48">
        <v>5.4348199999999997E-4</v>
      </c>
      <c r="K67" s="48">
        <v>7.5918399999999999E-4</v>
      </c>
    </row>
    <row r="68" spans="1:11">
      <c r="A68" s="4">
        <v>1968</v>
      </c>
      <c r="B68" s="4">
        <v>1.9490999999999999E-4</v>
      </c>
      <c r="C68" s="4">
        <v>1.6999999999999999E-3</v>
      </c>
      <c r="E68" s="4">
        <v>1968</v>
      </c>
      <c r="F68" s="4">
        <v>9.4506200000000003E-6</v>
      </c>
      <c r="G68" s="4">
        <v>7.5918399999999999E-4</v>
      </c>
      <c r="I68" s="4">
        <v>1968</v>
      </c>
      <c r="J68" s="48">
        <v>5.4007800000000004E-4</v>
      </c>
      <c r="K68" s="48">
        <v>7.5918399999999999E-4</v>
      </c>
    </row>
    <row r="69" spans="1:11">
      <c r="A69" s="4">
        <v>2018</v>
      </c>
      <c r="B69" s="4">
        <v>1.9490999999999999E-4</v>
      </c>
      <c r="C69" s="4">
        <v>1.65E-3</v>
      </c>
      <c r="E69" s="4">
        <v>2018</v>
      </c>
      <c r="F69" s="4">
        <v>2.8106000000000002E-5</v>
      </c>
      <c r="G69" s="4">
        <v>6.9708699999999999E-4</v>
      </c>
      <c r="I69" s="4">
        <v>2018</v>
      </c>
      <c r="J69" s="4">
        <v>1.25E-3</v>
      </c>
      <c r="K69" s="48">
        <v>6.9708699999999999E-4</v>
      </c>
    </row>
    <row r="70" spans="1:11">
      <c r="A70" s="4">
        <v>2068</v>
      </c>
      <c r="B70" s="4">
        <v>1.9490999999999999E-4</v>
      </c>
      <c r="C70" s="4">
        <v>1.65E-3</v>
      </c>
      <c r="E70" s="4">
        <v>2068</v>
      </c>
      <c r="F70" s="4">
        <v>2.8106000000000002E-5</v>
      </c>
      <c r="G70" s="4">
        <v>7.3334500000000005E-4</v>
      </c>
      <c r="I70" s="4">
        <v>2068</v>
      </c>
      <c r="J70" s="4">
        <v>1.5200000000000001E-3</v>
      </c>
      <c r="K70" s="48">
        <v>7.3334500000000005E-4</v>
      </c>
    </row>
    <row r="71" spans="1:11">
      <c r="F71" s="47"/>
      <c r="G71" s="47"/>
      <c r="K71" s="47"/>
    </row>
    <row r="72" spans="1:11">
      <c r="F72" s="47"/>
      <c r="G72" s="47"/>
      <c r="K72" s="47"/>
    </row>
    <row r="73" spans="1:11">
      <c r="F73" s="47"/>
      <c r="G73" s="47"/>
      <c r="K73" s="47"/>
    </row>
    <row r="74" spans="1:11">
      <c r="F74" s="47"/>
    </row>
    <row r="75" spans="1:11">
      <c r="F75" s="47"/>
      <c r="G75" s="47"/>
      <c r="K75" s="47"/>
    </row>
    <row r="76" spans="1:11">
      <c r="F76" s="47"/>
      <c r="G76" s="47"/>
      <c r="K76" s="47"/>
    </row>
    <row r="77" spans="1:11">
      <c r="F77" s="47"/>
      <c r="G77" s="47"/>
      <c r="K77" s="47"/>
    </row>
    <row r="78" spans="1:11">
      <c r="F78" s="47"/>
      <c r="G78" s="47"/>
      <c r="K78" s="47"/>
    </row>
    <row r="79" spans="1:11">
      <c r="F79" s="47"/>
      <c r="G79" s="47"/>
      <c r="K79" s="47"/>
    </row>
    <row r="80" spans="1:11">
      <c r="F80" s="47"/>
      <c r="G80" s="47"/>
      <c r="K80" s="47"/>
    </row>
    <row r="81" spans="6:11">
      <c r="F81" s="47"/>
      <c r="G81" s="47"/>
      <c r="K81" s="47"/>
    </row>
    <row r="82" spans="6:11">
      <c r="F82" s="47"/>
      <c r="G82" s="47"/>
      <c r="J82" s="47"/>
      <c r="K82" s="47"/>
    </row>
    <row r="83" spans="6:11">
      <c r="F83" s="47"/>
      <c r="G83" s="47"/>
      <c r="J83" s="47"/>
      <c r="K83" s="47"/>
    </row>
    <row r="84" spans="6:11">
      <c r="F84" s="47"/>
      <c r="G84" s="47"/>
      <c r="J84" s="47"/>
      <c r="K84" s="47"/>
    </row>
    <row r="85" spans="6:11">
      <c r="F85" s="47"/>
      <c r="G85" s="47"/>
      <c r="J85" s="47"/>
      <c r="K85" s="47"/>
    </row>
    <row r="86" spans="6:11">
      <c r="F86" s="47"/>
      <c r="G86" s="47"/>
      <c r="J86" s="47"/>
      <c r="K86" s="47"/>
    </row>
    <row r="87" spans="6:11">
      <c r="F87" s="47"/>
      <c r="G87" s="47"/>
      <c r="J87" s="47"/>
      <c r="K87" s="47"/>
    </row>
    <row r="88" spans="6:11">
      <c r="F88" s="47"/>
      <c r="G88" s="47"/>
      <c r="J88" s="47"/>
      <c r="K88" s="47"/>
    </row>
    <row r="89" spans="6:11">
      <c r="F89" s="47"/>
      <c r="G89" s="47"/>
      <c r="K89" s="47"/>
    </row>
    <row r="90" spans="6:11">
      <c r="F90" s="47"/>
      <c r="G90" s="47"/>
      <c r="K90" s="47"/>
    </row>
    <row r="91" spans="6:11">
      <c r="F91" s="47"/>
      <c r="G91" s="47"/>
      <c r="K91" s="47"/>
    </row>
    <row r="92" spans="6:11">
      <c r="F92" s="47"/>
      <c r="G92" s="47"/>
      <c r="K92" s="47"/>
    </row>
    <row r="93" spans="6:11">
      <c r="F93" s="47"/>
      <c r="G93" s="47"/>
      <c r="K93" s="47"/>
    </row>
    <row r="94" spans="6:11">
      <c r="F94" s="47"/>
      <c r="G94" s="47"/>
      <c r="K94" s="47"/>
    </row>
    <row r="95" spans="6:11">
      <c r="F95" s="47"/>
      <c r="G95" s="47"/>
      <c r="K95" s="4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 1b-f, 1h-j</vt:lpstr>
      <vt:lpstr>Fig. 2a, 2c-i</vt:lpstr>
      <vt:lpstr>Fig. 3</vt:lpstr>
      <vt:lpstr>Fig. 4c, d, i, j</vt:lpstr>
      <vt:lpstr>Fig. 5d-i</vt:lpstr>
      <vt:lpstr>Suppl Fig. 1a-d, g-j</vt:lpstr>
      <vt:lpstr>Suppl Fig. 2b-e</vt:lpstr>
      <vt:lpstr>Suppl Fig. 3</vt:lpstr>
      <vt:lpstr>Suppl Fig. 6</vt:lpstr>
      <vt:lpstr>Suppl Fig. 7a-b, d-f, h-j, l-n</vt:lpstr>
      <vt:lpstr>Suppl Fig. 8c-e, h-k</vt:lpstr>
      <vt:lpstr>Suppl Fig. 9a, e-j, l, n-r</vt:lpstr>
      <vt:lpstr>Suppl Fig. 10b, e</vt:lpstr>
      <vt:lpstr>Suppl Fig. 11b, d, e, f</vt:lpstr>
      <vt:lpstr>Suppl Fig 13b, d, f,h,j,l,m</vt:lpstr>
      <vt:lpstr>Suppl Fig 14c,f</vt:lpstr>
      <vt:lpstr>Suppl Fig 15</vt:lpstr>
      <vt:lpstr>Suppl Fig. 16</vt:lpstr>
      <vt:lpstr>Suppl Fig.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2020-05-01T13:45:33Z</dcterms:modified>
</cp:coreProperties>
</file>