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9840" yWindow="460" windowWidth="18680" windowHeight="11020"/>
  </bookViews>
  <sheets>
    <sheet name="Figure 1 - % non-red cells" sheetId="1" r:id="rId1"/>
    <sheet name="Figure 3" sheetId="2" r:id="rId2"/>
    <sheet name="Figure 4 -puncta per cell" sheetId="3" r:id="rId3"/>
    <sheet name="Figure 5 -number of dying cells" sheetId="4" r:id="rId4"/>
    <sheet name="Figure 6" sheetId="5" r:id="rId5"/>
    <sheet name="Figure 7" sheetId="6" r:id="rId6"/>
    <sheet name="Supplementary Figure 1" sheetId="8" r:id="rId7"/>
    <sheet name="Supplementary Figure 3" sheetId="10" r:id="rId8"/>
    <sheet name="Supplementary Figure 4" sheetId="11" r:id="rId9"/>
    <sheet name="Supplementary Figure 5" sheetId="12" r:id="rId10"/>
    <sheet name="Supplementary Figure 6" sheetId="13" r:id="rId11"/>
    <sheet name="Supplementary Figure 7" sheetId="14" r:id="rId12"/>
    <sheet name="Supplementary Figure 8" sheetId="7" r:id="rId13"/>
    <sheet name="Supplementary Figure 9" sheetId="15" r:id="rId14"/>
    <sheet name="Supplementary Figure 10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6" l="1"/>
  <c r="D4" i="15" l="1"/>
  <c r="C4" i="15"/>
  <c r="B4" i="15"/>
  <c r="A4" i="15"/>
  <c r="D3" i="15"/>
  <c r="C3" i="15"/>
  <c r="B3" i="15"/>
  <c r="A3" i="15"/>
  <c r="M3" i="7" l="1"/>
  <c r="L3" i="7"/>
  <c r="K3" i="7"/>
  <c r="J3" i="7"/>
  <c r="G6" i="13" l="1"/>
  <c r="B5" i="10" l="1"/>
  <c r="A5" i="10"/>
  <c r="A4" i="10"/>
  <c r="A3" i="10"/>
  <c r="E5" i="5" l="1"/>
  <c r="D5" i="5"/>
  <c r="D4" i="5"/>
  <c r="D3" i="5"/>
  <c r="A21" i="2" l="1"/>
  <c r="B19" i="2"/>
</calcChain>
</file>

<file path=xl/sharedStrings.xml><?xml version="1.0" encoding="utf-8"?>
<sst xmlns="http://schemas.openxmlformats.org/spreadsheetml/2006/main" count="191" uniqueCount="117">
  <si>
    <t>Fig. 1c</t>
  </si>
  <si>
    <t>Fig. 1f</t>
  </si>
  <si>
    <t>Diploid-Aneuploid</t>
  </si>
  <si>
    <t>Diplid-Diploid (total number of EPI cells)</t>
  </si>
  <si>
    <t>Diploid-Aneuploid (total number of EPI cells)</t>
  </si>
  <si>
    <t>Diplid-Diploid (number of red EPI cells)</t>
  </si>
  <si>
    <t>Diploid-Aneuploid (number of red EPI cells)</t>
  </si>
  <si>
    <t>Diplid-Diploid (number of red EPI ph3+ cells)</t>
  </si>
  <si>
    <t>Diplid-Aneuploid (number of red EPI ph3+ cells)</t>
  </si>
  <si>
    <t>DMSO</t>
  </si>
  <si>
    <t>MG132</t>
  </si>
  <si>
    <t>Diploid</t>
  </si>
  <si>
    <t>Aneuploid</t>
  </si>
  <si>
    <t>dsGFP</t>
  </si>
  <si>
    <t>dsMad2</t>
  </si>
  <si>
    <t>Diploid-DMSO</t>
  </si>
  <si>
    <t xml:space="preserve">Diploid-Aneuploid </t>
  </si>
  <si>
    <t>Diploid-Diploid (EPI)</t>
  </si>
  <si>
    <t>Diploid-Aneuploid (EPI)</t>
  </si>
  <si>
    <t>Diploid-Diploid (PE)</t>
  </si>
  <si>
    <t>Diploid-Aneuploid (PE)</t>
  </si>
  <si>
    <t>Diploid-BafA1</t>
  </si>
  <si>
    <t>Aneuploid-DMSO</t>
  </si>
  <si>
    <t>Aneuploid-BafA1</t>
  </si>
  <si>
    <t>Diploid-control si</t>
  </si>
  <si>
    <t>Diploid-atg5 si</t>
  </si>
  <si>
    <t>Aneuploid-control si</t>
  </si>
  <si>
    <t>Aneuploid-atg5 si</t>
  </si>
  <si>
    <t>Diploid-Rapa</t>
  </si>
  <si>
    <t>Aneuploid-Rapa</t>
  </si>
  <si>
    <t>Aneuploid BafA1</t>
  </si>
  <si>
    <t xml:space="preserve">Aneuploid </t>
  </si>
  <si>
    <t>Diploid-p53 si</t>
  </si>
  <si>
    <t>Aneuploid-p53 si</t>
  </si>
  <si>
    <t>Gene</t>
  </si>
  <si>
    <t>p53</t>
  </si>
  <si>
    <t>Diploid (gapdh)</t>
  </si>
  <si>
    <t>Diploid (gene)</t>
  </si>
  <si>
    <t>Aneuploid (gene)</t>
  </si>
  <si>
    <t>Aneuploid (gapdh)</t>
  </si>
  <si>
    <t>p21</t>
  </si>
  <si>
    <t>bcl2</t>
  </si>
  <si>
    <t>lc3b</t>
  </si>
  <si>
    <t>p62</t>
  </si>
  <si>
    <t xml:space="preserve">35.80179977	</t>
  </si>
  <si>
    <t>Reversine</t>
  </si>
  <si>
    <t>Suppl. Fig. 1c-d (chromosome number)</t>
  </si>
  <si>
    <t>Suppl. Fig. 3b (number of organised structures/total ICMs embedded)</t>
  </si>
  <si>
    <t>Diplpid-Diploid</t>
  </si>
  <si>
    <t>Suppl. Fig. 3c,e</t>
  </si>
  <si>
    <t>Suppl. Fig. 3d,f</t>
  </si>
  <si>
    <t>same as Fig.1c (EPI)</t>
  </si>
  <si>
    <t>same as Fig.1c (PE)</t>
  </si>
  <si>
    <t>Suppl. Fig. 4b,d</t>
  </si>
  <si>
    <t>same as Fig.1f (EPI)</t>
  </si>
  <si>
    <t>same as Fig.1f (PE)</t>
  </si>
  <si>
    <t>Suppl. Fig. 4c,e</t>
  </si>
  <si>
    <t>Suppl. Fig. 5c (number of organised structures/total ICMs embedded)</t>
  </si>
  <si>
    <t>Suppl. Fig. 5d-h (% non-red cells)</t>
  </si>
  <si>
    <t>Fig. 6f (total number of EPI cells)</t>
  </si>
  <si>
    <t xml:space="preserve">Diplid-Diploid </t>
  </si>
  <si>
    <t>Suppl. Fig. 6b,d (% non-red cells)</t>
  </si>
  <si>
    <t>Suppl. Fig. 6c,e (% non-red cells)</t>
  </si>
  <si>
    <t>Suppl Fig. 7b (number of dying cells)</t>
  </si>
  <si>
    <t>Diploid-ZVAD</t>
  </si>
  <si>
    <t>Aneuploid-ZVAD</t>
  </si>
  <si>
    <t>Suppl Fig. 7b (number of EPI cells)</t>
  </si>
  <si>
    <t>Suppl. Fig. 8a</t>
  </si>
  <si>
    <t>dsGFP (Mad2)</t>
  </si>
  <si>
    <t>dsMad2 (Mad2)</t>
  </si>
  <si>
    <t>dsGFP (gapdh)</t>
  </si>
  <si>
    <t>dsMad2 (gapdh)</t>
  </si>
  <si>
    <t>Suppl. Fig. 8c (Ct values)</t>
  </si>
  <si>
    <t>Suppl. Fig. 8b (Ct values)</t>
  </si>
  <si>
    <t>Suppl. Fig. 8d (Ct values)</t>
  </si>
  <si>
    <t>control si (atg5)</t>
  </si>
  <si>
    <t>atg5 si (atg5)</t>
  </si>
  <si>
    <t>control si (gapdh)</t>
  </si>
  <si>
    <t>atg5 si (gapdh)</t>
  </si>
  <si>
    <t>Suppl. Fig. 8e (chromosome number)</t>
  </si>
  <si>
    <t>DMSO BafA1</t>
  </si>
  <si>
    <t>Reversine BafA1</t>
  </si>
  <si>
    <t>Suppl. Fig. 9a (Ct values)</t>
  </si>
  <si>
    <t>DMSO (cyclin G1)</t>
  </si>
  <si>
    <t>Nutlin3 (cyclin G1)</t>
  </si>
  <si>
    <t>DMSO (gapdh)</t>
  </si>
  <si>
    <t>Nutlin3 (gapdh)</t>
  </si>
  <si>
    <t>Suppl. Fig. 9b (Ct values)</t>
  </si>
  <si>
    <t>control si (gene)</t>
  </si>
  <si>
    <t>p53 si (gene)</t>
  </si>
  <si>
    <t>cyclin G1</t>
  </si>
  <si>
    <t>p53 si (gapdh)</t>
  </si>
  <si>
    <t xml:space="preserve">23.69852638	</t>
  </si>
  <si>
    <t>Suppl. Fig. 10 (Ct values)</t>
  </si>
  <si>
    <t>Diploid control si (p53)</t>
  </si>
  <si>
    <t>Aneuploid control si (p53)</t>
  </si>
  <si>
    <t>Aneuploid atg5 si (p53)</t>
  </si>
  <si>
    <t>Diploid control si (gapdh)</t>
  </si>
  <si>
    <t>Aneuploid control si (gapdh)</t>
  </si>
  <si>
    <t>Aneuploid atg5 si (gapdh)</t>
  </si>
  <si>
    <t>Fig. 3a</t>
  </si>
  <si>
    <t>Fig. 3b</t>
  </si>
  <si>
    <t>Fig. 3c</t>
  </si>
  <si>
    <t>Fig. 3d</t>
  </si>
  <si>
    <t>Fig. 4b</t>
  </si>
  <si>
    <t>Fig. 4c</t>
  </si>
  <si>
    <t>Fig. 4d</t>
  </si>
  <si>
    <t>Fig. 4e</t>
  </si>
  <si>
    <t>Fig. 5a</t>
  </si>
  <si>
    <t>Fig. 5b</t>
  </si>
  <si>
    <t>Fig. 5c</t>
  </si>
  <si>
    <t>Fig. 6a (puncta per cell)</t>
  </si>
  <si>
    <t>Fig.6d (number of organised structures/total ICMs embedded)</t>
  </si>
  <si>
    <t>Fig.6e (total EPI cells)</t>
  </si>
  <si>
    <t>Fig. 7a (Ct values)</t>
  </si>
  <si>
    <t>Fig. 7b (number of dying cells)</t>
  </si>
  <si>
    <t>Fig. 7c (puncta/cell)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</si>
</sst>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3" zoomScaleNormal="83" workbookViewId="0">
      <selection activeCell="A38" sqref="A38"/>
    </sheetView>
  </sheetViews>
  <sheetFormatPr defaultColWidth="10.6640625" defaultRowHeight="15.5" x14ac:dyDescent="0.35"/>
  <cols>
    <col min="1" max="1" width="19.5" customWidth="1"/>
    <col min="2" max="2" width="19.83203125" customWidth="1"/>
    <col min="3" max="3" width="17.33203125" customWidth="1"/>
    <col min="4" max="4" width="19.5" customWidth="1"/>
    <col min="5" max="5" width="7.1640625" customWidth="1"/>
    <col min="6" max="6" width="17.1640625" customWidth="1"/>
    <col min="7" max="7" width="19.6640625" customWidth="1"/>
    <col min="8" max="8" width="17" customWidth="1"/>
    <col min="9" max="9" width="19" customWidth="1"/>
  </cols>
  <sheetData>
    <row r="1" spans="1:9" x14ac:dyDescent="0.35">
      <c r="A1" s="1" t="s">
        <v>0</v>
      </c>
      <c r="F1" s="1" t="s">
        <v>1</v>
      </c>
    </row>
    <row r="2" spans="1:9" x14ac:dyDescent="0.35">
      <c r="A2" s="1" t="s">
        <v>17</v>
      </c>
      <c r="B2" s="1" t="s">
        <v>18</v>
      </c>
      <c r="C2" s="1" t="s">
        <v>19</v>
      </c>
      <c r="D2" s="1" t="s">
        <v>20</v>
      </c>
      <c r="F2" s="1" t="s">
        <v>17</v>
      </c>
      <c r="G2" s="1" t="s">
        <v>18</v>
      </c>
      <c r="H2" s="1" t="s">
        <v>19</v>
      </c>
      <c r="I2" s="1" t="s">
        <v>20</v>
      </c>
    </row>
    <row r="3" spans="1:9" x14ac:dyDescent="0.35">
      <c r="A3">
        <v>100</v>
      </c>
      <c r="B3">
        <v>0</v>
      </c>
      <c r="C3">
        <v>100</v>
      </c>
      <c r="D3">
        <v>70.967741935483872</v>
      </c>
      <c r="F3">
        <v>51.428571428571431</v>
      </c>
      <c r="G3">
        <v>0</v>
      </c>
      <c r="H3">
        <v>100</v>
      </c>
      <c r="I3">
        <v>0</v>
      </c>
    </row>
    <row r="4" spans="1:9" x14ac:dyDescent="0.35">
      <c r="A4">
        <v>68.421052630000005</v>
      </c>
      <c r="B4">
        <v>30.76923</v>
      </c>
      <c r="C4">
        <v>15.527950310559007</v>
      </c>
      <c r="D4">
        <v>46.979865771812079</v>
      </c>
      <c r="F4">
        <v>100</v>
      </c>
      <c r="G4">
        <v>0</v>
      </c>
      <c r="H4">
        <v>64.571428571428569</v>
      </c>
      <c r="I4">
        <v>0</v>
      </c>
    </row>
    <row r="5" spans="1:9" x14ac:dyDescent="0.35">
      <c r="A5">
        <v>100</v>
      </c>
      <c r="B5">
        <v>0</v>
      </c>
      <c r="C5">
        <v>77.272727272727266</v>
      </c>
      <c r="D5">
        <v>100</v>
      </c>
      <c r="F5">
        <v>30.434782608695652</v>
      </c>
      <c r="G5">
        <v>0</v>
      </c>
      <c r="H5">
        <v>45.370370370370374</v>
      </c>
      <c r="I5">
        <v>0</v>
      </c>
    </row>
    <row r="6" spans="1:9" x14ac:dyDescent="0.35">
      <c r="A6">
        <v>100</v>
      </c>
      <c r="B6">
        <v>19.78022</v>
      </c>
      <c r="C6">
        <v>34.722222222222221</v>
      </c>
      <c r="D6">
        <v>25.210084033613441</v>
      </c>
      <c r="F6">
        <v>0</v>
      </c>
      <c r="G6">
        <v>0</v>
      </c>
      <c r="H6">
        <v>0</v>
      </c>
      <c r="I6">
        <v>0</v>
      </c>
    </row>
    <row r="7" spans="1:9" x14ac:dyDescent="0.35">
      <c r="A7">
        <v>100</v>
      </c>
      <c r="B7">
        <v>0</v>
      </c>
      <c r="C7">
        <v>83.333333333333329</v>
      </c>
      <c r="D7">
        <v>0</v>
      </c>
      <c r="F7">
        <v>51</v>
      </c>
      <c r="G7">
        <v>0</v>
      </c>
      <c r="H7">
        <v>0</v>
      </c>
      <c r="I7">
        <v>0</v>
      </c>
    </row>
    <row r="8" spans="1:9" x14ac:dyDescent="0.35">
      <c r="A8">
        <v>0</v>
      </c>
      <c r="B8">
        <v>0</v>
      </c>
      <c r="C8">
        <v>66.956521739130437</v>
      </c>
      <c r="D8">
        <v>42.519685039370081</v>
      </c>
      <c r="F8">
        <v>50.806451612903224</v>
      </c>
      <c r="G8">
        <v>0</v>
      </c>
      <c r="H8">
        <v>0</v>
      </c>
      <c r="I8">
        <v>57.553956834532372</v>
      </c>
    </row>
    <row r="9" spans="1:9" x14ac:dyDescent="0.35">
      <c r="A9">
        <v>58.823529411764703</v>
      </c>
      <c r="B9">
        <v>0</v>
      </c>
      <c r="C9">
        <v>98.709677419354833</v>
      </c>
      <c r="D9">
        <v>22.522522522522522</v>
      </c>
      <c r="F9">
        <v>66.279069767441854</v>
      </c>
      <c r="G9">
        <v>100</v>
      </c>
      <c r="I9">
        <v>100</v>
      </c>
    </row>
    <row r="10" spans="1:9" x14ac:dyDescent="0.35">
      <c r="A10">
        <v>0</v>
      </c>
      <c r="B10">
        <v>0</v>
      </c>
      <c r="C10">
        <v>0</v>
      </c>
      <c r="D10">
        <v>0</v>
      </c>
      <c r="G10">
        <v>0</v>
      </c>
      <c r="I10">
        <v>20.074349442379184</v>
      </c>
    </row>
    <row r="11" spans="1:9" x14ac:dyDescent="0.35">
      <c r="A11">
        <v>82.222222222222229</v>
      </c>
      <c r="B11">
        <v>100</v>
      </c>
      <c r="C11">
        <v>100</v>
      </c>
      <c r="D11">
        <v>100</v>
      </c>
      <c r="G11">
        <v>0</v>
      </c>
    </row>
    <row r="12" spans="1:9" x14ac:dyDescent="0.35">
      <c r="A12">
        <v>100</v>
      </c>
      <c r="B12">
        <v>52.816899999999997</v>
      </c>
      <c r="C12">
        <v>52.4822695035461</v>
      </c>
      <c r="D12">
        <v>0</v>
      </c>
      <c r="G12">
        <v>85.714285714285708</v>
      </c>
    </row>
    <row r="13" spans="1:9" x14ac:dyDescent="0.35">
      <c r="A13">
        <v>100</v>
      </c>
      <c r="B13">
        <v>16.483519999999999</v>
      </c>
      <c r="C13">
        <v>48.669201520912544</v>
      </c>
      <c r="D13">
        <v>54.088050314465406</v>
      </c>
      <c r="G13">
        <v>0</v>
      </c>
    </row>
    <row r="14" spans="1:9" x14ac:dyDescent="0.35">
      <c r="A14">
        <v>0</v>
      </c>
      <c r="B14">
        <v>100</v>
      </c>
      <c r="C14">
        <v>80</v>
      </c>
      <c r="D14">
        <v>100</v>
      </c>
      <c r="G14">
        <v>0</v>
      </c>
    </row>
    <row r="15" spans="1:9" x14ac:dyDescent="0.35">
      <c r="A15">
        <v>100</v>
      </c>
      <c r="B15">
        <v>100</v>
      </c>
      <c r="C15">
        <v>64.485981308411212</v>
      </c>
      <c r="D15">
        <v>58.100558659217874</v>
      </c>
      <c r="G15">
        <v>89.622641509433961</v>
      </c>
    </row>
    <row r="16" spans="1:9" x14ac:dyDescent="0.35">
      <c r="A16">
        <v>46.625766871165645</v>
      </c>
      <c r="B16">
        <v>0</v>
      </c>
      <c r="C16">
        <v>65.432098765432102</v>
      </c>
      <c r="D16">
        <v>53.333333333333336</v>
      </c>
      <c r="G16">
        <v>0</v>
      </c>
    </row>
    <row r="17" spans="1:4" x14ac:dyDescent="0.35">
      <c r="A17">
        <v>58.695652173913047</v>
      </c>
      <c r="B17">
        <v>0</v>
      </c>
      <c r="C17">
        <v>100</v>
      </c>
      <c r="D17">
        <v>0</v>
      </c>
    </row>
    <row r="18" spans="1:4" x14ac:dyDescent="0.35">
      <c r="A18">
        <v>0</v>
      </c>
      <c r="B18">
        <v>0</v>
      </c>
      <c r="C18">
        <v>51.785714285714285</v>
      </c>
      <c r="D18">
        <v>0</v>
      </c>
    </row>
    <row r="19" spans="1:4" x14ac:dyDescent="0.35">
      <c r="A19">
        <v>100</v>
      </c>
      <c r="B19">
        <v>75</v>
      </c>
      <c r="C19">
        <v>100</v>
      </c>
      <c r="D19">
        <v>0</v>
      </c>
    </row>
    <row r="20" spans="1:4" x14ac:dyDescent="0.35">
      <c r="A20">
        <v>26.108374384236456</v>
      </c>
      <c r="B20">
        <v>57.718119999999999</v>
      </c>
      <c r="C20">
        <v>84.8</v>
      </c>
      <c r="D20">
        <v>38.18181818181818</v>
      </c>
    </row>
    <row r="21" spans="1:4" x14ac:dyDescent="0.35">
      <c r="A21">
        <v>80.70866141732283</v>
      </c>
      <c r="B21">
        <v>23.2</v>
      </c>
      <c r="C21">
        <v>58.928571428571431</v>
      </c>
      <c r="D21">
        <v>14.723926380368098</v>
      </c>
    </row>
    <row r="22" spans="1:4" x14ac:dyDescent="0.35">
      <c r="A22">
        <v>100</v>
      </c>
      <c r="C22">
        <v>100</v>
      </c>
    </row>
    <row r="23" spans="1:4" x14ac:dyDescent="0.35">
      <c r="A23">
        <v>41.509433962264154</v>
      </c>
      <c r="C23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F3" sqref="F3:G35"/>
    </sheetView>
  </sheetViews>
  <sheetFormatPr defaultColWidth="10.6640625" defaultRowHeight="15.5" x14ac:dyDescent="0.35"/>
  <cols>
    <col min="1" max="1" width="13" customWidth="1"/>
    <col min="2" max="2" width="15.33203125" customWidth="1"/>
    <col min="3" max="3" width="39" customWidth="1"/>
    <col min="4" max="4" width="17.6640625" customWidth="1"/>
    <col min="5" max="5" width="19.6640625" customWidth="1"/>
    <col min="6" max="6" width="16.83203125" customWidth="1"/>
    <col min="7" max="7" width="19.5" customWidth="1"/>
  </cols>
  <sheetData>
    <row r="1" spans="1:7" x14ac:dyDescent="0.35">
      <c r="A1" s="1" t="s">
        <v>57</v>
      </c>
      <c r="D1" s="1" t="s">
        <v>58</v>
      </c>
      <c r="F1" s="1"/>
    </row>
    <row r="2" spans="1:7" x14ac:dyDescent="0.35">
      <c r="A2" s="1" t="s">
        <v>48</v>
      </c>
      <c r="B2" s="1" t="s">
        <v>2</v>
      </c>
      <c r="C2" s="1"/>
      <c r="D2" s="1" t="s">
        <v>17</v>
      </c>
      <c r="E2" s="1" t="s">
        <v>18</v>
      </c>
      <c r="F2" s="1" t="s">
        <v>19</v>
      </c>
      <c r="G2" s="1" t="s">
        <v>20</v>
      </c>
    </row>
    <row r="3" spans="1:7" x14ac:dyDescent="0.35">
      <c r="A3">
        <v>0.75</v>
      </c>
      <c r="B3">
        <v>0.75</v>
      </c>
      <c r="D3">
        <v>16</v>
      </c>
      <c r="E3">
        <v>0</v>
      </c>
      <c r="F3">
        <v>78.431372549019613</v>
      </c>
      <c r="G3">
        <v>23.076923076923077</v>
      </c>
    </row>
    <row r="4" spans="1:7" x14ac:dyDescent="0.35">
      <c r="A4">
        <v>0.66666666666666663</v>
      </c>
      <c r="B4">
        <v>0.58333333333333337</v>
      </c>
      <c r="D4">
        <v>100</v>
      </c>
      <c r="E4">
        <v>0</v>
      </c>
      <c r="F4">
        <v>100</v>
      </c>
      <c r="G4">
        <v>59.302325581395351</v>
      </c>
    </row>
    <row r="5" spans="1:7" x14ac:dyDescent="0.35">
      <c r="A5">
        <v>0.6</v>
      </c>
      <c r="B5">
        <v>0.6</v>
      </c>
      <c r="D5">
        <v>100</v>
      </c>
      <c r="E5">
        <v>100</v>
      </c>
      <c r="F5">
        <v>100</v>
      </c>
      <c r="G5">
        <v>100</v>
      </c>
    </row>
    <row r="6" spans="1:7" x14ac:dyDescent="0.35">
      <c r="D6">
        <v>33.333333333333329</v>
      </c>
      <c r="E6">
        <v>0</v>
      </c>
      <c r="F6">
        <v>61.29032258064516</v>
      </c>
      <c r="G6">
        <v>0</v>
      </c>
    </row>
    <row r="7" spans="1:7" x14ac:dyDescent="0.35">
      <c r="D7">
        <v>48.780487804878049</v>
      </c>
      <c r="E7">
        <v>73.07692307692308</v>
      </c>
      <c r="F7">
        <v>50</v>
      </c>
      <c r="G7">
        <v>60.732984293193716</v>
      </c>
    </row>
    <row r="8" spans="1:7" x14ac:dyDescent="0.35">
      <c r="D8">
        <v>100</v>
      </c>
      <c r="E8">
        <v>94.915254237288138</v>
      </c>
      <c r="F8">
        <v>100</v>
      </c>
      <c r="G8">
        <v>76.683937823834199</v>
      </c>
    </row>
    <row r="9" spans="1:7" x14ac:dyDescent="0.35">
      <c r="D9">
        <v>100</v>
      </c>
      <c r="E9">
        <v>0</v>
      </c>
      <c r="F9">
        <v>100</v>
      </c>
      <c r="G9">
        <v>21.794871794871796</v>
      </c>
    </row>
    <row r="10" spans="1:7" x14ac:dyDescent="0.35">
      <c r="D10">
        <v>100</v>
      </c>
      <c r="E10">
        <v>0</v>
      </c>
      <c r="F10">
        <v>100</v>
      </c>
      <c r="G10">
        <v>6.0344827586206895</v>
      </c>
    </row>
    <row r="11" spans="1:7" x14ac:dyDescent="0.35">
      <c r="D11">
        <v>100</v>
      </c>
      <c r="E11">
        <v>0</v>
      </c>
      <c r="F11">
        <v>100</v>
      </c>
      <c r="G11">
        <v>24.878048780487806</v>
      </c>
    </row>
    <row r="12" spans="1:7" x14ac:dyDescent="0.35">
      <c r="D12">
        <v>100</v>
      </c>
      <c r="E12">
        <v>100</v>
      </c>
      <c r="F12">
        <v>51.801801801801801</v>
      </c>
      <c r="G12">
        <v>100</v>
      </c>
    </row>
    <row r="13" spans="1:7" x14ac:dyDescent="0.35">
      <c r="D13">
        <v>100</v>
      </c>
      <c r="E13">
        <v>0</v>
      </c>
      <c r="F13">
        <v>100</v>
      </c>
      <c r="G13">
        <v>49.206349206349209</v>
      </c>
    </row>
    <row r="14" spans="1:7" x14ac:dyDescent="0.35">
      <c r="D14">
        <v>0</v>
      </c>
      <c r="E14">
        <v>0</v>
      </c>
      <c r="F14">
        <v>100</v>
      </c>
      <c r="G14">
        <v>8</v>
      </c>
    </row>
    <row r="15" spans="1:7" x14ac:dyDescent="0.35">
      <c r="D15">
        <v>15.517241379310349</v>
      </c>
      <c r="E15">
        <v>7.1428571428571388</v>
      </c>
      <c r="F15">
        <v>68.478260869565219</v>
      </c>
      <c r="G15">
        <v>64.761904761904759</v>
      </c>
    </row>
    <row r="16" spans="1:7" x14ac:dyDescent="0.35">
      <c r="D16">
        <v>60.416666666666664</v>
      </c>
      <c r="E16">
        <v>5.8823529411764639</v>
      </c>
      <c r="F16">
        <v>100</v>
      </c>
      <c r="G16">
        <v>27.692307692307693</v>
      </c>
    </row>
    <row r="17" spans="4:7" x14ac:dyDescent="0.35">
      <c r="D17">
        <v>0</v>
      </c>
      <c r="E17">
        <v>0</v>
      </c>
      <c r="F17">
        <v>100</v>
      </c>
      <c r="G17">
        <v>0</v>
      </c>
    </row>
    <row r="18" spans="4:7" x14ac:dyDescent="0.35">
      <c r="D18">
        <v>92</v>
      </c>
      <c r="E18">
        <v>0</v>
      </c>
      <c r="F18">
        <v>100</v>
      </c>
      <c r="G18">
        <v>28</v>
      </c>
    </row>
    <row r="19" spans="4:7" x14ac:dyDescent="0.35">
      <c r="D19">
        <v>0</v>
      </c>
      <c r="E19">
        <v>100</v>
      </c>
      <c r="F19">
        <v>23.287671232876718</v>
      </c>
      <c r="G19">
        <v>100</v>
      </c>
    </row>
    <row r="20" spans="4:7" x14ac:dyDescent="0.35">
      <c r="D20">
        <v>28</v>
      </c>
      <c r="E20">
        <v>0</v>
      </c>
      <c r="F20">
        <v>95.604395604395606</v>
      </c>
      <c r="G20">
        <v>55.445544554455445</v>
      </c>
    </row>
    <row r="21" spans="4:7" x14ac:dyDescent="0.35">
      <c r="D21">
        <v>100</v>
      </c>
      <c r="E21">
        <v>0</v>
      </c>
      <c r="F21">
        <v>52.903225806451616</v>
      </c>
      <c r="G21">
        <v>0</v>
      </c>
    </row>
    <row r="22" spans="4:7" x14ac:dyDescent="0.35">
      <c r="D22">
        <v>100</v>
      </c>
      <c r="E22">
        <v>43.902439024390247</v>
      </c>
      <c r="F22">
        <v>60.606060606060609</v>
      </c>
      <c r="G22">
        <v>100</v>
      </c>
    </row>
    <row r="23" spans="4:7" x14ac:dyDescent="0.35">
      <c r="D23">
        <v>100</v>
      </c>
      <c r="E23">
        <v>0</v>
      </c>
      <c r="F23">
        <v>47.747747747747745</v>
      </c>
      <c r="G23">
        <v>0</v>
      </c>
    </row>
    <row r="24" spans="4:7" x14ac:dyDescent="0.35">
      <c r="D24">
        <v>100</v>
      </c>
      <c r="E24">
        <v>100</v>
      </c>
      <c r="F24">
        <v>68.316831683168317</v>
      </c>
      <c r="G24">
        <v>0</v>
      </c>
    </row>
    <row r="25" spans="4:7" x14ac:dyDescent="0.35">
      <c r="D25">
        <v>100</v>
      </c>
      <c r="E25">
        <v>100</v>
      </c>
      <c r="F25">
        <v>50</v>
      </c>
      <c r="G25">
        <v>53.061224489795919</v>
      </c>
    </row>
    <row r="26" spans="4:7" x14ac:dyDescent="0.35">
      <c r="D26">
        <v>100</v>
      </c>
      <c r="E26">
        <v>0</v>
      </c>
      <c r="F26">
        <v>75.238095238095241</v>
      </c>
      <c r="G26">
        <v>6.818181818181813</v>
      </c>
    </row>
    <row r="27" spans="4:7" x14ac:dyDescent="0.35">
      <c r="D27">
        <v>100</v>
      </c>
      <c r="E27">
        <v>26.785714285714292</v>
      </c>
      <c r="F27">
        <v>21.311475409836063</v>
      </c>
      <c r="G27">
        <v>22.784810126582272</v>
      </c>
    </row>
    <row r="28" spans="4:7" x14ac:dyDescent="0.35">
      <c r="D28">
        <v>0</v>
      </c>
      <c r="E28">
        <v>100</v>
      </c>
      <c r="F28">
        <v>42.222222222222221</v>
      </c>
      <c r="G28">
        <v>62.595419847328245</v>
      </c>
    </row>
    <row r="29" spans="4:7" x14ac:dyDescent="0.35">
      <c r="E29">
        <v>47.916666666666664</v>
      </c>
      <c r="G29">
        <v>0</v>
      </c>
    </row>
    <row r="30" spans="4:7" x14ac:dyDescent="0.35">
      <c r="E30">
        <v>0</v>
      </c>
      <c r="G30">
        <v>0</v>
      </c>
    </row>
    <row r="31" spans="4:7" x14ac:dyDescent="0.35">
      <c r="E31">
        <v>100</v>
      </c>
      <c r="G31">
        <v>51.456310679611647</v>
      </c>
    </row>
    <row r="32" spans="4:7" x14ac:dyDescent="0.35">
      <c r="E32">
        <v>0</v>
      </c>
      <c r="G32">
        <v>21.764705882352942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3" sqref="A3:B6"/>
    </sheetView>
  </sheetViews>
  <sheetFormatPr defaultColWidth="10.6640625" defaultRowHeight="15.5" x14ac:dyDescent="0.35"/>
  <cols>
    <col min="1" max="1" width="17.83203125" customWidth="1"/>
    <col min="2" max="3" width="20" customWidth="1"/>
    <col min="4" max="4" width="16.5" customWidth="1"/>
    <col min="5" max="5" width="20.1640625" customWidth="1"/>
    <col min="7" max="7" width="12.83203125" customWidth="1"/>
    <col min="8" max="8" width="16" customWidth="1"/>
  </cols>
  <sheetData>
    <row r="1" spans="1:8" x14ac:dyDescent="0.35">
      <c r="A1" s="1" t="s">
        <v>61</v>
      </c>
      <c r="D1" s="1" t="s">
        <v>62</v>
      </c>
      <c r="G1" s="1" t="s">
        <v>59</v>
      </c>
    </row>
    <row r="2" spans="1:8" x14ac:dyDescent="0.35">
      <c r="A2" s="1" t="s">
        <v>17</v>
      </c>
      <c r="B2" s="1" t="s">
        <v>18</v>
      </c>
      <c r="C2" s="1"/>
      <c r="D2" s="1" t="s">
        <v>19</v>
      </c>
      <c r="E2" s="1" t="s">
        <v>20</v>
      </c>
      <c r="G2" s="1" t="s">
        <v>60</v>
      </c>
      <c r="H2" s="1" t="s">
        <v>16</v>
      </c>
    </row>
    <row r="3" spans="1:8" x14ac:dyDescent="0.35">
      <c r="A3">
        <v>44.099378881987576</v>
      </c>
      <c r="B3">
        <v>7.9772079772079776</v>
      </c>
      <c r="D3">
        <v>100</v>
      </c>
      <c r="E3">
        <v>78.660049627791565</v>
      </c>
      <c r="G3">
        <v>161</v>
      </c>
      <c r="H3">
        <v>379</v>
      </c>
    </row>
    <row r="4" spans="1:8" x14ac:dyDescent="0.35">
      <c r="A4">
        <v>68.098159509202446</v>
      </c>
      <c r="B4">
        <v>0</v>
      </c>
      <c r="D4">
        <v>87.5</v>
      </c>
      <c r="E4">
        <v>0</v>
      </c>
      <c r="G4">
        <v>163</v>
      </c>
      <c r="H4">
        <v>97</v>
      </c>
    </row>
    <row r="5" spans="1:8" x14ac:dyDescent="0.35">
      <c r="A5">
        <v>54.814814814814817</v>
      </c>
      <c r="B5">
        <v>0</v>
      </c>
      <c r="D5">
        <v>100</v>
      </c>
      <c r="E5">
        <v>0</v>
      </c>
      <c r="G5">
        <v>135</v>
      </c>
      <c r="H5">
        <v>153</v>
      </c>
    </row>
    <row r="6" spans="1:8" x14ac:dyDescent="0.35">
      <c r="A6">
        <v>58.07692307692308</v>
      </c>
      <c r="B6">
        <v>0</v>
      </c>
      <c r="D6">
        <v>12.912912912912914</v>
      </c>
      <c r="E6">
        <v>5.7142857142857144</v>
      </c>
      <c r="G6">
        <f>77+183</f>
        <v>260</v>
      </c>
      <c r="H6">
        <v>126</v>
      </c>
    </row>
    <row r="7" spans="1:8" x14ac:dyDescent="0.35">
      <c r="G7">
        <v>154</v>
      </c>
      <c r="H7">
        <v>105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="89" zoomScaleNormal="89" workbookViewId="0">
      <selection activeCell="A3" sqref="A3:D22"/>
    </sheetView>
  </sheetViews>
  <sheetFormatPr defaultColWidth="10.6640625" defaultRowHeight="15.5" x14ac:dyDescent="0.35"/>
  <cols>
    <col min="1" max="1" width="12.83203125" customWidth="1"/>
    <col min="2" max="2" width="12.1640625" customWidth="1"/>
    <col min="3" max="3" width="15.33203125" customWidth="1"/>
    <col min="4" max="4" width="14.33203125" customWidth="1"/>
    <col min="6" max="6" width="12.33203125" customWidth="1"/>
    <col min="7" max="7" width="12" customWidth="1"/>
    <col min="8" max="8" width="15.1640625" customWidth="1"/>
    <col min="9" max="9" width="14.5" customWidth="1"/>
  </cols>
  <sheetData>
    <row r="1" spans="1:9" x14ac:dyDescent="0.35">
      <c r="A1" s="1" t="s">
        <v>63</v>
      </c>
      <c r="F1" s="1" t="s">
        <v>66</v>
      </c>
    </row>
    <row r="2" spans="1:9" x14ac:dyDescent="0.35">
      <c r="A2" s="1" t="s">
        <v>15</v>
      </c>
      <c r="B2" s="1" t="s">
        <v>64</v>
      </c>
      <c r="C2" s="1" t="s">
        <v>22</v>
      </c>
      <c r="D2" s="1" t="s">
        <v>65</v>
      </c>
      <c r="F2" s="1" t="s">
        <v>15</v>
      </c>
      <c r="G2" s="1" t="s">
        <v>64</v>
      </c>
      <c r="H2" s="1" t="s">
        <v>22</v>
      </c>
      <c r="I2" s="1" t="s">
        <v>65</v>
      </c>
    </row>
    <row r="3" spans="1:9" x14ac:dyDescent="0.35">
      <c r="A3" s="5">
        <v>1</v>
      </c>
      <c r="B3" s="5">
        <v>1</v>
      </c>
      <c r="C3" s="5">
        <v>3</v>
      </c>
      <c r="D3" s="5">
        <v>1</v>
      </c>
      <c r="F3" s="5">
        <v>7</v>
      </c>
      <c r="G3" s="5">
        <v>13</v>
      </c>
      <c r="H3" s="5">
        <v>5</v>
      </c>
      <c r="I3" s="5">
        <v>7</v>
      </c>
    </row>
    <row r="4" spans="1:9" x14ac:dyDescent="0.35">
      <c r="A4" s="5">
        <v>2</v>
      </c>
      <c r="B4" s="5">
        <v>0</v>
      </c>
      <c r="C4" s="5">
        <v>3</v>
      </c>
      <c r="D4" s="5">
        <v>1</v>
      </c>
      <c r="F4" s="5">
        <v>11</v>
      </c>
      <c r="G4" s="5">
        <v>2</v>
      </c>
      <c r="H4" s="5">
        <v>1</v>
      </c>
      <c r="I4" s="5">
        <v>8</v>
      </c>
    </row>
    <row r="5" spans="1:9" x14ac:dyDescent="0.35">
      <c r="A5" s="5">
        <v>2</v>
      </c>
      <c r="B5" s="5">
        <v>2</v>
      </c>
      <c r="C5" s="5">
        <v>3</v>
      </c>
      <c r="D5" s="5">
        <v>1</v>
      </c>
      <c r="F5" s="5">
        <v>2</v>
      </c>
      <c r="G5" s="5">
        <v>12</v>
      </c>
      <c r="H5" s="5">
        <v>12</v>
      </c>
      <c r="I5" s="5">
        <v>8</v>
      </c>
    </row>
    <row r="6" spans="1:9" x14ac:dyDescent="0.35">
      <c r="A6" s="5">
        <v>0</v>
      </c>
      <c r="B6" s="5">
        <v>2</v>
      </c>
      <c r="C6" s="5">
        <v>4</v>
      </c>
      <c r="D6" s="5">
        <v>2</v>
      </c>
      <c r="F6" s="5">
        <v>5</v>
      </c>
      <c r="G6" s="5">
        <v>2</v>
      </c>
      <c r="H6" s="5">
        <v>1</v>
      </c>
      <c r="I6" s="5">
        <v>5</v>
      </c>
    </row>
    <row r="7" spans="1:9" x14ac:dyDescent="0.35">
      <c r="A7" s="5">
        <v>3</v>
      </c>
      <c r="B7" s="5">
        <v>0</v>
      </c>
      <c r="C7" s="5">
        <v>3</v>
      </c>
      <c r="D7" s="5">
        <v>2</v>
      </c>
      <c r="F7" s="5">
        <v>12</v>
      </c>
      <c r="G7" s="5">
        <v>8</v>
      </c>
      <c r="H7" s="5">
        <v>0</v>
      </c>
      <c r="I7" s="5">
        <v>8</v>
      </c>
    </row>
    <row r="8" spans="1:9" x14ac:dyDescent="0.35">
      <c r="A8" s="5">
        <v>3</v>
      </c>
      <c r="B8" s="5">
        <v>1</v>
      </c>
      <c r="C8" s="5">
        <v>4</v>
      </c>
      <c r="D8" s="5">
        <v>1</v>
      </c>
      <c r="F8" s="5">
        <v>5</v>
      </c>
      <c r="G8" s="5">
        <v>14</v>
      </c>
      <c r="H8" s="5">
        <v>1</v>
      </c>
      <c r="I8" s="5">
        <v>6</v>
      </c>
    </row>
    <row r="9" spans="1:9" x14ac:dyDescent="0.35">
      <c r="A9" s="5">
        <v>0</v>
      </c>
      <c r="B9" s="5">
        <v>2</v>
      </c>
      <c r="C9" s="5">
        <v>3</v>
      </c>
      <c r="D9" s="5">
        <v>2</v>
      </c>
      <c r="F9" s="5">
        <v>1</v>
      </c>
      <c r="G9" s="5">
        <v>10</v>
      </c>
      <c r="H9" s="5">
        <v>6</v>
      </c>
      <c r="I9" s="5">
        <v>6</v>
      </c>
    </row>
    <row r="10" spans="1:9" x14ac:dyDescent="0.35">
      <c r="A10" s="5">
        <v>1</v>
      </c>
      <c r="B10" s="5">
        <v>2</v>
      </c>
      <c r="C10" s="5">
        <v>1</v>
      </c>
      <c r="D10" s="5">
        <v>1</v>
      </c>
      <c r="F10" s="5">
        <v>8</v>
      </c>
      <c r="G10" s="5">
        <v>9</v>
      </c>
      <c r="H10" s="5">
        <v>1</v>
      </c>
      <c r="I10" s="5">
        <v>6</v>
      </c>
    </row>
    <row r="11" spans="1:9" x14ac:dyDescent="0.35">
      <c r="A11" s="5">
        <v>1</v>
      </c>
      <c r="B11" s="5">
        <v>1</v>
      </c>
      <c r="C11" s="5">
        <v>2</v>
      </c>
      <c r="D11" s="5">
        <v>1</v>
      </c>
      <c r="F11" s="5">
        <v>7</v>
      </c>
      <c r="G11" s="5">
        <v>7</v>
      </c>
      <c r="H11" s="5">
        <v>6</v>
      </c>
      <c r="I11" s="5">
        <v>5</v>
      </c>
    </row>
    <row r="12" spans="1:9" x14ac:dyDescent="0.35">
      <c r="A12" s="5">
        <v>2</v>
      </c>
      <c r="B12" s="5">
        <v>0</v>
      </c>
      <c r="C12" s="5">
        <v>6</v>
      </c>
      <c r="D12" s="5">
        <v>2</v>
      </c>
      <c r="F12" s="5">
        <v>7</v>
      </c>
      <c r="G12" s="5">
        <v>12</v>
      </c>
      <c r="H12" s="5">
        <v>4</v>
      </c>
      <c r="I12" s="5">
        <v>8</v>
      </c>
    </row>
    <row r="13" spans="1:9" x14ac:dyDescent="0.35">
      <c r="A13" s="5">
        <v>1</v>
      </c>
      <c r="B13" s="5">
        <v>0</v>
      </c>
      <c r="C13" s="5">
        <v>1</v>
      </c>
      <c r="D13" s="5">
        <v>2</v>
      </c>
      <c r="F13" s="5">
        <v>12</v>
      </c>
      <c r="G13" s="5">
        <v>8</v>
      </c>
      <c r="H13" s="5">
        <v>4</v>
      </c>
      <c r="I13" s="5">
        <v>10</v>
      </c>
    </row>
    <row r="14" spans="1:9" x14ac:dyDescent="0.35">
      <c r="A14" s="5">
        <v>3</v>
      </c>
      <c r="B14" s="5">
        <v>2</v>
      </c>
      <c r="C14" s="5">
        <v>3</v>
      </c>
      <c r="D14" s="5">
        <v>2</v>
      </c>
      <c r="F14" s="5">
        <v>5</v>
      </c>
      <c r="G14" s="5">
        <v>4</v>
      </c>
      <c r="H14" s="5">
        <v>4</v>
      </c>
      <c r="I14" s="5">
        <v>6</v>
      </c>
    </row>
    <row r="15" spans="1:9" x14ac:dyDescent="0.35">
      <c r="A15" s="5">
        <v>2</v>
      </c>
      <c r="B15" s="5">
        <v>0</v>
      </c>
      <c r="C15" s="5">
        <v>3</v>
      </c>
      <c r="D15" s="5">
        <v>2</v>
      </c>
      <c r="F15" s="5">
        <v>7</v>
      </c>
      <c r="G15" s="5">
        <v>9</v>
      </c>
      <c r="H15" s="5">
        <v>4</v>
      </c>
    </row>
    <row r="16" spans="1:9" x14ac:dyDescent="0.35">
      <c r="A16" s="5">
        <v>1</v>
      </c>
      <c r="B16" s="5">
        <v>0</v>
      </c>
      <c r="F16" s="5">
        <v>7</v>
      </c>
      <c r="H16" s="5">
        <v>4</v>
      </c>
    </row>
    <row r="17" spans="1:8" x14ac:dyDescent="0.35">
      <c r="B17" s="5">
        <v>1</v>
      </c>
      <c r="F17" s="5">
        <v>8</v>
      </c>
      <c r="H17" s="5">
        <v>4</v>
      </c>
    </row>
    <row r="18" spans="1:8" x14ac:dyDescent="0.35">
      <c r="A18" s="5"/>
      <c r="B18" s="5">
        <v>2</v>
      </c>
      <c r="F18" s="5">
        <v>5</v>
      </c>
      <c r="H18" s="5">
        <v>5</v>
      </c>
    </row>
    <row r="19" spans="1:8" x14ac:dyDescent="0.35">
      <c r="B19" s="5">
        <v>0</v>
      </c>
      <c r="F19" s="5">
        <v>5</v>
      </c>
      <c r="H19" s="5">
        <v>5</v>
      </c>
    </row>
    <row r="20" spans="1:8" x14ac:dyDescent="0.35">
      <c r="B20" s="5">
        <v>2</v>
      </c>
      <c r="F20" s="5">
        <v>11</v>
      </c>
      <c r="H20" s="5">
        <v>3</v>
      </c>
    </row>
    <row r="21" spans="1:8" x14ac:dyDescent="0.35">
      <c r="B21" s="5">
        <v>3</v>
      </c>
      <c r="F21" s="5">
        <v>6</v>
      </c>
      <c r="H21" s="5">
        <v>3</v>
      </c>
    </row>
    <row r="22" spans="1:8" x14ac:dyDescent="0.35">
      <c r="B22" s="5">
        <v>0</v>
      </c>
      <c r="F22" s="5">
        <v>4</v>
      </c>
      <c r="H22" s="5">
        <v>5</v>
      </c>
    </row>
    <row r="23" spans="1:8" x14ac:dyDescent="0.35">
      <c r="F23" s="5">
        <v>8</v>
      </c>
      <c r="H23" s="5">
        <v>6</v>
      </c>
    </row>
    <row r="24" spans="1:8" x14ac:dyDescent="0.35">
      <c r="F24" s="5">
        <v>7</v>
      </c>
      <c r="H24" s="5">
        <v>7</v>
      </c>
    </row>
    <row r="25" spans="1:8" x14ac:dyDescent="0.35">
      <c r="F25" s="5">
        <v>5</v>
      </c>
      <c r="H25" s="5">
        <v>6</v>
      </c>
    </row>
    <row r="26" spans="1:8" x14ac:dyDescent="0.35">
      <c r="F26" s="5">
        <v>13</v>
      </c>
      <c r="H26" s="5">
        <v>2</v>
      </c>
    </row>
    <row r="27" spans="1:8" x14ac:dyDescent="0.35">
      <c r="F27" s="5">
        <v>4</v>
      </c>
      <c r="H27" s="5">
        <v>2</v>
      </c>
    </row>
    <row r="28" spans="1:8" x14ac:dyDescent="0.35">
      <c r="F28" s="5">
        <v>8</v>
      </c>
      <c r="H28" s="5">
        <v>2</v>
      </c>
    </row>
    <row r="29" spans="1:8" x14ac:dyDescent="0.35">
      <c r="H29" s="5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1"/>
  <sheetViews>
    <sheetView zoomScale="72" zoomScaleNormal="72" workbookViewId="0">
      <selection activeCell="A3" sqref="A3:B21"/>
    </sheetView>
  </sheetViews>
  <sheetFormatPr defaultColWidth="10.6640625" defaultRowHeight="15.5" x14ac:dyDescent="0.35"/>
  <cols>
    <col min="10" max="10" width="12.5" customWidth="1"/>
    <col min="11" max="11" width="13.6640625" customWidth="1"/>
    <col min="12" max="12" width="13" customWidth="1"/>
    <col min="13" max="13" width="14" customWidth="1"/>
    <col min="15" max="15" width="13.83203125" customWidth="1"/>
    <col min="16" max="16" width="11.83203125" customWidth="1"/>
    <col min="17" max="17" width="15.33203125" customWidth="1"/>
    <col min="18" max="18" width="13.6640625" customWidth="1"/>
    <col min="23" max="23" width="12.1640625" customWidth="1"/>
    <col min="24" max="24" width="14.6640625" customWidth="1"/>
  </cols>
  <sheetData>
    <row r="1" spans="1:24" x14ac:dyDescent="0.35">
      <c r="A1" s="1" t="s">
        <v>67</v>
      </c>
      <c r="D1" s="1" t="s">
        <v>73</v>
      </c>
      <c r="J1" s="1" t="s">
        <v>72</v>
      </c>
      <c r="O1" s="1" t="s">
        <v>74</v>
      </c>
      <c r="U1" s="1" t="s">
        <v>79</v>
      </c>
    </row>
    <row r="2" spans="1:24" x14ac:dyDescent="0.35">
      <c r="A2" s="1" t="s">
        <v>11</v>
      </c>
      <c r="B2" s="1" t="s">
        <v>12</v>
      </c>
      <c r="D2" s="1" t="s">
        <v>34</v>
      </c>
      <c r="E2" s="1" t="s">
        <v>37</v>
      </c>
      <c r="F2" s="1" t="s">
        <v>38</v>
      </c>
      <c r="G2" s="1" t="s">
        <v>36</v>
      </c>
      <c r="H2" s="1" t="s">
        <v>39</v>
      </c>
      <c r="I2" s="1"/>
      <c r="J2" s="1" t="s">
        <v>68</v>
      </c>
      <c r="K2" s="1" t="s">
        <v>69</v>
      </c>
      <c r="L2" s="1" t="s">
        <v>70</v>
      </c>
      <c r="M2" s="1" t="s">
        <v>71</v>
      </c>
      <c r="N2" s="1"/>
      <c r="O2" s="1" t="s">
        <v>75</v>
      </c>
      <c r="P2" s="1" t="s">
        <v>76</v>
      </c>
      <c r="Q2" s="1" t="s">
        <v>77</v>
      </c>
      <c r="R2" s="1" t="s">
        <v>78</v>
      </c>
      <c r="U2" s="1" t="s">
        <v>9</v>
      </c>
      <c r="V2" s="1" t="s">
        <v>45</v>
      </c>
      <c r="W2" s="1" t="s">
        <v>80</v>
      </c>
      <c r="X2" s="1" t="s">
        <v>81</v>
      </c>
    </row>
    <row r="3" spans="1:24" x14ac:dyDescent="0.35">
      <c r="A3" s="6">
        <v>0.20163784000000001</v>
      </c>
      <c r="B3" s="6">
        <v>0.18547648999999999</v>
      </c>
      <c r="D3" t="s">
        <v>42</v>
      </c>
      <c r="E3">
        <v>24.246101379394531</v>
      </c>
      <c r="F3">
        <v>23.834850311279297</v>
      </c>
      <c r="G3">
        <v>23.561773300170898</v>
      </c>
      <c r="H3">
        <v>23.617414474487305</v>
      </c>
      <c r="J3">
        <f>(31.88+31.94+31.88)/3</f>
        <v>31.900000000000002</v>
      </c>
      <c r="K3">
        <f>(34.34+34.05+34.24)/3</f>
        <v>34.21</v>
      </c>
      <c r="L3">
        <f>(29.04+29.38+29.54)/3</f>
        <v>29.320000000000004</v>
      </c>
      <c r="M3">
        <f>(28.89+28.91+29.01)/3</f>
        <v>28.936666666666667</v>
      </c>
      <c r="O3">
        <v>31.134328842163086</v>
      </c>
      <c r="P3">
        <v>33.9954833984375</v>
      </c>
      <c r="Q3">
        <v>24.501714706420898</v>
      </c>
      <c r="R3">
        <v>24.406370162963867</v>
      </c>
      <c r="S3">
        <v>0.12882646467913722</v>
      </c>
      <c r="U3">
        <v>40</v>
      </c>
      <c r="V3">
        <v>40</v>
      </c>
      <c r="W3">
        <v>40</v>
      </c>
      <c r="X3">
        <v>40</v>
      </c>
    </row>
    <row r="4" spans="1:24" x14ac:dyDescent="0.35">
      <c r="A4" s="6">
        <v>0.11779626</v>
      </c>
      <c r="B4" s="6">
        <v>0.24291325</v>
      </c>
      <c r="D4" t="s">
        <v>42</v>
      </c>
      <c r="E4">
        <v>24.933145523071289</v>
      </c>
      <c r="F4">
        <v>24.902711868286133</v>
      </c>
      <c r="G4">
        <v>26.474607467651367</v>
      </c>
      <c r="H4">
        <v>26.927148818969727</v>
      </c>
      <c r="O4">
        <v>33.705204010009766</v>
      </c>
      <c r="P4">
        <v>36.973957061767578</v>
      </c>
      <c r="Q4">
        <v>25.287385940551758</v>
      </c>
      <c r="R4">
        <v>26.914558410644531</v>
      </c>
      <c r="S4">
        <v>0.32050514431574156</v>
      </c>
      <c r="U4">
        <v>40</v>
      </c>
      <c r="V4">
        <v>40</v>
      </c>
      <c r="W4">
        <v>40</v>
      </c>
      <c r="X4">
        <v>79</v>
      </c>
    </row>
    <row r="5" spans="1:24" x14ac:dyDescent="0.35">
      <c r="A5" s="6">
        <v>0.16299432</v>
      </c>
      <c r="B5" s="6">
        <v>0.24176834999999999</v>
      </c>
      <c r="D5" t="s">
        <v>42</v>
      </c>
      <c r="E5">
        <v>24.672338485717773</v>
      </c>
      <c r="F5">
        <v>24.971109390258789</v>
      </c>
      <c r="G5">
        <v>22.816455000000001</v>
      </c>
      <c r="H5">
        <v>23.642602920532227</v>
      </c>
      <c r="U5">
        <v>40</v>
      </c>
      <c r="V5">
        <v>41</v>
      </c>
      <c r="W5">
        <v>40</v>
      </c>
      <c r="X5">
        <v>40</v>
      </c>
    </row>
    <row r="6" spans="1:24" x14ac:dyDescent="0.35">
      <c r="A6" s="6">
        <v>0.17425173999999999</v>
      </c>
      <c r="B6" s="6">
        <v>0.14752092999999999</v>
      </c>
      <c r="D6" t="s">
        <v>42</v>
      </c>
      <c r="E6">
        <v>27.022317886352539</v>
      </c>
      <c r="F6">
        <v>28.175130840000001</v>
      </c>
      <c r="G6">
        <v>25.287385940551758</v>
      </c>
      <c r="H6">
        <v>26.914558410644531</v>
      </c>
      <c r="U6">
        <v>40</v>
      </c>
      <c r="V6">
        <v>40</v>
      </c>
      <c r="W6">
        <v>40</v>
      </c>
      <c r="X6">
        <v>41</v>
      </c>
    </row>
    <row r="7" spans="1:24" x14ac:dyDescent="0.35">
      <c r="A7" s="6">
        <v>0.14936346</v>
      </c>
      <c r="B7" s="6">
        <v>0.23809922</v>
      </c>
      <c r="D7" s="5"/>
      <c r="E7" s="5"/>
      <c r="F7" s="5"/>
      <c r="G7" s="5"/>
      <c r="J7" s="5"/>
      <c r="K7" s="5"/>
      <c r="L7" s="5"/>
      <c r="U7">
        <v>40</v>
      </c>
      <c r="V7">
        <v>40</v>
      </c>
      <c r="W7">
        <v>40</v>
      </c>
      <c r="X7">
        <v>82</v>
      </c>
    </row>
    <row r="8" spans="1:24" x14ac:dyDescent="0.35">
      <c r="A8" s="6">
        <v>0.26752089000000001</v>
      </c>
      <c r="B8" s="6">
        <v>0.18059581</v>
      </c>
      <c r="D8" s="5" t="s">
        <v>43</v>
      </c>
      <c r="E8">
        <v>27.888496398925781</v>
      </c>
      <c r="F8">
        <v>27.806198120117188</v>
      </c>
      <c r="G8">
        <v>26.474607467651367</v>
      </c>
      <c r="H8">
        <v>26.927148818969727</v>
      </c>
      <c r="U8">
        <v>40</v>
      </c>
      <c r="V8">
        <v>40</v>
      </c>
      <c r="W8">
        <v>40</v>
      </c>
      <c r="X8">
        <v>41</v>
      </c>
    </row>
    <row r="9" spans="1:24" x14ac:dyDescent="0.35">
      <c r="A9" s="6">
        <v>0.14369593</v>
      </c>
      <c r="B9" s="6">
        <v>0.22642446999999999</v>
      </c>
      <c r="D9" s="5" t="s">
        <v>43</v>
      </c>
      <c r="E9">
        <v>27.924713134765625</v>
      </c>
      <c r="F9">
        <v>27.892217636108398</v>
      </c>
      <c r="G9">
        <v>22.816455000000001</v>
      </c>
      <c r="H9">
        <v>23.642602920532227</v>
      </c>
      <c r="U9">
        <v>40</v>
      </c>
      <c r="V9">
        <v>40</v>
      </c>
      <c r="W9">
        <v>40</v>
      </c>
      <c r="X9">
        <v>39</v>
      </c>
    </row>
    <row r="10" spans="1:24" x14ac:dyDescent="0.35">
      <c r="A10" s="6">
        <v>0.14992984000000001</v>
      </c>
      <c r="B10" s="6">
        <v>0.36645568000000001</v>
      </c>
      <c r="D10" s="5" t="s">
        <v>43</v>
      </c>
      <c r="E10">
        <v>30.847816467285156</v>
      </c>
      <c r="F10">
        <v>30.741914749145508</v>
      </c>
      <c r="G10">
        <v>24.786174774169922</v>
      </c>
      <c r="H10">
        <v>25.000682830810547</v>
      </c>
      <c r="U10">
        <v>40</v>
      </c>
      <c r="V10">
        <v>38</v>
      </c>
      <c r="W10">
        <v>40</v>
      </c>
      <c r="X10">
        <v>39</v>
      </c>
    </row>
    <row r="11" spans="1:24" x14ac:dyDescent="0.35">
      <c r="A11" s="6">
        <v>0.22526129</v>
      </c>
      <c r="B11" s="6">
        <v>0.12865299999999999</v>
      </c>
      <c r="D11" s="5" t="s">
        <v>43</v>
      </c>
      <c r="E11">
        <v>27.834220886230469</v>
      </c>
      <c r="F11">
        <v>27.536956787109375</v>
      </c>
      <c r="G11">
        <v>23.561773300170898</v>
      </c>
      <c r="H11">
        <v>23.617414474487305</v>
      </c>
      <c r="U11">
        <v>40</v>
      </c>
      <c r="V11">
        <v>40</v>
      </c>
      <c r="W11">
        <v>40</v>
      </c>
    </row>
    <row r="12" spans="1:24" x14ac:dyDescent="0.35">
      <c r="A12" s="6">
        <v>0.21699017000000001</v>
      </c>
      <c r="B12" s="6">
        <v>0.34017704999999998</v>
      </c>
      <c r="D12" s="5"/>
      <c r="E12" s="5"/>
      <c r="F12" s="5"/>
      <c r="G12" s="5"/>
      <c r="U12">
        <v>40</v>
      </c>
      <c r="V12">
        <v>41</v>
      </c>
      <c r="W12">
        <v>40</v>
      </c>
    </row>
    <row r="13" spans="1:24" x14ac:dyDescent="0.35">
      <c r="A13" s="6">
        <v>0.18606668000000001</v>
      </c>
      <c r="B13" s="6">
        <v>0.15999363999999999</v>
      </c>
      <c r="C13" s="5"/>
      <c r="V13">
        <v>41</v>
      </c>
    </row>
    <row r="14" spans="1:24" x14ac:dyDescent="0.35">
      <c r="A14" s="6">
        <v>0.18585002</v>
      </c>
      <c r="B14" s="6">
        <v>0.18185715999999999</v>
      </c>
      <c r="C14" s="5"/>
      <c r="V14">
        <v>40</v>
      </c>
    </row>
    <row r="15" spans="1:24" x14ac:dyDescent="0.35">
      <c r="A15" s="6">
        <v>0.20637685</v>
      </c>
      <c r="B15" s="6">
        <v>0.20947088</v>
      </c>
      <c r="C15" s="5"/>
      <c r="V15">
        <v>40</v>
      </c>
    </row>
    <row r="16" spans="1:24" x14ac:dyDescent="0.35">
      <c r="A16" s="6">
        <v>0.25128172999999998</v>
      </c>
      <c r="B16" s="6">
        <v>0.20250897000000001</v>
      </c>
      <c r="C16" s="5"/>
      <c r="V16">
        <v>40</v>
      </c>
    </row>
    <row r="17" spans="1:22" x14ac:dyDescent="0.35">
      <c r="A17" s="6">
        <v>5.2058849999999997E-2</v>
      </c>
      <c r="B17" s="6">
        <v>0.25713840999999998</v>
      </c>
      <c r="C17" s="5"/>
      <c r="V17">
        <v>40</v>
      </c>
    </row>
    <row r="18" spans="1:22" x14ac:dyDescent="0.35">
      <c r="A18" s="6">
        <v>0.19736567999999999</v>
      </c>
      <c r="B18" s="6">
        <v>0.86951487999999999</v>
      </c>
      <c r="C18" s="5"/>
      <c r="V18">
        <v>40</v>
      </c>
    </row>
    <row r="19" spans="1:22" x14ac:dyDescent="0.35">
      <c r="A19" s="6">
        <v>0.13110552</v>
      </c>
      <c r="B19" s="6">
        <v>0.39417727000000002</v>
      </c>
      <c r="C19" s="5"/>
      <c r="V19">
        <v>40</v>
      </c>
    </row>
    <row r="20" spans="1:22" x14ac:dyDescent="0.35">
      <c r="A20" s="6">
        <v>0.21937551999999999</v>
      </c>
      <c r="B20" s="6">
        <v>0.19279298</v>
      </c>
      <c r="C20" s="5"/>
      <c r="V20">
        <v>41</v>
      </c>
    </row>
    <row r="21" spans="1:22" x14ac:dyDescent="0.35">
      <c r="A21" s="6"/>
      <c r="B21" s="6">
        <v>0.41144122999999999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K3" sqref="K3:K7"/>
    </sheetView>
  </sheetViews>
  <sheetFormatPr defaultColWidth="10.6640625" defaultRowHeight="15.5" x14ac:dyDescent="0.35"/>
  <cols>
    <col min="1" max="1" width="15.6640625" customWidth="1"/>
    <col min="2" max="2" width="16.33203125" customWidth="1"/>
    <col min="3" max="3" width="13.1640625" customWidth="1"/>
    <col min="4" max="5" width="14.33203125" customWidth="1"/>
    <col min="7" max="7" width="14.1640625" customWidth="1"/>
    <col min="8" max="8" width="11.5" customWidth="1"/>
    <col min="9" max="9" width="15.1640625" customWidth="1"/>
    <col min="10" max="10" width="12.33203125" customWidth="1"/>
  </cols>
  <sheetData>
    <row r="1" spans="1:10" x14ac:dyDescent="0.35">
      <c r="A1" s="1" t="s">
        <v>82</v>
      </c>
      <c r="F1" s="1" t="s">
        <v>87</v>
      </c>
    </row>
    <row r="2" spans="1:10" x14ac:dyDescent="0.35">
      <c r="A2" s="1" t="s">
        <v>83</v>
      </c>
      <c r="B2" s="1" t="s">
        <v>84</v>
      </c>
      <c r="C2" s="1" t="s">
        <v>85</v>
      </c>
      <c r="D2" s="1" t="s">
        <v>86</v>
      </c>
      <c r="E2" s="1"/>
      <c r="F2" s="1" t="s">
        <v>34</v>
      </c>
      <c r="G2" s="1" t="s">
        <v>88</v>
      </c>
      <c r="H2" s="1" t="s">
        <v>89</v>
      </c>
      <c r="I2" s="1" t="s">
        <v>77</v>
      </c>
      <c r="J2" s="1" t="s">
        <v>91</v>
      </c>
    </row>
    <row r="3" spans="1:10" x14ac:dyDescent="0.35">
      <c r="A3">
        <f>(32.39+31.26+30.9)/3</f>
        <v>31.516666666666669</v>
      </c>
      <c r="B3">
        <f>(30.45+30.44+30.13)/3</f>
        <v>30.34</v>
      </c>
      <c r="C3">
        <f>(28.58+26.95+27.88)/3</f>
        <v>27.803333333333331</v>
      </c>
      <c r="D3">
        <f>(27.73+27.94+27.21)/3</f>
        <v>27.626666666666665</v>
      </c>
      <c r="F3" t="s">
        <v>35</v>
      </c>
      <c r="G3">
        <v>32.927303314208984</v>
      </c>
      <c r="H3">
        <v>34.080135345458984</v>
      </c>
      <c r="I3">
        <v>25.815902709960938</v>
      </c>
      <c r="J3">
        <v>24.012838363647461</v>
      </c>
    </row>
    <row r="4" spans="1:10" x14ac:dyDescent="0.35">
      <c r="A4">
        <f>(31.89+31.59+31.5)/3</f>
        <v>31.66</v>
      </c>
      <c r="B4">
        <f>(30.48+30.57+30.08)/3</f>
        <v>30.376666666666665</v>
      </c>
      <c r="C4">
        <f>(28.83+28.94+28.91)/3</f>
        <v>28.893333333333331</v>
      </c>
      <c r="D4">
        <f>(28.32+28.57+28.46)/3</f>
        <v>28.45</v>
      </c>
      <c r="F4" t="s">
        <v>35</v>
      </c>
      <c r="G4">
        <v>30.145292282104492</v>
      </c>
      <c r="H4">
        <v>31.750328063964844</v>
      </c>
      <c r="I4">
        <v>23.698526382446289</v>
      </c>
      <c r="J4">
        <v>22.952997207641602</v>
      </c>
    </row>
    <row r="6" spans="1:10" x14ac:dyDescent="0.35">
      <c r="F6" t="s">
        <v>90</v>
      </c>
      <c r="G6">
        <v>28.843740463256836</v>
      </c>
      <c r="H6">
        <v>31.821670532226563</v>
      </c>
      <c r="I6">
        <v>25.815902709960938</v>
      </c>
      <c r="J6">
        <v>24.012838363647461</v>
      </c>
    </row>
    <row r="7" spans="1:10" x14ac:dyDescent="0.35">
      <c r="F7" t="s">
        <v>90</v>
      </c>
      <c r="G7">
        <v>27.421091079711914</v>
      </c>
      <c r="H7">
        <v>30.154458999633789</v>
      </c>
      <c r="I7" t="s">
        <v>92</v>
      </c>
      <c r="J7">
        <v>22.952997209999999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H6" sqref="H6"/>
    </sheetView>
  </sheetViews>
  <sheetFormatPr defaultColWidth="10.6640625" defaultRowHeight="15.5" x14ac:dyDescent="0.35"/>
  <cols>
    <col min="1" max="1" width="19.5" customWidth="1"/>
    <col min="2" max="2" width="21.83203125" customWidth="1"/>
    <col min="3" max="3" width="20.1640625" customWidth="1"/>
    <col min="4" max="4" width="21.33203125" customWidth="1"/>
    <col min="5" max="5" width="23.83203125" customWidth="1"/>
    <col min="6" max="6" width="21.6640625" customWidth="1"/>
  </cols>
  <sheetData>
    <row r="1" spans="1:6" x14ac:dyDescent="0.35">
      <c r="A1" s="1" t="s">
        <v>93</v>
      </c>
    </row>
    <row r="2" spans="1:6" x14ac:dyDescent="0.35">
      <c r="A2" s="1" t="s">
        <v>94</v>
      </c>
      <c r="B2" s="1" t="s">
        <v>95</v>
      </c>
      <c r="C2" s="1" t="s">
        <v>96</v>
      </c>
      <c r="D2" s="1" t="s">
        <v>97</v>
      </c>
      <c r="E2" s="1" t="s">
        <v>98</v>
      </c>
      <c r="F2" s="1" t="s">
        <v>99</v>
      </c>
    </row>
    <row r="3" spans="1:6" x14ac:dyDescent="0.35">
      <c r="A3">
        <v>29.06089973449707</v>
      </c>
      <c r="B3">
        <v>28.443292617797852</v>
      </c>
      <c r="C3">
        <v>27.930294036865234</v>
      </c>
      <c r="D3">
        <v>26.099733352661133</v>
      </c>
      <c r="E3">
        <v>26.169843673706101</v>
      </c>
      <c r="F3">
        <v>25.714515686035156</v>
      </c>
    </row>
    <row r="4" spans="1:6" x14ac:dyDescent="0.35">
      <c r="A4">
        <f>(32.97458649+32.75578)/2</f>
        <v>32.865183244999997</v>
      </c>
      <c r="B4">
        <v>31.91447639465332</v>
      </c>
      <c r="C4">
        <v>31.731697082519531</v>
      </c>
      <c r="D4">
        <v>26.129733352661098</v>
      </c>
      <c r="E4">
        <v>25.962244033813477</v>
      </c>
      <c r="F4">
        <v>25.715156860352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E1" zoomScale="55" zoomScaleNormal="55" workbookViewId="0">
      <selection activeCell="J1" sqref="J1"/>
    </sheetView>
  </sheetViews>
  <sheetFormatPr defaultColWidth="10.6640625" defaultRowHeight="15.5" x14ac:dyDescent="0.35"/>
  <cols>
    <col min="1" max="1" width="34.33203125" customWidth="1"/>
    <col min="2" max="2" width="37.5" customWidth="1"/>
    <col min="4" max="4" width="34.33203125" customWidth="1"/>
    <col min="5" max="5" width="37" customWidth="1"/>
    <col min="7" max="7" width="33.83203125" customWidth="1"/>
    <col min="8" max="8" width="37.83203125" customWidth="1"/>
    <col min="10" max="10" width="33" customWidth="1"/>
    <col min="11" max="11" width="37.5" customWidth="1"/>
    <col min="12" max="12" width="36.83203125" customWidth="1"/>
    <col min="13" max="13" width="39.33203125" customWidth="1"/>
  </cols>
  <sheetData>
    <row r="1" spans="1:14" x14ac:dyDescent="0.35">
      <c r="A1" s="1" t="s">
        <v>100</v>
      </c>
      <c r="D1" s="1" t="s">
        <v>101</v>
      </c>
      <c r="G1" s="1" t="s">
        <v>102</v>
      </c>
      <c r="J1" s="1" t="s">
        <v>103</v>
      </c>
      <c r="K1" s="1"/>
    </row>
    <row r="2" spans="1:14" s="1" customFormat="1" x14ac:dyDescent="0.35">
      <c r="A2" s="1" t="s">
        <v>3</v>
      </c>
      <c r="B2" s="1" t="s">
        <v>4</v>
      </c>
      <c r="D2" s="1" t="s">
        <v>3</v>
      </c>
      <c r="E2" s="1" t="s">
        <v>4</v>
      </c>
      <c r="G2" s="1" t="s">
        <v>3</v>
      </c>
      <c r="H2" s="1" t="s">
        <v>4</v>
      </c>
      <c r="J2" s="1" t="s">
        <v>5</v>
      </c>
      <c r="K2" s="1" t="s">
        <v>7</v>
      </c>
      <c r="L2" s="1" t="s">
        <v>6</v>
      </c>
      <c r="M2" s="1" t="s">
        <v>8</v>
      </c>
    </row>
    <row r="3" spans="1:14" x14ac:dyDescent="0.35">
      <c r="A3">
        <v>116</v>
      </c>
      <c r="B3">
        <v>127</v>
      </c>
      <c r="D3">
        <v>50</v>
      </c>
      <c r="E3">
        <v>40</v>
      </c>
      <c r="G3">
        <v>113</v>
      </c>
      <c r="H3">
        <v>130</v>
      </c>
      <c r="J3">
        <v>18</v>
      </c>
      <c r="K3">
        <v>0</v>
      </c>
      <c r="L3">
        <v>23</v>
      </c>
      <c r="M3">
        <v>7</v>
      </c>
    </row>
    <row r="4" spans="1:14" x14ac:dyDescent="0.35">
      <c r="A4">
        <v>171</v>
      </c>
      <c r="B4">
        <v>117</v>
      </c>
      <c r="D4">
        <v>48</v>
      </c>
      <c r="E4">
        <v>31</v>
      </c>
      <c r="G4">
        <v>184</v>
      </c>
      <c r="H4">
        <v>152</v>
      </c>
      <c r="J4">
        <v>3</v>
      </c>
      <c r="K4">
        <v>0</v>
      </c>
      <c r="L4">
        <v>72</v>
      </c>
      <c r="M4">
        <v>13</v>
      </c>
    </row>
    <row r="5" spans="1:14" x14ac:dyDescent="0.35">
      <c r="A5">
        <v>101</v>
      </c>
      <c r="B5">
        <v>25</v>
      </c>
      <c r="D5">
        <v>91</v>
      </c>
      <c r="E5">
        <v>63</v>
      </c>
      <c r="G5">
        <v>130</v>
      </c>
      <c r="H5">
        <v>106</v>
      </c>
      <c r="J5">
        <v>28</v>
      </c>
      <c r="K5">
        <v>5</v>
      </c>
      <c r="L5">
        <v>18</v>
      </c>
      <c r="M5">
        <v>1</v>
      </c>
    </row>
    <row r="6" spans="1:14" x14ac:dyDescent="0.35">
      <c r="A6">
        <v>68</v>
      </c>
      <c r="B6">
        <v>91</v>
      </c>
      <c r="D6">
        <v>45</v>
      </c>
      <c r="E6">
        <v>68</v>
      </c>
      <c r="G6">
        <v>100</v>
      </c>
      <c r="H6">
        <v>216</v>
      </c>
      <c r="J6">
        <v>54</v>
      </c>
      <c r="K6">
        <v>11</v>
      </c>
      <c r="L6">
        <v>13</v>
      </c>
      <c r="M6">
        <v>8</v>
      </c>
      <c r="N6" s="2"/>
    </row>
    <row r="7" spans="1:14" x14ac:dyDescent="0.35">
      <c r="A7">
        <v>54</v>
      </c>
      <c r="B7">
        <v>72</v>
      </c>
      <c r="D7">
        <v>82</v>
      </c>
      <c r="E7">
        <v>104</v>
      </c>
      <c r="G7">
        <v>124</v>
      </c>
      <c r="J7">
        <v>36</v>
      </c>
      <c r="K7">
        <v>13</v>
      </c>
      <c r="L7">
        <v>13</v>
      </c>
      <c r="M7">
        <v>2</v>
      </c>
    </row>
    <row r="8" spans="1:14" x14ac:dyDescent="0.35">
      <c r="A8">
        <v>81</v>
      </c>
      <c r="B8">
        <v>46</v>
      </c>
      <c r="D8">
        <v>85</v>
      </c>
      <c r="E8">
        <v>177</v>
      </c>
      <c r="G8">
        <v>86</v>
      </c>
      <c r="J8">
        <v>2</v>
      </c>
      <c r="K8">
        <v>0</v>
      </c>
      <c r="L8">
        <v>8</v>
      </c>
      <c r="M8">
        <v>4</v>
      </c>
    </row>
    <row r="9" spans="1:14" x14ac:dyDescent="0.35">
      <c r="A9" s="2">
        <v>68</v>
      </c>
      <c r="B9">
        <v>43</v>
      </c>
      <c r="D9">
        <v>73</v>
      </c>
      <c r="E9">
        <v>78</v>
      </c>
      <c r="J9">
        <v>8</v>
      </c>
      <c r="K9">
        <v>0</v>
      </c>
      <c r="L9">
        <v>20</v>
      </c>
      <c r="M9">
        <v>3</v>
      </c>
    </row>
    <row r="10" spans="1:14" x14ac:dyDescent="0.35">
      <c r="A10" s="2">
        <v>78</v>
      </c>
      <c r="B10">
        <v>79</v>
      </c>
      <c r="D10">
        <v>65</v>
      </c>
      <c r="E10">
        <v>13</v>
      </c>
      <c r="J10">
        <v>18</v>
      </c>
      <c r="K10">
        <v>1</v>
      </c>
      <c r="L10">
        <v>8</v>
      </c>
      <c r="M10">
        <v>3</v>
      </c>
    </row>
    <row r="11" spans="1:14" x14ac:dyDescent="0.35">
      <c r="A11">
        <v>135</v>
      </c>
      <c r="B11">
        <v>84</v>
      </c>
      <c r="D11">
        <v>145</v>
      </c>
      <c r="E11">
        <v>73</v>
      </c>
      <c r="J11">
        <v>3</v>
      </c>
      <c r="K11">
        <v>1</v>
      </c>
      <c r="L11">
        <v>42</v>
      </c>
      <c r="M11">
        <v>18</v>
      </c>
    </row>
    <row r="12" spans="1:14" x14ac:dyDescent="0.35">
      <c r="A12">
        <v>113</v>
      </c>
      <c r="B12">
        <v>142</v>
      </c>
      <c r="D12">
        <v>65</v>
      </c>
      <c r="E12">
        <v>62</v>
      </c>
      <c r="J12">
        <v>7</v>
      </c>
      <c r="K12">
        <v>1</v>
      </c>
      <c r="L12">
        <v>35</v>
      </c>
      <c r="M12">
        <v>15</v>
      </c>
    </row>
    <row r="13" spans="1:14" x14ac:dyDescent="0.35">
      <c r="A13">
        <v>181</v>
      </c>
      <c r="B13">
        <v>182</v>
      </c>
      <c r="D13">
        <v>64</v>
      </c>
      <c r="E13">
        <v>77</v>
      </c>
      <c r="J13">
        <v>11</v>
      </c>
      <c r="K13">
        <v>4</v>
      </c>
      <c r="L13">
        <v>10</v>
      </c>
      <c r="M13">
        <v>4</v>
      </c>
    </row>
    <row r="14" spans="1:14" x14ac:dyDescent="0.35">
      <c r="A14">
        <v>108</v>
      </c>
      <c r="B14">
        <v>190</v>
      </c>
      <c r="D14">
        <v>36</v>
      </c>
      <c r="E14">
        <v>30</v>
      </c>
      <c r="J14">
        <v>4</v>
      </c>
      <c r="K14">
        <v>1</v>
      </c>
      <c r="L14">
        <v>29</v>
      </c>
      <c r="M14">
        <v>9</v>
      </c>
    </row>
    <row r="15" spans="1:14" x14ac:dyDescent="0.35">
      <c r="A15">
        <v>109</v>
      </c>
      <c r="B15">
        <v>159</v>
      </c>
      <c r="D15">
        <v>58</v>
      </c>
      <c r="E15">
        <v>56</v>
      </c>
      <c r="J15">
        <v>25</v>
      </c>
      <c r="K15">
        <v>5</v>
      </c>
      <c r="L15">
        <v>32</v>
      </c>
      <c r="M15">
        <v>14</v>
      </c>
    </row>
    <row r="16" spans="1:14" x14ac:dyDescent="0.35">
      <c r="A16">
        <v>163</v>
      </c>
      <c r="B16">
        <v>141</v>
      </c>
      <c r="D16">
        <v>48</v>
      </c>
      <c r="E16">
        <v>68</v>
      </c>
      <c r="L16">
        <v>42</v>
      </c>
      <c r="M16">
        <v>11</v>
      </c>
    </row>
    <row r="17" spans="1:13" x14ac:dyDescent="0.35">
      <c r="A17">
        <v>92</v>
      </c>
      <c r="B17" s="2">
        <v>38</v>
      </c>
      <c r="D17">
        <v>13</v>
      </c>
      <c r="E17">
        <v>79</v>
      </c>
      <c r="L17">
        <v>54</v>
      </c>
      <c r="M17">
        <v>21</v>
      </c>
    </row>
    <row r="18" spans="1:13" x14ac:dyDescent="0.35">
      <c r="A18">
        <v>110</v>
      </c>
      <c r="B18" s="2">
        <v>38</v>
      </c>
      <c r="D18">
        <v>50</v>
      </c>
      <c r="E18">
        <v>40</v>
      </c>
      <c r="L18">
        <v>8</v>
      </c>
      <c r="M18">
        <v>0</v>
      </c>
    </row>
    <row r="19" spans="1:13" x14ac:dyDescent="0.35">
      <c r="A19">
        <v>164</v>
      </c>
      <c r="B19" s="2">
        <f>39+13</f>
        <v>52</v>
      </c>
      <c r="D19">
        <v>52</v>
      </c>
      <c r="E19">
        <v>76</v>
      </c>
      <c r="L19">
        <v>11</v>
      </c>
      <c r="M19">
        <v>5</v>
      </c>
    </row>
    <row r="20" spans="1:13" x14ac:dyDescent="0.35">
      <c r="A20">
        <v>203</v>
      </c>
      <c r="B20" s="2">
        <v>149</v>
      </c>
      <c r="D20">
        <v>50</v>
      </c>
      <c r="E20">
        <v>17</v>
      </c>
      <c r="L20">
        <v>12</v>
      </c>
      <c r="M20">
        <v>6</v>
      </c>
    </row>
    <row r="21" spans="1:13" x14ac:dyDescent="0.35">
      <c r="A21">
        <f>49+205</f>
        <v>254</v>
      </c>
      <c r="B21" s="2">
        <v>125</v>
      </c>
      <c r="D21">
        <v>250</v>
      </c>
      <c r="E21">
        <v>46</v>
      </c>
      <c r="L21">
        <v>9</v>
      </c>
      <c r="M21">
        <v>1</v>
      </c>
    </row>
    <row r="22" spans="1:13" x14ac:dyDescent="0.35">
      <c r="A22">
        <v>108</v>
      </c>
      <c r="B22" s="1"/>
      <c r="D22">
        <v>100</v>
      </c>
      <c r="E22">
        <v>41</v>
      </c>
      <c r="L22">
        <v>53</v>
      </c>
      <c r="M22">
        <v>9</v>
      </c>
    </row>
    <row r="23" spans="1:13" x14ac:dyDescent="0.35">
      <c r="A23">
        <v>159</v>
      </c>
      <c r="D23">
        <v>34</v>
      </c>
      <c r="E23">
        <v>110</v>
      </c>
      <c r="L23">
        <v>34</v>
      </c>
      <c r="M23">
        <v>14</v>
      </c>
    </row>
    <row r="24" spans="1:13" x14ac:dyDescent="0.35">
      <c r="D24">
        <v>57</v>
      </c>
      <c r="E24">
        <v>56</v>
      </c>
    </row>
    <row r="25" spans="1:13" x14ac:dyDescent="0.35">
      <c r="D25">
        <v>55</v>
      </c>
      <c r="E25">
        <v>25</v>
      </c>
    </row>
    <row r="26" spans="1:13" x14ac:dyDescent="0.35">
      <c r="D26">
        <v>72</v>
      </c>
      <c r="E26">
        <v>113</v>
      </c>
    </row>
    <row r="27" spans="1:13" x14ac:dyDescent="0.35">
      <c r="D27">
        <v>45</v>
      </c>
      <c r="E27">
        <v>56</v>
      </c>
    </row>
    <row r="28" spans="1:13" x14ac:dyDescent="0.35">
      <c r="D28">
        <v>39</v>
      </c>
      <c r="E28">
        <v>126</v>
      </c>
    </row>
    <row r="29" spans="1:13" x14ac:dyDescent="0.35">
      <c r="D29" s="1"/>
      <c r="E29">
        <v>48</v>
      </c>
    </row>
    <row r="30" spans="1:13" x14ac:dyDescent="0.35">
      <c r="E30">
        <v>22</v>
      </c>
    </row>
    <row r="31" spans="1:13" x14ac:dyDescent="0.35">
      <c r="E31">
        <v>112</v>
      </c>
    </row>
    <row r="32" spans="1:13" x14ac:dyDescent="0.35">
      <c r="E32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J1" sqref="J1"/>
    </sheetView>
  </sheetViews>
  <sheetFormatPr defaultColWidth="10.6640625" defaultRowHeight="15.5" x14ac:dyDescent="0.35"/>
  <sheetData>
    <row r="1" spans="1:11" x14ac:dyDescent="0.35">
      <c r="A1" s="1" t="s">
        <v>104</v>
      </c>
      <c r="D1" s="1" t="s">
        <v>105</v>
      </c>
      <c r="G1" s="1" t="s">
        <v>106</v>
      </c>
      <c r="J1" s="3" t="s">
        <v>107</v>
      </c>
      <c r="K1" s="4"/>
    </row>
    <row r="2" spans="1:11" x14ac:dyDescent="0.35">
      <c r="A2" s="1" t="s">
        <v>9</v>
      </c>
      <c r="B2" s="1" t="s">
        <v>10</v>
      </c>
      <c r="D2" s="1" t="s">
        <v>11</v>
      </c>
      <c r="E2" s="1" t="s">
        <v>12</v>
      </c>
      <c r="G2" s="1" t="s">
        <v>11</v>
      </c>
      <c r="H2" s="1" t="s">
        <v>12</v>
      </c>
      <c r="J2" s="3" t="s">
        <v>13</v>
      </c>
      <c r="K2" s="3" t="s">
        <v>14</v>
      </c>
    </row>
    <row r="3" spans="1:11" x14ac:dyDescent="0.35">
      <c r="A3">
        <v>0.59523809523809523</v>
      </c>
      <c r="B3">
        <v>3.925925925925926</v>
      </c>
      <c r="D3" s="6">
        <v>0</v>
      </c>
      <c r="E3" s="6">
        <v>3.75</v>
      </c>
      <c r="F3" s="7"/>
      <c r="G3" s="6">
        <v>0.53333333000000005</v>
      </c>
      <c r="H3" s="6">
        <v>0.10526315999999999</v>
      </c>
      <c r="J3" s="6">
        <v>2.0224719100000002</v>
      </c>
      <c r="K3" s="6">
        <v>2.2314049599999999</v>
      </c>
    </row>
    <row r="4" spans="1:11" x14ac:dyDescent="0.35">
      <c r="A4">
        <v>0.4375</v>
      </c>
      <c r="B4">
        <v>5.2941176470588234</v>
      </c>
      <c r="D4" s="6">
        <v>4.3636359999999996</v>
      </c>
      <c r="E4" s="6">
        <v>4.6153849999999998</v>
      </c>
      <c r="F4" s="7"/>
      <c r="G4" s="6">
        <v>0.47169811</v>
      </c>
      <c r="H4" s="6">
        <v>1.1647058800000001</v>
      </c>
      <c r="J4" s="6">
        <v>0.26785713999999999</v>
      </c>
      <c r="K4" s="6">
        <v>3.4</v>
      </c>
    </row>
    <row r="5" spans="1:11" x14ac:dyDescent="0.35">
      <c r="A5">
        <v>0.25</v>
      </c>
      <c r="B5">
        <v>1.8333333333333333</v>
      </c>
      <c r="D5" s="6">
        <v>1.058824</v>
      </c>
      <c r="E5" s="6">
        <v>6</v>
      </c>
      <c r="F5" s="7"/>
      <c r="G5" s="6">
        <v>0.11111111</v>
      </c>
      <c r="H5" s="6">
        <v>1.44230769</v>
      </c>
      <c r="J5" s="6">
        <v>1.6317991599999999</v>
      </c>
      <c r="K5" s="6">
        <v>2.5</v>
      </c>
    </row>
    <row r="6" spans="1:11" x14ac:dyDescent="0.35">
      <c r="A6">
        <v>1.263157894736842</v>
      </c>
      <c r="B6">
        <v>1.3333333333333333</v>
      </c>
      <c r="D6" s="6">
        <v>4.1923069999999996</v>
      </c>
      <c r="E6" s="6">
        <v>5.1818179999999998</v>
      </c>
      <c r="F6" s="7"/>
      <c r="G6" s="6">
        <v>0</v>
      </c>
      <c r="H6" s="6">
        <v>0.83908046000000003</v>
      </c>
      <c r="J6" s="6">
        <v>1.0169491500000001</v>
      </c>
      <c r="K6" s="6">
        <v>0.37344398000000001</v>
      </c>
    </row>
    <row r="7" spans="1:11" x14ac:dyDescent="0.35">
      <c r="A7">
        <v>3.1666666666666665</v>
      </c>
      <c r="B7">
        <v>2.8</v>
      </c>
      <c r="D7" s="6">
        <v>1.5</v>
      </c>
      <c r="E7" s="6">
        <v>1.2285710000000001</v>
      </c>
      <c r="F7" s="7"/>
      <c r="G7" s="6">
        <v>0.34677418999999998</v>
      </c>
      <c r="H7" s="6">
        <v>4.1428571400000003</v>
      </c>
      <c r="J7" s="6">
        <v>0.84112149999999997</v>
      </c>
      <c r="K7" s="6">
        <v>0.72</v>
      </c>
    </row>
    <row r="8" spans="1:11" x14ac:dyDescent="0.35">
      <c r="B8">
        <v>4.5</v>
      </c>
      <c r="D8" s="6">
        <v>3.1739130000000002</v>
      </c>
      <c r="E8" s="6">
        <v>7.2857139999999996</v>
      </c>
      <c r="F8" s="7"/>
      <c r="G8" s="6">
        <v>0</v>
      </c>
      <c r="H8" s="6">
        <v>4</v>
      </c>
      <c r="J8" s="6">
        <v>0</v>
      </c>
      <c r="K8" s="6">
        <v>3.5</v>
      </c>
    </row>
    <row r="9" spans="1:11" x14ac:dyDescent="0.35">
      <c r="B9">
        <v>1.7916666666666667</v>
      </c>
      <c r="D9" s="6">
        <v>3.75</v>
      </c>
      <c r="E9" s="6">
        <v>3.375</v>
      </c>
      <c r="F9" s="7"/>
      <c r="G9" s="6">
        <v>1.0526315799999999</v>
      </c>
      <c r="H9" s="6">
        <v>0.72477064000000002</v>
      </c>
      <c r="J9" s="6">
        <v>0.17857143</v>
      </c>
      <c r="K9" s="6">
        <v>2.5</v>
      </c>
    </row>
    <row r="10" spans="1:11" x14ac:dyDescent="0.35">
      <c r="B10">
        <v>1.6101694915254237</v>
      </c>
      <c r="D10" s="6">
        <v>2.714286</v>
      </c>
      <c r="E10" s="6">
        <v>7</v>
      </c>
      <c r="F10" s="7"/>
      <c r="G10" s="6">
        <v>1.27433628</v>
      </c>
      <c r="H10" s="6">
        <v>2.61728395</v>
      </c>
      <c r="J10" s="6">
        <v>0.48128342000000002</v>
      </c>
      <c r="K10" s="6">
        <v>0.13953488</v>
      </c>
    </row>
    <row r="11" spans="1:11" x14ac:dyDescent="0.35">
      <c r="D11" s="6">
        <v>2.25</v>
      </c>
      <c r="E11" s="6">
        <v>4.5</v>
      </c>
      <c r="F11" s="7"/>
      <c r="G11" s="6">
        <v>1.3243243200000001</v>
      </c>
      <c r="H11" s="6">
        <v>2.0476190500000002</v>
      </c>
      <c r="J11" s="6">
        <v>0.26200873000000002</v>
      </c>
      <c r="K11" s="6">
        <v>2.7822580600000002</v>
      </c>
    </row>
    <row r="12" spans="1:11" x14ac:dyDescent="0.35">
      <c r="D12" s="6">
        <v>1.888889</v>
      </c>
      <c r="E12" s="6">
        <v>4.6153849999999998</v>
      </c>
      <c r="F12" s="7"/>
      <c r="G12" s="6">
        <v>2.2086956500000001</v>
      </c>
      <c r="H12" s="6">
        <v>1.2195122</v>
      </c>
      <c r="J12" s="6">
        <v>0.5</v>
      </c>
      <c r="K12" s="6">
        <v>3.3</v>
      </c>
    </row>
    <row r="13" spans="1:11" x14ac:dyDescent="0.35">
      <c r="D13" s="6">
        <v>2</v>
      </c>
      <c r="E13" s="6">
        <v>3.625</v>
      </c>
      <c r="F13" s="7"/>
      <c r="G13" s="6">
        <v>0.33202271999999999</v>
      </c>
      <c r="H13" s="6">
        <v>2.84</v>
      </c>
      <c r="J13" s="6">
        <v>1.47540984</v>
      </c>
      <c r="K13" s="6">
        <v>3.5</v>
      </c>
    </row>
    <row r="14" spans="1:11" x14ac:dyDescent="0.35">
      <c r="D14" s="6">
        <v>2</v>
      </c>
      <c r="E14" s="6">
        <v>1.9166669999999999</v>
      </c>
      <c r="F14" s="7"/>
      <c r="G14" s="6">
        <v>1.0275229400000001</v>
      </c>
      <c r="H14" s="6">
        <v>1.97142857</v>
      </c>
      <c r="K14" s="6">
        <v>0</v>
      </c>
    </row>
    <row r="15" spans="1:11" x14ac:dyDescent="0.35">
      <c r="D15" s="6">
        <v>1.428571</v>
      </c>
      <c r="E15" s="6">
        <v>8</v>
      </c>
      <c r="F15" s="7"/>
      <c r="G15" s="6">
        <v>0.14285713999999999</v>
      </c>
      <c r="H15" s="6">
        <v>2.5765765799999998</v>
      </c>
    </row>
    <row r="16" spans="1:11" x14ac:dyDescent="0.35">
      <c r="D16" s="6">
        <v>3.285714</v>
      </c>
      <c r="E16" s="6">
        <v>4.625</v>
      </c>
      <c r="F16" s="7"/>
      <c r="G16" s="6">
        <v>1.14285714</v>
      </c>
      <c r="H16" s="6">
        <v>1.4690265499999999</v>
      </c>
    </row>
    <row r="17" spans="4:8" x14ac:dyDescent="0.35">
      <c r="D17" s="6">
        <v>4.3636359999999996</v>
      </c>
      <c r="E17" s="6">
        <v>3.5</v>
      </c>
      <c r="F17" s="7"/>
      <c r="G17" s="6">
        <v>1.7234042599999999</v>
      </c>
      <c r="H17" s="6">
        <v>0.96969696999999999</v>
      </c>
    </row>
    <row r="18" spans="4:8" x14ac:dyDescent="0.35">
      <c r="D18" s="6">
        <v>3.2727270000000002</v>
      </c>
      <c r="E18" s="6">
        <v>2</v>
      </c>
      <c r="F18" s="7"/>
      <c r="G18" s="6">
        <v>2.0687500000000001</v>
      </c>
      <c r="H18" s="6">
        <v>1.0416666699999999</v>
      </c>
    </row>
    <row r="19" spans="4:8" x14ac:dyDescent="0.35">
      <c r="D19" s="6"/>
      <c r="E19" s="6">
        <v>1.9090910000000001</v>
      </c>
      <c r="F19" s="7"/>
      <c r="G19" s="6">
        <v>1.8602941200000001</v>
      </c>
      <c r="H19" s="6">
        <v>1.8429319399999999</v>
      </c>
    </row>
    <row r="20" spans="4:8" x14ac:dyDescent="0.35">
      <c r="D20" s="7"/>
      <c r="E20" s="7"/>
      <c r="F20" s="7"/>
      <c r="G20" s="6">
        <v>0.49484536000000001</v>
      </c>
      <c r="H20" s="6">
        <v>2.9647058799999999</v>
      </c>
    </row>
    <row r="21" spans="4:8" x14ac:dyDescent="0.35">
      <c r="G21" s="7"/>
      <c r="H21" s="7"/>
    </row>
    <row r="22" spans="4:8" x14ac:dyDescent="0.35">
      <c r="G22" s="7"/>
      <c r="H2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="71" zoomScaleNormal="71" workbookViewId="0">
      <selection activeCell="K1" sqref="K1"/>
    </sheetView>
  </sheetViews>
  <sheetFormatPr defaultColWidth="10.6640625" defaultRowHeight="15.5" x14ac:dyDescent="0.35"/>
  <cols>
    <col min="1" max="1" width="12.6640625" customWidth="1"/>
    <col min="2" max="2" width="12.1640625" customWidth="1"/>
    <col min="3" max="3" width="14.83203125" customWidth="1"/>
    <col min="4" max="4" width="14.5" customWidth="1"/>
    <col min="6" max="6" width="15.1640625" customWidth="1"/>
    <col min="7" max="7" width="13" customWidth="1"/>
    <col min="8" max="8" width="17.5" customWidth="1"/>
    <col min="9" max="9" width="15.1640625" customWidth="1"/>
    <col min="11" max="11" width="12.83203125" customWidth="1"/>
    <col min="12" max="12" width="11.6640625" customWidth="1"/>
    <col min="13" max="13" width="15.1640625" customWidth="1"/>
    <col min="14" max="14" width="14" customWidth="1"/>
  </cols>
  <sheetData>
    <row r="1" spans="1:14" x14ac:dyDescent="0.35">
      <c r="A1" s="1" t="s">
        <v>108</v>
      </c>
      <c r="F1" s="1" t="s">
        <v>109</v>
      </c>
      <c r="K1" s="1" t="s">
        <v>110</v>
      </c>
    </row>
    <row r="2" spans="1:14" s="1" customFormat="1" x14ac:dyDescent="0.35">
      <c r="A2" s="1" t="s">
        <v>15</v>
      </c>
      <c r="B2" s="1" t="s">
        <v>21</v>
      </c>
      <c r="C2" s="1" t="s">
        <v>22</v>
      </c>
      <c r="D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K2" s="1" t="s">
        <v>15</v>
      </c>
      <c r="L2" s="1" t="s">
        <v>28</v>
      </c>
      <c r="M2" s="1" t="s">
        <v>22</v>
      </c>
      <c r="N2" s="1" t="s">
        <v>29</v>
      </c>
    </row>
    <row r="3" spans="1:14" x14ac:dyDescent="0.35">
      <c r="A3" s="5">
        <v>6</v>
      </c>
      <c r="B3" s="5">
        <v>8</v>
      </c>
      <c r="C3" s="5">
        <v>0</v>
      </c>
      <c r="D3" s="5">
        <v>3</v>
      </c>
      <c r="F3">
        <v>2</v>
      </c>
      <c r="G3">
        <v>2</v>
      </c>
      <c r="H3">
        <v>3</v>
      </c>
      <c r="I3">
        <v>0</v>
      </c>
      <c r="K3" s="5">
        <v>3</v>
      </c>
      <c r="L3" s="5">
        <v>3</v>
      </c>
      <c r="M3" s="5">
        <v>4</v>
      </c>
      <c r="N3" s="5">
        <v>5</v>
      </c>
    </row>
    <row r="4" spans="1:14" x14ac:dyDescent="0.35">
      <c r="A4" s="5">
        <v>2</v>
      </c>
      <c r="B4" s="5">
        <v>3</v>
      </c>
      <c r="C4" s="5">
        <v>6</v>
      </c>
      <c r="D4" s="5">
        <v>4</v>
      </c>
      <c r="F4">
        <v>2</v>
      </c>
      <c r="G4">
        <v>0</v>
      </c>
      <c r="H4">
        <v>2</v>
      </c>
      <c r="I4">
        <v>1</v>
      </c>
      <c r="K4" s="5">
        <v>4</v>
      </c>
      <c r="L4" s="5">
        <v>1</v>
      </c>
      <c r="M4" s="5">
        <v>5</v>
      </c>
      <c r="N4" s="5">
        <v>9</v>
      </c>
    </row>
    <row r="5" spans="1:14" x14ac:dyDescent="0.35">
      <c r="A5" s="5">
        <v>2</v>
      </c>
      <c r="B5" s="5">
        <v>3</v>
      </c>
      <c r="C5" s="5">
        <v>3</v>
      </c>
      <c r="D5" s="5">
        <v>0</v>
      </c>
      <c r="F5">
        <v>0</v>
      </c>
      <c r="G5">
        <v>0</v>
      </c>
      <c r="H5">
        <v>3</v>
      </c>
      <c r="I5">
        <v>2</v>
      </c>
      <c r="K5" s="5">
        <v>5</v>
      </c>
      <c r="L5" s="5">
        <v>3</v>
      </c>
      <c r="M5" s="5">
        <v>4</v>
      </c>
      <c r="N5" s="5">
        <v>9</v>
      </c>
    </row>
    <row r="6" spans="1:14" x14ac:dyDescent="0.35">
      <c r="A6" s="5">
        <v>2</v>
      </c>
      <c r="B6" s="5">
        <v>2</v>
      </c>
      <c r="C6" s="5">
        <v>5</v>
      </c>
      <c r="D6" s="5">
        <v>2</v>
      </c>
      <c r="F6">
        <v>0</v>
      </c>
      <c r="G6">
        <v>2</v>
      </c>
      <c r="H6">
        <v>3</v>
      </c>
      <c r="I6">
        <v>2</v>
      </c>
      <c r="K6" s="5">
        <v>1</v>
      </c>
      <c r="L6" s="5">
        <v>3</v>
      </c>
      <c r="M6" s="5">
        <v>7</v>
      </c>
      <c r="N6" s="5">
        <v>4</v>
      </c>
    </row>
    <row r="7" spans="1:14" x14ac:dyDescent="0.35">
      <c r="A7" s="5">
        <v>2</v>
      </c>
      <c r="B7" s="5">
        <v>6</v>
      </c>
      <c r="C7" s="5">
        <v>2</v>
      </c>
      <c r="D7" s="5">
        <v>2</v>
      </c>
      <c r="F7">
        <v>3</v>
      </c>
      <c r="G7">
        <v>2</v>
      </c>
      <c r="H7">
        <v>2</v>
      </c>
      <c r="I7">
        <v>2</v>
      </c>
      <c r="K7" s="5">
        <v>4</v>
      </c>
      <c r="L7" s="5">
        <v>3</v>
      </c>
      <c r="M7" s="5">
        <v>7</v>
      </c>
      <c r="N7" s="5">
        <v>8</v>
      </c>
    </row>
    <row r="8" spans="1:14" x14ac:dyDescent="0.35">
      <c r="A8" s="5">
        <v>8</v>
      </c>
      <c r="B8" s="5">
        <v>2</v>
      </c>
      <c r="C8" s="5">
        <v>8</v>
      </c>
      <c r="D8" s="5">
        <v>1</v>
      </c>
      <c r="F8">
        <v>2</v>
      </c>
      <c r="G8">
        <v>0</v>
      </c>
      <c r="H8">
        <v>0</v>
      </c>
      <c r="I8">
        <v>2</v>
      </c>
      <c r="K8" s="5">
        <v>5</v>
      </c>
      <c r="L8" s="5">
        <v>4</v>
      </c>
      <c r="M8" s="5">
        <v>6</v>
      </c>
      <c r="N8" s="5">
        <v>9</v>
      </c>
    </row>
    <row r="9" spans="1:14" x14ac:dyDescent="0.35">
      <c r="A9" s="5">
        <v>2</v>
      </c>
      <c r="B9" s="5">
        <v>1</v>
      </c>
      <c r="C9" s="5">
        <v>6</v>
      </c>
      <c r="D9" s="5">
        <v>4</v>
      </c>
      <c r="F9">
        <v>1</v>
      </c>
      <c r="G9">
        <v>1</v>
      </c>
      <c r="H9">
        <v>0</v>
      </c>
      <c r="I9">
        <v>2</v>
      </c>
      <c r="K9" s="5">
        <v>5</v>
      </c>
      <c r="L9" s="5">
        <v>5</v>
      </c>
      <c r="M9" s="5">
        <v>5</v>
      </c>
      <c r="N9" s="5">
        <v>3</v>
      </c>
    </row>
    <row r="10" spans="1:14" x14ac:dyDescent="0.35">
      <c r="A10" s="5">
        <v>2</v>
      </c>
      <c r="B10" s="5">
        <v>3</v>
      </c>
      <c r="C10" s="5">
        <v>7</v>
      </c>
      <c r="D10" s="5">
        <v>2</v>
      </c>
      <c r="F10">
        <v>0</v>
      </c>
      <c r="G10">
        <v>2</v>
      </c>
      <c r="H10">
        <v>2</v>
      </c>
      <c r="I10">
        <v>0</v>
      </c>
      <c r="K10" s="5">
        <v>4</v>
      </c>
      <c r="L10" s="5">
        <v>2</v>
      </c>
      <c r="M10" s="5">
        <v>6</v>
      </c>
      <c r="N10" s="5">
        <v>4</v>
      </c>
    </row>
    <row r="11" spans="1:14" x14ac:dyDescent="0.35">
      <c r="A11" s="5">
        <v>3</v>
      </c>
      <c r="B11" s="5">
        <v>4</v>
      </c>
      <c r="C11" s="5">
        <v>7</v>
      </c>
      <c r="D11" s="5">
        <v>1</v>
      </c>
      <c r="F11">
        <v>1</v>
      </c>
      <c r="G11">
        <v>3</v>
      </c>
      <c r="H11">
        <v>4</v>
      </c>
      <c r="I11">
        <v>2</v>
      </c>
      <c r="K11" s="5">
        <v>4</v>
      </c>
      <c r="L11" s="5">
        <v>3</v>
      </c>
      <c r="M11" s="5">
        <v>8</v>
      </c>
      <c r="N11" s="5">
        <v>10</v>
      </c>
    </row>
    <row r="12" spans="1:14" x14ac:dyDescent="0.35">
      <c r="A12" s="5">
        <v>5</v>
      </c>
      <c r="B12" s="5">
        <v>4</v>
      </c>
      <c r="C12" s="5">
        <v>7</v>
      </c>
      <c r="D12" s="5">
        <v>2</v>
      </c>
      <c r="F12">
        <v>2</v>
      </c>
      <c r="G12">
        <v>2</v>
      </c>
      <c r="H12">
        <v>4</v>
      </c>
      <c r="I12">
        <v>1</v>
      </c>
      <c r="K12" s="5">
        <v>2</v>
      </c>
      <c r="L12" s="5">
        <v>4</v>
      </c>
      <c r="M12" s="5">
        <v>2</v>
      </c>
      <c r="N12" s="5">
        <v>3</v>
      </c>
    </row>
    <row r="13" spans="1:14" x14ac:dyDescent="0.35">
      <c r="A13" s="5">
        <v>6</v>
      </c>
      <c r="B13" s="5">
        <v>3</v>
      </c>
      <c r="C13" s="5">
        <v>4</v>
      </c>
      <c r="D13" s="5">
        <v>2</v>
      </c>
      <c r="F13">
        <v>3</v>
      </c>
      <c r="G13">
        <v>1</v>
      </c>
      <c r="H13">
        <v>6</v>
      </c>
      <c r="I13">
        <v>1</v>
      </c>
      <c r="K13" s="5">
        <v>1</v>
      </c>
      <c r="L13" s="5">
        <v>0</v>
      </c>
      <c r="M13" s="5">
        <v>4</v>
      </c>
      <c r="N13" s="5">
        <v>0</v>
      </c>
    </row>
    <row r="14" spans="1:14" x14ac:dyDescent="0.35">
      <c r="A14" s="5">
        <v>5</v>
      </c>
      <c r="B14" s="5">
        <v>4</v>
      </c>
      <c r="C14" s="5">
        <v>5</v>
      </c>
      <c r="D14" s="5">
        <v>2</v>
      </c>
      <c r="F14">
        <v>5</v>
      </c>
      <c r="G14">
        <v>2</v>
      </c>
      <c r="H14">
        <v>6</v>
      </c>
      <c r="I14">
        <v>2</v>
      </c>
      <c r="K14" s="5">
        <v>2</v>
      </c>
      <c r="L14" s="5">
        <v>1</v>
      </c>
      <c r="M14" s="5">
        <v>3</v>
      </c>
      <c r="N14" s="5">
        <v>3</v>
      </c>
    </row>
    <row r="15" spans="1:14" x14ac:dyDescent="0.35">
      <c r="A15" s="5">
        <v>6</v>
      </c>
      <c r="B15" s="5">
        <v>4</v>
      </c>
      <c r="C15" s="5">
        <v>3</v>
      </c>
      <c r="D15" s="5">
        <v>3</v>
      </c>
      <c r="F15">
        <v>5</v>
      </c>
      <c r="G15">
        <v>3</v>
      </c>
      <c r="H15">
        <v>7</v>
      </c>
      <c r="I15">
        <v>0</v>
      </c>
      <c r="K15" s="5">
        <v>1</v>
      </c>
      <c r="L15" s="5">
        <v>2</v>
      </c>
      <c r="N15" s="5">
        <v>4</v>
      </c>
    </row>
    <row r="16" spans="1:14" x14ac:dyDescent="0.35">
      <c r="A16" s="5">
        <v>5</v>
      </c>
      <c r="B16" s="5">
        <v>3</v>
      </c>
      <c r="C16" s="5">
        <v>8</v>
      </c>
      <c r="D16" s="5">
        <v>7</v>
      </c>
      <c r="F16">
        <v>3</v>
      </c>
      <c r="G16">
        <v>3</v>
      </c>
      <c r="H16">
        <v>5</v>
      </c>
      <c r="I16">
        <v>3</v>
      </c>
      <c r="K16" s="5">
        <v>2</v>
      </c>
      <c r="L16" s="5">
        <v>2</v>
      </c>
      <c r="N16" s="5">
        <v>4</v>
      </c>
    </row>
    <row r="17" spans="1:14" x14ac:dyDescent="0.35">
      <c r="A17" s="5">
        <v>3</v>
      </c>
      <c r="B17" s="5">
        <v>4</v>
      </c>
      <c r="C17" s="5">
        <v>6</v>
      </c>
      <c r="D17" s="5">
        <v>5</v>
      </c>
      <c r="F17">
        <v>3</v>
      </c>
      <c r="G17">
        <v>3</v>
      </c>
      <c r="H17">
        <v>3</v>
      </c>
      <c r="I17">
        <v>3</v>
      </c>
      <c r="K17" s="5">
        <v>0</v>
      </c>
      <c r="L17" s="5">
        <v>1</v>
      </c>
      <c r="N17" s="5">
        <v>4</v>
      </c>
    </row>
    <row r="18" spans="1:14" x14ac:dyDescent="0.35">
      <c r="A18" s="5">
        <v>3</v>
      </c>
      <c r="B18" s="5">
        <v>2</v>
      </c>
      <c r="C18" s="5">
        <v>6</v>
      </c>
      <c r="D18" s="5">
        <v>10</v>
      </c>
      <c r="F18">
        <v>2</v>
      </c>
      <c r="G18">
        <v>3</v>
      </c>
      <c r="H18">
        <v>3</v>
      </c>
      <c r="I18">
        <v>0</v>
      </c>
      <c r="K18" s="1"/>
      <c r="L18" s="1"/>
      <c r="M18" s="1"/>
      <c r="N18" s="1"/>
    </row>
    <row r="19" spans="1:14" x14ac:dyDescent="0.35">
      <c r="A19" s="5">
        <v>3</v>
      </c>
      <c r="B19" s="5">
        <v>2</v>
      </c>
      <c r="C19" s="5">
        <v>5</v>
      </c>
      <c r="D19" s="5">
        <v>6</v>
      </c>
      <c r="F19">
        <v>2</v>
      </c>
      <c r="G19">
        <v>2</v>
      </c>
      <c r="H19">
        <v>3</v>
      </c>
      <c r="I19">
        <v>1</v>
      </c>
    </row>
    <row r="20" spans="1:14" x14ac:dyDescent="0.35">
      <c r="A20" s="5">
        <v>3</v>
      </c>
      <c r="B20" s="5">
        <v>2</v>
      </c>
      <c r="C20" s="5">
        <v>5</v>
      </c>
      <c r="D20" s="5">
        <v>6</v>
      </c>
      <c r="F20">
        <v>3</v>
      </c>
      <c r="G20">
        <v>5</v>
      </c>
      <c r="H20">
        <v>3</v>
      </c>
      <c r="I20">
        <v>4</v>
      </c>
    </row>
    <row r="21" spans="1:14" x14ac:dyDescent="0.35">
      <c r="A21" s="5">
        <v>4</v>
      </c>
      <c r="B21" s="5">
        <v>4</v>
      </c>
      <c r="C21" s="5">
        <v>7</v>
      </c>
      <c r="D21" s="5">
        <v>4</v>
      </c>
      <c r="F21">
        <v>0</v>
      </c>
      <c r="G21">
        <v>2</v>
      </c>
      <c r="H21">
        <v>3</v>
      </c>
      <c r="I21">
        <v>3</v>
      </c>
    </row>
    <row r="22" spans="1:14" x14ac:dyDescent="0.35">
      <c r="A22" s="5">
        <v>3</v>
      </c>
      <c r="B22" s="5">
        <v>2</v>
      </c>
      <c r="C22" s="5">
        <v>7</v>
      </c>
      <c r="D22" s="5">
        <v>1</v>
      </c>
      <c r="F22">
        <v>2</v>
      </c>
      <c r="G22">
        <v>3</v>
      </c>
      <c r="H22">
        <v>4</v>
      </c>
      <c r="I22">
        <v>2</v>
      </c>
    </row>
    <row r="23" spans="1:14" x14ac:dyDescent="0.35">
      <c r="A23" s="5">
        <v>6</v>
      </c>
      <c r="B23" s="5">
        <v>2</v>
      </c>
      <c r="C23" s="5">
        <v>7</v>
      </c>
      <c r="D23" s="5">
        <v>5</v>
      </c>
      <c r="G23">
        <v>2</v>
      </c>
      <c r="H23">
        <v>2</v>
      </c>
      <c r="I23">
        <v>3</v>
      </c>
    </row>
    <row r="24" spans="1:14" x14ac:dyDescent="0.35">
      <c r="A24" s="5">
        <v>3</v>
      </c>
      <c r="B24" s="5">
        <v>1</v>
      </c>
      <c r="C24" s="5">
        <v>3</v>
      </c>
      <c r="D24" s="5">
        <v>2</v>
      </c>
      <c r="I24">
        <v>2</v>
      </c>
    </row>
    <row r="25" spans="1:14" x14ac:dyDescent="0.35">
      <c r="A25" s="5">
        <v>3</v>
      </c>
      <c r="B25" s="5">
        <v>2</v>
      </c>
      <c r="C25" s="5">
        <v>6</v>
      </c>
      <c r="D25" s="5">
        <v>4</v>
      </c>
      <c r="I25">
        <v>3</v>
      </c>
    </row>
    <row r="26" spans="1:14" x14ac:dyDescent="0.35">
      <c r="A26" s="5">
        <v>5</v>
      </c>
      <c r="C26" s="5">
        <v>4</v>
      </c>
      <c r="D26" s="5">
        <v>5</v>
      </c>
      <c r="I26">
        <v>3</v>
      </c>
    </row>
    <row r="27" spans="1:14" x14ac:dyDescent="0.35">
      <c r="A27" s="5">
        <v>3</v>
      </c>
      <c r="I27">
        <v>3</v>
      </c>
    </row>
    <row r="28" spans="1:14" x14ac:dyDescent="0.35">
      <c r="A28" s="5">
        <v>2</v>
      </c>
      <c r="I28">
        <v>3</v>
      </c>
    </row>
    <row r="29" spans="1:14" x14ac:dyDescent="0.35">
      <c r="I29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workbookViewId="0">
      <selection activeCell="H1" sqref="H1"/>
    </sheetView>
  </sheetViews>
  <sheetFormatPr defaultColWidth="10.6640625" defaultRowHeight="15.5" x14ac:dyDescent="0.35"/>
  <cols>
    <col min="1" max="1" width="11.83203125" customWidth="1"/>
    <col min="2" max="2" width="12.83203125" customWidth="1"/>
    <col min="7" max="7" width="20.6640625" customWidth="1"/>
    <col min="8" max="8" width="9.5" customWidth="1"/>
    <col min="9" max="9" width="10" customWidth="1"/>
    <col min="10" max="10" width="14.83203125" customWidth="1"/>
  </cols>
  <sheetData>
    <row r="1" spans="1:11" x14ac:dyDescent="0.35">
      <c r="A1" s="1" t="s">
        <v>111</v>
      </c>
      <c r="D1" s="1" t="s">
        <v>112</v>
      </c>
      <c r="H1" s="1" t="s">
        <v>113</v>
      </c>
    </row>
    <row r="2" spans="1:11" x14ac:dyDescent="0.35">
      <c r="A2" s="1" t="s">
        <v>11</v>
      </c>
      <c r="B2" s="1" t="s">
        <v>31</v>
      </c>
      <c r="D2" s="1" t="s">
        <v>11</v>
      </c>
      <c r="E2" s="1" t="s">
        <v>12</v>
      </c>
      <c r="F2" s="1" t="s">
        <v>30</v>
      </c>
      <c r="H2" s="1" t="s">
        <v>11</v>
      </c>
      <c r="I2" s="1" t="s">
        <v>12</v>
      </c>
      <c r="J2" s="1" t="s">
        <v>30</v>
      </c>
      <c r="K2" s="1"/>
    </row>
    <row r="3" spans="1:11" x14ac:dyDescent="0.35">
      <c r="A3" s="6">
        <v>0.15384614999999999</v>
      </c>
      <c r="B3" s="6">
        <v>0.17647059000000001</v>
      </c>
      <c r="D3">
        <f>200/9</f>
        <v>22.222222222222221</v>
      </c>
      <c r="E3">
        <v>10</v>
      </c>
      <c r="F3">
        <v>11.11111</v>
      </c>
      <c r="H3">
        <v>56</v>
      </c>
      <c r="I3">
        <v>29</v>
      </c>
      <c r="J3">
        <v>80</v>
      </c>
    </row>
    <row r="4" spans="1:11" x14ac:dyDescent="0.35">
      <c r="A4" s="6">
        <v>0</v>
      </c>
      <c r="B4" s="6">
        <v>3.5087720000000003E-2</v>
      </c>
      <c r="D4">
        <f>200/9</f>
        <v>22.222222222222221</v>
      </c>
      <c r="E4">
        <v>10</v>
      </c>
      <c r="F4">
        <v>20</v>
      </c>
      <c r="H4">
        <v>78</v>
      </c>
      <c r="I4">
        <v>75</v>
      </c>
      <c r="J4">
        <v>76</v>
      </c>
    </row>
    <row r="5" spans="1:11" x14ac:dyDescent="0.35">
      <c r="A5" s="6">
        <v>0</v>
      </c>
      <c r="B5" s="6">
        <v>0.40476190000000001</v>
      </c>
      <c r="D5">
        <f>600/16</f>
        <v>37.5</v>
      </c>
      <c r="E5">
        <f>300/16</f>
        <v>18.75</v>
      </c>
      <c r="F5">
        <v>50</v>
      </c>
      <c r="H5">
        <v>139</v>
      </c>
      <c r="I5">
        <v>46</v>
      </c>
      <c r="J5">
        <v>46</v>
      </c>
    </row>
    <row r="6" spans="1:11" x14ac:dyDescent="0.35">
      <c r="A6" s="6">
        <v>0</v>
      </c>
      <c r="B6" s="6">
        <v>9.0909089999999998E-2</v>
      </c>
      <c r="H6">
        <v>127</v>
      </c>
      <c r="I6">
        <v>31</v>
      </c>
      <c r="J6">
        <v>49</v>
      </c>
    </row>
    <row r="7" spans="1:11" x14ac:dyDescent="0.35">
      <c r="A7" s="6">
        <v>0</v>
      </c>
      <c r="B7" s="6">
        <v>0</v>
      </c>
      <c r="H7">
        <v>35</v>
      </c>
      <c r="I7">
        <v>25</v>
      </c>
      <c r="J7">
        <v>54</v>
      </c>
    </row>
    <row r="8" spans="1:11" x14ac:dyDescent="0.35">
      <c r="A8" s="6">
        <v>0</v>
      </c>
      <c r="B8" s="6">
        <v>0</v>
      </c>
      <c r="H8">
        <v>128</v>
      </c>
      <c r="I8">
        <v>10</v>
      </c>
      <c r="J8">
        <v>41</v>
      </c>
    </row>
    <row r="9" spans="1:11" x14ac:dyDescent="0.35">
      <c r="A9" s="6">
        <v>0</v>
      </c>
      <c r="B9" s="6">
        <v>0</v>
      </c>
      <c r="H9">
        <v>176</v>
      </c>
      <c r="I9">
        <v>21</v>
      </c>
      <c r="J9">
        <v>77</v>
      </c>
    </row>
    <row r="10" spans="1:11" x14ac:dyDescent="0.35">
      <c r="A10" s="6">
        <v>0</v>
      </c>
      <c r="B10" s="6">
        <v>0.11538461999999999</v>
      </c>
      <c r="H10">
        <v>34</v>
      </c>
      <c r="I10">
        <v>65</v>
      </c>
      <c r="J10">
        <v>73</v>
      </c>
    </row>
    <row r="11" spans="1:11" x14ac:dyDescent="0.35">
      <c r="A11" s="6">
        <v>2.0202020000000001E-2</v>
      </c>
      <c r="B11" s="6">
        <v>0</v>
      </c>
      <c r="H11">
        <v>86</v>
      </c>
      <c r="I11">
        <v>16</v>
      </c>
      <c r="J11">
        <v>67</v>
      </c>
    </row>
    <row r="12" spans="1:11" x14ac:dyDescent="0.35">
      <c r="A12" s="6">
        <v>0</v>
      </c>
      <c r="B12" s="6">
        <v>0</v>
      </c>
      <c r="H12">
        <v>52</v>
      </c>
      <c r="I12">
        <v>34</v>
      </c>
    </row>
    <row r="13" spans="1:11" x14ac:dyDescent="0.35">
      <c r="A13" s="6">
        <v>0</v>
      </c>
      <c r="B13" s="6">
        <v>2.2000000000000002</v>
      </c>
      <c r="H13">
        <v>27</v>
      </c>
      <c r="I13" s="1"/>
      <c r="J13" s="1"/>
    </row>
    <row r="14" spans="1:11" x14ac:dyDescent="0.35">
      <c r="A14" s="6">
        <v>0.46428571000000002</v>
      </c>
      <c r="B14" s="6">
        <v>0</v>
      </c>
      <c r="H14">
        <v>22</v>
      </c>
    </row>
    <row r="15" spans="1:11" x14ac:dyDescent="0.35">
      <c r="A15" s="6">
        <v>0.85714285999999995</v>
      </c>
      <c r="B15" s="6">
        <v>1</v>
      </c>
      <c r="H15">
        <v>59</v>
      </c>
      <c r="I15" s="1"/>
      <c r="J15" s="1"/>
    </row>
    <row r="16" spans="1:11" x14ac:dyDescent="0.35">
      <c r="A16" s="6">
        <v>0</v>
      </c>
      <c r="B16" s="6">
        <v>1</v>
      </c>
      <c r="H16">
        <v>63</v>
      </c>
    </row>
    <row r="17" spans="1:8" x14ac:dyDescent="0.35">
      <c r="A17" s="6">
        <v>0.5</v>
      </c>
      <c r="B17" s="6">
        <v>2.1</v>
      </c>
      <c r="H17">
        <v>39</v>
      </c>
    </row>
    <row r="18" spans="1:8" x14ac:dyDescent="0.35">
      <c r="A18" s="6">
        <v>1.4444444400000001</v>
      </c>
      <c r="B18" s="6">
        <v>2.4</v>
      </c>
      <c r="H18">
        <v>27</v>
      </c>
    </row>
    <row r="19" spans="1:8" x14ac:dyDescent="0.35">
      <c r="A19" s="6">
        <v>0</v>
      </c>
      <c r="B19" s="6">
        <v>2.2000000000000002</v>
      </c>
      <c r="H19">
        <v>69</v>
      </c>
    </row>
    <row r="20" spans="1:8" x14ac:dyDescent="0.35">
      <c r="A20" s="6">
        <v>0.25</v>
      </c>
      <c r="B20" s="6">
        <v>2.2999999999999998</v>
      </c>
      <c r="H20">
        <v>29</v>
      </c>
    </row>
    <row r="21" spans="1:8" x14ac:dyDescent="0.35">
      <c r="A21" s="6">
        <v>0</v>
      </c>
      <c r="B21" s="6"/>
      <c r="E21" s="5"/>
    </row>
    <row r="22" spans="1:8" x14ac:dyDescent="0.35">
      <c r="A22" s="6">
        <v>0.5</v>
      </c>
      <c r="B22" s="6"/>
      <c r="C22" s="5"/>
      <c r="E22" s="5"/>
      <c r="F22" s="5"/>
      <c r="G22" s="5"/>
    </row>
    <row r="23" spans="1:8" x14ac:dyDescent="0.35">
      <c r="A23" s="6">
        <v>0.8</v>
      </c>
      <c r="B23" s="6"/>
      <c r="C23" s="5"/>
      <c r="E23" s="5"/>
      <c r="F23" s="5"/>
      <c r="G23" s="5"/>
    </row>
    <row r="24" spans="1:8" x14ac:dyDescent="0.35">
      <c r="A24" s="6">
        <v>0</v>
      </c>
      <c r="B24" s="6"/>
      <c r="C24" s="5"/>
      <c r="E24" s="5"/>
      <c r="F24" s="5"/>
      <c r="G24" s="5"/>
    </row>
    <row r="25" spans="1:8" x14ac:dyDescent="0.35">
      <c r="A25" s="6">
        <v>0</v>
      </c>
      <c r="B25" s="6"/>
      <c r="C25" s="5"/>
      <c r="E25" s="5"/>
      <c r="F25" s="5"/>
      <c r="G25" s="5"/>
    </row>
    <row r="26" spans="1:8" x14ac:dyDescent="0.35">
      <c r="A26" s="6">
        <v>0</v>
      </c>
      <c r="B26" s="6"/>
      <c r="C26" s="5"/>
      <c r="E26" s="5"/>
      <c r="F26" s="5"/>
      <c r="G26" s="5"/>
    </row>
    <row r="27" spans="1:8" x14ac:dyDescent="0.35">
      <c r="A27" s="6">
        <v>0.16666666999999999</v>
      </c>
      <c r="B27" s="6"/>
      <c r="C27" s="5"/>
      <c r="E27" s="5"/>
      <c r="F27" s="5"/>
      <c r="G27" s="5"/>
    </row>
    <row r="28" spans="1:8" x14ac:dyDescent="0.35">
      <c r="A28" s="6"/>
      <c r="B28" s="6"/>
      <c r="C28" s="5"/>
      <c r="D28" s="5"/>
    </row>
    <row r="29" spans="1:8" x14ac:dyDescent="0.35">
      <c r="A29" s="6"/>
      <c r="B29" s="6"/>
      <c r="C29" s="5"/>
      <c r="D29" s="5"/>
    </row>
    <row r="30" spans="1:8" x14ac:dyDescent="0.35">
      <c r="A30" s="6"/>
      <c r="B30" s="6"/>
      <c r="C30" s="5"/>
      <c r="D30" s="5"/>
    </row>
    <row r="31" spans="1:8" x14ac:dyDescent="0.35">
      <c r="A31" s="6"/>
      <c r="B31" s="6"/>
      <c r="C31" s="5"/>
      <c r="D31" s="5"/>
    </row>
    <row r="32" spans="1:8" x14ac:dyDescent="0.35">
      <c r="A32" s="6"/>
      <c r="B32" s="6"/>
      <c r="C32" s="5"/>
      <c r="D32" s="5"/>
    </row>
    <row r="33" spans="1:4" x14ac:dyDescent="0.35">
      <c r="A33" s="6"/>
      <c r="B33" s="6"/>
      <c r="C33" s="5"/>
      <c r="D33" s="5"/>
    </row>
    <row r="34" spans="1:4" x14ac:dyDescent="0.35">
      <c r="A34" s="6"/>
      <c r="B34" s="6"/>
      <c r="C34" s="5"/>
      <c r="D34" s="5"/>
    </row>
    <row r="35" spans="1:4" x14ac:dyDescent="0.35">
      <c r="A35" s="6"/>
      <c r="B35" s="6"/>
      <c r="C35" s="5"/>
      <c r="D35" s="5"/>
    </row>
    <row r="36" spans="1:4" x14ac:dyDescent="0.35">
      <c r="A36" s="6"/>
      <c r="B36" s="6"/>
      <c r="C36" s="5"/>
      <c r="D36" s="5"/>
    </row>
    <row r="37" spans="1:4" x14ac:dyDescent="0.35">
      <c r="A37" s="6"/>
      <c r="B37" s="6"/>
      <c r="C37" s="5"/>
      <c r="D37" s="5"/>
    </row>
    <row r="38" spans="1:4" x14ac:dyDescent="0.35">
      <c r="A38" s="6"/>
      <c r="B38" s="6"/>
      <c r="C38" s="5"/>
      <c r="D38" s="5"/>
    </row>
    <row r="39" spans="1:4" x14ac:dyDescent="0.35">
      <c r="A39" s="6"/>
      <c r="B39" s="6"/>
      <c r="C39" s="5"/>
      <c r="D39" s="5"/>
    </row>
    <row r="40" spans="1:4" x14ac:dyDescent="0.35">
      <c r="A40" s="6"/>
      <c r="B40" s="6"/>
      <c r="C40" s="5"/>
      <c r="D40" s="5"/>
    </row>
    <row r="41" spans="1:4" x14ac:dyDescent="0.35">
      <c r="A41" s="6"/>
      <c r="B41" s="6"/>
      <c r="C41" s="5"/>
      <c r="D41" s="5"/>
    </row>
    <row r="42" spans="1:4" x14ac:dyDescent="0.35">
      <c r="A42" s="6"/>
      <c r="B42" s="6"/>
      <c r="C42" s="5"/>
      <c r="D42" s="5"/>
    </row>
    <row r="43" spans="1:4" x14ac:dyDescent="0.35">
      <c r="A43" s="6"/>
      <c r="B43" s="6"/>
      <c r="C43" s="5"/>
      <c r="D43" s="5"/>
    </row>
    <row r="44" spans="1:4" x14ac:dyDescent="0.35">
      <c r="A44" s="6"/>
      <c r="B44" s="6"/>
      <c r="C44" s="5"/>
      <c r="D44" s="5"/>
    </row>
    <row r="45" spans="1:4" x14ac:dyDescent="0.35">
      <c r="A45" s="6"/>
      <c r="B45" s="6"/>
      <c r="C45" s="5"/>
      <c r="D45" s="5"/>
    </row>
    <row r="46" spans="1:4" x14ac:dyDescent="0.35">
      <c r="A46" s="6"/>
      <c r="B46" s="6"/>
      <c r="C46" s="5"/>
      <c r="D46" s="5"/>
    </row>
    <row r="47" spans="1:4" x14ac:dyDescent="0.35">
      <c r="A47" s="5"/>
      <c r="B47" s="5"/>
      <c r="C47" s="5"/>
      <c r="D47" s="5"/>
    </row>
    <row r="48" spans="1:4" x14ac:dyDescent="0.35">
      <c r="A48" s="5"/>
      <c r="B48" s="5"/>
      <c r="C48" s="5"/>
      <c r="D48" s="5"/>
    </row>
    <row r="49" spans="1:4" x14ac:dyDescent="0.35">
      <c r="A49" s="5"/>
      <c r="B49" s="5"/>
      <c r="C49" s="5"/>
      <c r="D49" s="5"/>
    </row>
    <row r="50" spans="1:4" x14ac:dyDescent="0.35">
      <c r="A50" s="5"/>
      <c r="B50" s="5"/>
      <c r="C50" s="5"/>
      <c r="D50" s="5"/>
    </row>
    <row r="51" spans="1:4" x14ac:dyDescent="0.35">
      <c r="A51" s="5"/>
      <c r="B51" s="5"/>
      <c r="C51" s="5"/>
      <c r="D51" s="5"/>
    </row>
    <row r="52" spans="1:4" x14ac:dyDescent="0.35">
      <c r="A52" s="5"/>
      <c r="B52" s="5"/>
      <c r="C52" s="5"/>
      <c r="D52" s="5"/>
    </row>
    <row r="53" spans="1:4" x14ac:dyDescent="0.35">
      <c r="A53" s="5"/>
      <c r="B53" s="5"/>
      <c r="C53" s="5"/>
      <c r="D53" s="5"/>
    </row>
    <row r="54" spans="1:4" x14ac:dyDescent="0.35">
      <c r="A54" s="5"/>
      <c r="B54" s="5"/>
      <c r="C54" s="5"/>
      <c r="D54" s="5"/>
    </row>
    <row r="55" spans="1:4" x14ac:dyDescent="0.35">
      <c r="A55" s="5"/>
      <c r="B55" s="5"/>
      <c r="C55" s="5"/>
      <c r="D55" s="5"/>
    </row>
    <row r="56" spans="1:4" x14ac:dyDescent="0.35">
      <c r="A56" s="5"/>
      <c r="B56" s="5"/>
      <c r="C56" s="5"/>
      <c r="D56" s="5"/>
    </row>
    <row r="57" spans="1:4" x14ac:dyDescent="0.35">
      <c r="A57" s="5"/>
      <c r="B57" s="5"/>
      <c r="C57" s="5"/>
      <c r="D57" s="5"/>
    </row>
    <row r="58" spans="1:4" x14ac:dyDescent="0.35">
      <c r="A58" s="5"/>
      <c r="B58" s="5"/>
      <c r="C58" s="5"/>
      <c r="D58" s="5"/>
    </row>
    <row r="59" spans="1:4" x14ac:dyDescent="0.35">
      <c r="A59" s="5"/>
      <c r="B59" s="5"/>
      <c r="C59" s="5"/>
      <c r="D59" s="5"/>
    </row>
    <row r="60" spans="1:4" x14ac:dyDescent="0.35">
      <c r="A60" s="5"/>
      <c r="B60" s="5"/>
      <c r="C60" s="5"/>
      <c r="D60" s="5"/>
    </row>
    <row r="61" spans="1:4" x14ac:dyDescent="0.35">
      <c r="A61" s="5"/>
      <c r="B61" s="5"/>
      <c r="C61" s="5"/>
      <c r="D61" s="5"/>
    </row>
    <row r="62" spans="1:4" x14ac:dyDescent="0.35">
      <c r="A62" s="5"/>
      <c r="B62" s="5"/>
      <c r="C62" s="5"/>
      <c r="D62" s="5"/>
    </row>
    <row r="63" spans="1:4" x14ac:dyDescent="0.35">
      <c r="A63" s="5"/>
      <c r="B63" s="5"/>
      <c r="C63" s="5"/>
      <c r="D63" s="5"/>
    </row>
    <row r="64" spans="1:4" x14ac:dyDescent="0.35">
      <c r="A64" s="5"/>
      <c r="B64" s="5"/>
      <c r="C64" s="5"/>
      <c r="D64" s="5"/>
    </row>
    <row r="65" spans="1:4" x14ac:dyDescent="0.35">
      <c r="A65" s="5"/>
      <c r="B65" s="5"/>
      <c r="C65" s="5"/>
      <c r="D65" s="5"/>
    </row>
    <row r="66" spans="1:4" x14ac:dyDescent="0.35">
      <c r="A66" s="5"/>
      <c r="B66" s="5"/>
      <c r="C66" s="5"/>
      <c r="D66" s="5"/>
    </row>
    <row r="67" spans="1:4" x14ac:dyDescent="0.35">
      <c r="A67" s="5"/>
      <c r="B67" s="5"/>
      <c r="C67" s="5"/>
      <c r="D67" s="5"/>
    </row>
    <row r="68" spans="1:4" x14ac:dyDescent="0.35">
      <c r="A68" s="5"/>
      <c r="B68" s="5"/>
      <c r="C68" s="5"/>
      <c r="D68" s="5"/>
    </row>
    <row r="69" spans="1:4" x14ac:dyDescent="0.35">
      <c r="A69" s="5"/>
      <c r="B69" s="5"/>
      <c r="C69" s="5"/>
      <c r="D69" s="5"/>
    </row>
    <row r="70" spans="1:4" x14ac:dyDescent="0.35">
      <c r="A70" s="5"/>
      <c r="B70" s="5"/>
      <c r="C70" s="5"/>
      <c r="D70" s="5"/>
    </row>
    <row r="71" spans="1:4" x14ac:dyDescent="0.35">
      <c r="A71" s="5"/>
      <c r="B71" s="5"/>
      <c r="C71" s="5"/>
      <c r="D71" s="5"/>
    </row>
    <row r="72" spans="1:4" x14ac:dyDescent="0.35">
      <c r="A72" s="5"/>
      <c r="B72" s="5"/>
      <c r="C72" s="5"/>
      <c r="D72" s="5"/>
    </row>
    <row r="73" spans="1:4" x14ac:dyDescent="0.35">
      <c r="A73" s="5"/>
      <c r="B73" s="5"/>
      <c r="C73" s="5"/>
      <c r="D73" s="5"/>
    </row>
    <row r="74" spans="1:4" x14ac:dyDescent="0.35">
      <c r="A74" s="5"/>
      <c r="B74" s="5"/>
      <c r="C74" s="5"/>
      <c r="D74" s="5"/>
    </row>
    <row r="75" spans="1:4" x14ac:dyDescent="0.35">
      <c r="A75" s="5"/>
      <c r="B75" s="5"/>
      <c r="C75" s="5"/>
      <c r="D75" s="5"/>
    </row>
    <row r="76" spans="1:4" x14ac:dyDescent="0.35">
      <c r="A76" s="5"/>
      <c r="B76" s="5"/>
      <c r="C76" s="5"/>
      <c r="D76" s="5"/>
    </row>
    <row r="77" spans="1:4" x14ac:dyDescent="0.35">
      <c r="A77" s="5"/>
      <c r="B77" s="5"/>
      <c r="C77" s="5"/>
      <c r="D77" s="5"/>
    </row>
    <row r="78" spans="1:4" x14ac:dyDescent="0.35">
      <c r="A78" s="5"/>
      <c r="B78" s="5"/>
      <c r="C78" s="5"/>
      <c r="D78" s="5"/>
    </row>
    <row r="79" spans="1:4" x14ac:dyDescent="0.35">
      <c r="A79" s="5"/>
      <c r="B79" s="5"/>
      <c r="C79" s="5"/>
      <c r="D79" s="5"/>
    </row>
    <row r="80" spans="1:4" x14ac:dyDescent="0.35">
      <c r="A80" s="5"/>
      <c r="B80" s="5"/>
      <c r="C80" s="5"/>
      <c r="D80" s="5"/>
    </row>
    <row r="81" spans="1:4" x14ac:dyDescent="0.35">
      <c r="A81" s="5"/>
      <c r="B81" s="5"/>
      <c r="C81" s="5"/>
      <c r="D81" s="5"/>
    </row>
    <row r="82" spans="1:4" x14ac:dyDescent="0.35">
      <c r="A82" s="5"/>
      <c r="B82" s="5"/>
      <c r="C82" s="5"/>
      <c r="D82" s="5"/>
    </row>
    <row r="83" spans="1:4" x14ac:dyDescent="0.35">
      <c r="A83" s="5"/>
      <c r="B83" s="5"/>
      <c r="C83" s="5"/>
      <c r="D83" s="5"/>
    </row>
    <row r="84" spans="1:4" x14ac:dyDescent="0.35">
      <c r="A84" s="5"/>
      <c r="B84" s="5"/>
      <c r="C84" s="5"/>
      <c r="D84" s="5"/>
    </row>
    <row r="85" spans="1:4" x14ac:dyDescent="0.35">
      <c r="A85" s="5"/>
      <c r="B85" s="5"/>
      <c r="C85" s="5"/>
      <c r="D85" s="5"/>
    </row>
    <row r="86" spans="1:4" x14ac:dyDescent="0.35">
      <c r="A86" s="5"/>
      <c r="B86" s="5"/>
      <c r="C86" s="5"/>
      <c r="D86" s="5"/>
    </row>
    <row r="87" spans="1:4" x14ac:dyDescent="0.35">
      <c r="A87" s="5"/>
      <c r="B87" s="5"/>
      <c r="C87" s="5"/>
      <c r="D87" s="5"/>
    </row>
    <row r="88" spans="1:4" x14ac:dyDescent="0.35">
      <c r="A88" s="5"/>
      <c r="B88" s="5"/>
      <c r="C88" s="5"/>
      <c r="D88" s="5"/>
    </row>
    <row r="89" spans="1:4" x14ac:dyDescent="0.35">
      <c r="A89" s="5"/>
      <c r="B89" s="5"/>
      <c r="C89" s="5"/>
      <c r="D89" s="5"/>
    </row>
    <row r="90" spans="1:4" x14ac:dyDescent="0.35">
      <c r="A90" s="5"/>
      <c r="B90" s="5"/>
      <c r="C90" s="5"/>
      <c r="D90" s="5"/>
    </row>
    <row r="91" spans="1:4" x14ac:dyDescent="0.35">
      <c r="A91" s="5"/>
      <c r="B91" s="5"/>
      <c r="C91" s="5"/>
      <c r="D91" s="5"/>
    </row>
    <row r="92" spans="1:4" x14ac:dyDescent="0.35">
      <c r="A92" s="5"/>
      <c r="B92" s="5"/>
      <c r="C92" s="5"/>
      <c r="D92" s="5"/>
    </row>
    <row r="93" spans="1:4" x14ac:dyDescent="0.35">
      <c r="A93" s="5"/>
      <c r="B93" s="5"/>
      <c r="C93" s="5"/>
      <c r="D93" s="5"/>
    </row>
    <row r="94" spans="1:4" x14ac:dyDescent="0.35">
      <c r="A94" s="5"/>
      <c r="B94" s="5"/>
      <c r="C94" s="5"/>
      <c r="D94" s="5"/>
    </row>
    <row r="95" spans="1:4" x14ac:dyDescent="0.35">
      <c r="A95" s="5"/>
      <c r="B95" s="5"/>
      <c r="C95" s="5"/>
      <c r="D95" s="5"/>
    </row>
    <row r="96" spans="1:4" x14ac:dyDescent="0.35">
      <c r="A96" s="5"/>
      <c r="B96" s="5"/>
      <c r="C96" s="5"/>
      <c r="D96" s="5"/>
    </row>
    <row r="97" spans="1:4" x14ac:dyDescent="0.35">
      <c r="A97" s="5"/>
      <c r="B97" s="5"/>
      <c r="C97" s="5"/>
      <c r="D97" s="5"/>
    </row>
    <row r="98" spans="1:4" x14ac:dyDescent="0.35">
      <c r="A98" s="5"/>
      <c r="B98" s="5"/>
      <c r="C98" s="5"/>
      <c r="D98" s="5"/>
    </row>
    <row r="99" spans="1:4" x14ac:dyDescent="0.35">
      <c r="A99" s="5"/>
      <c r="B99" s="5"/>
      <c r="C99" s="5"/>
      <c r="D99" s="5"/>
    </row>
    <row r="100" spans="1:4" x14ac:dyDescent="0.35">
      <c r="A100" s="5"/>
      <c r="B100" s="5"/>
      <c r="C100" s="5"/>
      <c r="D100" s="5"/>
    </row>
    <row r="101" spans="1:4" x14ac:dyDescent="0.35">
      <c r="A101" s="5"/>
      <c r="B101" s="5"/>
      <c r="C101" s="5"/>
      <c r="D101" s="5"/>
    </row>
    <row r="102" spans="1:4" x14ac:dyDescent="0.35">
      <c r="A102" s="5"/>
      <c r="B102" s="5"/>
      <c r="C102" s="5"/>
      <c r="D102" s="5"/>
    </row>
    <row r="103" spans="1:4" x14ac:dyDescent="0.35">
      <c r="A103" s="5"/>
      <c r="B103" s="5"/>
      <c r="C103" s="5"/>
      <c r="D103" s="5"/>
    </row>
    <row r="104" spans="1:4" x14ac:dyDescent="0.35">
      <c r="A104" s="5"/>
      <c r="B104" s="5"/>
      <c r="C104" s="5"/>
      <c r="D104" s="5"/>
    </row>
    <row r="105" spans="1:4" x14ac:dyDescent="0.35">
      <c r="A105" s="5"/>
      <c r="B105" s="5"/>
      <c r="C105" s="5"/>
      <c r="D105" s="5"/>
    </row>
    <row r="106" spans="1:4" x14ac:dyDescent="0.35">
      <c r="A106" s="5"/>
      <c r="B106" s="5"/>
      <c r="C106" s="5"/>
      <c r="D106" s="5"/>
    </row>
    <row r="107" spans="1:4" x14ac:dyDescent="0.35">
      <c r="A107" s="5"/>
      <c r="B107" s="5"/>
      <c r="C107" s="5"/>
      <c r="D107" s="5"/>
    </row>
    <row r="108" spans="1:4" x14ac:dyDescent="0.35">
      <c r="A108" s="5"/>
      <c r="B108" s="5"/>
      <c r="C108" s="5"/>
      <c r="D108" s="5"/>
    </row>
    <row r="109" spans="1:4" x14ac:dyDescent="0.35">
      <c r="A109" s="5"/>
      <c r="B109" s="5"/>
      <c r="C109" s="5"/>
      <c r="D109" s="5"/>
    </row>
    <row r="110" spans="1:4" x14ac:dyDescent="0.35">
      <c r="A110" s="5"/>
      <c r="B110" s="5"/>
      <c r="C110" s="5"/>
      <c r="D110" s="5"/>
    </row>
    <row r="111" spans="1:4" x14ac:dyDescent="0.35">
      <c r="A111" s="5"/>
      <c r="B111" s="5"/>
      <c r="C111" s="5"/>
      <c r="D111" s="5"/>
    </row>
    <row r="112" spans="1:4" x14ac:dyDescent="0.35">
      <c r="A112" s="5"/>
      <c r="B112" s="5"/>
      <c r="C112" s="5"/>
      <c r="D112" s="5"/>
    </row>
    <row r="113" spans="1:4" x14ac:dyDescent="0.35">
      <c r="A113" s="5"/>
      <c r="B113" s="5"/>
      <c r="C113" s="5"/>
      <c r="D113" s="5"/>
    </row>
    <row r="114" spans="1:4" x14ac:dyDescent="0.35">
      <c r="A114" s="5"/>
      <c r="B114" s="5"/>
      <c r="C114" s="5"/>
      <c r="D114" s="5"/>
    </row>
    <row r="115" spans="1:4" x14ac:dyDescent="0.35">
      <c r="A115" s="5"/>
      <c r="B115" s="5"/>
      <c r="C115" s="5"/>
      <c r="D115" s="5"/>
    </row>
    <row r="116" spans="1:4" x14ac:dyDescent="0.35">
      <c r="A116" s="5"/>
      <c r="B116" s="5"/>
      <c r="C116" s="5"/>
      <c r="D116" s="5"/>
    </row>
    <row r="117" spans="1:4" x14ac:dyDescent="0.35">
      <c r="A117" s="5"/>
      <c r="B117" s="5"/>
      <c r="C117" s="5"/>
      <c r="D117" s="5"/>
    </row>
    <row r="118" spans="1:4" x14ac:dyDescent="0.35">
      <c r="A118" s="5"/>
      <c r="B118" s="5"/>
      <c r="C118" s="5"/>
      <c r="D118" s="5"/>
    </row>
    <row r="119" spans="1:4" x14ac:dyDescent="0.35">
      <c r="A119" s="5"/>
      <c r="B119" s="5"/>
      <c r="C119" s="5"/>
      <c r="D119" s="5"/>
    </row>
    <row r="120" spans="1:4" x14ac:dyDescent="0.35">
      <c r="A120" s="5"/>
      <c r="B120" s="5"/>
      <c r="C120" s="5"/>
      <c r="D120" s="5"/>
    </row>
    <row r="121" spans="1:4" x14ac:dyDescent="0.35">
      <c r="A121" s="5"/>
      <c r="B121" s="5"/>
      <c r="C121" s="5"/>
      <c r="D121" s="5"/>
    </row>
    <row r="122" spans="1:4" x14ac:dyDescent="0.35">
      <c r="A122" s="5"/>
      <c r="B122" s="5"/>
      <c r="C122" s="5"/>
      <c r="D122" s="5"/>
    </row>
    <row r="123" spans="1:4" x14ac:dyDescent="0.35">
      <c r="A123" s="5"/>
      <c r="B123" s="5"/>
      <c r="C123" s="5"/>
      <c r="D123" s="5"/>
    </row>
    <row r="124" spans="1:4" x14ac:dyDescent="0.35">
      <c r="A124" s="5"/>
      <c r="B124" s="5"/>
      <c r="C124" s="5"/>
      <c r="D124" s="5"/>
    </row>
    <row r="125" spans="1:4" x14ac:dyDescent="0.35">
      <c r="A125" s="5"/>
      <c r="B125" s="5"/>
      <c r="C125" s="5"/>
      <c r="D125" s="5"/>
    </row>
    <row r="126" spans="1:4" x14ac:dyDescent="0.35">
      <c r="A126" s="5"/>
      <c r="B126" s="5"/>
      <c r="C126" s="5"/>
      <c r="D126" s="5"/>
    </row>
    <row r="127" spans="1:4" x14ac:dyDescent="0.35">
      <c r="A127" s="5"/>
      <c r="B127" s="5"/>
      <c r="C127" s="5"/>
      <c r="D127" s="5"/>
    </row>
    <row r="128" spans="1:4" x14ac:dyDescent="0.35">
      <c r="A128" s="5"/>
      <c r="B128" s="5"/>
      <c r="C128" s="5"/>
      <c r="D128" s="5"/>
    </row>
    <row r="129" spans="1:4" x14ac:dyDescent="0.35">
      <c r="A129" s="5"/>
      <c r="B129" s="5"/>
      <c r="C129" s="5"/>
      <c r="D129" s="5"/>
    </row>
    <row r="130" spans="1:4" x14ac:dyDescent="0.35">
      <c r="A130" s="5"/>
      <c r="B130" s="5"/>
      <c r="C130" s="5"/>
      <c r="D130" s="5"/>
    </row>
    <row r="131" spans="1:4" x14ac:dyDescent="0.35">
      <c r="A131" s="5"/>
      <c r="B131" s="5"/>
      <c r="C131" s="5"/>
      <c r="D131" s="5"/>
    </row>
    <row r="132" spans="1:4" x14ac:dyDescent="0.35">
      <c r="A132" s="5"/>
      <c r="B132" s="5"/>
      <c r="C132" s="5"/>
      <c r="D132" s="5"/>
    </row>
    <row r="133" spans="1:4" x14ac:dyDescent="0.35">
      <c r="A133" s="5"/>
      <c r="B133" s="5"/>
      <c r="C133" s="5"/>
      <c r="D133" s="5"/>
    </row>
    <row r="134" spans="1:4" x14ac:dyDescent="0.35">
      <c r="A134" s="5"/>
      <c r="B134" s="5"/>
      <c r="C134" s="5"/>
      <c r="D134" s="5"/>
    </row>
    <row r="135" spans="1:4" x14ac:dyDescent="0.35">
      <c r="A135" s="5"/>
      <c r="B135" s="5"/>
      <c r="C135" s="5"/>
      <c r="D135" s="5"/>
    </row>
    <row r="136" spans="1:4" x14ac:dyDescent="0.35">
      <c r="A136" s="5"/>
      <c r="B136" s="5"/>
      <c r="C136" s="5"/>
      <c r="D136" s="5"/>
    </row>
    <row r="137" spans="1:4" x14ac:dyDescent="0.35">
      <c r="A137" s="5"/>
      <c r="B137" s="5"/>
      <c r="C137" s="5"/>
      <c r="D137" s="5"/>
    </row>
    <row r="138" spans="1:4" x14ac:dyDescent="0.35">
      <c r="A138" s="5"/>
      <c r="B138" s="5"/>
      <c r="C138" s="5"/>
      <c r="D138" s="5"/>
    </row>
    <row r="139" spans="1:4" x14ac:dyDescent="0.35">
      <c r="A139" s="5"/>
      <c r="B139" s="5"/>
      <c r="C139" s="5"/>
      <c r="D139" s="5"/>
    </row>
    <row r="140" spans="1:4" x14ac:dyDescent="0.35">
      <c r="A140" s="5"/>
      <c r="B140" s="5"/>
      <c r="C140" s="5"/>
      <c r="D140" s="5"/>
    </row>
    <row r="141" spans="1:4" x14ac:dyDescent="0.35">
      <c r="A141" s="5"/>
      <c r="B141" s="5"/>
      <c r="C141" s="5"/>
      <c r="D141" s="5"/>
    </row>
    <row r="142" spans="1:4" x14ac:dyDescent="0.35">
      <c r="A142" s="5"/>
      <c r="B142" s="5"/>
      <c r="C142" s="5"/>
      <c r="D142" s="5"/>
    </row>
    <row r="143" spans="1:4" x14ac:dyDescent="0.35">
      <c r="A143" s="5"/>
      <c r="B143" s="5"/>
      <c r="C143" s="5"/>
      <c r="D143" s="5"/>
    </row>
    <row r="144" spans="1:4" x14ac:dyDescent="0.35">
      <c r="A144" s="5"/>
      <c r="B144" s="5"/>
      <c r="C144" s="5"/>
      <c r="D144" s="5"/>
    </row>
    <row r="145" spans="1:4" x14ac:dyDescent="0.35">
      <c r="A145" s="5"/>
      <c r="B145" s="5"/>
      <c r="C145" s="5"/>
      <c r="D145" s="5"/>
    </row>
    <row r="146" spans="1:4" x14ac:dyDescent="0.35">
      <c r="A146" s="5"/>
      <c r="B146" s="5"/>
      <c r="C146" s="5"/>
      <c r="D146" s="5"/>
    </row>
    <row r="147" spans="1:4" x14ac:dyDescent="0.35">
      <c r="A147" s="5"/>
      <c r="B147" s="5"/>
      <c r="C147" s="5"/>
      <c r="D147" s="5"/>
    </row>
    <row r="148" spans="1:4" x14ac:dyDescent="0.35">
      <c r="A148" s="5"/>
      <c r="B148" s="5"/>
      <c r="C148" s="5"/>
      <c r="D148" s="5"/>
    </row>
    <row r="149" spans="1:4" x14ac:dyDescent="0.35">
      <c r="A149" s="5"/>
      <c r="B149" s="5"/>
      <c r="C149" s="5"/>
      <c r="D149" s="5"/>
    </row>
    <row r="150" spans="1:4" x14ac:dyDescent="0.35">
      <c r="A150" s="5"/>
      <c r="B150" s="5"/>
      <c r="C150" s="5"/>
      <c r="D150" s="5"/>
    </row>
    <row r="151" spans="1:4" x14ac:dyDescent="0.35">
      <c r="A151" s="5"/>
      <c r="B151" s="5"/>
      <c r="C151" s="5"/>
      <c r="D151" s="5"/>
    </row>
    <row r="152" spans="1:4" x14ac:dyDescent="0.35">
      <c r="A152" s="5"/>
      <c r="B152" s="5"/>
      <c r="C152" s="5"/>
      <c r="D152" s="5"/>
    </row>
    <row r="153" spans="1:4" x14ac:dyDescent="0.35">
      <c r="A153" s="5"/>
      <c r="B153" s="5"/>
      <c r="C153" s="5"/>
      <c r="D153" s="5"/>
    </row>
    <row r="154" spans="1:4" x14ac:dyDescent="0.35">
      <c r="A154" s="5"/>
      <c r="B154" s="5"/>
      <c r="C154" s="5"/>
      <c r="D154" s="5"/>
    </row>
    <row r="155" spans="1:4" x14ac:dyDescent="0.35">
      <c r="A155" s="5"/>
      <c r="B155" s="5"/>
      <c r="C155" s="5"/>
      <c r="D155" s="5"/>
    </row>
    <row r="156" spans="1:4" x14ac:dyDescent="0.35">
      <c r="A156" s="5"/>
      <c r="B156" s="5"/>
      <c r="C156" s="5"/>
      <c r="D156" s="5"/>
    </row>
    <row r="157" spans="1:4" x14ac:dyDescent="0.35">
      <c r="A157" s="5"/>
      <c r="B157" s="5"/>
      <c r="C157" s="5"/>
      <c r="D157" s="5"/>
    </row>
    <row r="158" spans="1:4" x14ac:dyDescent="0.35">
      <c r="A158" s="5"/>
      <c r="B158" s="5"/>
      <c r="C158" s="5"/>
      <c r="D158" s="5"/>
    </row>
    <row r="159" spans="1:4" x14ac:dyDescent="0.35">
      <c r="A159" s="5"/>
      <c r="B159" s="5"/>
      <c r="C159" s="5"/>
      <c r="D159" s="5"/>
    </row>
    <row r="160" spans="1:4" x14ac:dyDescent="0.35">
      <c r="A160" s="5"/>
      <c r="B160" s="5"/>
      <c r="C160" s="5"/>
      <c r="D160" s="5"/>
    </row>
    <row r="161" spans="1:4" x14ac:dyDescent="0.35">
      <c r="A161" s="5"/>
      <c r="B161" s="5"/>
      <c r="C161" s="5"/>
      <c r="D16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D1" zoomScale="70" zoomScaleNormal="70" workbookViewId="0">
      <selection activeCell="M1" sqref="M1"/>
    </sheetView>
  </sheetViews>
  <sheetFormatPr defaultColWidth="10.6640625" defaultRowHeight="15.5" x14ac:dyDescent="0.35"/>
  <cols>
    <col min="2" max="2" width="12.33203125" customWidth="1"/>
    <col min="3" max="3" width="15" customWidth="1"/>
    <col min="4" max="4" width="13.33203125" customWidth="1"/>
    <col min="8" max="8" width="15.5" customWidth="1"/>
    <col min="9" max="9" width="12.1640625" customWidth="1"/>
    <col min="10" max="10" width="17.33203125" customWidth="1"/>
    <col min="11" max="11" width="14.6640625" customWidth="1"/>
    <col min="13" max="13" width="15" customWidth="1"/>
    <col min="14" max="14" width="12.1640625" customWidth="1"/>
    <col min="15" max="15" width="17.83203125" customWidth="1"/>
    <col min="16" max="16" width="14.83203125" customWidth="1"/>
  </cols>
  <sheetData>
    <row r="1" spans="1:16" x14ac:dyDescent="0.35">
      <c r="A1" s="1" t="s">
        <v>114</v>
      </c>
      <c r="H1" s="1" t="s">
        <v>115</v>
      </c>
      <c r="M1" s="3" t="s">
        <v>116</v>
      </c>
      <c r="N1" s="3"/>
      <c r="O1" s="4"/>
      <c r="P1" s="4"/>
    </row>
    <row r="2" spans="1:16" x14ac:dyDescent="0.35">
      <c r="A2" s="1" t="s">
        <v>34</v>
      </c>
      <c r="B2" s="1" t="s">
        <v>37</v>
      </c>
      <c r="C2" s="1" t="s">
        <v>38</v>
      </c>
      <c r="D2" s="1" t="s">
        <v>36</v>
      </c>
      <c r="E2" s="1" t="s">
        <v>39</v>
      </c>
      <c r="F2" s="1"/>
      <c r="H2" s="1" t="s">
        <v>24</v>
      </c>
      <c r="I2" s="1" t="s">
        <v>32</v>
      </c>
      <c r="J2" s="1" t="s">
        <v>26</v>
      </c>
      <c r="K2" s="1" t="s">
        <v>33</v>
      </c>
      <c r="M2" s="3" t="s">
        <v>24</v>
      </c>
      <c r="N2" s="3" t="s">
        <v>32</v>
      </c>
      <c r="O2" s="3" t="s">
        <v>26</v>
      </c>
      <c r="P2" s="3" t="s">
        <v>33</v>
      </c>
    </row>
    <row r="3" spans="1:16" x14ac:dyDescent="0.35">
      <c r="A3" t="s">
        <v>35</v>
      </c>
      <c r="B3">
        <v>29.818893432617188</v>
      </c>
      <c r="C3">
        <v>29.388124465942383</v>
      </c>
      <c r="D3">
        <v>23.561773300170898</v>
      </c>
      <c r="E3">
        <v>23.617414474487305</v>
      </c>
      <c r="G3" s="5"/>
      <c r="H3" s="5">
        <v>0</v>
      </c>
      <c r="I3" s="9">
        <v>0</v>
      </c>
      <c r="J3" s="9">
        <v>10</v>
      </c>
      <c r="K3" s="5">
        <v>3</v>
      </c>
      <c r="L3" s="5"/>
      <c r="M3" s="9">
        <v>1.6296296299999999</v>
      </c>
      <c r="N3" s="9">
        <v>1.5180722900000001</v>
      </c>
      <c r="O3" s="9">
        <v>12.83333333</v>
      </c>
      <c r="P3" s="9">
        <v>2.2999999999999998</v>
      </c>
    </row>
    <row r="4" spans="1:16" x14ac:dyDescent="0.35">
      <c r="A4" t="s">
        <v>35</v>
      </c>
      <c r="B4">
        <v>29.862899780273438</v>
      </c>
      <c r="C4">
        <v>29.876928329467773</v>
      </c>
      <c r="D4">
        <v>26.474607467651367</v>
      </c>
      <c r="E4">
        <v>26.927148818969727</v>
      </c>
      <c r="H4" s="5">
        <v>1</v>
      </c>
      <c r="I4" s="9">
        <v>3</v>
      </c>
      <c r="J4" s="9">
        <v>5</v>
      </c>
      <c r="K4" s="5">
        <v>3</v>
      </c>
      <c r="M4" s="9">
        <v>2.75641026</v>
      </c>
      <c r="N4" s="9">
        <v>1.7179487200000001</v>
      </c>
      <c r="O4" s="9">
        <v>9</v>
      </c>
      <c r="P4" s="9">
        <v>0.5</v>
      </c>
    </row>
    <row r="5" spans="1:16" x14ac:dyDescent="0.35">
      <c r="A5" t="s">
        <v>35</v>
      </c>
      <c r="B5">
        <v>29.47628212</v>
      </c>
      <c r="C5">
        <v>30.056564331054688</v>
      </c>
      <c r="D5">
        <v>22.816455000000001</v>
      </c>
      <c r="E5">
        <v>23.642602920532227</v>
      </c>
      <c r="H5" s="5">
        <v>1</v>
      </c>
      <c r="I5" s="9">
        <v>5</v>
      </c>
      <c r="J5" s="9">
        <v>4</v>
      </c>
      <c r="K5" s="5">
        <v>4</v>
      </c>
      <c r="M5" s="9">
        <v>4.1311475399999997</v>
      </c>
      <c r="N5" s="9">
        <v>0.52459016000000003</v>
      </c>
      <c r="O5" s="9">
        <v>3</v>
      </c>
      <c r="P5" s="9">
        <v>0.85714285700000004</v>
      </c>
    </row>
    <row r="6" spans="1:16" x14ac:dyDescent="0.35">
      <c r="A6" t="s">
        <v>35</v>
      </c>
      <c r="B6">
        <v>31.785621643066406</v>
      </c>
      <c r="C6">
        <v>31.497505187988281</v>
      </c>
      <c r="D6">
        <v>24.786174774169922</v>
      </c>
      <c r="E6">
        <v>25.000682830810547</v>
      </c>
      <c r="H6" s="5">
        <v>3</v>
      </c>
      <c r="I6" s="9">
        <v>1</v>
      </c>
      <c r="J6" s="9">
        <v>2</v>
      </c>
      <c r="K6" s="5">
        <v>1</v>
      </c>
      <c r="M6" s="9">
        <v>2.78333333</v>
      </c>
      <c r="N6" s="9">
        <v>0.64516129</v>
      </c>
      <c r="O6" s="9">
        <v>5.5</v>
      </c>
      <c r="P6" s="9">
        <v>2.26315789</v>
      </c>
    </row>
    <row r="7" spans="1:16" x14ac:dyDescent="0.35">
      <c r="H7" s="5">
        <v>7</v>
      </c>
      <c r="I7" s="9">
        <v>2</v>
      </c>
      <c r="J7" s="9">
        <v>9</v>
      </c>
      <c r="K7" s="5">
        <v>2</v>
      </c>
      <c r="M7" s="9">
        <v>1.8196721300000001</v>
      </c>
      <c r="N7" s="9">
        <v>2.375</v>
      </c>
      <c r="O7" s="9">
        <v>1.6190476199999999</v>
      </c>
      <c r="P7" s="9">
        <v>1.76</v>
      </c>
    </row>
    <row r="8" spans="1:16" x14ac:dyDescent="0.35">
      <c r="A8" t="s">
        <v>90</v>
      </c>
      <c r="B8">
        <v>26.987403870000001</v>
      </c>
      <c r="C8">
        <v>26.436048509999999</v>
      </c>
      <c r="D8">
        <v>23.561773300170898</v>
      </c>
      <c r="E8">
        <v>23.617414474487305</v>
      </c>
      <c r="H8" s="5">
        <v>2</v>
      </c>
      <c r="I8" s="9">
        <v>0</v>
      </c>
      <c r="J8" s="9">
        <v>5</v>
      </c>
      <c r="K8" s="5">
        <v>5</v>
      </c>
      <c r="M8" s="9">
        <v>3.0930232599999998</v>
      </c>
      <c r="N8" s="9">
        <v>1.2692307700000001</v>
      </c>
      <c r="O8" s="9">
        <v>3.5</v>
      </c>
      <c r="P8" s="9">
        <v>0.92857142999999998</v>
      </c>
    </row>
    <row r="9" spans="1:16" x14ac:dyDescent="0.35">
      <c r="A9" t="s">
        <v>90</v>
      </c>
      <c r="B9">
        <v>27.9014892578125</v>
      </c>
      <c r="C9">
        <v>27.180404663085938</v>
      </c>
      <c r="D9">
        <v>22.737085342407227</v>
      </c>
      <c r="E9">
        <v>22.749116897583008</v>
      </c>
      <c r="H9" s="5">
        <v>2</v>
      </c>
      <c r="I9" s="9">
        <v>2</v>
      </c>
      <c r="J9" s="9">
        <v>5</v>
      </c>
      <c r="K9" s="5">
        <v>4</v>
      </c>
      <c r="M9" s="9">
        <v>1.1851851900000001</v>
      </c>
      <c r="N9" s="9">
        <v>1.8181818199999999</v>
      </c>
      <c r="O9" s="9">
        <v>0.69230769000000003</v>
      </c>
      <c r="P9" s="9">
        <v>1.1578947399999999</v>
      </c>
    </row>
    <row r="10" spans="1:16" x14ac:dyDescent="0.35">
      <c r="A10" t="s">
        <v>90</v>
      </c>
      <c r="B10">
        <v>28.35322380065918</v>
      </c>
      <c r="C10">
        <v>27.921030044555664</v>
      </c>
      <c r="D10">
        <v>22.816455000000001</v>
      </c>
      <c r="E10">
        <v>23.642602920532227</v>
      </c>
      <c r="H10" s="5">
        <v>6</v>
      </c>
      <c r="I10" s="9">
        <v>0</v>
      </c>
      <c r="J10" s="9">
        <v>8</v>
      </c>
      <c r="K10" s="5">
        <v>3</v>
      </c>
      <c r="M10" s="9">
        <v>3.01754386</v>
      </c>
      <c r="N10" s="9">
        <v>3.4166666700000001</v>
      </c>
      <c r="O10" s="9">
        <v>2.28571429</v>
      </c>
      <c r="P10" s="9">
        <v>2</v>
      </c>
    </row>
    <row r="11" spans="1:16" x14ac:dyDescent="0.35">
      <c r="A11" t="s">
        <v>90</v>
      </c>
      <c r="B11">
        <v>28.536033630371094</v>
      </c>
      <c r="C11">
        <v>28.20958137512207</v>
      </c>
      <c r="D11">
        <v>24.786174774169922</v>
      </c>
      <c r="E11">
        <v>25.000682830810547</v>
      </c>
      <c r="H11" s="5">
        <v>3</v>
      </c>
      <c r="I11" s="9">
        <v>0</v>
      </c>
      <c r="J11" s="9">
        <v>2</v>
      </c>
      <c r="K11" s="5">
        <v>3</v>
      </c>
      <c r="M11" s="9">
        <v>4.5882352900000001</v>
      </c>
      <c r="N11" s="9">
        <v>0.91891891999999997</v>
      </c>
      <c r="O11" s="9">
        <v>0.75</v>
      </c>
      <c r="P11" s="9">
        <v>3</v>
      </c>
    </row>
    <row r="12" spans="1:16" x14ac:dyDescent="0.35">
      <c r="H12" s="5">
        <v>4</v>
      </c>
      <c r="I12" s="9">
        <v>3</v>
      </c>
      <c r="J12" s="9">
        <v>3</v>
      </c>
      <c r="K12" s="5">
        <v>4</v>
      </c>
      <c r="M12" s="9">
        <v>0.55384615000000004</v>
      </c>
      <c r="N12" s="9">
        <v>1.6666666699999999</v>
      </c>
      <c r="O12" s="9">
        <v>8.4285714299999999</v>
      </c>
      <c r="P12" s="9">
        <v>3.8823529400000001</v>
      </c>
    </row>
    <row r="13" spans="1:16" x14ac:dyDescent="0.35">
      <c r="A13" t="s">
        <v>40</v>
      </c>
      <c r="B13">
        <v>25.321691513061523</v>
      </c>
      <c r="C13">
        <v>25.307468414306641</v>
      </c>
      <c r="D13">
        <v>23.561773300170898</v>
      </c>
      <c r="E13">
        <v>23.617414474487305</v>
      </c>
      <c r="H13" s="5">
        <v>2</v>
      </c>
      <c r="I13" s="9">
        <v>1</v>
      </c>
      <c r="J13" s="9">
        <v>1</v>
      </c>
      <c r="K13" s="5">
        <v>2</v>
      </c>
      <c r="M13" s="9">
        <v>2.8666666699999999</v>
      </c>
      <c r="N13" s="9">
        <v>4.0999999999999996</v>
      </c>
      <c r="O13" s="9">
        <v>7.6666666699999997</v>
      </c>
      <c r="P13" s="9">
        <v>4.1666666699999997</v>
      </c>
    </row>
    <row r="14" spans="1:16" x14ac:dyDescent="0.35">
      <c r="A14" t="s">
        <v>40</v>
      </c>
      <c r="B14">
        <v>27.999303817749023</v>
      </c>
      <c r="C14">
        <v>27.385656356811523</v>
      </c>
      <c r="D14">
        <v>26.474607467651367</v>
      </c>
      <c r="E14">
        <v>26.927148818969727</v>
      </c>
      <c r="H14" s="5">
        <v>1</v>
      </c>
      <c r="I14" s="9">
        <v>2</v>
      </c>
      <c r="J14" s="9">
        <v>6</v>
      </c>
      <c r="K14" s="5">
        <v>6</v>
      </c>
      <c r="M14" s="9">
        <v>3.1851851899999999</v>
      </c>
      <c r="O14" s="9">
        <v>15</v>
      </c>
      <c r="P14" s="9">
        <v>6</v>
      </c>
    </row>
    <row r="15" spans="1:16" x14ac:dyDescent="0.35">
      <c r="A15" t="s">
        <v>40</v>
      </c>
      <c r="B15">
        <v>31.101133346557617</v>
      </c>
      <c r="C15">
        <v>31.613327026367188</v>
      </c>
      <c r="D15">
        <v>22.816455000000001</v>
      </c>
      <c r="E15">
        <v>23.642602920532227</v>
      </c>
      <c r="H15" s="5">
        <v>2</v>
      </c>
      <c r="I15" s="9">
        <v>0</v>
      </c>
      <c r="J15" s="9">
        <v>10</v>
      </c>
      <c r="K15" s="5">
        <v>4</v>
      </c>
      <c r="M15" s="9">
        <v>1.25</v>
      </c>
      <c r="O15" s="9">
        <v>3.6666666700000001</v>
      </c>
    </row>
    <row r="16" spans="1:16" x14ac:dyDescent="0.35">
      <c r="A16" t="s">
        <v>40</v>
      </c>
      <c r="B16">
        <v>32.488716125488281</v>
      </c>
      <c r="C16">
        <v>32.388694763183594</v>
      </c>
      <c r="D16">
        <v>25.724884033203125</v>
      </c>
      <c r="E16">
        <v>25.872182846069336</v>
      </c>
      <c r="H16" s="5">
        <v>3</v>
      </c>
      <c r="I16" s="9">
        <v>2</v>
      </c>
      <c r="J16" s="9">
        <v>10</v>
      </c>
      <c r="K16" s="5">
        <v>0</v>
      </c>
      <c r="M16" s="9">
        <v>3.21052632</v>
      </c>
      <c r="O16" s="9">
        <v>0.42105262999999998</v>
      </c>
    </row>
    <row r="17" spans="1:15" x14ac:dyDescent="0.35">
      <c r="H17" s="5">
        <v>3</v>
      </c>
      <c r="I17" s="9">
        <v>0</v>
      </c>
      <c r="J17" s="9">
        <v>4</v>
      </c>
      <c r="K17" s="5">
        <v>3</v>
      </c>
      <c r="M17" s="9">
        <v>0</v>
      </c>
      <c r="O17" s="9">
        <v>9.6666666699999997</v>
      </c>
    </row>
    <row r="18" spans="1:15" x14ac:dyDescent="0.35">
      <c r="A18" t="s">
        <v>41</v>
      </c>
      <c r="B18" t="s">
        <v>44</v>
      </c>
      <c r="C18">
        <v>36.887687679999999</v>
      </c>
      <c r="D18">
        <v>25.930578231811523</v>
      </c>
      <c r="E18">
        <v>26.780969619750977</v>
      </c>
      <c r="H18" s="5">
        <v>1</v>
      </c>
      <c r="I18" s="9">
        <v>1</v>
      </c>
      <c r="J18" s="9">
        <v>5</v>
      </c>
      <c r="K18" s="5">
        <v>2</v>
      </c>
      <c r="M18" s="9">
        <v>0.80769230999999997</v>
      </c>
      <c r="O18" s="9">
        <v>5.3076923100000002</v>
      </c>
    </row>
    <row r="19" spans="1:15" x14ac:dyDescent="0.35">
      <c r="A19" t="s">
        <v>41</v>
      </c>
      <c r="B19">
        <v>31.92186164855957</v>
      </c>
      <c r="C19">
        <v>32.487453460693359</v>
      </c>
      <c r="D19">
        <v>22.737085342407227</v>
      </c>
      <c r="E19">
        <v>22.749116897583008</v>
      </c>
      <c r="H19" s="5">
        <v>1</v>
      </c>
      <c r="I19" s="9">
        <v>1</v>
      </c>
      <c r="J19" s="9">
        <v>2</v>
      </c>
      <c r="K19" s="5">
        <v>0</v>
      </c>
      <c r="M19" s="9">
        <v>1.4615384600000001</v>
      </c>
      <c r="O19" s="9">
        <v>10.4</v>
      </c>
    </row>
    <row r="20" spans="1:15" x14ac:dyDescent="0.35">
      <c r="A20" t="s">
        <v>41</v>
      </c>
      <c r="B20">
        <v>32.019920349121094</v>
      </c>
      <c r="C20">
        <v>33.146652221679688</v>
      </c>
      <c r="D20">
        <v>22.816455000000001</v>
      </c>
      <c r="E20">
        <v>23.642602920532227</v>
      </c>
      <c r="H20" s="5">
        <v>7</v>
      </c>
      <c r="I20" s="9">
        <v>0</v>
      </c>
      <c r="J20" s="9">
        <v>1</v>
      </c>
      <c r="K20" s="5">
        <v>0</v>
      </c>
      <c r="M20" s="9">
        <v>5</v>
      </c>
      <c r="O20" s="9">
        <v>0.73333333000000001</v>
      </c>
    </row>
    <row r="21" spans="1:15" x14ac:dyDescent="0.35">
      <c r="A21" t="s">
        <v>41</v>
      </c>
      <c r="B21">
        <v>32.963577270507812</v>
      </c>
      <c r="C21">
        <v>33.235855102539063</v>
      </c>
      <c r="D21">
        <v>25.724884033203125</v>
      </c>
      <c r="E21">
        <v>25.872182846069336</v>
      </c>
      <c r="H21" s="5">
        <v>5</v>
      </c>
      <c r="I21" s="9">
        <v>2</v>
      </c>
      <c r="J21" s="9">
        <v>3</v>
      </c>
      <c r="M21" s="9">
        <v>3.4</v>
      </c>
    </row>
    <row r="22" spans="1:15" x14ac:dyDescent="0.35">
      <c r="H22" s="5">
        <v>7</v>
      </c>
      <c r="J22" s="9">
        <v>3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sqref="A1:B2"/>
    </sheetView>
  </sheetViews>
  <sheetFormatPr defaultColWidth="10.6640625" defaultRowHeight="15.5" x14ac:dyDescent="0.35"/>
  <sheetData>
    <row r="1" spans="1:2" x14ac:dyDescent="0.35">
      <c r="A1" s="1" t="s">
        <v>46</v>
      </c>
    </row>
    <row r="2" spans="1:2" s="1" customFormat="1" x14ac:dyDescent="0.35">
      <c r="A2" s="1" t="s">
        <v>9</v>
      </c>
      <c r="B2" s="1" t="s">
        <v>45</v>
      </c>
    </row>
    <row r="3" spans="1:2" x14ac:dyDescent="0.35">
      <c r="A3">
        <v>40</v>
      </c>
      <c r="B3">
        <v>38</v>
      </c>
    </row>
    <row r="4" spans="1:2" x14ac:dyDescent="0.35">
      <c r="A4">
        <v>39</v>
      </c>
      <c r="B4">
        <v>37</v>
      </c>
    </row>
    <row r="5" spans="1:2" x14ac:dyDescent="0.35">
      <c r="A5">
        <v>40</v>
      </c>
      <c r="B5">
        <v>41</v>
      </c>
    </row>
    <row r="6" spans="1:2" x14ac:dyDescent="0.35">
      <c r="A6">
        <v>40</v>
      </c>
      <c r="B6">
        <v>37</v>
      </c>
    </row>
    <row r="7" spans="1:2" x14ac:dyDescent="0.35">
      <c r="A7">
        <v>40</v>
      </c>
      <c r="B7">
        <v>41</v>
      </c>
    </row>
    <row r="8" spans="1:2" x14ac:dyDescent="0.35">
      <c r="A8">
        <v>40</v>
      </c>
      <c r="B8">
        <v>39</v>
      </c>
    </row>
    <row r="9" spans="1:2" x14ac:dyDescent="0.35">
      <c r="A9">
        <v>40</v>
      </c>
      <c r="B9">
        <v>40</v>
      </c>
    </row>
    <row r="10" spans="1:2" x14ac:dyDescent="0.35">
      <c r="A10">
        <v>40</v>
      </c>
      <c r="B10">
        <v>38</v>
      </c>
    </row>
    <row r="11" spans="1:2" x14ac:dyDescent="0.35">
      <c r="A11">
        <v>40</v>
      </c>
      <c r="B11">
        <v>40</v>
      </c>
    </row>
    <row r="12" spans="1:2" x14ac:dyDescent="0.35">
      <c r="A12">
        <v>40</v>
      </c>
      <c r="B12">
        <v>40</v>
      </c>
    </row>
    <row r="13" spans="1:2" x14ac:dyDescent="0.35">
      <c r="A13">
        <v>40</v>
      </c>
      <c r="B13">
        <v>42</v>
      </c>
    </row>
    <row r="14" spans="1:2" x14ac:dyDescent="0.35">
      <c r="A14">
        <v>40</v>
      </c>
      <c r="B14">
        <v>40</v>
      </c>
    </row>
    <row r="15" spans="1:2" x14ac:dyDescent="0.35">
      <c r="A15">
        <v>40</v>
      </c>
      <c r="B15">
        <v>39</v>
      </c>
    </row>
    <row r="16" spans="1:2" x14ac:dyDescent="0.35">
      <c r="A16">
        <v>39</v>
      </c>
      <c r="B16">
        <v>39</v>
      </c>
    </row>
    <row r="17" spans="1:2" x14ac:dyDescent="0.35">
      <c r="A17">
        <v>40</v>
      </c>
      <c r="B17">
        <v>40</v>
      </c>
    </row>
    <row r="18" spans="1:2" x14ac:dyDescent="0.35">
      <c r="A18">
        <v>40</v>
      </c>
      <c r="B18">
        <v>39</v>
      </c>
    </row>
    <row r="19" spans="1:2" x14ac:dyDescent="0.35">
      <c r="A19">
        <v>39</v>
      </c>
      <c r="B19">
        <v>41</v>
      </c>
    </row>
    <row r="20" spans="1:2" x14ac:dyDescent="0.35">
      <c r="A20">
        <v>40</v>
      </c>
      <c r="B20">
        <v>39</v>
      </c>
    </row>
    <row r="21" spans="1:2" x14ac:dyDescent="0.35">
      <c r="A21">
        <v>40</v>
      </c>
      <c r="B21">
        <v>39</v>
      </c>
    </row>
    <row r="22" spans="1:2" x14ac:dyDescent="0.35">
      <c r="A22">
        <v>40</v>
      </c>
      <c r="B22">
        <v>40</v>
      </c>
    </row>
    <row r="23" spans="1:2" x14ac:dyDescent="0.35">
      <c r="A23">
        <v>40</v>
      </c>
      <c r="B23">
        <v>40</v>
      </c>
    </row>
    <row r="24" spans="1:2" x14ac:dyDescent="0.35">
      <c r="A24">
        <v>43</v>
      </c>
      <c r="B24">
        <v>39</v>
      </c>
    </row>
    <row r="25" spans="1:2" x14ac:dyDescent="0.35">
      <c r="A25">
        <v>39</v>
      </c>
      <c r="B25">
        <v>42</v>
      </c>
    </row>
    <row r="26" spans="1:2" x14ac:dyDescent="0.35">
      <c r="A26">
        <v>40</v>
      </c>
      <c r="B26">
        <v>38</v>
      </c>
    </row>
    <row r="27" spans="1:2" x14ac:dyDescent="0.35">
      <c r="A27">
        <v>40</v>
      </c>
      <c r="B27">
        <v>39</v>
      </c>
    </row>
    <row r="28" spans="1:2" x14ac:dyDescent="0.35">
      <c r="A28">
        <v>40</v>
      </c>
      <c r="B28">
        <v>40</v>
      </c>
    </row>
    <row r="29" spans="1:2" x14ac:dyDescent="0.35">
      <c r="A29">
        <v>40</v>
      </c>
      <c r="B29">
        <v>42</v>
      </c>
    </row>
    <row r="30" spans="1:2" x14ac:dyDescent="0.35">
      <c r="A30">
        <v>41</v>
      </c>
      <c r="B30">
        <v>40</v>
      </c>
    </row>
    <row r="31" spans="1:2" x14ac:dyDescent="0.35">
      <c r="A31">
        <v>40</v>
      </c>
      <c r="B31">
        <v>37</v>
      </c>
    </row>
    <row r="32" spans="1:2" x14ac:dyDescent="0.35">
      <c r="A32">
        <v>40</v>
      </c>
      <c r="B32">
        <v>38</v>
      </c>
    </row>
    <row r="33" spans="1:1" x14ac:dyDescent="0.35">
      <c r="A33">
        <v>40</v>
      </c>
    </row>
    <row r="34" spans="1:1" x14ac:dyDescent="0.35">
      <c r="A34">
        <v>40</v>
      </c>
    </row>
    <row r="35" spans="1:1" x14ac:dyDescent="0.35">
      <c r="A35">
        <v>40</v>
      </c>
    </row>
    <row r="36" spans="1:1" x14ac:dyDescent="0.35">
      <c r="A36">
        <v>40</v>
      </c>
    </row>
    <row r="37" spans="1:1" x14ac:dyDescent="0.35">
      <c r="A37">
        <v>40</v>
      </c>
    </row>
    <row r="38" spans="1:1" x14ac:dyDescent="0.35">
      <c r="A38">
        <v>40</v>
      </c>
    </row>
    <row r="39" spans="1:1" x14ac:dyDescent="0.35">
      <c r="A39">
        <v>40</v>
      </c>
    </row>
    <row r="40" spans="1:1" x14ac:dyDescent="0.35">
      <c r="A40">
        <v>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20" sqref="A20"/>
    </sheetView>
  </sheetViews>
  <sheetFormatPr defaultColWidth="10.6640625" defaultRowHeight="15.5" x14ac:dyDescent="0.35"/>
  <cols>
    <col min="1" max="1" width="14" customWidth="1"/>
    <col min="2" max="2" width="15.83203125" customWidth="1"/>
    <col min="3" max="3" width="38.6640625" customWidth="1"/>
    <col min="5" max="5" width="16.1640625" customWidth="1"/>
  </cols>
  <sheetData>
    <row r="1" spans="1:6" x14ac:dyDescent="0.35">
      <c r="A1" s="1" t="s">
        <v>47</v>
      </c>
      <c r="D1" s="1" t="s">
        <v>49</v>
      </c>
      <c r="F1" s="1" t="s">
        <v>50</v>
      </c>
    </row>
    <row r="2" spans="1:6" s="1" customFormat="1" x14ac:dyDescent="0.35">
      <c r="A2" s="1" t="s">
        <v>48</v>
      </c>
      <c r="B2" s="1" t="s">
        <v>2</v>
      </c>
      <c r="D2" s="8" t="s">
        <v>51</v>
      </c>
      <c r="F2" s="8" t="s">
        <v>52</v>
      </c>
    </row>
    <row r="3" spans="1:6" x14ac:dyDescent="0.35">
      <c r="A3">
        <f>6/11</f>
        <v>0.54545454545454541</v>
      </c>
      <c r="B3">
        <v>0.5</v>
      </c>
    </row>
    <row r="4" spans="1:6" x14ac:dyDescent="0.35">
      <c r="A4">
        <f>10/18</f>
        <v>0.55555555555555558</v>
      </c>
      <c r="B4">
        <v>0.5</v>
      </c>
    </row>
    <row r="5" spans="1:6" x14ac:dyDescent="0.35">
      <c r="A5">
        <f>6/11</f>
        <v>0.54545454545454541</v>
      </c>
      <c r="B5">
        <f>20/58</f>
        <v>0.34482758620689657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F8" sqref="F8"/>
    </sheetView>
  </sheetViews>
  <sheetFormatPr defaultColWidth="10.6640625" defaultRowHeight="15.5" x14ac:dyDescent="0.35"/>
  <sheetData>
    <row r="1" spans="1:3" x14ac:dyDescent="0.35">
      <c r="A1" s="1" t="s">
        <v>53</v>
      </c>
      <c r="C1" s="1" t="s">
        <v>56</v>
      </c>
    </row>
    <row r="2" spans="1:3" x14ac:dyDescent="0.35">
      <c r="A2" s="8" t="s">
        <v>54</v>
      </c>
      <c r="B2" s="1"/>
      <c r="C2" s="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1 - % non-red cells</vt:lpstr>
      <vt:lpstr>Figure 3</vt:lpstr>
      <vt:lpstr>Figure 4 -puncta per cell</vt:lpstr>
      <vt:lpstr>Figure 5 -number of dying cells</vt:lpstr>
      <vt:lpstr>Figure 6</vt:lpstr>
      <vt:lpstr>Figure 7</vt:lpstr>
      <vt:lpstr>Supplementary Figure 1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Jessica Thomson</cp:lastModifiedBy>
  <dcterms:created xsi:type="dcterms:W3CDTF">2020-02-22T23:49:46Z</dcterms:created>
  <dcterms:modified xsi:type="dcterms:W3CDTF">2020-06-02T15:40:54Z</dcterms:modified>
</cp:coreProperties>
</file>