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qian/Documents/IBP Lab/Project/hypothalamus oRG/20190725NatureCommunications/FinalSubmissionFiles_0716/submitted files/0720/"/>
    </mc:Choice>
  </mc:AlternateContent>
  <xr:revisionPtr revIDLastSave="0" documentId="8_{C7CDBABA-5CD6-E94E-A04B-8595E23C343C}" xr6:coauthVersionLast="45" xr6:coauthVersionMax="45" xr10:uidLastSave="{00000000-0000-0000-0000-000000000000}"/>
  <bookViews>
    <workbookView xWindow="4280" yWindow="2240" windowWidth="21800" windowHeight="12840" xr2:uid="{00000000-000D-0000-FFFF-FFFF00000000}"/>
  </bookViews>
  <sheets>
    <sheet name="Fig.1" sheetId="1" r:id="rId1"/>
    <sheet name="Fig.2" sheetId="4" r:id="rId2"/>
    <sheet name="Fig.4" sheetId="3" r:id="rId3"/>
    <sheet name="Fig.5" sheetId="11" r:id="rId4"/>
    <sheet name="Supplementary fig.2" sheetId="18" r:id="rId5"/>
    <sheet name="Supplementary fig.3" sheetId="20" r:id="rId6"/>
    <sheet name="Supplementary fig.4" sheetId="22" r:id="rId7"/>
    <sheet name="Supplementary fig.5" sheetId="23" r:id="rId8"/>
  </sheets>
  <calcPr calcId="191029"/>
</workbook>
</file>

<file path=xl/calcChain.xml><?xml version="1.0" encoding="utf-8"?>
<calcChain xmlns="http://schemas.openxmlformats.org/spreadsheetml/2006/main">
  <c r="S4" i="18" l="1"/>
  <c r="R4" i="18"/>
  <c r="Q4" i="18"/>
  <c r="T3" i="18"/>
  <c r="G8" i="3"/>
  <c r="Y4" i="4"/>
  <c r="X4" i="4"/>
  <c r="W4" i="4"/>
  <c r="N4" i="4"/>
  <c r="M4" i="4"/>
  <c r="L4" i="4"/>
  <c r="C15" i="22"/>
  <c r="H4" i="18"/>
  <c r="I4" i="18"/>
  <c r="G4" i="18"/>
  <c r="C21" i="3" l="1"/>
</calcChain>
</file>

<file path=xl/sharedStrings.xml><?xml version="1.0" encoding="utf-8"?>
<sst xmlns="http://schemas.openxmlformats.org/spreadsheetml/2006/main" count="194" uniqueCount="106">
  <si>
    <t>VZ</t>
  </si>
  <si>
    <t>MZ</t>
  </si>
  <si>
    <t>mean</t>
    <phoneticPr fontId="3" type="noConversion"/>
  </si>
  <si>
    <t>s.e.m</t>
    <phoneticPr fontId="3" type="noConversion"/>
  </si>
  <si>
    <t>Anterior</t>
    <phoneticPr fontId="3" type="noConversion"/>
  </si>
  <si>
    <t>Tuberal</t>
    <phoneticPr fontId="3" type="noConversion"/>
  </si>
  <si>
    <t>Posterior</t>
    <phoneticPr fontId="3" type="noConversion"/>
  </si>
  <si>
    <t>distance/μm</t>
    <phoneticPr fontId="3" type="noConversion"/>
  </si>
  <si>
    <t>duration/min</t>
    <phoneticPr fontId="3" type="noConversion"/>
  </si>
  <si>
    <t>ratio(%)</t>
    <phoneticPr fontId="3" type="noConversion"/>
  </si>
  <si>
    <t>30-60°</t>
  </si>
  <si>
    <t>0-30°</t>
  </si>
  <si>
    <t>60-90°</t>
  </si>
  <si>
    <t>N-N</t>
    <phoneticPr fontId="3" type="noConversion"/>
  </si>
  <si>
    <t>P-N</t>
    <phoneticPr fontId="3" type="noConversion"/>
  </si>
  <si>
    <t>P-P</t>
    <phoneticPr fontId="3" type="noConversion"/>
  </si>
  <si>
    <t>sum</t>
    <phoneticPr fontId="3" type="noConversion"/>
  </si>
  <si>
    <t>VZ</t>
    <phoneticPr fontId="3" type="noConversion"/>
  </si>
  <si>
    <t>MZ</t>
    <phoneticPr fontId="3" type="noConversion"/>
  </si>
  <si>
    <t>Cell type</t>
    <phoneticPr fontId="8" type="noConversion"/>
  </si>
  <si>
    <t>Number</t>
    <phoneticPr fontId="8" type="noConversion"/>
  </si>
  <si>
    <t>Number</t>
    <phoneticPr fontId="8" type="noConversion"/>
  </si>
  <si>
    <t>GABA_1</t>
  </si>
  <si>
    <t>GABA_2</t>
  </si>
  <si>
    <t>GABA_3</t>
  </si>
  <si>
    <t>GABA_4</t>
  </si>
  <si>
    <t>GABA_5</t>
  </si>
  <si>
    <t>GABA_6</t>
  </si>
  <si>
    <t>GABA_7</t>
  </si>
  <si>
    <t>GABA_8</t>
  </si>
  <si>
    <t>GABA_9</t>
  </si>
  <si>
    <t>Glu_1</t>
  </si>
  <si>
    <t>Glu_2</t>
  </si>
  <si>
    <t>Glu_3</t>
  </si>
  <si>
    <t>Glu_4</t>
  </si>
  <si>
    <t>Glu_5</t>
  </si>
  <si>
    <t>Glu_6</t>
  </si>
  <si>
    <t>Glu_7</t>
  </si>
  <si>
    <t>Glu_8</t>
  </si>
  <si>
    <t>Glu_9</t>
  </si>
  <si>
    <t>HPCs</t>
  </si>
  <si>
    <t>HPC_1</t>
  </si>
  <si>
    <t>HPC_2</t>
  </si>
  <si>
    <t>HPC_3</t>
  </si>
  <si>
    <t>HPC_4</t>
  </si>
  <si>
    <t>HPC_5</t>
  </si>
  <si>
    <t>HPC_6</t>
  </si>
  <si>
    <t>0-30°</t>
    <phoneticPr fontId="3" type="noConversion"/>
  </si>
  <si>
    <t>Control-EGFP + shScramble</t>
    <phoneticPr fontId="3" type="noConversion"/>
  </si>
  <si>
    <t>Control-EGFP + shE2F1</t>
  </si>
  <si>
    <t>MYBL2-EGFP + shE2F1</t>
    <phoneticPr fontId="3" type="noConversion"/>
  </si>
  <si>
    <t>MYBL2-EGFP + shScramble</t>
    <phoneticPr fontId="3" type="noConversion"/>
  </si>
  <si>
    <t>cell numbe</t>
    <phoneticPr fontId="3" type="noConversion"/>
  </si>
  <si>
    <t>Sum</t>
    <phoneticPr fontId="3" type="noConversion"/>
  </si>
  <si>
    <t>cell numbers per clone</t>
    <phoneticPr fontId="3" type="noConversion"/>
  </si>
  <si>
    <t>s.e.m.</t>
    <phoneticPr fontId="3" type="noConversion"/>
  </si>
  <si>
    <t>hRG</t>
    <phoneticPr fontId="3" type="noConversion"/>
  </si>
  <si>
    <t>hmRG</t>
    <phoneticPr fontId="3" type="noConversion"/>
  </si>
  <si>
    <t>neurons</t>
    <phoneticPr fontId="3" type="noConversion"/>
  </si>
  <si>
    <t>ARC</t>
  </si>
  <si>
    <t>DMH</t>
  </si>
  <si>
    <t>LH</t>
  </si>
  <si>
    <t>PMN</t>
  </si>
  <si>
    <t>Prethalamus</t>
  </si>
  <si>
    <t>PVN/SON</t>
  </si>
  <si>
    <t>SCN</t>
  </si>
  <si>
    <t>SMN</t>
  </si>
  <si>
    <t>SMN/MMN</t>
  </si>
  <si>
    <t>VMH</t>
  </si>
  <si>
    <t xml:space="preserve"> </t>
    <phoneticPr fontId="3" type="noConversion"/>
  </si>
  <si>
    <t>TE</t>
    <phoneticPr fontId="3" type="noConversion"/>
  </si>
  <si>
    <t>number</t>
    <phoneticPr fontId="3" type="noConversion"/>
  </si>
  <si>
    <t>Fig.4a</t>
  </si>
  <si>
    <t>Fig.4c</t>
  </si>
  <si>
    <t xml:space="preserve"> Supplementary fig.3b, Quantification of MADM clone size at E12.5 </t>
    <phoneticPr fontId="3" type="noConversion"/>
  </si>
  <si>
    <t>Supplementary fig.3c-e, Percentage of hRG cells (c), hmRG cells (d) and neurons (e) in MADM-labeled hypothalamic clones respectively (%)</t>
    <phoneticPr fontId="3" type="noConversion"/>
  </si>
  <si>
    <t>Supplementary fig.4c</t>
  </si>
  <si>
    <r>
      <t xml:space="preserve">Quantification of the percentage of EdU+BrdU+ cells among EdU+ cells in the MZ from the anterior to posterior hypothalamus </t>
    </r>
    <r>
      <rPr>
        <b/>
        <sz val="11"/>
        <color theme="1"/>
        <rFont val="宋体"/>
        <family val="3"/>
        <charset val="134"/>
      </rPr>
      <t>（%）</t>
    </r>
    <phoneticPr fontId="3" type="noConversion"/>
  </si>
  <si>
    <t xml:space="preserve"> Supplementary Figure 2a, Measurement of the percentage of cleavage plane orientation as the angle between the cleavage plane and the 3V surface by immunostaining PH3 at GW12 (%)</t>
    <phoneticPr fontId="3" type="noConversion"/>
  </si>
  <si>
    <t>Supplementary fig.2e, Quantification of the cleavage plane angles in mice hmRG after time-lapse imaging (%)</t>
    <phoneticPr fontId="3" type="noConversion"/>
  </si>
  <si>
    <t>Fig.5e-g</t>
    <phoneticPr fontId="3" type="noConversion"/>
  </si>
  <si>
    <t>s.e.m</t>
    <phoneticPr fontId="3" type="noConversion"/>
  </si>
  <si>
    <t>mean</t>
    <phoneticPr fontId="3" type="noConversion"/>
  </si>
  <si>
    <t>A_control</t>
    <phoneticPr fontId="3" type="noConversion"/>
  </si>
  <si>
    <t>A_RFP-shE2F1</t>
    <phoneticPr fontId="3" type="noConversion"/>
  </si>
  <si>
    <t>T_control</t>
    <phoneticPr fontId="3" type="noConversion"/>
  </si>
  <si>
    <t>T_RFP-shE2F1</t>
    <phoneticPr fontId="3" type="noConversion"/>
  </si>
  <si>
    <t>P_control</t>
    <phoneticPr fontId="3" type="noConversion"/>
  </si>
  <si>
    <t>P_RFP-shE2F1</t>
    <phoneticPr fontId="3" type="noConversion"/>
  </si>
  <si>
    <t>Fig.5e</t>
    <phoneticPr fontId="3" type="noConversion"/>
  </si>
  <si>
    <t>Fig.5f</t>
    <phoneticPr fontId="3" type="noConversion"/>
  </si>
  <si>
    <t>Fig.5g</t>
    <phoneticPr fontId="3" type="noConversion"/>
  </si>
  <si>
    <t>A,anterior, T,tuberal, P,posterior</t>
    <phoneticPr fontId="3" type="noConversion"/>
  </si>
  <si>
    <t>Fig.2a Measurements of the distance of apical migration and mitotic duration in hRG cells</t>
    <phoneticPr fontId="3" type="noConversion"/>
  </si>
  <si>
    <t>Fig.2c Measurement of the percentage of cells displaying a particular cleavage plane orientation</t>
    <phoneticPr fontId="3" type="noConversion"/>
  </si>
  <si>
    <t>Fig.2e Quantification of hmRG mitotic somal translocation distances</t>
    <phoneticPr fontId="3" type="noConversion"/>
  </si>
  <si>
    <r>
      <t xml:space="preserve">Fig.2i Quantification of the percentage of EdU+BrdU+ cells among EdU+ cells in the VZ and MZ </t>
    </r>
    <r>
      <rPr>
        <b/>
        <sz val="11"/>
        <color theme="1"/>
        <rFont val="宋体"/>
        <family val="3"/>
        <charset val="134"/>
      </rPr>
      <t>（%）</t>
    </r>
    <phoneticPr fontId="3" type="noConversion"/>
  </si>
  <si>
    <t>Fig.5e-g. Quantification for the percentage of Ki67+ cells among RFP+ cells (e), Ki67+ hRG cells among RFP+ cells in hypothalamic VZ (f) and Ki67+ hmRG cells among RFP+ cells in hypothalamic MZ (g) respectively in the anterior-posterior axes.</t>
    <phoneticPr fontId="3" type="noConversion"/>
  </si>
  <si>
    <t>Fig.5i Quantification for the percentage of Ki67+ cells among electroporated EGFP+ RFP+ cells (%)</t>
    <phoneticPr fontId="3" type="noConversion"/>
  </si>
  <si>
    <t>Fig.5j Quantification for the percentage of Ki67+ hRG cells among electroporated EGFP+ RFP+ cells in VZ (%)</t>
    <phoneticPr fontId="3" type="noConversion"/>
  </si>
  <si>
    <t>Fig.5k Quantification for the percentage of Ki67+ hmRG cells among electroporated EGFP+ RFP+ cells in MZ (%)</t>
    <phoneticPr fontId="3" type="noConversion"/>
  </si>
  <si>
    <t>Fig.1e  Quantification of the percentage of hmRG cells in the MZ from the anterior to posterior hypothalamus (%)</t>
    <phoneticPr fontId="3" type="noConversion"/>
  </si>
  <si>
    <t>anti-E2F1</t>
    <phoneticPr fontId="3" type="noConversion"/>
  </si>
  <si>
    <t>anti-GAPDH</t>
    <phoneticPr fontId="3" type="noConversion"/>
  </si>
  <si>
    <t>Fig.2g Analysis of post time-lapse hmRG daughter cell fates</t>
    <phoneticPr fontId="3" type="noConversion"/>
  </si>
  <si>
    <t>Fig. 1d Quantification of the percentage RG cells in the VZ and MZ (%)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</si>
</sst>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0;[Red]0.00"/>
  </numFmts>
  <fonts count="11">
    <font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Calibri"/>
      <family val="3"/>
      <charset val="134"/>
      <scheme val="minor"/>
    </font>
    <font>
      <sz val="11"/>
      <color theme="1"/>
      <name val="Times New Roman"/>
      <family val="1"/>
    </font>
    <font>
      <sz val="9"/>
      <name val="Calibri"/>
      <family val="2"/>
      <charset val="134"/>
      <scheme val="minor"/>
    </font>
    <font>
      <sz val="10"/>
      <color rgb="FF000000"/>
      <name val="Lucida Console"/>
      <family val="3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65" fontId="0" fillId="0" borderId="0" xfId="0" applyNumberFormat="1"/>
    <xf numFmtId="0" fontId="5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left" vertical="center" wrapText="1"/>
    </xf>
    <xf numFmtId="0" fontId="7" fillId="0" borderId="0" xfId="0" applyFont="1"/>
    <xf numFmtId="164" fontId="5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9" fillId="0" borderId="0" xfId="0" applyFont="1" applyAlignme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vertical="center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5" fontId="0" fillId="0" borderId="6" xfId="0" applyNumberFormat="1" applyBorder="1" applyAlignment="1">
      <alignment horizontal="center" vertical="center"/>
    </xf>
    <xf numFmtId="0" fontId="0" fillId="0" borderId="7" xfId="0" applyBorder="1"/>
    <xf numFmtId="165" fontId="0" fillId="0" borderId="8" xfId="0" applyNumberFormat="1" applyBorder="1" applyAlignment="1">
      <alignment horizontal="center" vertical="center"/>
    </xf>
    <xf numFmtId="0" fontId="0" fillId="0" borderId="9" xfId="0" applyBorder="1"/>
    <xf numFmtId="0" fontId="0" fillId="0" borderId="5" xfId="0" applyBorder="1"/>
    <xf numFmtId="164" fontId="5" fillId="0" borderId="10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/>
    <xf numFmtId="0" fontId="4" fillId="0" borderId="0" xfId="0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0" fillId="0" borderId="0" xfId="0" applyNumberFormat="1" applyBorder="1"/>
    <xf numFmtId="165" fontId="0" fillId="0" borderId="7" xfId="0" applyNumberFormat="1" applyBorder="1"/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/>
    <xf numFmtId="165" fontId="4" fillId="0" borderId="7" xfId="0" applyNumberFormat="1" applyFont="1" applyBorder="1"/>
    <xf numFmtId="0" fontId="0" fillId="0" borderId="8" xfId="0" applyBorder="1"/>
    <xf numFmtId="164" fontId="0" fillId="0" borderId="0" xfId="0" applyNumberFormat="1"/>
    <xf numFmtId="0" fontId="4" fillId="0" borderId="7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339666</xdr:colOff>
      <xdr:row>4</xdr:row>
      <xdr:rowOff>107674</xdr:rowOff>
    </xdr:from>
    <xdr:to>
      <xdr:col>30</xdr:col>
      <xdr:colOff>46382</xdr:colOff>
      <xdr:row>53</xdr:row>
      <xdr:rowOff>13252</xdr:rowOff>
    </xdr:to>
    <xdr:pic>
      <xdr:nvPicPr>
        <xdr:cNvPr id="2" name="图片 1" descr="Souce Data Image_final.t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82340" y="1648239"/>
          <a:ext cx="6440477" cy="84615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89646</xdr:colOff>
      <xdr:row>1</xdr:row>
      <xdr:rowOff>156882</xdr:rowOff>
    </xdr:from>
    <xdr:to>
      <xdr:col>10</xdr:col>
      <xdr:colOff>593911</xdr:colOff>
      <xdr:row>38</xdr:row>
      <xdr:rowOff>15076</xdr:rowOff>
    </xdr:to>
    <xdr:pic>
      <xdr:nvPicPr>
        <xdr:cNvPr id="3" name="图片 2" descr="rawdata_source data_2.tif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40322" y="324970"/>
          <a:ext cx="5289177" cy="6077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2"/>
  <sheetViews>
    <sheetView tabSelected="1" zoomScale="115" zoomScaleNormal="115" workbookViewId="0">
      <selection activeCell="E11" sqref="E11"/>
    </sheetView>
  </sheetViews>
  <sheetFormatPr baseColWidth="10" defaultColWidth="9" defaultRowHeight="15"/>
  <cols>
    <col min="1" max="1" width="10.1640625" style="5" customWidth="1"/>
    <col min="2" max="7" width="9" style="5"/>
    <col min="8" max="8" width="6" style="5" customWidth="1"/>
    <col min="9" max="9" width="3.33203125" style="5" customWidth="1"/>
    <col min="10" max="10" width="4" style="5" customWidth="1"/>
    <col min="11" max="11" width="13.1640625" style="5" customWidth="1"/>
    <col min="12" max="15" width="9" style="5"/>
    <col min="16" max="16" width="9.5" style="5" customWidth="1"/>
    <col min="17" max="16384" width="9" style="5"/>
  </cols>
  <sheetData>
    <row r="1" spans="1:19" ht="36.5" customHeight="1">
      <c r="A1" s="105" t="s">
        <v>105</v>
      </c>
      <c r="B1" s="105"/>
      <c r="C1" s="105"/>
      <c r="D1" s="105"/>
      <c r="E1" s="105"/>
      <c r="F1" s="105"/>
      <c r="G1" s="105"/>
      <c r="H1" s="105"/>
      <c r="I1" s="105"/>
      <c r="K1" s="107" t="s">
        <v>101</v>
      </c>
      <c r="L1" s="107"/>
      <c r="M1" s="107"/>
      <c r="N1" s="107"/>
      <c r="O1" s="107"/>
      <c r="P1" s="107"/>
      <c r="Q1" s="107"/>
      <c r="R1" s="107"/>
      <c r="S1" s="107"/>
    </row>
    <row r="2" spans="1:19" ht="19.5" customHeight="1">
      <c r="A2" s="6"/>
      <c r="B2" s="6"/>
      <c r="C2" s="6"/>
      <c r="D2" s="6"/>
      <c r="E2" s="8" t="s">
        <v>2</v>
      </c>
      <c r="F2" s="8" t="s">
        <v>3</v>
      </c>
      <c r="G2" s="6"/>
      <c r="H2" s="6"/>
      <c r="I2" s="6"/>
      <c r="K2" s="6"/>
      <c r="L2" s="6"/>
      <c r="M2" s="6"/>
      <c r="N2" s="6"/>
      <c r="O2"/>
      <c r="P2" s="21" t="s">
        <v>2</v>
      </c>
      <c r="Q2" s="21" t="s">
        <v>3</v>
      </c>
      <c r="R2" s="6"/>
      <c r="S2" s="6"/>
    </row>
    <row r="3" spans="1:19" ht="21.75" customHeight="1">
      <c r="A3" s="8" t="s">
        <v>0</v>
      </c>
      <c r="B3" s="6">
        <v>90.173410000000004</v>
      </c>
      <c r="C3" s="6">
        <v>91.071430000000007</v>
      </c>
      <c r="D3" s="6">
        <v>93.061229999999995</v>
      </c>
      <c r="E3" s="6">
        <v>91.44</v>
      </c>
      <c r="F3" s="6">
        <v>0.85329999999999995</v>
      </c>
      <c r="G3" s="6"/>
      <c r="H3" s="6"/>
      <c r="I3" s="6"/>
      <c r="K3" s="22" t="s">
        <v>4</v>
      </c>
      <c r="L3" s="6">
        <v>47.058819999999997</v>
      </c>
      <c r="M3" s="6">
        <v>55.55556</v>
      </c>
      <c r="N3" s="6">
        <v>73.529409999999999</v>
      </c>
      <c r="O3" s="103"/>
      <c r="P3" s="6">
        <v>58.71</v>
      </c>
      <c r="Q3" s="6">
        <v>7.8029999999999999</v>
      </c>
      <c r="R3" s="6"/>
      <c r="S3" s="6"/>
    </row>
    <row r="4" spans="1:19" ht="25.5" customHeight="1">
      <c r="A4" s="9" t="s">
        <v>1</v>
      </c>
      <c r="B4" s="7">
        <v>9.8265899999999995</v>
      </c>
      <c r="C4" s="7">
        <v>8.9285720000000008</v>
      </c>
      <c r="D4" s="7">
        <v>6.9387759999999998</v>
      </c>
      <c r="E4" s="7">
        <v>8.56</v>
      </c>
      <c r="F4" s="7">
        <v>0.85329999999999995</v>
      </c>
      <c r="G4" s="7"/>
      <c r="H4" s="7"/>
      <c r="I4" s="7"/>
      <c r="K4" s="22" t="s">
        <v>5</v>
      </c>
      <c r="L4" s="6">
        <v>39.215690000000002</v>
      </c>
      <c r="M4" s="6">
        <v>31.11111</v>
      </c>
      <c r="N4" s="6">
        <v>17.64706</v>
      </c>
      <c r="O4" s="103"/>
      <c r="P4" s="6">
        <v>29.32</v>
      </c>
      <c r="Q4" s="6">
        <v>6.29</v>
      </c>
      <c r="R4" s="6"/>
      <c r="S4" s="6"/>
    </row>
    <row r="5" spans="1:19" ht="31.25" customHeight="1">
      <c r="A5" s="106" t="s">
        <v>69</v>
      </c>
      <c r="B5" s="106"/>
      <c r="C5" s="106"/>
      <c r="D5" s="106"/>
      <c r="E5" s="106"/>
      <c r="F5" s="106"/>
      <c r="G5" s="106"/>
      <c r="H5" s="106"/>
      <c r="I5" s="106"/>
      <c r="K5" s="23" t="s">
        <v>6</v>
      </c>
      <c r="L5" s="7">
        <v>13.725</v>
      </c>
      <c r="M5" s="7">
        <v>13.333</v>
      </c>
      <c r="N5" s="7">
        <v>8.8234999999999992</v>
      </c>
      <c r="O5" s="103"/>
      <c r="P5" s="7">
        <v>11.96</v>
      </c>
      <c r="Q5" s="7">
        <v>1.573</v>
      </c>
      <c r="R5" s="7"/>
      <c r="S5" s="7"/>
    </row>
    <row r="6" spans="1:19" ht="26.5" customHeight="1">
      <c r="K6" s="106"/>
      <c r="L6" s="106"/>
      <c r="M6" s="106"/>
      <c r="N6" s="106"/>
      <c r="O6" s="106"/>
      <c r="P6" s="106"/>
      <c r="Q6" s="106"/>
      <c r="R6" s="106"/>
      <c r="S6" s="106"/>
    </row>
    <row r="8" spans="1:19">
      <c r="B8" s="6"/>
      <c r="C8" s="6"/>
      <c r="D8" s="6"/>
      <c r="E8" s="6"/>
    </row>
    <row r="9" spans="1:19">
      <c r="B9" s="6"/>
      <c r="C9" s="6"/>
      <c r="D9" s="6"/>
      <c r="E9" s="6"/>
    </row>
    <row r="10" spans="1:19">
      <c r="B10" s="6"/>
      <c r="C10" s="6"/>
      <c r="D10" s="6"/>
      <c r="E10" s="6"/>
    </row>
    <row r="11" spans="1:19">
      <c r="B11" s="6"/>
      <c r="C11" s="6"/>
      <c r="D11" s="6"/>
      <c r="E11" s="6"/>
    </row>
    <row r="12" spans="1:19">
      <c r="B12" s="6"/>
      <c r="C12" s="6"/>
      <c r="D12" s="6"/>
      <c r="E12" s="6"/>
    </row>
  </sheetData>
  <mergeCells count="4">
    <mergeCell ref="A1:I1"/>
    <mergeCell ref="A5:I5"/>
    <mergeCell ref="K1:S1"/>
    <mergeCell ref="K6:S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N79"/>
  <sheetViews>
    <sheetView topLeftCell="S1" zoomScale="115" zoomScaleNormal="115" workbookViewId="0">
      <selection activeCell="AH11" sqref="AH11"/>
    </sheetView>
  </sheetViews>
  <sheetFormatPr baseColWidth="10" defaultColWidth="8.83203125" defaultRowHeight="15"/>
  <cols>
    <col min="1" max="1" width="13.6640625" customWidth="1"/>
    <col min="2" max="2" width="11.6640625" customWidth="1"/>
    <col min="4" max="4" width="11.6640625" customWidth="1"/>
    <col min="5" max="5" width="13.1640625" customWidth="1"/>
    <col min="6" max="6" width="1.5" customWidth="1"/>
    <col min="10" max="10" width="4.33203125" customWidth="1"/>
    <col min="11" max="11" width="10.83203125" customWidth="1"/>
    <col min="12" max="12" width="7.1640625" customWidth="1"/>
    <col min="13" max="13" width="9.6640625" customWidth="1"/>
    <col min="14" max="14" width="9.1640625" customWidth="1"/>
    <col min="15" max="15" width="6.6640625" customWidth="1"/>
    <col min="16" max="16" width="2.1640625" customWidth="1"/>
    <col min="17" max="17" width="12.5" style="3" customWidth="1"/>
    <col min="18" max="18" width="2.6640625" customWidth="1"/>
    <col min="19" max="19" width="9.83203125" customWidth="1"/>
    <col min="20" max="20" width="12.5" customWidth="1"/>
    <col min="21" max="21" width="4.6640625" customWidth="1"/>
    <col min="22" max="22" width="12.1640625" customWidth="1"/>
    <col min="23" max="23" width="11.1640625" customWidth="1"/>
    <col min="26" max="30" width="8.5" customWidth="1"/>
    <col min="31" max="31" width="5.33203125" customWidth="1"/>
    <col min="32" max="32" width="2.6640625" customWidth="1"/>
    <col min="33" max="33" width="10.6640625" customWidth="1"/>
    <col min="35" max="35" width="20.33203125" customWidth="1"/>
    <col min="36" max="36" width="2.5" customWidth="1"/>
    <col min="37" max="37" width="7.83203125" customWidth="1"/>
    <col min="40" max="40" width="15.33203125" customWidth="1"/>
  </cols>
  <sheetData>
    <row r="1" spans="1:40" ht="62" customHeight="1">
      <c r="A1" s="110" t="s">
        <v>93</v>
      </c>
      <c r="B1" s="110"/>
      <c r="C1" s="110"/>
      <c r="D1" s="110"/>
      <c r="E1" s="110"/>
      <c r="G1" s="110" t="s">
        <v>94</v>
      </c>
      <c r="H1" s="110"/>
      <c r="I1" s="110"/>
      <c r="J1" s="110"/>
      <c r="K1" s="110"/>
      <c r="L1" s="110"/>
      <c r="M1" s="110"/>
      <c r="N1" s="110"/>
      <c r="O1" s="17"/>
      <c r="Q1" s="110" t="s">
        <v>95</v>
      </c>
      <c r="R1" s="110"/>
      <c r="S1" s="110"/>
      <c r="T1" s="110"/>
      <c r="V1" s="111" t="s">
        <v>104</v>
      </c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69"/>
      <c r="AH1" s="108" t="s">
        <v>96</v>
      </c>
      <c r="AI1" s="108"/>
      <c r="AJ1" s="16"/>
      <c r="AK1" s="16"/>
      <c r="AL1" s="109" t="s">
        <v>77</v>
      </c>
      <c r="AM1" s="109"/>
      <c r="AN1" s="109"/>
    </row>
    <row r="2" spans="1:40" ht="32" customHeight="1">
      <c r="A2" s="15" t="s">
        <v>7</v>
      </c>
      <c r="B2" s="15" t="s">
        <v>8</v>
      </c>
      <c r="C2" s="70"/>
      <c r="D2" s="70" t="s">
        <v>7</v>
      </c>
      <c r="E2" s="70" t="s">
        <v>8</v>
      </c>
      <c r="G2" s="72" t="s">
        <v>47</v>
      </c>
      <c r="H2" s="72" t="s">
        <v>10</v>
      </c>
      <c r="I2" s="72" t="s">
        <v>12</v>
      </c>
      <c r="J2" s="20"/>
      <c r="K2" s="30"/>
      <c r="L2" s="57" t="s">
        <v>11</v>
      </c>
      <c r="M2" s="57" t="s">
        <v>10</v>
      </c>
      <c r="N2" s="57" t="s">
        <v>12</v>
      </c>
      <c r="O2" s="58" t="s">
        <v>53</v>
      </c>
      <c r="Q2" s="72" t="s">
        <v>7</v>
      </c>
      <c r="R2" s="72"/>
      <c r="S2" s="47"/>
      <c r="T2" s="47" t="s">
        <v>7</v>
      </c>
      <c r="V2" s="64"/>
      <c r="W2" s="31" t="s">
        <v>13</v>
      </c>
      <c r="X2" s="31" t="s">
        <v>14</v>
      </c>
      <c r="Y2" s="31" t="s">
        <v>15</v>
      </c>
      <c r="Z2" s="31" t="s">
        <v>16</v>
      </c>
      <c r="AA2" s="31"/>
      <c r="AB2" s="31"/>
      <c r="AC2" s="31"/>
      <c r="AD2" s="31"/>
      <c r="AE2" s="31"/>
      <c r="AH2" s="72" t="s">
        <v>17</v>
      </c>
      <c r="AI2" s="72" t="s">
        <v>18</v>
      </c>
      <c r="AJ2" s="20"/>
      <c r="AK2" s="20"/>
      <c r="AL2" s="72" t="s">
        <v>4</v>
      </c>
      <c r="AM2" s="72" t="s">
        <v>5</v>
      </c>
      <c r="AN2" s="72" t="s">
        <v>6</v>
      </c>
    </row>
    <row r="3" spans="1:40" ht="16">
      <c r="A3" s="3">
        <v>60.2</v>
      </c>
      <c r="B3" s="3">
        <v>40</v>
      </c>
      <c r="C3" s="44" t="s">
        <v>2</v>
      </c>
      <c r="D3" s="33">
        <v>46.63</v>
      </c>
      <c r="E3" s="71">
        <v>33.78</v>
      </c>
      <c r="G3">
        <v>2.121</v>
      </c>
      <c r="H3">
        <v>31.875</v>
      </c>
      <c r="I3">
        <v>63.552999999999997</v>
      </c>
      <c r="K3" s="44" t="s">
        <v>52</v>
      </c>
      <c r="L3" s="50">
        <v>77</v>
      </c>
      <c r="M3" s="50">
        <v>57</v>
      </c>
      <c r="N3" s="50">
        <v>55</v>
      </c>
      <c r="O3" s="50">
        <v>189</v>
      </c>
      <c r="Q3" s="3">
        <v>70.5</v>
      </c>
      <c r="S3" s="48" t="s">
        <v>2</v>
      </c>
      <c r="T3" s="33">
        <v>38.42</v>
      </c>
      <c r="V3" s="65" t="s">
        <v>71</v>
      </c>
      <c r="W3" s="66">
        <v>3</v>
      </c>
      <c r="X3" s="66">
        <v>6</v>
      </c>
      <c r="Y3" s="66">
        <v>13</v>
      </c>
      <c r="Z3" s="66">
        <v>22</v>
      </c>
      <c r="AA3" s="50"/>
      <c r="AB3" s="50"/>
      <c r="AC3" s="50"/>
      <c r="AD3" s="50"/>
      <c r="AE3" s="50"/>
      <c r="AH3" s="10">
        <v>90.432100000000005</v>
      </c>
      <c r="AI3" s="10">
        <v>93.199650000000005</v>
      </c>
      <c r="AJ3" s="13"/>
      <c r="AK3" s="13"/>
      <c r="AL3" s="13">
        <v>93.199650000000005</v>
      </c>
      <c r="AM3" s="13">
        <v>90.438869999999994</v>
      </c>
      <c r="AN3" s="13">
        <v>90.833330000000004</v>
      </c>
    </row>
    <row r="4" spans="1:40" ht="16">
      <c r="A4" s="11">
        <v>46.4</v>
      </c>
      <c r="B4" s="11">
        <v>40</v>
      </c>
      <c r="C4" s="45" t="s">
        <v>3</v>
      </c>
      <c r="D4" s="36">
        <v>2.2280000000000002</v>
      </c>
      <c r="E4" s="46">
        <v>1.9370000000000001</v>
      </c>
      <c r="G4">
        <v>2.19</v>
      </c>
      <c r="H4">
        <v>34.148000000000003</v>
      </c>
      <c r="I4">
        <v>63.875999999999998</v>
      </c>
      <c r="K4" s="45" t="s">
        <v>9</v>
      </c>
      <c r="L4" s="51">
        <f>L3/189*100</f>
        <v>40.74074074074074</v>
      </c>
      <c r="M4" s="51">
        <f t="shared" ref="M4:N4" si="0">M3/189*100</f>
        <v>30.158730158730158</v>
      </c>
      <c r="N4" s="51">
        <f t="shared" si="0"/>
        <v>29.100529100529098</v>
      </c>
      <c r="O4" s="35"/>
      <c r="Q4" s="3">
        <v>64.953000000000003</v>
      </c>
      <c r="S4" s="49" t="s">
        <v>3</v>
      </c>
      <c r="T4" s="46">
        <v>1.8560000000000001</v>
      </c>
      <c r="V4" s="52" t="s">
        <v>9</v>
      </c>
      <c r="W4" s="51">
        <f>W3/22*100</f>
        <v>13.636363636363635</v>
      </c>
      <c r="X4" s="51">
        <f t="shared" ref="X4:Y4" si="1">X3/22*100</f>
        <v>27.27272727272727</v>
      </c>
      <c r="Y4" s="51">
        <f t="shared" si="1"/>
        <v>59.090909090909093</v>
      </c>
      <c r="Z4" s="62"/>
      <c r="AA4" s="55"/>
      <c r="AB4" s="55"/>
      <c r="AC4" s="55"/>
      <c r="AD4" s="55"/>
      <c r="AE4" s="55"/>
      <c r="AH4" s="10">
        <v>93.409090000000006</v>
      </c>
      <c r="AI4" s="10">
        <v>93.875770000000003</v>
      </c>
      <c r="AJ4" s="13"/>
      <c r="AK4" s="13"/>
      <c r="AL4" s="13">
        <v>93.875770000000003</v>
      </c>
      <c r="AM4" s="13">
        <v>92.374350000000007</v>
      </c>
      <c r="AN4" s="13">
        <v>90.909090000000006</v>
      </c>
    </row>
    <row r="5" spans="1:40">
      <c r="A5" s="11">
        <v>43</v>
      </c>
      <c r="B5" s="12">
        <v>60</v>
      </c>
      <c r="C5" s="1"/>
      <c r="D5" s="1"/>
      <c r="E5" s="1"/>
      <c r="G5">
        <v>3.3119999999999998</v>
      </c>
      <c r="H5">
        <v>34.597000000000001</v>
      </c>
      <c r="I5">
        <v>63.951999999999998</v>
      </c>
      <c r="K5" s="3"/>
      <c r="Q5" s="3">
        <v>38.832999999999998</v>
      </c>
      <c r="AH5" s="10">
        <v>94.629159999999999</v>
      </c>
      <c r="AI5" s="10">
        <v>92.872810000000001</v>
      </c>
      <c r="AJ5" s="13"/>
      <c r="AK5" s="13"/>
      <c r="AL5" s="13">
        <v>92.872810000000001</v>
      </c>
      <c r="AM5" s="13">
        <v>90.804599999999994</v>
      </c>
      <c r="AN5" s="13">
        <v>88.989170000000001</v>
      </c>
    </row>
    <row r="6" spans="1:40">
      <c r="A6" s="11">
        <v>40</v>
      </c>
      <c r="B6" s="12">
        <v>20</v>
      </c>
      <c r="C6" s="1"/>
      <c r="D6" s="1"/>
      <c r="E6" s="1"/>
      <c r="G6">
        <v>3.8220000000000001</v>
      </c>
      <c r="H6">
        <v>34.814</v>
      </c>
      <c r="I6">
        <v>64.853999999999999</v>
      </c>
      <c r="K6" s="32"/>
      <c r="L6" s="55"/>
      <c r="M6" s="55"/>
      <c r="N6" s="55"/>
      <c r="Q6" s="3">
        <v>53.712000000000003</v>
      </c>
      <c r="AH6" s="10">
        <v>94.303799999999995</v>
      </c>
      <c r="AI6" s="10">
        <v>90.438869999999994</v>
      </c>
      <c r="AJ6" s="13"/>
      <c r="AK6" s="38" t="s">
        <v>2</v>
      </c>
      <c r="AL6" s="42">
        <v>93.32</v>
      </c>
      <c r="AM6" s="42">
        <v>91.21</v>
      </c>
      <c r="AN6" s="42">
        <v>90.24</v>
      </c>
    </row>
    <row r="7" spans="1:40">
      <c r="A7" s="11">
        <v>42</v>
      </c>
      <c r="B7" s="12">
        <v>20</v>
      </c>
      <c r="C7" s="1"/>
      <c r="D7" s="1"/>
      <c r="E7" s="1"/>
      <c r="G7">
        <v>4.343</v>
      </c>
      <c r="H7">
        <v>34.871000000000002</v>
      </c>
      <c r="I7">
        <v>65.162000000000006</v>
      </c>
      <c r="K7" s="3"/>
      <c r="Q7" s="3">
        <v>37.054000000000002</v>
      </c>
      <c r="AH7" s="10">
        <v>90.944879999999998</v>
      </c>
      <c r="AI7" s="10">
        <v>92.374350000000007</v>
      </c>
      <c r="AJ7" s="13"/>
      <c r="AK7" s="40" t="s">
        <v>3</v>
      </c>
      <c r="AL7" s="43">
        <v>0.29530000000000001</v>
      </c>
      <c r="AM7" s="43">
        <v>0.59370000000000001</v>
      </c>
      <c r="AN7" s="43">
        <v>0.62770000000000004</v>
      </c>
    </row>
    <row r="8" spans="1:40">
      <c r="A8" s="11">
        <v>54</v>
      </c>
      <c r="B8" s="11">
        <v>20</v>
      </c>
      <c r="C8" s="2"/>
      <c r="D8" s="2"/>
      <c r="E8" s="2"/>
      <c r="G8">
        <v>4.7709999999999999</v>
      </c>
      <c r="H8">
        <v>35.04</v>
      </c>
      <c r="I8">
        <v>65.707999999999998</v>
      </c>
      <c r="K8" s="3"/>
      <c r="Q8" s="3">
        <v>30.92</v>
      </c>
      <c r="AH8" s="10">
        <v>93.27731</v>
      </c>
      <c r="AI8" s="10">
        <v>90.804599999999994</v>
      </c>
      <c r="AJ8" s="13"/>
      <c r="AK8" s="13"/>
      <c r="AL8" s="13"/>
      <c r="AM8" s="13"/>
      <c r="AN8" s="13"/>
    </row>
    <row r="9" spans="1:40">
      <c r="A9" s="11">
        <v>70.400000000000006</v>
      </c>
      <c r="B9" s="11">
        <v>15</v>
      </c>
      <c r="C9" s="2"/>
      <c r="D9" s="2"/>
      <c r="E9" s="2"/>
      <c r="G9">
        <v>5.1319999999999997</v>
      </c>
      <c r="H9">
        <v>35.097999999999999</v>
      </c>
      <c r="I9">
        <v>67.302999999999997</v>
      </c>
      <c r="K9" s="3"/>
      <c r="Q9" s="3">
        <v>55.707999999999998</v>
      </c>
      <c r="AH9" s="10">
        <v>91.703059999999994</v>
      </c>
      <c r="AI9" s="10">
        <v>90.833330000000004</v>
      </c>
      <c r="AJ9" s="13"/>
      <c r="AK9" s="13"/>
      <c r="AL9" s="13"/>
      <c r="AM9" s="13"/>
      <c r="AN9" s="13"/>
    </row>
    <row r="10" spans="1:40">
      <c r="A10" s="11">
        <v>28</v>
      </c>
      <c r="B10" s="11">
        <v>15</v>
      </c>
      <c r="C10" s="2"/>
      <c r="D10" s="2"/>
      <c r="E10" s="2"/>
      <c r="G10">
        <v>5.3250000000000002</v>
      </c>
      <c r="H10">
        <v>35.177999999999997</v>
      </c>
      <c r="I10">
        <v>67.588999999999999</v>
      </c>
      <c r="Q10" s="3">
        <v>19.798999999999999</v>
      </c>
      <c r="AH10" s="10">
        <v>94.75806</v>
      </c>
      <c r="AI10" s="10">
        <v>90.909090000000006</v>
      </c>
      <c r="AJ10" s="13"/>
      <c r="AK10" s="13"/>
      <c r="AL10" s="13"/>
      <c r="AM10" s="13"/>
      <c r="AN10" s="13"/>
    </row>
    <row r="11" spans="1:40">
      <c r="A11" s="11">
        <v>48.74</v>
      </c>
      <c r="B11" s="11">
        <v>15</v>
      </c>
      <c r="C11" s="2"/>
      <c r="D11" s="2"/>
      <c r="E11" s="2"/>
      <c r="G11">
        <v>6.36</v>
      </c>
      <c r="H11">
        <v>36.569000000000003</v>
      </c>
      <c r="I11">
        <v>68.498999999999995</v>
      </c>
      <c r="Q11" s="3">
        <v>42.143999999999998</v>
      </c>
      <c r="AH11" s="10">
        <v>90.243899999999996</v>
      </c>
      <c r="AI11" s="10">
        <v>88.989170000000001</v>
      </c>
      <c r="AJ11" s="13"/>
      <c r="AK11" s="13"/>
      <c r="AL11" s="13"/>
      <c r="AM11" s="13"/>
      <c r="AN11" s="13"/>
    </row>
    <row r="12" spans="1:40">
      <c r="A12" s="11">
        <v>38.67</v>
      </c>
      <c r="B12" s="11">
        <v>15</v>
      </c>
      <c r="C12" s="2"/>
      <c r="D12" s="2"/>
      <c r="E12" s="2"/>
      <c r="G12">
        <v>6.5819999999999999</v>
      </c>
      <c r="H12">
        <v>36.573</v>
      </c>
      <c r="I12">
        <v>70.233000000000004</v>
      </c>
      <c r="Q12" s="3">
        <v>55.814</v>
      </c>
      <c r="AG12" s="38" t="s">
        <v>2</v>
      </c>
      <c r="AH12" s="39">
        <v>92.63</v>
      </c>
      <c r="AI12" s="39">
        <v>91.59</v>
      </c>
      <c r="AJ12" s="13"/>
      <c r="AK12" s="13"/>
      <c r="AL12" s="13"/>
      <c r="AM12" s="13"/>
      <c r="AN12" s="13"/>
    </row>
    <row r="13" spans="1:40">
      <c r="A13" s="11">
        <v>53.2</v>
      </c>
      <c r="B13" s="11">
        <v>15</v>
      </c>
      <c r="C13" s="2"/>
      <c r="D13" s="2"/>
      <c r="E13" s="2"/>
      <c r="G13">
        <v>6.7990000000000004</v>
      </c>
      <c r="H13">
        <v>37.51</v>
      </c>
      <c r="I13">
        <v>70.852000000000004</v>
      </c>
      <c r="Q13" s="3">
        <v>32.81</v>
      </c>
      <c r="AG13" s="40" t="s">
        <v>3</v>
      </c>
      <c r="AH13" s="41">
        <v>0.60750000000000004</v>
      </c>
      <c r="AI13" s="41">
        <v>0.52470000000000006</v>
      </c>
      <c r="AJ13" s="13"/>
      <c r="AK13" s="13"/>
      <c r="AL13" s="13"/>
      <c r="AM13" s="13"/>
      <c r="AN13" s="13"/>
    </row>
    <row r="14" spans="1:40">
      <c r="A14" s="11">
        <v>31.6</v>
      </c>
      <c r="B14" s="11">
        <v>30</v>
      </c>
      <c r="C14" s="2"/>
      <c r="D14" s="2"/>
      <c r="E14" s="2"/>
      <c r="G14">
        <v>6.9109999999999996</v>
      </c>
      <c r="H14">
        <v>38.771000000000001</v>
      </c>
      <c r="I14">
        <v>71.587999999999994</v>
      </c>
      <c r="K14" s="3"/>
      <c r="Q14" s="3">
        <v>47.238999999999997</v>
      </c>
      <c r="AH14" s="14"/>
      <c r="AI14" s="14"/>
      <c r="AJ14" s="14"/>
      <c r="AK14" s="14"/>
    </row>
    <row r="15" spans="1:40">
      <c r="A15" s="11">
        <v>33.6</v>
      </c>
      <c r="B15" s="11">
        <v>30</v>
      </c>
      <c r="C15" s="2"/>
      <c r="D15" s="2"/>
      <c r="E15" s="2"/>
      <c r="G15">
        <v>7.0739999999999998</v>
      </c>
      <c r="H15">
        <v>38.991</v>
      </c>
      <c r="I15">
        <v>73.241</v>
      </c>
      <c r="K15" s="3"/>
      <c r="Q15" s="3">
        <v>34.905999999999999</v>
      </c>
    </row>
    <row r="16" spans="1:40">
      <c r="A16" s="11">
        <v>27.95</v>
      </c>
      <c r="B16" s="11">
        <v>15</v>
      </c>
      <c r="C16" s="2"/>
      <c r="D16" s="2"/>
      <c r="E16" s="2"/>
      <c r="G16">
        <v>7.5229999999999997</v>
      </c>
      <c r="H16">
        <v>39.423999999999999</v>
      </c>
      <c r="I16">
        <v>74.129000000000005</v>
      </c>
      <c r="K16" s="3"/>
      <c r="Q16" s="3">
        <v>33.816000000000003</v>
      </c>
    </row>
    <row r="17" spans="1:17">
      <c r="A17" s="11">
        <v>42.93</v>
      </c>
      <c r="B17" s="11">
        <v>15</v>
      </c>
      <c r="C17" s="2"/>
      <c r="D17" s="2"/>
      <c r="E17" s="2"/>
      <c r="G17">
        <v>8.0670000000000002</v>
      </c>
      <c r="H17">
        <v>41.594999999999999</v>
      </c>
      <c r="I17">
        <v>74.257999999999996</v>
      </c>
      <c r="K17" s="3"/>
      <c r="Q17" s="3">
        <v>37.729999999999997</v>
      </c>
    </row>
    <row r="18" spans="1:17">
      <c r="A18" s="11">
        <v>46.94</v>
      </c>
      <c r="B18" s="3">
        <v>30</v>
      </c>
      <c r="G18">
        <v>8.09</v>
      </c>
      <c r="H18">
        <v>41.781999999999996</v>
      </c>
      <c r="I18">
        <v>75.075999999999993</v>
      </c>
      <c r="K18" s="3"/>
      <c r="Q18" s="3">
        <v>15.529</v>
      </c>
    </row>
    <row r="19" spans="1:17">
      <c r="A19" s="3">
        <v>21.81</v>
      </c>
      <c r="B19" s="3">
        <v>60</v>
      </c>
      <c r="G19">
        <v>8.2370000000000001</v>
      </c>
      <c r="H19">
        <v>41.795000000000002</v>
      </c>
      <c r="I19">
        <v>75.572999999999993</v>
      </c>
      <c r="K19" s="3"/>
      <c r="Q19" s="3">
        <v>32.219000000000001</v>
      </c>
    </row>
    <row r="20" spans="1:17">
      <c r="A20" s="3">
        <v>31.88</v>
      </c>
      <c r="B20" s="3">
        <v>15</v>
      </c>
      <c r="G20">
        <v>8.49</v>
      </c>
      <c r="H20">
        <v>41.795000000000002</v>
      </c>
      <c r="I20">
        <v>75.927999999999997</v>
      </c>
      <c r="K20" s="3"/>
      <c r="Q20" s="3">
        <v>35.484000000000002</v>
      </c>
    </row>
    <row r="21" spans="1:17">
      <c r="A21" s="3">
        <v>22.36</v>
      </c>
      <c r="B21" s="3">
        <v>30</v>
      </c>
      <c r="G21">
        <v>8.8710000000000004</v>
      </c>
      <c r="H21">
        <v>41.798000000000002</v>
      </c>
      <c r="I21">
        <v>75.963999999999999</v>
      </c>
      <c r="K21" s="3"/>
      <c r="Q21" s="3">
        <v>48.091999999999999</v>
      </c>
    </row>
    <row r="22" spans="1:17">
      <c r="A22" s="3">
        <v>24.567</v>
      </c>
      <c r="B22" s="3">
        <v>20</v>
      </c>
      <c r="G22">
        <v>8.9930000000000003</v>
      </c>
      <c r="H22">
        <v>41.933999999999997</v>
      </c>
      <c r="I22">
        <v>76.159000000000006</v>
      </c>
      <c r="K22" s="3"/>
      <c r="Q22" s="3">
        <v>35.231999999999999</v>
      </c>
    </row>
    <row r="23" spans="1:17">
      <c r="A23" s="3">
        <v>50.612000000000002</v>
      </c>
      <c r="B23" s="3">
        <v>40</v>
      </c>
      <c r="G23">
        <v>9.1159999999999997</v>
      </c>
      <c r="H23">
        <v>42.118000000000002</v>
      </c>
      <c r="I23">
        <v>76.763999999999996</v>
      </c>
      <c r="K23" s="3"/>
      <c r="Q23" s="3">
        <v>33</v>
      </c>
    </row>
    <row r="24" spans="1:17">
      <c r="A24" s="3">
        <v>49.554000000000002</v>
      </c>
      <c r="B24" s="3">
        <v>40</v>
      </c>
      <c r="G24">
        <v>9.5670000000000002</v>
      </c>
      <c r="H24">
        <v>42.610999999999997</v>
      </c>
      <c r="I24">
        <v>77.296000000000006</v>
      </c>
      <c r="K24" s="3"/>
      <c r="Q24" s="3">
        <v>16.795000000000002</v>
      </c>
    </row>
    <row r="25" spans="1:17">
      <c r="A25" s="3">
        <v>20.513999999999999</v>
      </c>
      <c r="B25" s="3">
        <v>30</v>
      </c>
      <c r="G25">
        <v>9.8569999999999993</v>
      </c>
      <c r="H25">
        <v>42.704000000000001</v>
      </c>
      <c r="I25">
        <v>77.525000000000006</v>
      </c>
      <c r="K25" s="3"/>
      <c r="Q25" s="3">
        <v>35.701999999999998</v>
      </c>
    </row>
    <row r="26" spans="1:17">
      <c r="A26" s="3">
        <v>54.195</v>
      </c>
      <c r="B26" s="3">
        <v>30</v>
      </c>
      <c r="G26">
        <v>10.045</v>
      </c>
      <c r="H26">
        <v>42.847000000000001</v>
      </c>
      <c r="I26">
        <v>78.103999999999999</v>
      </c>
      <c r="K26" s="3"/>
      <c r="Q26" s="3">
        <v>33.308</v>
      </c>
    </row>
    <row r="27" spans="1:17">
      <c r="A27" s="3">
        <v>45.197000000000003</v>
      </c>
      <c r="B27" s="3">
        <v>45</v>
      </c>
      <c r="G27">
        <v>10.065</v>
      </c>
      <c r="H27">
        <v>45.143000000000001</v>
      </c>
      <c r="I27">
        <v>79.778000000000006</v>
      </c>
      <c r="K27" s="3"/>
      <c r="Q27" s="3">
        <v>52.604999999999997</v>
      </c>
    </row>
    <row r="28" spans="1:17">
      <c r="A28" s="3">
        <v>50.32</v>
      </c>
      <c r="B28" s="3">
        <v>45</v>
      </c>
      <c r="G28">
        <v>10.86</v>
      </c>
      <c r="H28">
        <v>45.92</v>
      </c>
      <c r="I28">
        <v>80.287999999999997</v>
      </c>
      <c r="K28" s="3"/>
      <c r="Q28" s="3">
        <v>35.158000000000001</v>
      </c>
    </row>
    <row r="29" spans="1:17">
      <c r="A29" s="3">
        <v>41.838000000000001</v>
      </c>
      <c r="B29" s="3">
        <v>45</v>
      </c>
      <c r="G29">
        <v>11.098000000000001</v>
      </c>
      <c r="H29">
        <v>46.103999999999999</v>
      </c>
      <c r="I29">
        <v>81.603999999999999</v>
      </c>
      <c r="K29" s="3"/>
      <c r="Q29" s="3">
        <v>30.792000000000002</v>
      </c>
    </row>
    <row r="30" spans="1:17">
      <c r="A30" s="3">
        <v>79.012</v>
      </c>
      <c r="B30" s="3">
        <v>30</v>
      </c>
      <c r="G30">
        <v>11.378</v>
      </c>
      <c r="H30">
        <v>47.966000000000001</v>
      </c>
      <c r="I30">
        <v>81.790000000000006</v>
      </c>
      <c r="K30" s="3"/>
      <c r="Q30" s="3">
        <v>56.96</v>
      </c>
    </row>
    <row r="31" spans="1:17">
      <c r="A31" s="3">
        <v>78.379000000000005</v>
      </c>
      <c r="B31" s="3">
        <v>30</v>
      </c>
      <c r="G31">
        <v>11.48</v>
      </c>
      <c r="H31">
        <v>49.534999999999997</v>
      </c>
      <c r="I31">
        <v>83.052000000000007</v>
      </c>
      <c r="K31" s="3"/>
      <c r="Q31" s="3">
        <v>41.863</v>
      </c>
    </row>
    <row r="32" spans="1:17">
      <c r="A32" s="3">
        <v>57.158000000000001</v>
      </c>
      <c r="B32" s="3">
        <v>45</v>
      </c>
      <c r="G32">
        <v>12.278</v>
      </c>
      <c r="H32">
        <v>49.771999999999998</v>
      </c>
      <c r="I32">
        <v>83.42</v>
      </c>
      <c r="K32" s="3"/>
      <c r="Q32" s="3">
        <v>22.542000000000002</v>
      </c>
    </row>
    <row r="33" spans="1:17">
      <c r="A33" s="3">
        <v>46.204000000000001</v>
      </c>
      <c r="B33" s="3">
        <v>20</v>
      </c>
      <c r="G33">
        <v>13.053000000000001</v>
      </c>
      <c r="H33">
        <v>49.923000000000002</v>
      </c>
      <c r="I33">
        <v>83.66</v>
      </c>
      <c r="K33" s="3"/>
      <c r="Q33" s="3">
        <v>60.848999999999997</v>
      </c>
    </row>
    <row r="34" spans="1:17">
      <c r="A34" s="3">
        <v>32.360999999999997</v>
      </c>
      <c r="B34" s="3">
        <v>40</v>
      </c>
      <c r="G34">
        <v>13.441000000000001</v>
      </c>
      <c r="H34">
        <v>50.206999999999994</v>
      </c>
      <c r="I34">
        <v>84.103999999999999</v>
      </c>
      <c r="K34" s="3"/>
      <c r="Q34" s="3">
        <v>53.048000000000002</v>
      </c>
    </row>
    <row r="35" spans="1:17">
      <c r="A35" s="3">
        <v>31.736999999999998</v>
      </c>
      <c r="B35" s="3">
        <v>60</v>
      </c>
      <c r="G35">
        <v>13.542999999999999</v>
      </c>
      <c r="H35">
        <v>50.426000000000002</v>
      </c>
      <c r="I35">
        <v>85.323999999999998</v>
      </c>
      <c r="K35" s="3"/>
      <c r="Q35" s="3">
        <v>15.426</v>
      </c>
    </row>
    <row r="36" spans="1:17">
      <c r="A36" s="3">
        <v>74.244</v>
      </c>
      <c r="B36" s="3">
        <v>45</v>
      </c>
      <c r="G36">
        <v>13.685</v>
      </c>
      <c r="H36">
        <v>50.707999999999998</v>
      </c>
      <c r="I36">
        <v>85.337999999999994</v>
      </c>
      <c r="K36" s="3"/>
      <c r="Q36" s="3">
        <v>24.911000000000001</v>
      </c>
    </row>
    <row r="37" spans="1:17">
      <c r="A37" s="3">
        <v>64.695999999999998</v>
      </c>
      <c r="B37" s="3">
        <v>45</v>
      </c>
      <c r="G37">
        <v>14.343999999999999</v>
      </c>
      <c r="H37">
        <v>51.540999999999997</v>
      </c>
      <c r="I37">
        <v>86.191999999999993</v>
      </c>
      <c r="K37" s="3"/>
      <c r="Q37" s="3">
        <v>31.178999999999998</v>
      </c>
    </row>
    <row r="38" spans="1:17">
      <c r="A38" s="3">
        <v>69.936999999999998</v>
      </c>
      <c r="B38" s="3">
        <v>45</v>
      </c>
      <c r="G38">
        <v>14.536</v>
      </c>
      <c r="H38">
        <v>52.043999999999997</v>
      </c>
      <c r="I38">
        <v>86.347999999999999</v>
      </c>
      <c r="K38" s="3"/>
      <c r="Q38" s="3">
        <v>33.479999999999997</v>
      </c>
    </row>
    <row r="39" spans="1:17">
      <c r="A39" s="3">
        <v>40.924999999999997</v>
      </c>
      <c r="B39" s="3">
        <v>45</v>
      </c>
      <c r="G39">
        <v>15.381</v>
      </c>
      <c r="H39">
        <v>52.110999999999997</v>
      </c>
      <c r="I39">
        <v>86.688999999999993</v>
      </c>
      <c r="K39" s="3"/>
      <c r="Q39" s="3">
        <v>40.14</v>
      </c>
    </row>
    <row r="40" spans="1:17">
      <c r="A40" s="3">
        <v>35.448999999999998</v>
      </c>
      <c r="B40" s="3">
        <v>45</v>
      </c>
      <c r="G40">
        <v>16.170999999999999</v>
      </c>
      <c r="H40">
        <v>52.667999999999999</v>
      </c>
      <c r="I40">
        <v>86.704999999999998</v>
      </c>
      <c r="K40" s="3"/>
      <c r="Q40" s="3">
        <v>38.752000000000002</v>
      </c>
    </row>
    <row r="41" spans="1:17">
      <c r="A41" s="3">
        <v>55.712000000000003</v>
      </c>
      <c r="B41" s="3">
        <v>30</v>
      </c>
      <c r="G41">
        <v>16.457000000000001</v>
      </c>
      <c r="H41">
        <v>52.701999999999998</v>
      </c>
      <c r="I41">
        <v>87.424000000000007</v>
      </c>
      <c r="K41" s="3"/>
      <c r="Q41" s="3">
        <v>34.015000000000001</v>
      </c>
    </row>
    <row r="42" spans="1:17">
      <c r="A42" s="3">
        <v>70.168000000000006</v>
      </c>
      <c r="B42" s="3">
        <v>45</v>
      </c>
      <c r="G42">
        <v>17.423999999999999</v>
      </c>
      <c r="H42">
        <v>53.067999999999998</v>
      </c>
      <c r="I42">
        <v>87.796999999999997</v>
      </c>
      <c r="K42" s="3"/>
      <c r="Q42" s="3">
        <v>40.405000000000001</v>
      </c>
    </row>
    <row r="43" spans="1:17">
      <c r="A43" s="3">
        <v>51.645000000000003</v>
      </c>
      <c r="B43" s="3">
        <v>45</v>
      </c>
      <c r="G43">
        <v>17.837</v>
      </c>
      <c r="H43">
        <v>53.226999999999997</v>
      </c>
      <c r="I43">
        <v>90</v>
      </c>
      <c r="K43" s="3"/>
      <c r="Q43" s="3">
        <v>17.097999999999999</v>
      </c>
    </row>
    <row r="44" spans="1:17">
      <c r="A44" s="3">
        <v>70.570999999999998</v>
      </c>
      <c r="B44" s="3">
        <v>60</v>
      </c>
      <c r="G44">
        <v>17.928000000000001</v>
      </c>
      <c r="H44">
        <v>55.268999999999998</v>
      </c>
      <c r="I44">
        <v>90.063000000000002</v>
      </c>
      <c r="K44" s="3"/>
      <c r="Q44" s="3">
        <v>39.115000000000002</v>
      </c>
    </row>
    <row r="45" spans="1:17">
      <c r="A45" s="3">
        <v>65.622</v>
      </c>
      <c r="B45" s="3">
        <v>30</v>
      </c>
      <c r="G45">
        <v>18.643999999999998</v>
      </c>
      <c r="H45">
        <v>55.454999999999998</v>
      </c>
      <c r="I45">
        <v>91.414000000000001</v>
      </c>
      <c r="K45" s="3"/>
      <c r="Q45" s="3">
        <v>33.844000000000001</v>
      </c>
    </row>
    <row r="46" spans="1:17">
      <c r="A46" s="3">
        <v>57.466999999999999</v>
      </c>
      <c r="B46" s="3">
        <v>45</v>
      </c>
      <c r="G46">
        <v>18.920000000000002</v>
      </c>
      <c r="H46">
        <v>55.631</v>
      </c>
      <c r="I46">
        <v>92.397999999999996</v>
      </c>
      <c r="K46" s="3"/>
      <c r="Q46" s="3">
        <v>40.659999999999997</v>
      </c>
    </row>
    <row r="47" spans="1:17">
      <c r="A47" s="3">
        <v>42.253</v>
      </c>
      <c r="B47" s="3">
        <v>30</v>
      </c>
      <c r="G47">
        <v>19.074999999999999</v>
      </c>
      <c r="H47">
        <v>55.914000000000001</v>
      </c>
      <c r="I47">
        <v>92.676000000000002</v>
      </c>
      <c r="K47" s="3"/>
      <c r="Q47" s="3">
        <v>38.037999999999997</v>
      </c>
    </row>
    <row r="48" spans="1:17">
      <c r="A48" s="3">
        <v>25.105</v>
      </c>
      <c r="B48" s="3">
        <v>15</v>
      </c>
      <c r="G48">
        <v>19.193000000000001</v>
      </c>
      <c r="H48">
        <v>56.481000000000002</v>
      </c>
      <c r="I48">
        <v>92.738</v>
      </c>
      <c r="K48" s="3"/>
      <c r="Q48" s="3">
        <v>51.5</v>
      </c>
    </row>
    <row r="49" spans="1:17">
      <c r="A49" s="3">
        <v>34.216999999999999</v>
      </c>
      <c r="B49" s="3">
        <v>30</v>
      </c>
      <c r="G49">
        <v>19.312000000000001</v>
      </c>
      <c r="H49">
        <v>56.820999999999998</v>
      </c>
      <c r="I49">
        <v>93.551000000000002</v>
      </c>
      <c r="K49" s="3"/>
      <c r="Q49" s="3">
        <v>48.670999999999999</v>
      </c>
    </row>
    <row r="50" spans="1:17">
      <c r="A50" s="3">
        <v>46.518999999999998</v>
      </c>
      <c r="B50" s="3">
        <v>40</v>
      </c>
      <c r="G50">
        <v>19.431000000000001</v>
      </c>
      <c r="H50">
        <v>57.343000000000004</v>
      </c>
      <c r="I50">
        <v>93.614000000000004</v>
      </c>
      <c r="K50" s="3"/>
      <c r="Q50" s="3">
        <v>22.015000000000001</v>
      </c>
    </row>
    <row r="51" spans="1:17">
      <c r="A51" s="3">
        <v>35.088999999999999</v>
      </c>
      <c r="B51" s="3">
        <v>40</v>
      </c>
      <c r="G51">
        <v>19.739999999999998</v>
      </c>
      <c r="H51">
        <v>57.637999999999998</v>
      </c>
      <c r="I51">
        <v>99.191000000000003</v>
      </c>
      <c r="K51" s="3"/>
      <c r="Q51" s="3">
        <v>22.015000000000001</v>
      </c>
    </row>
    <row r="52" spans="1:17">
      <c r="G52">
        <v>20.376000000000001</v>
      </c>
      <c r="H52">
        <v>58.465000000000003</v>
      </c>
      <c r="I52">
        <v>99.281000000000006</v>
      </c>
      <c r="K52" s="3"/>
    </row>
    <row r="53" spans="1:17">
      <c r="G53">
        <v>20.864000000000001</v>
      </c>
      <c r="H53">
        <v>58.665999999999997</v>
      </c>
      <c r="I53">
        <v>100.30500000000001</v>
      </c>
      <c r="K53" s="3"/>
    </row>
    <row r="54" spans="1:17">
      <c r="G54">
        <v>21.175000000000001</v>
      </c>
      <c r="H54">
        <v>59.25</v>
      </c>
      <c r="I54">
        <v>103.818</v>
      </c>
      <c r="K54" s="3"/>
    </row>
    <row r="55" spans="1:17">
      <c r="G55">
        <v>21.222000000000001</v>
      </c>
      <c r="H55">
        <v>59.292000000000002</v>
      </c>
      <c r="I55">
        <v>106.18300000000001</v>
      </c>
      <c r="K55" s="3"/>
    </row>
    <row r="56" spans="1:17">
      <c r="G56">
        <v>21.768000000000001</v>
      </c>
      <c r="H56">
        <v>59.317999999999998</v>
      </c>
      <c r="I56">
        <v>106.568</v>
      </c>
      <c r="K56" s="3"/>
    </row>
    <row r="57" spans="1:17">
      <c r="G57">
        <v>21.79</v>
      </c>
      <c r="H57">
        <v>60.036999999999999</v>
      </c>
      <c r="I57">
        <v>110.462</v>
      </c>
      <c r="K57" s="3"/>
    </row>
    <row r="58" spans="1:17">
      <c r="G58">
        <v>22.555</v>
      </c>
      <c r="H58">
        <v>60.139000000000003</v>
      </c>
      <c r="K58" s="3"/>
    </row>
    <row r="59" spans="1:17">
      <c r="G59">
        <v>23.306000000000001</v>
      </c>
      <c r="H59">
        <v>60.387999999999998</v>
      </c>
      <c r="K59" s="3"/>
    </row>
    <row r="60" spans="1:17">
      <c r="G60">
        <v>23.361999999999998</v>
      </c>
      <c r="K60" s="3"/>
    </row>
    <row r="61" spans="1:17">
      <c r="G61">
        <v>23.693999999999999</v>
      </c>
      <c r="K61" s="3"/>
    </row>
    <row r="62" spans="1:17">
      <c r="G62">
        <v>24.204000000000001</v>
      </c>
      <c r="K62" s="3"/>
    </row>
    <row r="63" spans="1:17">
      <c r="G63">
        <v>24.55</v>
      </c>
      <c r="K63" s="3"/>
    </row>
    <row r="64" spans="1:17">
      <c r="G64">
        <v>25.277999999999999</v>
      </c>
      <c r="K64" s="3"/>
    </row>
    <row r="65" spans="7:11">
      <c r="G65">
        <v>25.637</v>
      </c>
      <c r="K65" s="3"/>
    </row>
    <row r="66" spans="7:11">
      <c r="G66">
        <v>25.672000000000001</v>
      </c>
      <c r="K66" s="3"/>
    </row>
    <row r="67" spans="7:11">
      <c r="G67">
        <v>25.777000000000001</v>
      </c>
      <c r="K67" s="3"/>
    </row>
    <row r="68" spans="7:11">
      <c r="G68">
        <v>26.15</v>
      </c>
      <c r="K68" s="3"/>
    </row>
    <row r="69" spans="7:11">
      <c r="G69">
        <v>26.574999999999999</v>
      </c>
      <c r="K69" s="3"/>
    </row>
    <row r="70" spans="7:11">
      <c r="G70">
        <v>27.010999999999999</v>
      </c>
      <c r="K70" s="3"/>
    </row>
    <row r="71" spans="7:11">
      <c r="G71">
        <v>27.16</v>
      </c>
      <c r="K71" s="3"/>
    </row>
    <row r="72" spans="7:11">
      <c r="G72">
        <v>27.358000000000001</v>
      </c>
      <c r="K72" s="3"/>
    </row>
    <row r="73" spans="7:11">
      <c r="G73">
        <v>27.707000000000001</v>
      </c>
      <c r="K73" s="3"/>
    </row>
    <row r="74" spans="7:11">
      <c r="G74">
        <v>28.221</v>
      </c>
      <c r="K74" s="3"/>
    </row>
    <row r="75" spans="7:11">
      <c r="G75">
        <v>28.686</v>
      </c>
      <c r="K75" s="3"/>
    </row>
    <row r="76" spans="7:11">
      <c r="G76">
        <v>29.085999999999999</v>
      </c>
      <c r="K76" s="3"/>
    </row>
    <row r="77" spans="7:11">
      <c r="G77">
        <v>29.523</v>
      </c>
      <c r="K77" s="3"/>
    </row>
    <row r="78" spans="7:11">
      <c r="G78">
        <v>30.721</v>
      </c>
      <c r="K78" s="3"/>
    </row>
    <row r="79" spans="7:11">
      <c r="G79">
        <v>30.893000000000001</v>
      </c>
      <c r="K79" s="3"/>
    </row>
  </sheetData>
  <mergeCells count="6">
    <mergeCell ref="AH1:AI1"/>
    <mergeCell ref="AL1:AN1"/>
    <mergeCell ref="A1:E1"/>
    <mergeCell ref="G1:N1"/>
    <mergeCell ref="Q1:T1"/>
    <mergeCell ref="V1:AF1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G21"/>
  <sheetViews>
    <sheetView zoomScale="130" zoomScaleNormal="130" workbookViewId="0">
      <selection activeCell="J14" sqref="J14"/>
    </sheetView>
  </sheetViews>
  <sheetFormatPr baseColWidth="10" defaultColWidth="8.83203125" defaultRowHeight="15"/>
  <cols>
    <col min="2" max="2" width="10.1640625" style="3" customWidth="1"/>
    <col min="3" max="3" width="10" customWidth="1"/>
    <col min="4" max="4" width="2.6640625" customWidth="1"/>
    <col min="5" max="5" width="9.6640625" customWidth="1"/>
  </cols>
  <sheetData>
    <row r="1" spans="1:7">
      <c r="A1" s="19" t="s">
        <v>72</v>
      </c>
      <c r="B1" s="28" t="s">
        <v>19</v>
      </c>
      <c r="C1" s="25" t="s">
        <v>21</v>
      </c>
      <c r="E1" s="69" t="s">
        <v>73</v>
      </c>
      <c r="F1" s="28" t="s">
        <v>19</v>
      </c>
      <c r="G1" s="28" t="s">
        <v>20</v>
      </c>
    </row>
    <row r="2" spans="1:7">
      <c r="B2" s="27" t="s">
        <v>40</v>
      </c>
      <c r="C2" s="3">
        <v>1130</v>
      </c>
      <c r="F2" s="27" t="s">
        <v>41</v>
      </c>
      <c r="G2" s="3">
        <v>563</v>
      </c>
    </row>
    <row r="3" spans="1:7">
      <c r="B3" s="27" t="s">
        <v>22</v>
      </c>
      <c r="C3" s="3">
        <v>623</v>
      </c>
      <c r="D3" s="26"/>
      <c r="F3" s="27" t="s">
        <v>42</v>
      </c>
      <c r="G3" s="3">
        <v>78</v>
      </c>
    </row>
    <row r="4" spans="1:7">
      <c r="B4" s="27" t="s">
        <v>23</v>
      </c>
      <c r="C4" s="3">
        <v>558</v>
      </c>
      <c r="F4" s="27" t="s">
        <v>43</v>
      </c>
      <c r="G4" s="3">
        <v>135</v>
      </c>
    </row>
    <row r="5" spans="1:7">
      <c r="B5" s="27" t="s">
        <v>24</v>
      </c>
      <c r="C5" s="3">
        <v>368</v>
      </c>
      <c r="F5" s="27" t="s">
        <v>44</v>
      </c>
      <c r="G5" s="3">
        <v>126</v>
      </c>
    </row>
    <row r="6" spans="1:7">
      <c r="B6" s="27" t="s">
        <v>25</v>
      </c>
      <c r="C6" s="3">
        <v>329</v>
      </c>
      <c r="F6" s="27" t="s">
        <v>45</v>
      </c>
      <c r="G6" s="3">
        <v>93</v>
      </c>
    </row>
    <row r="7" spans="1:7">
      <c r="B7" s="27" t="s">
        <v>26</v>
      </c>
      <c r="C7" s="3">
        <v>320</v>
      </c>
      <c r="F7" s="27" t="s">
        <v>46</v>
      </c>
      <c r="G7" s="3">
        <v>135</v>
      </c>
    </row>
    <row r="8" spans="1:7">
      <c r="B8" s="27" t="s">
        <v>27</v>
      </c>
      <c r="C8" s="3">
        <v>308</v>
      </c>
      <c r="F8" s="30"/>
      <c r="G8" s="29">
        <f>SUM(G2:G7)</f>
        <v>1130</v>
      </c>
    </row>
    <row r="9" spans="1:7">
      <c r="B9" s="27" t="s">
        <v>28</v>
      </c>
      <c r="C9" s="3">
        <v>300</v>
      </c>
    </row>
    <row r="10" spans="1:7">
      <c r="B10" s="27" t="s">
        <v>29</v>
      </c>
      <c r="C10" s="3">
        <v>210</v>
      </c>
    </row>
    <row r="11" spans="1:7">
      <c r="B11" s="27" t="s">
        <v>30</v>
      </c>
      <c r="C11" s="3">
        <v>134</v>
      </c>
    </row>
    <row r="12" spans="1:7">
      <c r="B12" s="27" t="s">
        <v>31</v>
      </c>
      <c r="C12" s="3">
        <v>651</v>
      </c>
    </row>
    <row r="13" spans="1:7">
      <c r="B13" s="27" t="s">
        <v>32</v>
      </c>
      <c r="C13" s="3">
        <v>508</v>
      </c>
    </row>
    <row r="14" spans="1:7">
      <c r="B14" s="27" t="s">
        <v>33</v>
      </c>
      <c r="C14" s="3">
        <v>275</v>
      </c>
    </row>
    <row r="15" spans="1:7">
      <c r="B15" s="27" t="s">
        <v>34</v>
      </c>
      <c r="C15" s="3">
        <v>254</v>
      </c>
    </row>
    <row r="16" spans="1:7">
      <c r="B16" s="27" t="s">
        <v>35</v>
      </c>
      <c r="C16" s="3">
        <v>237</v>
      </c>
    </row>
    <row r="17" spans="2:3">
      <c r="B17" s="27" t="s">
        <v>36</v>
      </c>
      <c r="C17" s="3">
        <v>185</v>
      </c>
    </row>
    <row r="18" spans="2:3">
      <c r="B18" s="27" t="s">
        <v>37</v>
      </c>
      <c r="C18" s="3">
        <v>178</v>
      </c>
    </row>
    <row r="19" spans="2:3">
      <c r="B19" s="27" t="s">
        <v>38</v>
      </c>
      <c r="C19" s="3">
        <v>101</v>
      </c>
    </row>
    <row r="20" spans="2:3">
      <c r="B20" s="27" t="s">
        <v>39</v>
      </c>
      <c r="C20" s="3">
        <v>245</v>
      </c>
    </row>
    <row r="21" spans="2:3">
      <c r="B21" s="29"/>
      <c r="C21" s="29">
        <f>SUM(C2:C20)</f>
        <v>6914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AQ16"/>
  <sheetViews>
    <sheetView topLeftCell="J1" zoomScale="115" zoomScaleNormal="115" workbookViewId="0">
      <selection activeCell="N12" sqref="N12"/>
    </sheetView>
  </sheetViews>
  <sheetFormatPr baseColWidth="10" defaultColWidth="8.83203125" defaultRowHeight="15"/>
  <cols>
    <col min="1" max="1" width="12.5" customWidth="1"/>
    <col min="2" max="3" width="10.6640625" customWidth="1"/>
    <col min="4" max="4" width="14.33203125" customWidth="1"/>
    <col min="5" max="5" width="10.6640625" customWidth="1"/>
    <col min="6" max="6" width="14.33203125" customWidth="1"/>
    <col min="7" max="7" width="11" customWidth="1"/>
    <col min="8" max="8" width="18.1640625" customWidth="1"/>
    <col min="9" max="9" width="2.5" customWidth="1"/>
    <col min="20" max="20" width="2.33203125" customWidth="1"/>
    <col min="21" max="21" width="11.6640625" customWidth="1"/>
    <col min="22" max="22" width="10.6640625" customWidth="1"/>
    <col min="23" max="23" width="12" customWidth="1"/>
    <col min="24" max="24" width="9.1640625" customWidth="1"/>
    <col min="25" max="25" width="2.1640625" customWidth="1"/>
    <col min="26" max="26" width="9.6640625" customWidth="1"/>
    <col min="32" max="32" width="3" customWidth="1"/>
    <col min="33" max="33" width="11.6640625" customWidth="1"/>
    <col min="34" max="34" width="10.6640625" customWidth="1"/>
    <col min="35" max="35" width="12" customWidth="1"/>
    <col min="36" max="36" width="9.1640625" customWidth="1"/>
    <col min="37" max="37" width="2.6640625" customWidth="1"/>
    <col min="38" max="38" width="9.6640625" customWidth="1"/>
  </cols>
  <sheetData>
    <row r="1" spans="1:43" ht="50" customHeight="1">
      <c r="A1" s="93" t="s">
        <v>80</v>
      </c>
      <c r="B1" s="112" t="s">
        <v>97</v>
      </c>
      <c r="C1" s="112"/>
      <c r="D1" s="112"/>
      <c r="E1" s="112"/>
      <c r="F1" s="112"/>
      <c r="G1" s="112"/>
      <c r="H1" s="113"/>
      <c r="I1" s="18"/>
      <c r="J1" s="74" t="s">
        <v>98</v>
      </c>
      <c r="K1" s="75"/>
      <c r="L1" s="75"/>
      <c r="M1" s="75"/>
      <c r="N1" s="75"/>
      <c r="O1" s="75"/>
      <c r="P1" s="75"/>
      <c r="Q1" s="75"/>
      <c r="R1" s="76"/>
      <c r="S1" s="77"/>
      <c r="U1" s="74" t="s">
        <v>99</v>
      </c>
      <c r="V1" s="75"/>
      <c r="W1" s="75"/>
      <c r="X1" s="75"/>
      <c r="Y1" s="75"/>
      <c r="Z1" s="75"/>
      <c r="AA1" s="75"/>
      <c r="AB1" s="75"/>
      <c r="AC1" s="76"/>
      <c r="AD1" s="76"/>
      <c r="AE1" s="86"/>
      <c r="AG1" s="74" t="s">
        <v>100</v>
      </c>
      <c r="AH1" s="75"/>
      <c r="AI1" s="75"/>
      <c r="AJ1" s="75"/>
      <c r="AK1" s="75"/>
      <c r="AL1" s="75"/>
      <c r="AM1" s="75"/>
      <c r="AN1" s="75"/>
      <c r="AO1" s="76"/>
      <c r="AP1" s="76"/>
      <c r="AQ1" s="77"/>
    </row>
    <row r="2" spans="1:43" ht="40.5" customHeight="1">
      <c r="A2" s="94" t="s">
        <v>89</v>
      </c>
      <c r="B2" s="50"/>
      <c r="C2" s="95" t="s">
        <v>83</v>
      </c>
      <c r="D2" s="95" t="s">
        <v>84</v>
      </c>
      <c r="E2" s="95" t="s">
        <v>85</v>
      </c>
      <c r="F2" s="95" t="s">
        <v>86</v>
      </c>
      <c r="G2" s="95" t="s">
        <v>87</v>
      </c>
      <c r="H2" s="104" t="s">
        <v>88</v>
      </c>
      <c r="J2" s="78" t="s">
        <v>48</v>
      </c>
      <c r="K2" s="79" t="s">
        <v>49</v>
      </c>
      <c r="L2" s="79" t="s">
        <v>51</v>
      </c>
      <c r="M2" s="79" t="s">
        <v>50</v>
      </c>
      <c r="N2" s="80"/>
      <c r="O2" s="54"/>
      <c r="P2" s="37" t="s">
        <v>48</v>
      </c>
      <c r="Q2" s="37" t="s">
        <v>49</v>
      </c>
      <c r="R2" s="37" t="s">
        <v>51</v>
      </c>
      <c r="S2" s="87" t="s">
        <v>50</v>
      </c>
      <c r="U2" s="78" t="s">
        <v>48</v>
      </c>
      <c r="V2" s="79" t="s">
        <v>49</v>
      </c>
      <c r="W2" s="79" t="s">
        <v>51</v>
      </c>
      <c r="X2" s="79" t="s">
        <v>50</v>
      </c>
      <c r="Y2" s="80"/>
      <c r="Z2" s="54"/>
      <c r="AA2" s="37" t="s">
        <v>48</v>
      </c>
      <c r="AB2" s="37" t="s">
        <v>49</v>
      </c>
      <c r="AC2" s="37" t="s">
        <v>51</v>
      </c>
      <c r="AD2" s="37" t="s">
        <v>50</v>
      </c>
      <c r="AE2" s="83"/>
      <c r="AG2" s="78" t="s">
        <v>48</v>
      </c>
      <c r="AH2" s="79" t="s">
        <v>49</v>
      </c>
      <c r="AI2" s="79" t="s">
        <v>51</v>
      </c>
      <c r="AJ2" s="79" t="s">
        <v>50</v>
      </c>
      <c r="AK2" s="80"/>
      <c r="AL2" s="54"/>
      <c r="AM2" s="37" t="s">
        <v>48</v>
      </c>
      <c r="AN2" s="37" t="s">
        <v>49</v>
      </c>
      <c r="AO2" s="37" t="s">
        <v>51</v>
      </c>
      <c r="AP2" s="37" t="s">
        <v>50</v>
      </c>
      <c r="AQ2" s="81"/>
    </row>
    <row r="3" spans="1:43">
      <c r="A3" s="94"/>
      <c r="B3" s="95" t="s">
        <v>82</v>
      </c>
      <c r="C3" s="71">
        <v>17.489999999999998</v>
      </c>
      <c r="D3" s="71">
        <v>7.8579999999999997</v>
      </c>
      <c r="E3" s="71">
        <v>15.53</v>
      </c>
      <c r="F3" s="71">
        <v>6.7140000000000004</v>
      </c>
      <c r="G3" s="71">
        <v>12.61</v>
      </c>
      <c r="H3" s="96">
        <v>5.843</v>
      </c>
      <c r="J3" s="88">
        <v>15.38</v>
      </c>
      <c r="K3" s="50">
        <v>6.67</v>
      </c>
      <c r="L3" s="50">
        <v>21.43</v>
      </c>
      <c r="M3" s="50">
        <v>12.5</v>
      </c>
      <c r="N3" s="55"/>
      <c r="O3" s="21" t="s">
        <v>2</v>
      </c>
      <c r="P3" s="73">
        <v>14.41</v>
      </c>
      <c r="Q3" s="73">
        <v>5.6719999999999997</v>
      </c>
      <c r="R3" s="73">
        <v>15.76</v>
      </c>
      <c r="S3" s="89">
        <v>11.86</v>
      </c>
      <c r="U3" s="82">
        <v>18.75</v>
      </c>
      <c r="V3" s="73">
        <v>4.7618999999999998</v>
      </c>
      <c r="W3" s="73">
        <v>33.333300000000001</v>
      </c>
      <c r="X3" s="73">
        <v>14.8148</v>
      </c>
      <c r="Y3" s="55"/>
      <c r="Z3" s="21" t="s">
        <v>2</v>
      </c>
      <c r="AA3" s="73">
        <v>22.39</v>
      </c>
      <c r="AB3" s="73">
        <v>10.85</v>
      </c>
      <c r="AC3" s="73">
        <v>20.32</v>
      </c>
      <c r="AD3" s="73">
        <v>17.3</v>
      </c>
      <c r="AE3" s="83"/>
      <c r="AG3" s="82">
        <v>10</v>
      </c>
      <c r="AH3" s="73">
        <v>9.0909089999999999</v>
      </c>
      <c r="AI3" s="73">
        <v>20</v>
      </c>
      <c r="AJ3" s="73">
        <v>11.764710000000001</v>
      </c>
      <c r="AK3" s="55"/>
      <c r="AL3" s="21" t="s">
        <v>2</v>
      </c>
      <c r="AM3" s="73">
        <v>12.64</v>
      </c>
      <c r="AN3" s="73">
        <v>3.552</v>
      </c>
      <c r="AO3" s="73">
        <v>14.58</v>
      </c>
      <c r="AP3" s="73">
        <v>9.9789999999999992</v>
      </c>
      <c r="AQ3" s="83"/>
    </row>
    <row r="4" spans="1:43">
      <c r="A4" s="94"/>
      <c r="B4" s="95" t="s">
        <v>81</v>
      </c>
      <c r="C4" s="71">
        <v>2.1440000000000001</v>
      </c>
      <c r="D4" s="71">
        <v>0.74260000000000004</v>
      </c>
      <c r="E4" s="71">
        <v>1.28</v>
      </c>
      <c r="F4" s="71">
        <v>1.4219999999999999</v>
      </c>
      <c r="G4" s="71">
        <v>2.48</v>
      </c>
      <c r="H4" s="96">
        <v>2.0990000000000002</v>
      </c>
      <c r="J4" s="88">
        <v>12.5</v>
      </c>
      <c r="K4" s="50">
        <v>6.1</v>
      </c>
      <c r="L4" s="50">
        <v>8.4700000000000006</v>
      </c>
      <c r="M4" s="50">
        <v>11.94</v>
      </c>
      <c r="N4" s="55"/>
      <c r="O4" s="53" t="s">
        <v>3</v>
      </c>
      <c r="P4" s="51">
        <v>1.9890000000000001</v>
      </c>
      <c r="Q4" s="51">
        <v>0.74829999999999997</v>
      </c>
      <c r="R4" s="51">
        <v>1.681</v>
      </c>
      <c r="S4" s="90">
        <v>1.077</v>
      </c>
      <c r="U4" s="82">
        <v>15.625</v>
      </c>
      <c r="V4" s="73">
        <v>14.2857</v>
      </c>
      <c r="W4" s="73">
        <v>9.0909099999999992</v>
      </c>
      <c r="X4" s="73">
        <v>21.739100000000001</v>
      </c>
      <c r="Y4" s="55"/>
      <c r="Z4" s="53" t="s">
        <v>3</v>
      </c>
      <c r="AA4" s="51">
        <v>3.2149999999999999</v>
      </c>
      <c r="AB4" s="51">
        <v>1.538</v>
      </c>
      <c r="AC4" s="51">
        <v>3.6970000000000001</v>
      </c>
      <c r="AD4" s="51">
        <v>1.9019999999999999</v>
      </c>
      <c r="AE4" s="83"/>
      <c r="AG4" s="82">
        <v>10.52632</v>
      </c>
      <c r="AH4" s="73">
        <v>3.3333330000000001</v>
      </c>
      <c r="AI4" s="73">
        <v>8.3333329999999997</v>
      </c>
      <c r="AJ4" s="73">
        <v>5.8823530000000002</v>
      </c>
      <c r="AK4" s="55"/>
      <c r="AL4" s="53" t="s">
        <v>3</v>
      </c>
      <c r="AM4" s="51">
        <v>2.363</v>
      </c>
      <c r="AN4" s="51">
        <v>1.4139999999999999</v>
      </c>
      <c r="AO4" s="51">
        <v>2.1760000000000002</v>
      </c>
      <c r="AP4" s="51">
        <v>1.5669999999999999</v>
      </c>
      <c r="AQ4" s="83"/>
    </row>
    <row r="5" spans="1:43">
      <c r="A5" s="94"/>
      <c r="B5" s="95"/>
      <c r="C5" s="73"/>
      <c r="D5" s="97"/>
      <c r="E5" s="97"/>
      <c r="F5" s="97"/>
      <c r="G5" s="97"/>
      <c r="H5" s="98"/>
      <c r="J5" s="88">
        <v>10.34</v>
      </c>
      <c r="K5" s="50">
        <v>3.77</v>
      </c>
      <c r="L5" s="50">
        <v>11.43</v>
      </c>
      <c r="M5" s="50">
        <v>11.11</v>
      </c>
      <c r="N5" s="55"/>
      <c r="O5" s="55"/>
      <c r="P5" s="55"/>
      <c r="Q5" s="55"/>
      <c r="R5" s="55"/>
      <c r="S5" s="83"/>
      <c r="U5" s="82">
        <v>18.181799999999999</v>
      </c>
      <c r="V5" s="73">
        <v>11.1111</v>
      </c>
      <c r="W5" s="73">
        <v>15.384600000000001</v>
      </c>
      <c r="X5" s="73">
        <v>12.5</v>
      </c>
      <c r="Y5" s="55"/>
      <c r="Z5" s="55"/>
      <c r="AA5" s="55"/>
      <c r="AB5" s="55"/>
      <c r="AC5" s="55"/>
      <c r="AD5" s="55"/>
      <c r="AE5" s="83"/>
      <c r="AG5" s="82">
        <v>7.1428570000000002</v>
      </c>
      <c r="AH5" s="73">
        <v>0</v>
      </c>
      <c r="AI5" s="73">
        <v>9.0909089999999999</v>
      </c>
      <c r="AJ5" s="73">
        <v>15.38462</v>
      </c>
      <c r="AK5" s="55"/>
      <c r="AL5" s="55"/>
      <c r="AM5" s="55"/>
      <c r="AN5" s="55"/>
      <c r="AO5" s="55"/>
      <c r="AP5" s="55"/>
      <c r="AQ5" s="83"/>
    </row>
    <row r="6" spans="1:43">
      <c r="A6" s="94" t="s">
        <v>90</v>
      </c>
      <c r="B6" s="95"/>
      <c r="C6" s="99" t="s">
        <v>83</v>
      </c>
      <c r="D6" s="100" t="s">
        <v>84</v>
      </c>
      <c r="E6" s="99" t="s">
        <v>85</v>
      </c>
      <c r="F6" s="100" t="s">
        <v>86</v>
      </c>
      <c r="G6" s="99" t="s">
        <v>87</v>
      </c>
      <c r="H6" s="101" t="s">
        <v>88</v>
      </c>
      <c r="J6" s="88">
        <v>8.82</v>
      </c>
      <c r="K6" s="50">
        <v>8.33</v>
      </c>
      <c r="L6" s="50">
        <v>18.18</v>
      </c>
      <c r="M6" s="50">
        <v>14.75</v>
      </c>
      <c r="N6" s="55"/>
      <c r="O6" s="55"/>
      <c r="P6" s="55"/>
      <c r="Q6" s="55"/>
      <c r="R6" s="55"/>
      <c r="S6" s="83"/>
      <c r="U6" s="82">
        <v>16.666699999999999</v>
      </c>
      <c r="V6" s="73">
        <v>13.6364</v>
      </c>
      <c r="W6" s="73">
        <v>33.333300000000001</v>
      </c>
      <c r="X6" s="73">
        <v>22.7273</v>
      </c>
      <c r="Y6" s="55"/>
      <c r="Z6" s="55"/>
      <c r="AA6" s="55"/>
      <c r="AB6" s="55"/>
      <c r="AC6" s="55"/>
      <c r="AD6" s="55"/>
      <c r="AE6" s="83"/>
      <c r="AG6" s="82">
        <v>8</v>
      </c>
      <c r="AH6" s="73">
        <v>5.5555560000000002</v>
      </c>
      <c r="AI6" s="73">
        <v>13.043480000000001</v>
      </c>
      <c r="AJ6" s="73">
        <v>8.6956520000000008</v>
      </c>
      <c r="AK6" s="55"/>
      <c r="AL6" s="55"/>
      <c r="AM6" s="55"/>
      <c r="AN6" s="55"/>
      <c r="AO6" s="55"/>
      <c r="AP6" s="55"/>
      <c r="AQ6" s="83"/>
    </row>
    <row r="7" spans="1:43">
      <c r="A7" s="94"/>
      <c r="B7" s="95" t="s">
        <v>82</v>
      </c>
      <c r="C7" s="71">
        <v>24.07</v>
      </c>
      <c r="D7" s="71">
        <v>9.2219999999999995</v>
      </c>
      <c r="E7" s="71">
        <v>15.62</v>
      </c>
      <c r="F7" s="71">
        <v>7.7130000000000001</v>
      </c>
      <c r="G7" s="71">
        <v>9.3539999999999992</v>
      </c>
      <c r="H7" s="96">
        <v>7.4930000000000003</v>
      </c>
      <c r="J7" s="88">
        <v>11.48</v>
      </c>
      <c r="K7" s="50">
        <v>3.45</v>
      </c>
      <c r="L7" s="50">
        <v>18.420000000000002</v>
      </c>
      <c r="M7" s="50">
        <v>15.38</v>
      </c>
      <c r="N7" s="55"/>
      <c r="O7" s="55"/>
      <c r="P7" s="55"/>
      <c r="Q7" s="55"/>
      <c r="R7" s="55"/>
      <c r="S7" s="83"/>
      <c r="U7" s="82">
        <v>21.428599999999999</v>
      </c>
      <c r="V7" s="73">
        <v>13.333299999999999</v>
      </c>
      <c r="W7" s="73">
        <v>20</v>
      </c>
      <c r="X7" s="73">
        <v>22.222200000000001</v>
      </c>
      <c r="Y7" s="55"/>
      <c r="Z7" s="55"/>
      <c r="AA7" s="55"/>
      <c r="AB7" s="55"/>
      <c r="AC7" s="55"/>
      <c r="AD7" s="55"/>
      <c r="AE7" s="83"/>
      <c r="AG7" s="82">
        <v>11.11111</v>
      </c>
      <c r="AH7" s="73">
        <v>0</v>
      </c>
      <c r="AI7" s="73">
        <v>20.56</v>
      </c>
      <c r="AJ7" s="73">
        <v>13.793100000000001</v>
      </c>
      <c r="AK7" s="55"/>
      <c r="AL7" s="55"/>
      <c r="AM7" s="55"/>
      <c r="AN7" s="55"/>
      <c r="AO7" s="55"/>
      <c r="AP7" s="55"/>
      <c r="AQ7" s="83"/>
    </row>
    <row r="8" spans="1:43">
      <c r="A8" s="94"/>
      <c r="B8" s="95" t="s">
        <v>81</v>
      </c>
      <c r="C8" s="71">
        <v>4.9000000000000004</v>
      </c>
      <c r="D8" s="71">
        <v>1.077</v>
      </c>
      <c r="E8" s="71">
        <v>1.5449999999999999</v>
      </c>
      <c r="F8" s="71">
        <v>2.3559999999999999</v>
      </c>
      <c r="G8" s="71">
        <v>1.7450000000000001</v>
      </c>
      <c r="H8" s="96">
        <v>0.63419999999999999</v>
      </c>
      <c r="J8" s="88">
        <v>23.81</v>
      </c>
      <c r="K8" s="50">
        <v>5.71</v>
      </c>
      <c r="L8" s="50">
        <v>17.02</v>
      </c>
      <c r="M8" s="50">
        <v>12.77</v>
      </c>
      <c r="N8" s="55"/>
      <c r="O8" s="55"/>
      <c r="P8" s="55"/>
      <c r="Q8" s="55"/>
      <c r="R8" s="55"/>
      <c r="S8" s="83"/>
      <c r="U8" s="82">
        <v>40</v>
      </c>
      <c r="V8" s="73">
        <v>8</v>
      </c>
      <c r="W8" s="73">
        <v>20</v>
      </c>
      <c r="X8" s="73">
        <v>16.666699999999999</v>
      </c>
      <c r="Y8" s="55"/>
      <c r="Z8" s="55"/>
      <c r="AA8" s="55"/>
      <c r="AB8" s="55"/>
      <c r="AC8" s="55"/>
      <c r="AD8" s="55"/>
      <c r="AE8" s="83"/>
      <c r="AG8" s="82">
        <v>16.66667</v>
      </c>
      <c r="AH8" s="73">
        <v>3.3333330000000001</v>
      </c>
      <c r="AI8" s="73">
        <v>10</v>
      </c>
      <c r="AJ8" s="73">
        <v>14.28571</v>
      </c>
      <c r="AK8" s="55"/>
      <c r="AL8" s="55"/>
      <c r="AM8" s="55"/>
      <c r="AN8" s="55"/>
      <c r="AO8" s="55"/>
      <c r="AP8" s="55"/>
      <c r="AQ8" s="83"/>
    </row>
    <row r="9" spans="1:43">
      <c r="A9" s="94"/>
      <c r="B9" s="95"/>
      <c r="C9" s="73"/>
      <c r="D9" s="97"/>
      <c r="E9" s="97"/>
      <c r="F9" s="97"/>
      <c r="G9" s="97"/>
      <c r="H9" s="98"/>
      <c r="J9" s="88">
        <v>18.52</v>
      </c>
      <c r="K9" s="50"/>
      <c r="L9" s="50">
        <v>15.38</v>
      </c>
      <c r="M9" s="50">
        <v>10.98</v>
      </c>
      <c r="N9" s="55"/>
      <c r="O9" s="55"/>
      <c r="P9" s="55"/>
      <c r="Q9" s="55"/>
      <c r="R9" s="55"/>
      <c r="S9" s="83"/>
      <c r="U9" s="82">
        <v>26.087</v>
      </c>
      <c r="V9" s="73"/>
      <c r="W9" s="73">
        <v>11.1111</v>
      </c>
      <c r="X9" s="73">
        <v>20</v>
      </c>
      <c r="Y9" s="55"/>
      <c r="Z9" s="55"/>
      <c r="AA9" s="55"/>
      <c r="AB9" s="55"/>
      <c r="AC9" s="55"/>
      <c r="AD9" s="55"/>
      <c r="AE9" s="83"/>
      <c r="AG9" s="82">
        <v>25</v>
      </c>
      <c r="AH9" s="73"/>
      <c r="AI9" s="73">
        <v>21</v>
      </c>
      <c r="AJ9" s="73">
        <v>6.451613</v>
      </c>
      <c r="AK9" s="55"/>
      <c r="AL9" s="55"/>
      <c r="AM9" s="55"/>
      <c r="AN9" s="55"/>
      <c r="AO9" s="55"/>
      <c r="AP9" s="55"/>
      <c r="AQ9" s="83"/>
    </row>
    <row r="10" spans="1:43">
      <c r="A10" s="94" t="s">
        <v>91</v>
      </c>
      <c r="B10" s="95"/>
      <c r="C10" s="99" t="s">
        <v>83</v>
      </c>
      <c r="D10" s="100" t="s">
        <v>84</v>
      </c>
      <c r="E10" s="99" t="s">
        <v>85</v>
      </c>
      <c r="F10" s="100" t="s">
        <v>86</v>
      </c>
      <c r="G10" s="99" t="s">
        <v>87</v>
      </c>
      <c r="H10" s="101" t="s">
        <v>88</v>
      </c>
      <c r="J10" s="88"/>
      <c r="K10" s="50"/>
      <c r="L10" s="50"/>
      <c r="M10" s="50">
        <v>5.41</v>
      </c>
      <c r="N10" s="55"/>
      <c r="O10" s="55"/>
      <c r="P10" s="55"/>
      <c r="Q10" s="55"/>
      <c r="R10" s="55"/>
      <c r="S10" s="83"/>
      <c r="U10" s="84"/>
      <c r="V10" s="51"/>
      <c r="W10" s="51"/>
      <c r="X10" s="51">
        <v>7.69231</v>
      </c>
      <c r="Y10" s="62"/>
      <c r="Z10" s="62"/>
      <c r="AA10" s="62"/>
      <c r="AB10" s="62"/>
      <c r="AC10" s="62"/>
      <c r="AD10" s="62"/>
      <c r="AE10" s="85"/>
      <c r="AG10" s="84"/>
      <c r="AH10" s="51"/>
      <c r="AI10" s="51"/>
      <c r="AJ10" s="51">
        <v>3.5714290000000002</v>
      </c>
      <c r="AK10" s="62"/>
      <c r="AL10" s="62"/>
      <c r="AM10" s="62"/>
      <c r="AN10" s="62"/>
      <c r="AO10" s="62"/>
      <c r="AP10" s="62"/>
      <c r="AQ10" s="85"/>
    </row>
    <row r="11" spans="1:43">
      <c r="A11" s="94"/>
      <c r="B11" s="95" t="s">
        <v>82</v>
      </c>
      <c r="C11" s="71">
        <v>16.87</v>
      </c>
      <c r="D11" s="71">
        <v>6.8179999999999996</v>
      </c>
      <c r="E11" s="71">
        <v>16.88</v>
      </c>
      <c r="F11" s="71">
        <v>1.909</v>
      </c>
      <c r="G11" s="71">
        <v>11.43</v>
      </c>
      <c r="H11" s="96">
        <v>2.1989999999999998</v>
      </c>
      <c r="J11" s="91"/>
      <c r="K11" s="92"/>
      <c r="L11" s="62"/>
      <c r="M11" s="62"/>
      <c r="N11" s="62"/>
      <c r="O11" s="62"/>
      <c r="P11" s="62"/>
      <c r="Q11" s="62"/>
      <c r="R11" s="62"/>
      <c r="S11" s="85"/>
      <c r="U11" s="4"/>
      <c r="V11" s="4"/>
      <c r="AG11" s="4"/>
      <c r="AH11" s="4"/>
    </row>
    <row r="12" spans="1:43">
      <c r="A12" s="94"/>
      <c r="B12" s="95" t="s">
        <v>81</v>
      </c>
      <c r="C12" s="71">
        <v>1.329</v>
      </c>
      <c r="D12" s="71">
        <v>1.79</v>
      </c>
      <c r="E12" s="71">
        <v>2.081</v>
      </c>
      <c r="F12" s="71">
        <v>1.171</v>
      </c>
      <c r="G12" s="71">
        <v>3.282</v>
      </c>
      <c r="H12" s="96">
        <v>1.2330000000000001</v>
      </c>
      <c r="U12" s="4"/>
      <c r="V12" s="4"/>
      <c r="AG12" s="4"/>
      <c r="AH12" s="4"/>
    </row>
    <row r="13" spans="1:43">
      <c r="A13" s="94"/>
      <c r="B13" s="50"/>
      <c r="C13" s="50"/>
      <c r="D13" s="55"/>
      <c r="E13" s="55"/>
      <c r="F13" s="55"/>
      <c r="G13" s="55"/>
      <c r="H13" s="83"/>
      <c r="U13" s="4"/>
      <c r="V13" s="4"/>
      <c r="AG13" s="4"/>
      <c r="AH13" s="4"/>
    </row>
    <row r="14" spans="1:43">
      <c r="A14" s="102"/>
      <c r="B14" s="62" t="s">
        <v>92</v>
      </c>
      <c r="C14" s="62"/>
      <c r="D14" s="62"/>
      <c r="E14" s="62"/>
      <c r="F14" s="62"/>
      <c r="G14" s="62"/>
      <c r="H14" s="85"/>
      <c r="U14" s="4"/>
      <c r="V14" s="4"/>
      <c r="AG14" s="4"/>
      <c r="AH14" s="4"/>
    </row>
    <row r="15" spans="1:43">
      <c r="U15" s="4"/>
      <c r="V15" s="4"/>
      <c r="AG15" s="4"/>
      <c r="AH15" s="4"/>
    </row>
    <row r="16" spans="1:43">
      <c r="U16" s="4"/>
      <c r="V16" s="4"/>
      <c r="AG16" s="4"/>
      <c r="AH16" s="4"/>
    </row>
  </sheetData>
  <mergeCells count="1">
    <mergeCell ref="B1:H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T67"/>
  <sheetViews>
    <sheetView zoomScale="115" zoomScaleNormal="115" workbookViewId="0">
      <selection activeCell="U13" sqref="U13"/>
    </sheetView>
  </sheetViews>
  <sheetFormatPr baseColWidth="10" defaultColWidth="8.83203125" defaultRowHeight="15"/>
  <cols>
    <col min="1" max="1" width="6.83203125" customWidth="1"/>
    <col min="4" max="4" width="9.6640625" customWidth="1"/>
    <col min="5" max="5" width="4.6640625" customWidth="1"/>
    <col min="6" max="6" width="12" customWidth="1"/>
    <col min="11" max="11" width="3.5" customWidth="1"/>
    <col min="15" max="15" width="1.33203125" customWidth="1"/>
    <col min="16" max="16" width="13" customWidth="1"/>
  </cols>
  <sheetData>
    <row r="1" spans="1:20" ht="40.5" customHeight="1">
      <c r="A1" s="114" t="s">
        <v>78</v>
      </c>
      <c r="B1" s="114"/>
      <c r="C1" s="114"/>
      <c r="D1" s="114"/>
      <c r="E1" s="114"/>
      <c r="F1" s="114"/>
      <c r="G1" s="114"/>
      <c r="H1" s="114"/>
      <c r="I1" s="114"/>
      <c r="L1" s="114" t="s">
        <v>79</v>
      </c>
      <c r="M1" s="114"/>
      <c r="N1" s="114"/>
      <c r="O1" s="114"/>
      <c r="P1" s="114"/>
      <c r="Q1" s="114"/>
      <c r="R1" s="114"/>
      <c r="S1" s="114"/>
      <c r="T1" s="114"/>
    </row>
    <row r="2" spans="1:20">
      <c r="B2" s="15" t="s">
        <v>47</v>
      </c>
      <c r="C2" s="15" t="s">
        <v>10</v>
      </c>
      <c r="D2" s="15" t="s">
        <v>12</v>
      </c>
      <c r="F2" s="30"/>
      <c r="G2" s="57" t="s">
        <v>11</v>
      </c>
      <c r="H2" s="57" t="s">
        <v>10</v>
      </c>
      <c r="I2" s="57" t="s">
        <v>12</v>
      </c>
      <c r="J2" s="58" t="s">
        <v>53</v>
      </c>
      <c r="L2" s="72" t="s">
        <v>47</v>
      </c>
      <c r="M2" s="72" t="s">
        <v>10</v>
      </c>
      <c r="N2" s="72" t="s">
        <v>12</v>
      </c>
      <c r="P2" s="30"/>
      <c r="Q2" s="57" t="s">
        <v>11</v>
      </c>
      <c r="R2" s="57" t="s">
        <v>10</v>
      </c>
      <c r="S2" s="57" t="s">
        <v>12</v>
      </c>
      <c r="T2" s="58" t="s">
        <v>53</v>
      </c>
    </row>
    <row r="3" spans="1:20">
      <c r="B3">
        <v>29.527999999999999</v>
      </c>
      <c r="C3">
        <v>57.506999999999998</v>
      </c>
      <c r="D3">
        <v>69.317999999999998</v>
      </c>
      <c r="F3" s="44" t="s">
        <v>52</v>
      </c>
      <c r="G3" s="32">
        <v>59</v>
      </c>
      <c r="H3" s="32">
        <v>56</v>
      </c>
      <c r="I3" s="32">
        <v>65</v>
      </c>
      <c r="J3" s="56">
        <v>180</v>
      </c>
      <c r="L3">
        <v>10.86</v>
      </c>
      <c r="M3">
        <v>38.951999999999998</v>
      </c>
      <c r="N3">
        <v>77.381</v>
      </c>
      <c r="P3" s="44" t="s">
        <v>52</v>
      </c>
      <c r="Q3" s="32">
        <v>37</v>
      </c>
      <c r="R3" s="32">
        <v>9</v>
      </c>
      <c r="S3" s="32">
        <v>2</v>
      </c>
      <c r="T3" s="56">
        <f>SUM(Q3:S3)</f>
        <v>48</v>
      </c>
    </row>
    <row r="4" spans="1:20">
      <c r="B4">
        <v>16.606999999999999</v>
      </c>
      <c r="C4">
        <v>52.386000000000003</v>
      </c>
      <c r="D4">
        <v>64.510999999999996</v>
      </c>
      <c r="F4" s="45" t="s">
        <v>9</v>
      </c>
      <c r="G4" s="36">
        <f>G3/180*100</f>
        <v>32.777777777777779</v>
      </c>
      <c r="H4" s="36">
        <f t="shared" ref="H4:I4" si="0">H3/180*100</f>
        <v>31.111111111111111</v>
      </c>
      <c r="I4" s="36">
        <f t="shared" si="0"/>
        <v>36.111111111111107</v>
      </c>
      <c r="J4" s="35"/>
      <c r="L4">
        <v>21.117000000000001</v>
      </c>
      <c r="M4">
        <v>36.396999999999998</v>
      </c>
      <c r="N4">
        <v>60.326000000000001</v>
      </c>
      <c r="P4" s="45" t="s">
        <v>9</v>
      </c>
      <c r="Q4" s="36">
        <f>Q3/48*100</f>
        <v>77.083333333333343</v>
      </c>
      <c r="R4" s="36">
        <f t="shared" ref="R4:S4" si="1">R3/48*100</f>
        <v>18.75</v>
      </c>
      <c r="S4" s="36">
        <f t="shared" si="1"/>
        <v>4.1666666666666661</v>
      </c>
      <c r="T4" s="35"/>
    </row>
    <row r="5" spans="1:20">
      <c r="B5">
        <v>20.326000000000001</v>
      </c>
      <c r="C5">
        <v>37.569000000000003</v>
      </c>
      <c r="D5">
        <v>61.326000000000001</v>
      </c>
      <c r="F5" s="55"/>
      <c r="G5" s="55"/>
      <c r="H5" s="55"/>
      <c r="I5" s="32"/>
      <c r="J5" s="33"/>
      <c r="L5">
        <v>8.1910000000000007</v>
      </c>
      <c r="M5">
        <v>49.284999999999997</v>
      </c>
    </row>
    <row r="6" spans="1:20">
      <c r="B6">
        <v>28.23</v>
      </c>
      <c r="C6">
        <v>37.36</v>
      </c>
      <c r="D6">
        <v>69.177999999999997</v>
      </c>
      <c r="F6" s="55"/>
      <c r="G6" s="55"/>
      <c r="H6" s="55"/>
      <c r="I6" s="55"/>
      <c r="J6" s="55"/>
      <c r="L6">
        <v>23.053000000000001</v>
      </c>
      <c r="M6">
        <v>50.668999999999997</v>
      </c>
    </row>
    <row r="7" spans="1:20">
      <c r="B7">
        <v>19.774999999999999</v>
      </c>
      <c r="C7">
        <v>39.079000000000001</v>
      </c>
      <c r="D7">
        <v>64.168000000000006</v>
      </c>
      <c r="L7">
        <v>16.995999999999999</v>
      </c>
      <c r="M7">
        <v>57.796999999999997</v>
      </c>
    </row>
    <row r="8" spans="1:20">
      <c r="B8">
        <v>19.611999999999998</v>
      </c>
      <c r="C8">
        <v>42.506</v>
      </c>
      <c r="D8">
        <v>75.323999999999998</v>
      </c>
      <c r="L8">
        <v>11.895</v>
      </c>
      <c r="M8">
        <v>43.78</v>
      </c>
    </row>
    <row r="9" spans="1:20">
      <c r="B9">
        <v>5.1029999999999998</v>
      </c>
      <c r="C9">
        <v>35.204999999999998</v>
      </c>
      <c r="D9">
        <v>76.875</v>
      </c>
      <c r="L9">
        <v>20.463000000000001</v>
      </c>
      <c r="M9">
        <v>31.382000000000001</v>
      </c>
    </row>
    <row r="10" spans="1:20">
      <c r="B10">
        <v>14.737</v>
      </c>
      <c r="C10">
        <v>40.786000000000001</v>
      </c>
      <c r="D10">
        <v>80.781000000000006</v>
      </c>
      <c r="L10">
        <v>6.79</v>
      </c>
      <c r="M10">
        <v>33.542999999999999</v>
      </c>
    </row>
    <row r="11" spans="1:20">
      <c r="B11">
        <v>22.928000000000001</v>
      </c>
      <c r="C11">
        <v>38.155999999999999</v>
      </c>
      <c r="D11">
        <v>65.522999999999996</v>
      </c>
      <c r="L11">
        <v>10.617000000000001</v>
      </c>
      <c r="M11">
        <v>37.151000000000003</v>
      </c>
    </row>
    <row r="12" spans="1:20">
      <c r="B12">
        <v>28.507000000000001</v>
      </c>
      <c r="C12">
        <v>56.226999999999997</v>
      </c>
      <c r="D12">
        <v>64.972999999999999</v>
      </c>
      <c r="L12">
        <v>9.3480000000000008</v>
      </c>
    </row>
    <row r="13" spans="1:20">
      <c r="B13">
        <v>29.14</v>
      </c>
      <c r="C13">
        <v>59.335000000000001</v>
      </c>
      <c r="D13">
        <v>72.138000000000005</v>
      </c>
      <c r="L13">
        <v>12.298999999999999</v>
      </c>
    </row>
    <row r="14" spans="1:20">
      <c r="B14">
        <v>20.114000000000001</v>
      </c>
      <c r="C14">
        <v>43.796999999999997</v>
      </c>
      <c r="D14">
        <v>76.816000000000003</v>
      </c>
      <c r="L14">
        <v>20.332000000000001</v>
      </c>
    </row>
    <row r="15" spans="1:20">
      <c r="B15">
        <v>22.77</v>
      </c>
      <c r="C15">
        <v>51.146000000000001</v>
      </c>
      <c r="D15">
        <v>72.823999999999998</v>
      </c>
      <c r="L15">
        <v>24.34</v>
      </c>
    </row>
    <row r="16" spans="1:20">
      <c r="B16">
        <v>28.731999999999999</v>
      </c>
      <c r="C16">
        <v>58.921999999999997</v>
      </c>
      <c r="D16">
        <v>69.963999999999999</v>
      </c>
      <c r="L16">
        <v>23.998999999999999</v>
      </c>
    </row>
    <row r="17" spans="2:12">
      <c r="B17">
        <v>17.3</v>
      </c>
      <c r="C17">
        <v>57.680999999999997</v>
      </c>
      <c r="D17">
        <v>76.569000000000003</v>
      </c>
      <c r="L17">
        <v>20.056999999999999</v>
      </c>
    </row>
    <row r="18" spans="2:12">
      <c r="B18">
        <v>8.7509999999999994</v>
      </c>
      <c r="C18">
        <v>52.887999999999998</v>
      </c>
      <c r="D18">
        <v>74.616</v>
      </c>
      <c r="L18">
        <v>8.6969999999999992</v>
      </c>
    </row>
    <row r="19" spans="2:12">
      <c r="B19">
        <v>27.693999999999999</v>
      </c>
      <c r="C19">
        <v>35.414000000000001</v>
      </c>
      <c r="D19">
        <v>74.206999999999994</v>
      </c>
      <c r="L19">
        <v>8.2240000000000002</v>
      </c>
    </row>
    <row r="20" spans="2:12">
      <c r="B20">
        <v>20.018999999999998</v>
      </c>
      <c r="C20">
        <v>58.646000000000001</v>
      </c>
      <c r="D20">
        <v>71.423000000000002</v>
      </c>
      <c r="L20">
        <v>12.864000000000001</v>
      </c>
    </row>
    <row r="21" spans="2:12">
      <c r="B21">
        <v>27.832999999999998</v>
      </c>
      <c r="C21">
        <v>55.008000000000003</v>
      </c>
      <c r="D21">
        <v>66.475999999999999</v>
      </c>
      <c r="L21">
        <v>13.526</v>
      </c>
    </row>
    <row r="22" spans="2:12">
      <c r="B22">
        <v>25.898</v>
      </c>
      <c r="C22">
        <v>40.543999999999997</v>
      </c>
      <c r="D22">
        <v>64.879000000000005</v>
      </c>
      <c r="L22">
        <v>18.155000000000001</v>
      </c>
    </row>
    <row r="23" spans="2:12">
      <c r="B23">
        <v>20.795999999999999</v>
      </c>
      <c r="C23">
        <v>37.911999999999999</v>
      </c>
      <c r="D23">
        <v>80.683999999999997</v>
      </c>
      <c r="L23">
        <v>5.2489999999999997</v>
      </c>
    </row>
    <row r="24" spans="2:12">
      <c r="B24">
        <v>18.428000000000001</v>
      </c>
      <c r="C24">
        <v>43.957999999999998</v>
      </c>
      <c r="D24">
        <v>71.326999999999998</v>
      </c>
      <c r="L24">
        <v>16.591000000000001</v>
      </c>
    </row>
    <row r="25" spans="2:12">
      <c r="B25">
        <v>26.954999999999998</v>
      </c>
      <c r="C25">
        <v>51.732999999999997</v>
      </c>
      <c r="D25">
        <v>84.317999999999998</v>
      </c>
      <c r="L25">
        <v>9.109</v>
      </c>
    </row>
    <row r="26" spans="2:12">
      <c r="B26">
        <v>28.303999999999998</v>
      </c>
      <c r="C26">
        <v>54.103999999999999</v>
      </c>
      <c r="D26">
        <v>80.227000000000004</v>
      </c>
      <c r="L26">
        <v>10.554</v>
      </c>
    </row>
    <row r="27" spans="2:12">
      <c r="B27">
        <v>25.744</v>
      </c>
      <c r="C27">
        <v>50.101999999999997</v>
      </c>
      <c r="D27">
        <v>79.013000000000005</v>
      </c>
      <c r="L27">
        <v>20.677</v>
      </c>
    </row>
    <row r="28" spans="2:12">
      <c r="B28">
        <v>28.443000000000001</v>
      </c>
      <c r="C28">
        <v>32.905000000000001</v>
      </c>
      <c r="D28">
        <v>61.26</v>
      </c>
      <c r="L28">
        <v>12.167</v>
      </c>
    </row>
    <row r="29" spans="2:12">
      <c r="B29">
        <v>16.527000000000001</v>
      </c>
      <c r="C29">
        <v>47.588000000000001</v>
      </c>
      <c r="D29">
        <v>75.81</v>
      </c>
      <c r="L29">
        <v>16.716000000000001</v>
      </c>
    </row>
    <row r="30" spans="2:12">
      <c r="B30">
        <v>17.783999999999999</v>
      </c>
      <c r="C30">
        <v>32.106000000000002</v>
      </c>
      <c r="D30">
        <v>79.852999999999994</v>
      </c>
      <c r="L30">
        <v>18.742999999999999</v>
      </c>
    </row>
    <row r="31" spans="2:12">
      <c r="B31">
        <v>6.8209999999999997</v>
      </c>
      <c r="C31">
        <v>36.226999999999997</v>
      </c>
      <c r="D31">
        <v>89.876999999999995</v>
      </c>
      <c r="L31">
        <v>18.332999999999998</v>
      </c>
    </row>
    <row r="32" spans="2:12">
      <c r="B32">
        <v>23.024000000000001</v>
      </c>
      <c r="C32">
        <v>52.231999999999999</v>
      </c>
      <c r="D32">
        <v>72.325999999999993</v>
      </c>
      <c r="L32">
        <v>18.206</v>
      </c>
    </row>
    <row r="33" spans="2:12">
      <c r="B33">
        <v>21.077000000000002</v>
      </c>
      <c r="C33">
        <v>54.643000000000001</v>
      </c>
      <c r="D33">
        <v>84.644000000000005</v>
      </c>
      <c r="L33">
        <v>14.875999999999999</v>
      </c>
    </row>
    <row r="34" spans="2:12">
      <c r="B34">
        <v>17.215</v>
      </c>
      <c r="C34">
        <v>51.667000000000002</v>
      </c>
      <c r="D34">
        <v>78.227000000000004</v>
      </c>
      <c r="L34">
        <v>18.149999999999999</v>
      </c>
    </row>
    <row r="35" spans="2:12">
      <c r="B35">
        <v>16.922999999999998</v>
      </c>
      <c r="C35">
        <v>52.179000000000002</v>
      </c>
      <c r="D35">
        <v>69.274000000000001</v>
      </c>
      <c r="L35">
        <v>11.345000000000001</v>
      </c>
    </row>
    <row r="36" spans="2:12">
      <c r="B36">
        <v>26.484000000000002</v>
      </c>
      <c r="C36">
        <v>36.878</v>
      </c>
      <c r="D36">
        <v>76.272999999999996</v>
      </c>
      <c r="L36">
        <v>6.18</v>
      </c>
    </row>
    <row r="37" spans="2:12">
      <c r="B37">
        <v>29.384</v>
      </c>
      <c r="C37">
        <v>32.322000000000003</v>
      </c>
      <c r="D37">
        <v>76.599000000000004</v>
      </c>
      <c r="L37">
        <v>15.726000000000001</v>
      </c>
    </row>
    <row r="38" spans="2:12">
      <c r="B38">
        <v>18.920000000000002</v>
      </c>
      <c r="C38">
        <v>38.177</v>
      </c>
      <c r="D38">
        <v>60.856999999999999</v>
      </c>
      <c r="L38">
        <v>8.1059999999999999</v>
      </c>
    </row>
    <row r="39" spans="2:12">
      <c r="B39">
        <v>18.22</v>
      </c>
      <c r="C39">
        <v>58.225000000000001</v>
      </c>
      <c r="D39">
        <v>69.277000000000001</v>
      </c>
      <c r="L39">
        <v>9.9109999999999996</v>
      </c>
    </row>
    <row r="40" spans="2:12">
      <c r="B40">
        <v>15.609</v>
      </c>
      <c r="C40">
        <v>51.826999999999998</v>
      </c>
      <c r="D40">
        <v>61.11</v>
      </c>
    </row>
    <row r="41" spans="2:12">
      <c r="B41">
        <v>26.914999999999999</v>
      </c>
      <c r="C41">
        <v>46.338999999999999</v>
      </c>
      <c r="D41">
        <v>75.078000000000003</v>
      </c>
    </row>
    <row r="42" spans="2:12">
      <c r="B42">
        <v>24.879000000000001</v>
      </c>
      <c r="C42">
        <v>32.258000000000003</v>
      </c>
      <c r="D42">
        <v>66.62</v>
      </c>
    </row>
    <row r="43" spans="2:12">
      <c r="B43">
        <v>27.876000000000001</v>
      </c>
      <c r="C43">
        <v>51.765999999999998</v>
      </c>
      <c r="D43">
        <v>72.736000000000004</v>
      </c>
    </row>
    <row r="44" spans="2:12">
      <c r="B44">
        <v>29.445</v>
      </c>
      <c r="C44">
        <v>48.781999999999996</v>
      </c>
      <c r="D44">
        <v>80.83</v>
      </c>
    </row>
    <row r="45" spans="2:12">
      <c r="B45">
        <v>20.731999999999999</v>
      </c>
      <c r="C45">
        <v>57.59</v>
      </c>
      <c r="D45">
        <v>65.682000000000002</v>
      </c>
    </row>
    <row r="46" spans="2:12">
      <c r="B46">
        <v>24.28</v>
      </c>
      <c r="C46">
        <v>34.988999999999997</v>
      </c>
      <c r="D46">
        <v>69.543000000000006</v>
      </c>
    </row>
    <row r="47" spans="2:12">
      <c r="B47">
        <v>15.257</v>
      </c>
      <c r="C47">
        <v>53.188000000000002</v>
      </c>
      <c r="D47">
        <v>77.905000000000001</v>
      </c>
    </row>
    <row r="48" spans="2:12">
      <c r="B48">
        <v>26.398</v>
      </c>
      <c r="C48">
        <v>38.094000000000001</v>
      </c>
      <c r="D48">
        <v>79.287000000000006</v>
      </c>
    </row>
    <row r="49" spans="2:4">
      <c r="B49">
        <v>27.713999999999999</v>
      </c>
      <c r="C49">
        <v>59.689</v>
      </c>
      <c r="D49">
        <v>66.302999999999997</v>
      </c>
    </row>
    <row r="50" spans="2:4">
      <c r="B50">
        <v>27.850999999999999</v>
      </c>
      <c r="C50">
        <v>52.186999999999998</v>
      </c>
      <c r="D50">
        <v>88.739000000000004</v>
      </c>
    </row>
    <row r="51" spans="2:4">
      <c r="B51">
        <v>26.974</v>
      </c>
      <c r="C51">
        <v>30.864999999999998</v>
      </c>
      <c r="D51">
        <v>70.17</v>
      </c>
    </row>
    <row r="52" spans="2:4">
      <c r="B52">
        <v>24.228000000000002</v>
      </c>
      <c r="C52">
        <v>59.228000000000002</v>
      </c>
      <c r="D52">
        <v>77.320999999999998</v>
      </c>
    </row>
    <row r="53" spans="2:4">
      <c r="B53">
        <v>22.417999999999999</v>
      </c>
      <c r="C53">
        <v>59.612000000000002</v>
      </c>
      <c r="D53">
        <v>67.322000000000003</v>
      </c>
    </row>
    <row r="54" spans="2:4">
      <c r="B54">
        <v>14.169</v>
      </c>
      <c r="C54">
        <v>47.165999999999997</v>
      </c>
      <c r="D54">
        <v>81.415999999999997</v>
      </c>
    </row>
    <row r="55" spans="2:4">
      <c r="B55">
        <v>22.843</v>
      </c>
      <c r="C55">
        <v>32.101999999999997</v>
      </c>
      <c r="D55">
        <v>71.564999999999998</v>
      </c>
    </row>
    <row r="56" spans="2:4">
      <c r="B56">
        <v>22.38</v>
      </c>
      <c r="C56">
        <v>32.636000000000003</v>
      </c>
      <c r="D56">
        <v>66.001999999999995</v>
      </c>
    </row>
    <row r="57" spans="2:4">
      <c r="B57">
        <v>23.199000000000002</v>
      </c>
      <c r="C57">
        <v>43.274999999999999</v>
      </c>
      <c r="D57">
        <v>78.238</v>
      </c>
    </row>
    <row r="58" spans="2:4">
      <c r="B58">
        <v>18.809999999999999</v>
      </c>
      <c r="C58">
        <v>38.005000000000003</v>
      </c>
      <c r="D58">
        <v>60.255000000000003</v>
      </c>
    </row>
    <row r="59" spans="2:4">
      <c r="B59">
        <v>27.765999999999998</v>
      </c>
      <c r="D59">
        <v>70.475999999999999</v>
      </c>
    </row>
    <row r="60" spans="2:4">
      <c r="B60">
        <v>19.695</v>
      </c>
      <c r="D60">
        <v>62.924999999999997</v>
      </c>
    </row>
    <row r="61" spans="2:4">
      <c r="B61">
        <v>26.908999999999999</v>
      </c>
      <c r="D61">
        <v>72.876999999999995</v>
      </c>
    </row>
    <row r="62" spans="2:4">
      <c r="D62">
        <v>72.373000000000005</v>
      </c>
    </row>
    <row r="63" spans="2:4">
      <c r="D63">
        <v>85.814999999999998</v>
      </c>
    </row>
    <row r="64" spans="2:4">
      <c r="D64">
        <v>72.498999999999995</v>
      </c>
    </row>
    <row r="65" spans="4:4">
      <c r="D65">
        <v>62.402999999999999</v>
      </c>
    </row>
    <row r="66" spans="4:4">
      <c r="D66">
        <v>65.385000000000005</v>
      </c>
    </row>
    <row r="67" spans="4:4">
      <c r="D67">
        <v>81.027000000000001</v>
      </c>
    </row>
  </sheetData>
  <mergeCells count="2">
    <mergeCell ref="A1:I1"/>
    <mergeCell ref="L1:T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8"/>
  <dimension ref="A1:K24"/>
  <sheetViews>
    <sheetView zoomScale="115" zoomScaleNormal="115" workbookViewId="0">
      <selection activeCell="G11" sqref="G11"/>
    </sheetView>
  </sheetViews>
  <sheetFormatPr baseColWidth="10" defaultColWidth="8.83203125" defaultRowHeight="15"/>
  <cols>
    <col min="2" max="2" width="22.1640625" style="3" customWidth="1"/>
    <col min="3" max="3" width="3.6640625" customWidth="1"/>
    <col min="11" max="11" width="4.1640625" customWidth="1"/>
  </cols>
  <sheetData>
    <row r="1" spans="1:11" ht="54.5" customHeight="1">
      <c r="A1" s="115" t="s">
        <v>74</v>
      </c>
      <c r="B1" s="115"/>
      <c r="C1" s="24"/>
      <c r="D1" s="114" t="s">
        <v>75</v>
      </c>
      <c r="E1" s="114"/>
      <c r="F1" s="114"/>
      <c r="G1" s="114"/>
      <c r="H1" s="114"/>
      <c r="I1" s="114"/>
      <c r="J1" s="114"/>
      <c r="K1" s="114"/>
    </row>
    <row r="2" spans="1:11" ht="36.5" customHeight="1">
      <c r="B2" s="57" t="s">
        <v>54</v>
      </c>
      <c r="E2" s="57" t="s">
        <v>56</v>
      </c>
      <c r="F2" s="57" t="s">
        <v>57</v>
      </c>
      <c r="G2" s="57" t="s">
        <v>58</v>
      </c>
    </row>
    <row r="3" spans="1:11">
      <c r="B3" s="3">
        <v>7</v>
      </c>
      <c r="E3" s="3">
        <v>28.57</v>
      </c>
      <c r="F3" s="3">
        <v>14.29</v>
      </c>
      <c r="G3" s="3">
        <v>25</v>
      </c>
    </row>
    <row r="4" spans="1:11">
      <c r="B4" s="3">
        <v>6</v>
      </c>
      <c r="E4" s="3">
        <v>16.670000000000002</v>
      </c>
      <c r="F4" s="3">
        <v>33.33</v>
      </c>
      <c r="G4" s="3">
        <v>33.33</v>
      </c>
    </row>
    <row r="5" spans="1:11">
      <c r="B5" s="3">
        <v>5</v>
      </c>
      <c r="E5" s="3">
        <v>20</v>
      </c>
      <c r="F5" s="3">
        <v>20</v>
      </c>
      <c r="G5" s="3">
        <v>33.33</v>
      </c>
    </row>
    <row r="6" spans="1:11">
      <c r="B6" s="3">
        <v>11</v>
      </c>
      <c r="E6" s="3">
        <v>18.18</v>
      </c>
      <c r="F6" s="3">
        <v>18.18</v>
      </c>
      <c r="G6" s="3">
        <v>25</v>
      </c>
    </row>
    <row r="7" spans="1:11">
      <c r="B7" s="3">
        <v>9</v>
      </c>
      <c r="E7" s="3">
        <v>22.22</v>
      </c>
      <c r="F7" s="3">
        <v>11.11</v>
      </c>
      <c r="G7" s="3">
        <v>33.33</v>
      </c>
    </row>
    <row r="8" spans="1:11">
      <c r="B8" s="3">
        <v>9</v>
      </c>
      <c r="E8" s="3">
        <v>11.11</v>
      </c>
      <c r="F8" s="3">
        <v>22.22</v>
      </c>
      <c r="G8" s="3">
        <v>40</v>
      </c>
    </row>
    <row r="9" spans="1:11">
      <c r="B9" s="3">
        <v>4</v>
      </c>
      <c r="E9" s="3">
        <v>25</v>
      </c>
      <c r="F9" s="3">
        <v>25</v>
      </c>
      <c r="G9" s="3">
        <v>25</v>
      </c>
    </row>
    <row r="10" spans="1:11">
      <c r="B10" s="3">
        <v>6</v>
      </c>
      <c r="E10" s="3">
        <v>16.670000000000002</v>
      </c>
      <c r="F10" s="3">
        <v>16.670000000000002</v>
      </c>
      <c r="G10" s="3">
        <v>20</v>
      </c>
    </row>
    <row r="11" spans="1:11">
      <c r="B11" s="3">
        <v>8</v>
      </c>
      <c r="E11" s="3">
        <v>12.5</v>
      </c>
      <c r="F11" s="3">
        <v>25</v>
      </c>
      <c r="G11" s="3"/>
    </row>
    <row r="12" spans="1:11">
      <c r="B12" s="3">
        <v>4</v>
      </c>
      <c r="E12" s="3">
        <v>25</v>
      </c>
      <c r="F12" s="3">
        <v>25</v>
      </c>
      <c r="G12" s="3"/>
    </row>
    <row r="13" spans="1:11">
      <c r="B13" s="3">
        <v>7</v>
      </c>
      <c r="E13" s="3">
        <v>28.57</v>
      </c>
      <c r="F13" s="3">
        <v>14.29</v>
      </c>
      <c r="G13" s="3"/>
    </row>
    <row r="14" spans="1:11">
      <c r="B14" s="3">
        <v>5</v>
      </c>
      <c r="E14" s="3">
        <v>20</v>
      </c>
      <c r="F14" s="3">
        <v>40</v>
      </c>
      <c r="G14" s="3"/>
    </row>
    <row r="15" spans="1:11">
      <c r="B15" s="3">
        <v>4</v>
      </c>
      <c r="D15" s="59" t="s">
        <v>2</v>
      </c>
      <c r="E15" s="60">
        <v>20.37</v>
      </c>
      <c r="F15" s="61">
        <v>22.09</v>
      </c>
      <c r="G15" s="61">
        <v>29.37</v>
      </c>
    </row>
    <row r="16" spans="1:11">
      <c r="B16" s="3">
        <v>6</v>
      </c>
      <c r="D16" s="34" t="s">
        <v>55</v>
      </c>
      <c r="E16" s="35">
        <v>1.6539999999999999</v>
      </c>
      <c r="F16" s="62">
        <v>2.4049999999999998</v>
      </c>
      <c r="G16" s="62">
        <v>2.3340000000000001</v>
      </c>
    </row>
    <row r="17" spans="1:2">
      <c r="B17" s="3">
        <v>6</v>
      </c>
    </row>
    <row r="18" spans="1:2">
      <c r="B18" s="3">
        <v>8</v>
      </c>
    </row>
    <row r="19" spans="1:2">
      <c r="B19" s="3">
        <v>6</v>
      </c>
    </row>
    <row r="20" spans="1:2">
      <c r="B20" s="3">
        <v>5</v>
      </c>
    </row>
    <row r="21" spans="1:2">
      <c r="B21" s="3">
        <v>8</v>
      </c>
    </row>
    <row r="22" spans="1:2">
      <c r="B22" s="3">
        <v>5</v>
      </c>
    </row>
    <row r="23" spans="1:2">
      <c r="A23" s="59" t="s">
        <v>2</v>
      </c>
      <c r="B23" s="60">
        <v>6.45</v>
      </c>
    </row>
    <row r="24" spans="1:2">
      <c r="A24" s="34" t="s">
        <v>55</v>
      </c>
      <c r="B24" s="35">
        <v>0.42599999999999999</v>
      </c>
    </row>
  </sheetData>
  <mergeCells count="2">
    <mergeCell ref="A1:B1"/>
    <mergeCell ref="D1:K1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0"/>
  <dimension ref="A1:F21"/>
  <sheetViews>
    <sheetView zoomScale="115" zoomScaleNormal="115" workbookViewId="0">
      <selection activeCell="K33" sqref="K33"/>
    </sheetView>
  </sheetViews>
  <sheetFormatPr baseColWidth="10" defaultColWidth="8.83203125" defaultRowHeight="15"/>
  <cols>
    <col min="2" max="2" width="12.33203125" customWidth="1"/>
  </cols>
  <sheetData>
    <row r="1" spans="1:6" ht="19.5" customHeight="1">
      <c r="A1" s="68" t="s">
        <v>76</v>
      </c>
      <c r="B1" s="67"/>
    </row>
    <row r="2" spans="1:6">
      <c r="B2" s="28" t="s">
        <v>19</v>
      </c>
      <c r="C2" s="25" t="s">
        <v>20</v>
      </c>
    </row>
    <row r="3" spans="1:6">
      <c r="B3" s="63" t="s">
        <v>40</v>
      </c>
      <c r="C3" s="4">
        <v>1130</v>
      </c>
    </row>
    <row r="4" spans="1:6">
      <c r="B4" s="63" t="s">
        <v>59</v>
      </c>
      <c r="C4" s="4">
        <v>838</v>
      </c>
    </row>
    <row r="5" spans="1:6">
      <c r="B5" s="63" t="s">
        <v>60</v>
      </c>
      <c r="C5" s="4">
        <v>368</v>
      </c>
    </row>
    <row r="6" spans="1:6">
      <c r="B6" s="63" t="s">
        <v>61</v>
      </c>
      <c r="C6" s="4">
        <v>654</v>
      </c>
    </row>
    <row r="7" spans="1:6">
      <c r="B7" s="63" t="s">
        <v>62</v>
      </c>
      <c r="C7" s="4">
        <v>558</v>
      </c>
    </row>
    <row r="8" spans="1:6">
      <c r="B8" s="63" t="s">
        <v>63</v>
      </c>
      <c r="C8" s="4">
        <v>629</v>
      </c>
    </row>
    <row r="9" spans="1:6">
      <c r="B9" s="63" t="s">
        <v>64</v>
      </c>
      <c r="C9" s="4">
        <v>762</v>
      </c>
    </row>
    <row r="10" spans="1:6">
      <c r="B10" s="63" t="s">
        <v>65</v>
      </c>
      <c r="C10" s="4">
        <v>623</v>
      </c>
      <c r="F10" s="67"/>
    </row>
    <row r="11" spans="1:6">
      <c r="B11" s="63" t="s">
        <v>66</v>
      </c>
      <c r="C11" s="4">
        <v>178</v>
      </c>
    </row>
    <row r="12" spans="1:6">
      <c r="B12" s="63" t="s">
        <v>67</v>
      </c>
      <c r="C12" s="4">
        <v>237</v>
      </c>
    </row>
    <row r="13" spans="1:6">
      <c r="B13" s="63" t="s">
        <v>70</v>
      </c>
      <c r="C13" s="4">
        <v>101</v>
      </c>
    </row>
    <row r="14" spans="1:6">
      <c r="B14" s="63" t="s">
        <v>68</v>
      </c>
      <c r="C14" s="4">
        <v>836</v>
      </c>
    </row>
    <row r="15" spans="1:6">
      <c r="B15" s="29" t="s">
        <v>69</v>
      </c>
      <c r="C15" s="29">
        <f>SUM(C3:C14)</f>
        <v>6914</v>
      </c>
    </row>
    <row r="17" spans="2:3">
      <c r="B17" s="27"/>
      <c r="C17" s="3"/>
    </row>
    <row r="18" spans="2:3">
      <c r="B18" s="27"/>
      <c r="C18" s="3"/>
    </row>
    <row r="19" spans="2:3">
      <c r="B19" s="27"/>
      <c r="C19" s="3"/>
    </row>
    <row r="20" spans="2:3">
      <c r="B20" s="27"/>
      <c r="C20" s="3"/>
    </row>
    <row r="21" spans="2:3">
      <c r="B21" s="27"/>
      <c r="C21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7:C23"/>
  <sheetViews>
    <sheetView workbookViewId="0">
      <selection activeCell="P26" sqref="P26"/>
    </sheetView>
  </sheetViews>
  <sheetFormatPr baseColWidth="10" defaultColWidth="8.83203125" defaultRowHeight="15"/>
  <sheetData>
    <row r="7" spans="3:3">
      <c r="C7" t="s">
        <v>102</v>
      </c>
    </row>
    <row r="23" spans="3:3">
      <c r="C23" t="s">
        <v>103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Fig.1</vt:lpstr>
      <vt:lpstr>Fig.2</vt:lpstr>
      <vt:lpstr>Fig.4</vt:lpstr>
      <vt:lpstr>Fig.5</vt:lpstr>
      <vt:lpstr>Supplementary fig.2</vt:lpstr>
      <vt:lpstr>Supplementary fig.3</vt:lpstr>
      <vt:lpstr>Supplementary fig.4</vt:lpstr>
      <vt:lpstr>Supplementary fig.5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Qian Wu</cp:lastModifiedBy>
  <dcterms:created xsi:type="dcterms:W3CDTF">2017-11-15T12:34:53Z</dcterms:created>
  <dcterms:modified xsi:type="dcterms:W3CDTF">2020-07-21T01:16:19Z</dcterms:modified>
</cp:coreProperties>
</file>