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665" firstSheet="2" activeTab="8"/>
  </bookViews>
  <sheets>
    <sheet name="Figure 1" sheetId="1" r:id="rId1"/>
    <sheet name="Figure 2" sheetId="2" r:id="rId2"/>
    <sheet name="Figure 3" sheetId="3" r:id="rId3"/>
    <sheet name="Figure 4" sheetId="4" r:id="rId4"/>
    <sheet name="Figure 5" sheetId="7" r:id="rId5"/>
    <sheet name="Supplementary Figure 1" sheetId="5" r:id="rId6"/>
    <sheet name="Supplementary Figure 2" sheetId="10" r:id="rId7"/>
    <sheet name="Supplementary Figure 3" sheetId="9" r:id="rId8"/>
    <sheet name="Supplementary Table 1" sheetId="8" r:id="rId9"/>
  </sheets>
  <calcPr calcId="152511"/>
</workbook>
</file>

<file path=xl/calcChain.xml><?xml version="1.0" encoding="utf-8"?>
<calcChain xmlns="http://schemas.openxmlformats.org/spreadsheetml/2006/main">
  <c r="I79" i="2" l="1"/>
  <c r="F79" i="2"/>
  <c r="C79" i="2"/>
  <c r="I78" i="2"/>
  <c r="F78" i="2"/>
  <c r="C78" i="2"/>
  <c r="F69" i="2"/>
  <c r="I69" i="2"/>
  <c r="F70" i="2"/>
  <c r="I70" i="2"/>
  <c r="C70" i="2"/>
  <c r="C69" i="2"/>
  <c r="Q60" i="2"/>
  <c r="Q59" i="2"/>
  <c r="H60" i="2"/>
  <c r="H59" i="2"/>
  <c r="H57" i="2"/>
  <c r="H56" i="2"/>
  <c r="F129" i="4"/>
  <c r="D129" i="4"/>
  <c r="F128" i="4"/>
  <c r="D128" i="4"/>
  <c r="F127" i="4"/>
  <c r="D127" i="4"/>
  <c r="F117" i="4"/>
  <c r="D117" i="4"/>
  <c r="F116" i="4"/>
  <c r="D116" i="4"/>
  <c r="F115" i="4"/>
  <c r="D115" i="4"/>
  <c r="F105" i="4"/>
  <c r="D105" i="4"/>
  <c r="F104" i="4"/>
  <c r="D104" i="4"/>
  <c r="F103" i="4"/>
  <c r="D103" i="4"/>
  <c r="G15" i="10" l="1"/>
  <c r="H15" i="10"/>
  <c r="H6" i="10"/>
  <c r="G6" i="10"/>
  <c r="F20" i="10" l="1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E76" i="4" l="1"/>
  <c r="E75" i="4"/>
  <c r="E73" i="4"/>
  <c r="E72" i="4"/>
  <c r="E71" i="4"/>
  <c r="E70" i="4"/>
  <c r="E69" i="4"/>
  <c r="E68" i="4"/>
  <c r="E67" i="4"/>
  <c r="E66" i="4"/>
  <c r="E65" i="4"/>
  <c r="E64" i="4"/>
  <c r="E63" i="4"/>
  <c r="E62" i="4"/>
  <c r="V19" i="4"/>
  <c r="V18" i="4"/>
  <c r="T19" i="4"/>
  <c r="T18" i="4"/>
  <c r="G62" i="4" l="1"/>
  <c r="F62" i="4"/>
  <c r="F31" i="4"/>
  <c r="F14" i="4"/>
  <c r="O27" i="7"/>
  <c r="I28" i="7"/>
  <c r="G27" i="7"/>
  <c r="G28" i="7"/>
  <c r="E28" i="7"/>
  <c r="E27" i="7"/>
  <c r="N57" i="4" l="1"/>
  <c r="N56" i="4"/>
  <c r="J58" i="4"/>
  <c r="F56" i="4"/>
  <c r="R44" i="4"/>
  <c r="R43" i="4"/>
  <c r="P45" i="4"/>
  <c r="N45" i="4"/>
  <c r="P43" i="4"/>
  <c r="N43" i="4"/>
  <c r="J15" i="4"/>
  <c r="F32" i="4"/>
  <c r="X17" i="4"/>
  <c r="X14" i="4"/>
  <c r="X15" i="4"/>
  <c r="R16" i="4"/>
  <c r="P15" i="4"/>
  <c r="R15" i="4"/>
  <c r="R14" i="4"/>
  <c r="P14" i="4"/>
  <c r="N16" i="4"/>
  <c r="N14" i="4"/>
  <c r="N15" i="4"/>
  <c r="L14" i="4"/>
  <c r="L15" i="4"/>
  <c r="J16" i="4"/>
  <c r="J14" i="4"/>
  <c r="F15" i="4"/>
  <c r="H15" i="4"/>
  <c r="H14" i="4"/>
  <c r="F16" i="4"/>
  <c r="K25" i="9" l="1"/>
  <c r="K26" i="9"/>
  <c r="K27" i="9"/>
  <c r="K28" i="9"/>
  <c r="K29" i="9"/>
  <c r="K30" i="9"/>
  <c r="K31" i="9"/>
  <c r="K32" i="9"/>
  <c r="K33" i="9"/>
  <c r="K34" i="9"/>
  <c r="K35" i="9"/>
  <c r="K36" i="9"/>
  <c r="K24" i="9"/>
  <c r="I25" i="9"/>
  <c r="I26" i="9"/>
  <c r="I27" i="9"/>
  <c r="I28" i="9"/>
  <c r="I29" i="9"/>
  <c r="I30" i="9"/>
  <c r="I31" i="9"/>
  <c r="I33" i="9"/>
  <c r="I34" i="9"/>
  <c r="I35" i="9"/>
  <c r="I36" i="9"/>
  <c r="I37" i="9"/>
  <c r="I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24" i="9"/>
  <c r="O54" i="3" l="1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41" i="3"/>
  <c r="E41" i="3" l="1"/>
  <c r="G41" i="3"/>
  <c r="E42" i="3"/>
  <c r="G42" i="3"/>
  <c r="E43" i="3"/>
  <c r="G43" i="3"/>
  <c r="E44" i="3"/>
  <c r="G44" i="3"/>
  <c r="E45" i="3"/>
  <c r="G45" i="3"/>
  <c r="E46" i="3"/>
  <c r="G46" i="3"/>
  <c r="E47" i="3"/>
  <c r="G47" i="3"/>
  <c r="E48" i="3"/>
  <c r="G48" i="3"/>
  <c r="E49" i="3"/>
  <c r="G49" i="3"/>
  <c r="E50" i="3"/>
  <c r="G50" i="3"/>
  <c r="E51" i="3"/>
  <c r="G51" i="3"/>
  <c r="G52" i="3"/>
  <c r="C42" i="3"/>
  <c r="C43" i="3"/>
  <c r="C44" i="3"/>
  <c r="C45" i="3"/>
  <c r="C46" i="3"/>
  <c r="C47" i="3"/>
  <c r="C48" i="3"/>
  <c r="C49" i="3"/>
  <c r="C50" i="3"/>
  <c r="C51" i="3"/>
  <c r="C52" i="3"/>
  <c r="C41" i="3"/>
  <c r="AA15" i="3"/>
  <c r="Y15" i="3"/>
  <c r="W15" i="3"/>
  <c r="U15" i="3"/>
  <c r="AA14" i="3"/>
  <c r="Y14" i="3"/>
  <c r="W14" i="3"/>
  <c r="U14" i="3"/>
  <c r="AA13" i="3"/>
  <c r="Y13" i="3"/>
  <c r="W13" i="3"/>
  <c r="N13" i="3"/>
  <c r="P13" i="3"/>
  <c r="R13" i="3"/>
  <c r="N14" i="3"/>
  <c r="P14" i="3"/>
  <c r="R14" i="3"/>
  <c r="N15" i="3"/>
  <c r="P15" i="3"/>
  <c r="R15" i="3"/>
  <c r="L13" i="3"/>
  <c r="L14" i="3"/>
  <c r="L15" i="3"/>
  <c r="G13" i="3"/>
  <c r="I13" i="3"/>
  <c r="G14" i="3"/>
  <c r="I14" i="3"/>
  <c r="E15" i="3"/>
  <c r="G15" i="3"/>
  <c r="I15" i="3"/>
  <c r="C13" i="3"/>
  <c r="C14" i="3"/>
  <c r="C15" i="3"/>
  <c r="O46" i="5" l="1"/>
  <c r="M46" i="5"/>
  <c r="O44" i="5"/>
  <c r="M44" i="5"/>
  <c r="O42" i="5"/>
  <c r="M42" i="5"/>
  <c r="O40" i="5"/>
  <c r="M40" i="5"/>
  <c r="O39" i="5"/>
  <c r="O45" i="5" s="1"/>
  <c r="M39" i="5"/>
  <c r="M45" i="5" s="1"/>
  <c r="O38" i="5"/>
  <c r="M38" i="5"/>
  <c r="O37" i="5"/>
  <c r="O43" i="5" s="1"/>
  <c r="M37" i="5"/>
  <c r="M43" i="5" s="1"/>
  <c r="O36" i="5"/>
  <c r="M36" i="5"/>
  <c r="J45" i="5"/>
  <c r="H45" i="5"/>
  <c r="J43" i="5"/>
  <c r="H43" i="5"/>
  <c r="J40" i="5"/>
  <c r="J46" i="5" s="1"/>
  <c r="H40" i="5"/>
  <c r="H46" i="5" s="1"/>
  <c r="J39" i="5"/>
  <c r="H39" i="5"/>
  <c r="J38" i="5"/>
  <c r="J44" i="5" s="1"/>
  <c r="H38" i="5"/>
  <c r="H44" i="5" s="1"/>
  <c r="J37" i="5"/>
  <c r="H37" i="5"/>
  <c r="J36" i="5"/>
  <c r="J42" i="5" s="1"/>
  <c r="H36" i="5"/>
  <c r="H42" i="5" s="1"/>
  <c r="C45" i="5"/>
  <c r="E46" i="5"/>
  <c r="C46" i="5"/>
  <c r="E45" i="5"/>
  <c r="E44" i="5"/>
  <c r="C44" i="5"/>
  <c r="E43" i="5"/>
  <c r="C43" i="5"/>
  <c r="E42" i="5"/>
  <c r="C42" i="5"/>
  <c r="E40" i="5"/>
  <c r="C40" i="5"/>
  <c r="E39" i="5"/>
  <c r="C39" i="5"/>
  <c r="E38" i="5"/>
  <c r="C38" i="5"/>
  <c r="E37" i="5"/>
  <c r="C37" i="5"/>
  <c r="E36" i="5"/>
  <c r="C36" i="5"/>
  <c r="C18" i="5"/>
  <c r="O16" i="5"/>
  <c r="O22" i="5"/>
  <c r="M22" i="5"/>
  <c r="O21" i="5"/>
  <c r="M21" i="5"/>
  <c r="O20" i="5"/>
  <c r="M20" i="5"/>
  <c r="O19" i="5"/>
  <c r="M19" i="5"/>
  <c r="O18" i="5"/>
  <c r="M18" i="5"/>
  <c r="M16" i="5"/>
  <c r="O15" i="5"/>
  <c r="M15" i="5"/>
  <c r="O14" i="5"/>
  <c r="M14" i="5"/>
  <c r="O13" i="5"/>
  <c r="M13" i="5"/>
  <c r="O12" i="5"/>
  <c r="M12" i="5"/>
  <c r="J22" i="5"/>
  <c r="H22" i="5"/>
  <c r="J21" i="5"/>
  <c r="H21" i="5"/>
  <c r="J20" i="5"/>
  <c r="H20" i="5"/>
  <c r="J19" i="5"/>
  <c r="H19" i="5"/>
  <c r="J18" i="5"/>
  <c r="H18" i="5"/>
  <c r="J16" i="5"/>
  <c r="H16" i="5"/>
  <c r="J15" i="5"/>
  <c r="H15" i="5"/>
  <c r="J14" i="5"/>
  <c r="H14" i="5"/>
  <c r="J13" i="5"/>
  <c r="H13" i="5"/>
  <c r="J12" i="5"/>
  <c r="H12" i="5"/>
  <c r="C12" i="5"/>
  <c r="E12" i="5"/>
  <c r="E18" i="5"/>
  <c r="E22" i="5"/>
  <c r="E21" i="5"/>
  <c r="E20" i="5"/>
  <c r="E19" i="5"/>
  <c r="C19" i="5"/>
  <c r="C20" i="5"/>
  <c r="C21" i="5"/>
  <c r="C22" i="5"/>
  <c r="E16" i="5"/>
  <c r="E15" i="5"/>
  <c r="E14" i="5"/>
  <c r="E13" i="5"/>
  <c r="C13" i="5"/>
  <c r="C14" i="5"/>
  <c r="C15" i="5"/>
  <c r="C16" i="5"/>
  <c r="L49" i="2" l="1"/>
  <c r="D49" i="2"/>
  <c r="E49" i="2"/>
  <c r="F49" i="2"/>
  <c r="G49" i="2"/>
  <c r="H49" i="2"/>
  <c r="I49" i="2"/>
  <c r="J49" i="2"/>
  <c r="K49" i="2"/>
  <c r="D50" i="2"/>
  <c r="E50" i="2"/>
  <c r="F50" i="2"/>
  <c r="G50" i="2"/>
  <c r="H50" i="2"/>
  <c r="I50" i="2"/>
  <c r="J50" i="2"/>
  <c r="K50" i="2"/>
  <c r="L50" i="2"/>
  <c r="D51" i="2"/>
  <c r="E51" i="2"/>
  <c r="F51" i="2"/>
  <c r="G51" i="2"/>
  <c r="H51" i="2"/>
  <c r="I51" i="2"/>
  <c r="J51" i="2"/>
  <c r="K51" i="2"/>
  <c r="L51" i="2"/>
  <c r="C50" i="2"/>
  <c r="C51" i="2"/>
  <c r="C49" i="2"/>
  <c r="D37" i="2"/>
  <c r="E37" i="2"/>
  <c r="F37" i="2"/>
  <c r="G37" i="2"/>
  <c r="H37" i="2"/>
  <c r="I37" i="2"/>
  <c r="J37" i="2"/>
  <c r="K37" i="2"/>
  <c r="L37" i="2"/>
  <c r="D38" i="2"/>
  <c r="E38" i="2"/>
  <c r="F38" i="2"/>
  <c r="G38" i="2"/>
  <c r="H38" i="2"/>
  <c r="I38" i="2"/>
  <c r="J38" i="2"/>
  <c r="K38" i="2"/>
  <c r="L38" i="2"/>
  <c r="D39" i="2"/>
  <c r="E39" i="2"/>
  <c r="F39" i="2"/>
  <c r="G39" i="2"/>
  <c r="H39" i="2"/>
  <c r="I39" i="2"/>
  <c r="J39" i="2"/>
  <c r="K39" i="2"/>
  <c r="L39" i="2"/>
  <c r="C38" i="2"/>
  <c r="C39" i="2"/>
  <c r="C37" i="2"/>
  <c r="C11" i="2"/>
  <c r="L13" i="2" l="1"/>
  <c r="K13" i="2"/>
  <c r="J13" i="2"/>
  <c r="I13" i="2"/>
  <c r="H13" i="2"/>
  <c r="G13" i="2"/>
  <c r="F13" i="2"/>
  <c r="E13" i="2"/>
  <c r="D13" i="2"/>
  <c r="C13" i="2"/>
  <c r="L12" i="2"/>
  <c r="K12" i="2"/>
  <c r="J12" i="2"/>
  <c r="I12" i="2"/>
  <c r="H12" i="2"/>
  <c r="G12" i="2"/>
  <c r="F12" i="2"/>
  <c r="E12" i="2"/>
  <c r="D12" i="2"/>
  <c r="C12" i="2"/>
  <c r="L11" i="2"/>
  <c r="K11" i="2"/>
  <c r="J11" i="2"/>
  <c r="I11" i="2"/>
  <c r="H11" i="2"/>
  <c r="G11" i="2"/>
  <c r="F11" i="2"/>
  <c r="E11" i="2"/>
  <c r="D11" i="2"/>
</calcChain>
</file>

<file path=xl/sharedStrings.xml><?xml version="1.0" encoding="utf-8"?>
<sst xmlns="http://schemas.openxmlformats.org/spreadsheetml/2006/main" count="1783" uniqueCount="290">
  <si>
    <t>&lt;100</t>
    <phoneticPr fontId="2" type="noConversion"/>
  </si>
  <si>
    <t>&lt;2</t>
    <phoneticPr fontId="2" type="noConversion"/>
  </si>
  <si>
    <t>Row data</t>
    <phoneticPr fontId="1" type="noConversion"/>
  </si>
  <si>
    <t>Log10</t>
    <phoneticPr fontId="1" type="noConversion"/>
  </si>
  <si>
    <t>male</t>
    <phoneticPr fontId="1" type="noConversion"/>
  </si>
  <si>
    <t>female</t>
    <phoneticPr fontId="1" type="noConversion"/>
  </si>
  <si>
    <t>route</t>
    <phoneticPr fontId="1" type="noConversion"/>
  </si>
  <si>
    <t>anti-S</t>
    <phoneticPr fontId="1" type="noConversion"/>
  </si>
  <si>
    <t>anti-RBD</t>
    <phoneticPr fontId="1" type="noConversion"/>
  </si>
  <si>
    <t>S1-specific</t>
    <phoneticPr fontId="1" type="noConversion"/>
  </si>
  <si>
    <t>Fig. 3b</t>
    <phoneticPr fontId="1" type="noConversion"/>
  </si>
  <si>
    <t>Fig.1c</t>
    <phoneticPr fontId="1" type="noConversion"/>
  </si>
  <si>
    <t>Fig.1b</t>
    <phoneticPr fontId="1" type="noConversion"/>
  </si>
  <si>
    <t>Fig.1d</t>
    <phoneticPr fontId="1" type="noConversion"/>
  </si>
  <si>
    <t>anti-RBD</t>
    <phoneticPr fontId="2" type="noConversion"/>
  </si>
  <si>
    <t>anti-S2</t>
    <phoneticPr fontId="2" type="noConversion"/>
  </si>
  <si>
    <t>anti-S</t>
    <phoneticPr fontId="2" type="noConversion"/>
  </si>
  <si>
    <t>1#</t>
    <phoneticPr fontId="1" type="noConversion"/>
  </si>
  <si>
    <t>2#</t>
  </si>
  <si>
    <t>3#</t>
  </si>
  <si>
    <t>4#</t>
  </si>
  <si>
    <t>5#</t>
  </si>
  <si>
    <r>
      <t>Ad5-empty (5×10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vp)</t>
    </r>
    <phoneticPr fontId="1" type="noConversion"/>
  </si>
  <si>
    <t xml:space="preserve">           Vaccine
Antigen</t>
    <phoneticPr fontId="1" type="noConversion"/>
  </si>
  <si>
    <t xml:space="preserve">           Vaccine
Antigen</t>
    <phoneticPr fontId="1" type="noConversion"/>
  </si>
  <si>
    <t>&lt;4</t>
    <phoneticPr fontId="1" type="noConversion"/>
  </si>
  <si>
    <t>Fig. 2b</t>
    <phoneticPr fontId="1" type="noConversion"/>
  </si>
  <si>
    <t>&lt;0.6</t>
    <phoneticPr fontId="1" type="noConversion"/>
  </si>
  <si>
    <t>Vaccine</t>
    <phoneticPr fontId="1" type="noConversion"/>
  </si>
  <si>
    <t>Route</t>
    <phoneticPr fontId="1" type="noConversion"/>
  </si>
  <si>
    <t>Ad5-empty</t>
    <phoneticPr fontId="1" type="noConversion"/>
  </si>
  <si>
    <t>IM</t>
    <phoneticPr fontId="1" type="noConversion"/>
  </si>
  <si>
    <t>IN</t>
    <phoneticPr fontId="1" type="noConversion"/>
  </si>
  <si>
    <t>Dose</t>
    <phoneticPr fontId="1" type="noConversion"/>
  </si>
  <si>
    <r>
      <t>1×10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</si>
  <si>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5×10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</t>
    </r>
    <phoneticPr fontId="1" type="noConversion"/>
  </si>
  <si>
    <t>IC50 value</t>
    <phoneticPr fontId="1" type="noConversion"/>
  </si>
  <si>
    <t>Repeat 1</t>
    <phoneticPr fontId="1" type="noConversion"/>
  </si>
  <si>
    <t>Repeat 2</t>
  </si>
  <si>
    <t>Repeat 3</t>
  </si>
  <si>
    <r>
      <t>1×10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</si>
  <si>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5×10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</t>
    </r>
    <phoneticPr fontId="1" type="noConversion"/>
  </si>
  <si>
    <t>S1-speicific</t>
  </si>
  <si>
    <t>S2-specific</t>
  </si>
  <si>
    <r>
      <t>Ad5-empty (5×10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vp)</t>
    </r>
    <phoneticPr fontId="1" type="noConversion"/>
  </si>
  <si>
    <t>Fig. S1a</t>
    <phoneticPr fontId="1" type="noConversion"/>
  </si>
  <si>
    <t>day 0</t>
    <phoneticPr fontId="1" type="noConversion"/>
  </si>
  <si>
    <t>day 6</t>
    <phoneticPr fontId="1" type="noConversion"/>
  </si>
  <si>
    <t>day 11</t>
    <phoneticPr fontId="1" type="noConversion"/>
  </si>
  <si>
    <t>day 21</t>
    <phoneticPr fontId="1" type="noConversion"/>
  </si>
  <si>
    <t>day 28</t>
    <phoneticPr fontId="1" type="noConversion"/>
  </si>
  <si>
    <t>Repeat 1</t>
    <phoneticPr fontId="1" type="noConversion"/>
  </si>
  <si>
    <t>Raw data</t>
    <phoneticPr fontId="1" type="noConversion"/>
  </si>
  <si>
    <t>Geomean</t>
    <phoneticPr fontId="1" type="noConversion"/>
  </si>
  <si>
    <t>anti-S</t>
    <phoneticPr fontId="1" type="noConversion"/>
  </si>
  <si>
    <t>anti-S2</t>
    <phoneticPr fontId="1" type="noConversion"/>
  </si>
  <si>
    <t>Fig. S1b</t>
    <phoneticPr fontId="1" type="noConversion"/>
  </si>
  <si>
    <t>080066</t>
    <phoneticPr fontId="1" type="noConversion"/>
  </si>
  <si>
    <t>116004</t>
  </si>
  <si>
    <t>071539</t>
  </si>
  <si>
    <t>Body weight
(kg)</t>
    <phoneticPr fontId="1" type="noConversion"/>
  </si>
  <si>
    <t>Age 
(year)</t>
    <phoneticPr fontId="1" type="noConversion"/>
  </si>
  <si>
    <t>Sex</t>
    <phoneticPr fontId="1" type="noConversion"/>
  </si>
  <si>
    <t>Macaque 063585</t>
    <phoneticPr fontId="1" type="noConversion"/>
  </si>
  <si>
    <t>063585</t>
    <phoneticPr fontId="1" type="noConversion"/>
  </si>
  <si>
    <t>Macaque 071515</t>
    <phoneticPr fontId="1" type="noConversion"/>
  </si>
  <si>
    <t>071515</t>
    <phoneticPr fontId="1" type="noConversion"/>
  </si>
  <si>
    <t>Macaque 080066</t>
    <phoneticPr fontId="1" type="noConversion"/>
  </si>
  <si>
    <t>Macaque 134056</t>
    <phoneticPr fontId="1" type="noConversion"/>
  </si>
  <si>
    <t>Repeat 1</t>
    <phoneticPr fontId="1" type="noConversion"/>
  </si>
  <si>
    <t>Day 0</t>
    <phoneticPr fontId="1" type="noConversion"/>
  </si>
  <si>
    <t>Day 12</t>
    <phoneticPr fontId="1" type="noConversion"/>
  </si>
  <si>
    <t>Day 18</t>
    <phoneticPr fontId="1" type="noConversion"/>
  </si>
  <si>
    <t>Day 24</t>
    <phoneticPr fontId="1" type="noConversion"/>
  </si>
  <si>
    <t>Macaque 100109</t>
    <phoneticPr fontId="1" type="noConversion"/>
  </si>
  <si>
    <t>Macaque 116004</t>
    <phoneticPr fontId="1" type="noConversion"/>
  </si>
  <si>
    <t>Macaque 116008</t>
    <phoneticPr fontId="1" type="noConversion"/>
  </si>
  <si>
    <t>Macaque 130460</t>
    <phoneticPr fontId="1" type="noConversion"/>
  </si>
  <si>
    <t>Macaque 071539</t>
    <phoneticPr fontId="1" type="noConversion"/>
  </si>
  <si>
    <t>Macaque 110113</t>
    <phoneticPr fontId="1" type="noConversion"/>
  </si>
  <si>
    <t>Macaque 140052</t>
    <phoneticPr fontId="1" type="noConversion"/>
  </si>
  <si>
    <t>Macaque 134018</t>
    <phoneticPr fontId="1" type="noConversion"/>
  </si>
  <si>
    <t>Fig. 3c</t>
    <phoneticPr fontId="1" type="noConversion"/>
  </si>
  <si>
    <t>The antigen recognition profiles of macaque immune sera</t>
    <phoneticPr fontId="1" type="noConversion"/>
  </si>
  <si>
    <t>ID</t>
    <phoneticPr fontId="1" type="noConversion"/>
  </si>
  <si>
    <t>ID</t>
    <phoneticPr fontId="1" type="noConversion"/>
  </si>
  <si>
    <t>anti-RBD</t>
    <phoneticPr fontId="1" type="noConversion"/>
  </si>
  <si>
    <t>anti-S2</t>
    <phoneticPr fontId="1" type="noConversion"/>
  </si>
  <si>
    <t>&lt;200</t>
    <phoneticPr fontId="1" type="noConversion"/>
  </si>
  <si>
    <t>&lt;200</t>
    <phoneticPr fontId="1" type="noConversion"/>
  </si>
  <si>
    <t>&lt;200</t>
    <phoneticPr fontId="1" type="noConversion"/>
  </si>
  <si>
    <t>&lt;200</t>
    <phoneticPr fontId="1" type="noConversion"/>
  </si>
  <si>
    <t>ND</t>
    <phoneticPr fontId="1" type="noConversion"/>
  </si>
  <si>
    <t>Mean value</t>
    <phoneticPr fontId="1" type="noConversion"/>
  </si>
  <si>
    <t>Well 1#</t>
    <phoneticPr fontId="1" type="noConversion"/>
  </si>
  <si>
    <t>Well 2#</t>
  </si>
  <si>
    <t>Well 3#</t>
  </si>
  <si>
    <t>C1</t>
    <phoneticPr fontId="1" type="noConversion"/>
  </si>
  <si>
    <t>C2</t>
  </si>
  <si>
    <t>C3</t>
  </si>
  <si>
    <t>C4</t>
  </si>
  <si>
    <t>Day 0</t>
    <phoneticPr fontId="1" type="noConversion"/>
  </si>
  <si>
    <t>Day 1</t>
  </si>
  <si>
    <t>Day 2</t>
  </si>
  <si>
    <t>Day 3</t>
  </si>
  <si>
    <t>Day 4</t>
  </si>
  <si>
    <t>Day 5</t>
  </si>
  <si>
    <t>Day 6</t>
  </si>
  <si>
    <t>Day 7</t>
  </si>
  <si>
    <t>Day 10</t>
    <phoneticPr fontId="1" type="noConversion"/>
  </si>
  <si>
    <t>Mean value</t>
    <phoneticPr fontId="1" type="noConversion"/>
  </si>
  <si>
    <t>&lt;50</t>
    <phoneticPr fontId="1" type="noConversion"/>
  </si>
  <si>
    <t>Before challenge</t>
    <phoneticPr fontId="1" type="noConversion"/>
  </si>
  <si>
    <t>After challenge</t>
    <phoneticPr fontId="1" type="noConversion"/>
  </si>
  <si>
    <t>100109</t>
  </si>
  <si>
    <t>116008</t>
  </si>
  <si>
    <t>110113</t>
  </si>
  <si>
    <t>140052</t>
  </si>
  <si>
    <t>134018</t>
  </si>
  <si>
    <t>Tissue viral load (Copies/g)</t>
    <phoneticPr fontId="1" type="noConversion"/>
  </si>
  <si>
    <t>Trachea</t>
    <phoneticPr fontId="1" type="noConversion"/>
  </si>
  <si>
    <t>Bronchus</t>
    <phoneticPr fontId="1" type="noConversion"/>
  </si>
  <si>
    <t>Left lung</t>
    <phoneticPr fontId="1" type="noConversion"/>
  </si>
  <si>
    <t>Right lung</t>
    <phoneticPr fontId="1" type="noConversion"/>
  </si>
  <si>
    <t>Left</t>
    <phoneticPr fontId="1" type="noConversion"/>
  </si>
  <si>
    <t>Right</t>
    <phoneticPr fontId="1" type="noConversion"/>
  </si>
  <si>
    <t>Upper</t>
    <phoneticPr fontId="1" type="noConversion"/>
  </si>
  <si>
    <t>Middle</t>
    <phoneticPr fontId="1" type="noConversion"/>
  </si>
  <si>
    <t>Lower</t>
    <phoneticPr fontId="1" type="noConversion"/>
  </si>
  <si>
    <t>——</t>
    <phoneticPr fontId="1" type="noConversion"/>
  </si>
  <si>
    <t>C4</t>
    <phoneticPr fontId="1" type="noConversion"/>
  </si>
  <si>
    <t>Macaque
ID</t>
    <phoneticPr fontId="1" type="noConversion"/>
  </si>
  <si>
    <t>C3</t>
    <phoneticPr fontId="1" type="noConversion"/>
  </si>
  <si>
    <r>
      <t>1×10</t>
    </r>
    <r>
      <rPr>
        <vertAlign val="superscript"/>
        <sz val="11"/>
        <color theme="1"/>
        <rFont val="Arial"/>
        <family val="2"/>
      </rPr>
      <t>11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</si>
  <si>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1×10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vp</t>
    </r>
    <phoneticPr fontId="1" type="noConversion"/>
  </si>
  <si>
    <t>The viral loads in the airway of macaques challenged with SARS-CoV-2. ND, not detectable.</t>
    <phoneticPr fontId="1" type="noConversion"/>
  </si>
  <si>
    <t>Mean value</t>
    <phoneticPr fontId="1" type="noConversion"/>
  </si>
  <si>
    <t>ND</t>
    <phoneticPr fontId="1" type="noConversion"/>
  </si>
  <si>
    <t>The IFN-y secreting cells in one million macaque PBMCs at day 18 after immunization</t>
    <phoneticPr fontId="1" type="noConversion"/>
  </si>
  <si>
    <t>Groups</t>
    <phoneticPr fontId="1" type="noConversion"/>
  </si>
  <si>
    <t>vp/animal</t>
    <phoneticPr fontId="1" type="noConversion"/>
  </si>
  <si>
    <t>day 6</t>
    <phoneticPr fontId="16" type="noConversion"/>
  </si>
  <si>
    <t>day 24</t>
    <phoneticPr fontId="16" type="noConversion"/>
  </si>
  <si>
    <t>116004</t>
    <phoneticPr fontId="1" type="noConversion"/>
  </si>
  <si>
    <t>071539</t>
    <phoneticPr fontId="1" type="noConversion"/>
  </si>
  <si>
    <t>&lt;18</t>
    <phoneticPr fontId="17" type="noConversion"/>
  </si>
  <si>
    <t>&gt;294912</t>
    <phoneticPr fontId="17" type="noConversion"/>
  </si>
  <si>
    <t>Table S1</t>
    <phoneticPr fontId="1" type="noConversion"/>
  </si>
  <si>
    <t>The backgrounds of the macaques included in this study</t>
    <phoneticPr fontId="1" type="noConversion"/>
  </si>
  <si>
    <t>—</t>
    <phoneticPr fontId="1" type="noConversion"/>
  </si>
  <si>
    <t>IIV(H7N7,H7N9)</t>
    <phoneticPr fontId="1" type="noConversion"/>
  </si>
  <si>
    <t>IIV(H7N9)</t>
    <phoneticPr fontId="1" type="noConversion"/>
  </si>
  <si>
    <t>IIV(H5N6)</t>
    <phoneticPr fontId="1" type="noConversion"/>
  </si>
  <si>
    <t>IIV(H1N1,H7N9), Ad2-EBOLA GP</t>
    <phoneticPr fontId="1" type="noConversion"/>
  </si>
  <si>
    <t>EBOLA VLP</t>
    <phoneticPr fontId="1" type="noConversion"/>
  </si>
  <si>
    <t>EBOLA VLP, 
Ad2-EBOLA GP</t>
    <phoneticPr fontId="1" type="noConversion"/>
  </si>
  <si>
    <t>EBOLA GP, 
Ad2-EBOLA GP</t>
    <phoneticPr fontId="1" type="noConversion"/>
  </si>
  <si>
    <t>EBOLA GP</t>
    <phoneticPr fontId="1" type="noConversion"/>
  </si>
  <si>
    <t xml:space="preserve">EBOLA GP,
IIV(H7N9) </t>
    <phoneticPr fontId="1" type="noConversion"/>
  </si>
  <si>
    <t>Ad5-empty</t>
    <phoneticPr fontId="1" type="noConversion"/>
  </si>
  <si>
    <t>EBOLA GP, 
EBOLA VLP</t>
    <phoneticPr fontId="1" type="noConversion"/>
  </si>
  <si>
    <t>Immunisation history</t>
    <phoneticPr fontId="1" type="noConversion"/>
  </si>
  <si>
    <t>Macaque
ID</t>
    <phoneticPr fontId="1" type="noConversion"/>
  </si>
  <si>
    <r>
      <t>IIV(H7N7,H7N9)</t>
    </r>
    <r>
      <rPr>
        <vertAlign val="superscript"/>
        <sz val="11"/>
        <color theme="1"/>
        <rFont val="Arial"/>
        <family val="2"/>
      </rPr>
      <t>a</t>
    </r>
    <phoneticPr fontId="1" type="noConversion"/>
  </si>
  <si>
    <r>
      <t>IIV(H1N1,H7N9), Ad2-EBOLA GP</t>
    </r>
    <r>
      <rPr>
        <vertAlign val="superscript"/>
        <sz val="11"/>
        <color theme="1"/>
        <rFont val="Arial"/>
        <family val="2"/>
      </rPr>
      <t>b</t>
    </r>
    <phoneticPr fontId="1" type="noConversion"/>
  </si>
  <si>
    <r>
      <t>EBOLA VLP</t>
    </r>
    <r>
      <rPr>
        <vertAlign val="superscript"/>
        <sz val="11"/>
        <color theme="1"/>
        <rFont val="Arial"/>
        <family val="2"/>
      </rPr>
      <t>c</t>
    </r>
    <phoneticPr fontId="1" type="noConversion"/>
  </si>
  <si>
    <r>
      <t>EBOLA GP</t>
    </r>
    <r>
      <rPr>
        <vertAlign val="superscript"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>, 
Ad2-EBOLA GP</t>
    </r>
    <phoneticPr fontId="1" type="noConversion"/>
  </si>
  <si>
    <t>Raw data</t>
    <phoneticPr fontId="1" type="noConversion"/>
  </si>
  <si>
    <t>Mean value</t>
    <phoneticPr fontId="1" type="noConversion"/>
  </si>
  <si>
    <t>Neutralizing antibody titers</t>
    <phoneticPr fontId="16" type="noConversion"/>
  </si>
  <si>
    <t>day 0</t>
    <phoneticPr fontId="1" type="noConversion"/>
  </si>
  <si>
    <t>day 6</t>
  </si>
  <si>
    <t>day 24</t>
    <phoneticPr fontId="1" type="noConversion"/>
  </si>
  <si>
    <t>Repeat 1</t>
    <phoneticPr fontId="1" type="noConversion"/>
  </si>
  <si>
    <t>&lt;18</t>
    <phoneticPr fontId="1" type="noConversion"/>
  </si>
  <si>
    <t>&gt;294912</t>
    <phoneticPr fontId="1" type="noConversion"/>
  </si>
  <si>
    <t>&lt;18</t>
    <phoneticPr fontId="1" type="noConversion"/>
  </si>
  <si>
    <r>
      <t>Ad5-empty
(1×10</t>
    </r>
    <r>
      <rPr>
        <vertAlign val="superscript"/>
        <sz val="12"/>
        <color theme="1"/>
        <rFont val="Arial"/>
        <family val="2"/>
      </rPr>
      <t xml:space="preserve">11 </t>
    </r>
    <r>
      <rPr>
        <sz val="12"/>
        <color theme="1"/>
        <rFont val="Arial"/>
        <family val="2"/>
      </rPr>
      <t>vp)</t>
    </r>
    <phoneticPr fontId="1" type="noConversion"/>
  </si>
  <si>
    <t>&lt;200</t>
    <phoneticPr fontId="1" type="noConversion"/>
  </si>
  <si>
    <t>&lt;50</t>
  </si>
  <si>
    <t>observation</t>
    <phoneticPr fontId="1" type="noConversion"/>
  </si>
  <si>
    <t>——</t>
    <phoneticPr fontId="1" type="noConversion"/>
  </si>
  <si>
    <t>NA</t>
    <phoneticPr fontId="1" type="noConversion"/>
  </si>
  <si>
    <t>NA, not analyzed; ND, not detectable.</t>
    <phoneticPr fontId="1" type="noConversion"/>
  </si>
  <si>
    <t>NA, not analyzed; ND, not detectable.</t>
    <phoneticPr fontId="1" type="noConversion"/>
  </si>
  <si>
    <t>ND</t>
  </si>
  <si>
    <t>ND</t>
    <phoneticPr fontId="1" type="noConversion"/>
  </si>
  <si>
    <t>observation</t>
    <phoneticPr fontId="1" type="noConversion"/>
  </si>
  <si>
    <t>Viral loads</t>
    <phoneticPr fontId="1" type="noConversion"/>
  </si>
  <si>
    <t>female</t>
  </si>
  <si>
    <t>male</t>
  </si>
  <si>
    <t>C1</t>
    <phoneticPr fontId="1" type="noConversion"/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</si>
  <si>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An adenovirus type 2 vector expressing the glycoprotein (GP) of Ebola virus. </t>
    </r>
    <phoneticPr fontId="1" type="noConversion"/>
  </si>
  <si>
    <t>——</t>
    <phoneticPr fontId="1" type="noConversion"/>
  </si>
  <si>
    <t>ND</t>
    <phoneticPr fontId="1" type="noConversion"/>
  </si>
  <si>
    <t>DL1</t>
    <phoneticPr fontId="1" type="noConversion"/>
  </si>
  <si>
    <t>DL2</t>
    <phoneticPr fontId="1" type="noConversion"/>
  </si>
  <si>
    <t>The white rectangular box represents the cropped graphs shown in Fig.1d</t>
    <phoneticPr fontId="1" type="noConversion"/>
  </si>
  <si>
    <t>&lt;32</t>
    <phoneticPr fontId="1" type="noConversion"/>
  </si>
  <si>
    <t>&lt;16</t>
    <phoneticPr fontId="1" type="noConversion"/>
  </si>
  <si>
    <t>D1</t>
    <phoneticPr fontId="1" type="noConversion"/>
  </si>
  <si>
    <t>D2</t>
    <phoneticPr fontId="1" type="noConversion"/>
  </si>
  <si>
    <t>Log10</t>
    <phoneticPr fontId="1" type="noConversion"/>
  </si>
  <si>
    <t>Day 8</t>
  </si>
  <si>
    <t>Day 9</t>
  </si>
  <si>
    <t>D1</t>
    <phoneticPr fontId="1" type="noConversion"/>
  </si>
  <si>
    <t>D2</t>
    <phoneticPr fontId="1" type="noConversion"/>
  </si>
  <si>
    <t>observation</t>
    <phoneticPr fontId="1" type="noConversion"/>
  </si>
  <si>
    <t>D1</t>
    <phoneticPr fontId="1" type="noConversion"/>
  </si>
  <si>
    <t>D2</t>
    <phoneticPr fontId="1" type="noConversion"/>
  </si>
  <si>
    <t>D1</t>
    <phoneticPr fontId="1" type="noConversion"/>
  </si>
  <si>
    <t>AUC</t>
    <phoneticPr fontId="1" type="noConversion"/>
  </si>
  <si>
    <t>100109</t>
    <phoneticPr fontId="1" type="noConversion"/>
  </si>
  <si>
    <t>134056</t>
    <phoneticPr fontId="1" type="noConversion"/>
  </si>
  <si>
    <t>100109</t>
    <phoneticPr fontId="1" type="noConversion"/>
  </si>
  <si>
    <r>
      <t>Ad5-S-nb2 (1×10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vp)</t>
    </r>
    <phoneticPr fontId="1" type="noConversion"/>
  </si>
  <si>
    <r>
      <t>Ad5-S-nb2 (5×10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vp)</t>
    </r>
    <phoneticPr fontId="1" type="noConversion"/>
  </si>
  <si>
    <t>Fig. 2c</t>
    <phoneticPr fontId="1" type="noConversion"/>
  </si>
  <si>
    <t>Fig. 2d</t>
    <phoneticPr fontId="1" type="noConversion"/>
  </si>
  <si>
    <t>Fig. 2e</t>
    <phoneticPr fontId="1" type="noConversion"/>
  </si>
  <si>
    <t>Fig. 2f</t>
    <phoneticPr fontId="1" type="noConversion"/>
  </si>
  <si>
    <t>Fig. 2g</t>
    <phoneticPr fontId="1" type="noConversion"/>
  </si>
  <si>
    <t>Fig. 2h</t>
    <phoneticPr fontId="1" type="noConversion"/>
  </si>
  <si>
    <t>Fig. 2i</t>
    <phoneticPr fontId="1" type="noConversion"/>
  </si>
  <si>
    <t xml:space="preserve">Ad5-S-nb2 </t>
    <phoneticPr fontId="1" type="noConversion"/>
  </si>
  <si>
    <t>Endpoint ELISA titers (IgG) in the sera, IM vaccination, n = 5 mice per group</t>
    <phoneticPr fontId="1" type="noConversion"/>
  </si>
  <si>
    <t>Endpoint ELISA titers (IgA) in the BALFs, IN vaccination, n = 5 mice per group</t>
    <phoneticPr fontId="1" type="noConversion"/>
  </si>
  <si>
    <t>Endpoint ELISA titers (IgG) in the sera, IN vaccination, n = 5 mice per group</t>
    <phoneticPr fontId="1" type="noConversion"/>
  </si>
  <si>
    <t>Endpoint ELISA titers (IgA) in the BALFs, IN  vaccination, n = 5 mice per group</t>
    <phoneticPr fontId="1" type="noConversion"/>
  </si>
  <si>
    <t>Neutralizing titers in the sera (pooled, n=5), assessed by S-pseudotyped lentivirus</t>
    <phoneticPr fontId="1" type="noConversion"/>
  </si>
  <si>
    <t>Neutralizing titers in the BALFs (pooled, n=5), assessed by S-pseudotyped lentivirus</t>
    <phoneticPr fontId="1" type="noConversion"/>
  </si>
  <si>
    <t>Spot-forming cells in the spleens  (pooled, n=5) of IM vaccinated mice</t>
    <phoneticPr fontId="1" type="noConversion"/>
  </si>
  <si>
    <t>Spot-forming cells in the spleens of IN vaccinated mice</t>
    <phoneticPr fontId="1" type="noConversion"/>
  </si>
  <si>
    <t>The kinetics of IgG response to S protein in the sera  of macaques receiving low-dose IM vaccination, high-dose IM vaccination, or IN vaccination with Ad5-S-nb2</t>
    <phoneticPr fontId="1" type="noConversion"/>
  </si>
  <si>
    <r>
      <t>Ad5-S-nb2 (IM, 1×10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vp)</t>
    </r>
    <phoneticPr fontId="1" type="noConversion"/>
  </si>
  <si>
    <r>
      <t>Ad5-S-nb2 (IM, 1×10</t>
    </r>
    <r>
      <rPr>
        <vertAlign val="superscript"/>
        <sz val="11"/>
        <color theme="1"/>
        <rFont val="Arial"/>
        <family val="2"/>
      </rPr>
      <t>11</t>
    </r>
    <r>
      <rPr>
        <sz val="11"/>
        <color theme="1"/>
        <rFont val="Arial"/>
        <family val="2"/>
      </rPr>
      <t xml:space="preserve"> vp)</t>
    </r>
    <phoneticPr fontId="1" type="noConversion"/>
  </si>
  <si>
    <r>
      <t>Ad5-S-nb2 (IN, 5×10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vp)</t>
    </r>
    <phoneticPr fontId="1" type="noConversion"/>
  </si>
  <si>
    <t>Fig. 3d</t>
    <phoneticPr fontId="1" type="noConversion"/>
  </si>
  <si>
    <t>Viral loads in the pharyneal swabs of non-vaccinated macaques.</t>
    <phoneticPr fontId="1" type="noConversion"/>
  </si>
  <si>
    <t xml:space="preserve">Viral loads in the pharyneal swabs of macaques that received high-dose IM vaccination. </t>
    <phoneticPr fontId="1" type="noConversion"/>
  </si>
  <si>
    <t>Viral loads in the pharyneal swabs of macaques that received high-dose IN vaccination.</t>
    <phoneticPr fontId="1" type="noConversion"/>
  </si>
  <si>
    <t>Viral loads in the pharyneal swabs of macaques that received low-dose IM vaccination.</t>
    <phoneticPr fontId="1" type="noConversion"/>
  </si>
  <si>
    <t>Fig. 4a</t>
    <phoneticPr fontId="1" type="noConversion"/>
  </si>
  <si>
    <t>Fig. 4b</t>
    <phoneticPr fontId="1" type="noConversion"/>
  </si>
  <si>
    <t>Fig. 4c</t>
    <phoneticPr fontId="1" type="noConversion"/>
  </si>
  <si>
    <t>Fig. 4d</t>
    <phoneticPr fontId="1" type="noConversion"/>
  </si>
  <si>
    <t>——</t>
    <phoneticPr fontId="1" type="noConversion"/>
  </si>
  <si>
    <t>Fig. 4e</t>
    <phoneticPr fontId="1" type="noConversion"/>
  </si>
  <si>
    <t>Fig. 4f</t>
    <phoneticPr fontId="1" type="noConversion"/>
  </si>
  <si>
    <r>
      <t>5×10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vp</t>
    </r>
    <phoneticPr fontId="1" type="noConversion"/>
  </si>
  <si>
    <t>IN</t>
    <phoneticPr fontId="1" type="noConversion"/>
  </si>
  <si>
    <t>Dynamics of serum antibody responses in mice that received IM vaccination (pooled, n=5).</t>
    <phoneticPr fontId="1" type="noConversion"/>
  </si>
  <si>
    <t>Dynamics of serum antibody responses in mice that received IN vaccination (pooled, n=5).</t>
    <phoneticPr fontId="1" type="noConversion"/>
  </si>
  <si>
    <t>Figure 5a</t>
    <phoneticPr fontId="1" type="noConversion"/>
  </si>
  <si>
    <t>Supplementary Figure 4</t>
    <phoneticPr fontId="1" type="noConversion"/>
  </si>
  <si>
    <t>The neutralizing antibodies against Ad5 before and after immunization.</t>
    <phoneticPr fontId="1" type="noConversion"/>
  </si>
  <si>
    <t>Vaccination</t>
    <phoneticPr fontId="1" type="noConversion"/>
  </si>
  <si>
    <r>
      <t>Ad5-S-nb2
(1×10</t>
    </r>
    <r>
      <rPr>
        <vertAlign val="superscript"/>
        <sz val="12"/>
        <color theme="1"/>
        <rFont val="Arial"/>
        <family val="2"/>
      </rPr>
      <t xml:space="preserve">10 </t>
    </r>
    <r>
      <rPr>
        <sz val="12"/>
        <color theme="1"/>
        <rFont val="Arial"/>
        <family val="2"/>
      </rPr>
      <t>vp)</t>
    </r>
    <phoneticPr fontId="1" type="noConversion"/>
  </si>
  <si>
    <r>
      <t>Ad5-S-nb2
(1×10</t>
    </r>
    <r>
      <rPr>
        <vertAlign val="superscript"/>
        <sz val="12"/>
        <color theme="1"/>
        <rFont val="Arial"/>
        <family val="2"/>
      </rPr>
      <t xml:space="preserve">11 </t>
    </r>
    <r>
      <rPr>
        <sz val="12"/>
        <color theme="1"/>
        <rFont val="Arial"/>
        <family val="2"/>
      </rPr>
      <t>vp)</t>
    </r>
    <phoneticPr fontId="1" type="noConversion"/>
  </si>
  <si>
    <r>
      <t>Ad5-S-nb2
(5×10</t>
    </r>
    <r>
      <rPr>
        <vertAlign val="superscript"/>
        <sz val="12"/>
        <color theme="1"/>
        <rFont val="Arial"/>
        <family val="2"/>
      </rPr>
      <t xml:space="preserve">10 </t>
    </r>
    <r>
      <rPr>
        <sz val="12"/>
        <color theme="1"/>
        <rFont val="Arial"/>
        <family val="2"/>
      </rPr>
      <t>vp)</t>
    </r>
    <phoneticPr fontId="1" type="noConversion"/>
  </si>
  <si>
    <t>Vaccine
(vp/animal)</t>
    <phoneticPr fontId="1" type="noConversion"/>
  </si>
  <si>
    <t>Fig. S2</t>
    <phoneticPr fontId="1" type="noConversion"/>
  </si>
  <si>
    <t>Peak viral loads</t>
    <phoneticPr fontId="1" type="noConversion"/>
  </si>
  <si>
    <t>Area under curve (AUC) for the viral loads</t>
    <phoneticPr fontId="1" type="noConversion"/>
  </si>
  <si>
    <t>Dose</t>
    <phoneticPr fontId="1" type="noConversion"/>
  </si>
  <si>
    <t>Route</t>
    <phoneticPr fontId="1" type="noConversion"/>
  </si>
  <si>
    <t>IM</t>
    <phoneticPr fontId="1" type="noConversion"/>
  </si>
  <si>
    <r>
      <t>Ad5-S-nb2
1×10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</si>
  <si>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Ad5-S-nb2
1×10</t>
    </r>
    <r>
      <rPr>
        <vertAlign val="superscript"/>
        <sz val="11"/>
        <color theme="1"/>
        <rFont val="Arial"/>
        <family val="2"/>
      </rPr>
      <t>11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</si>
  <si>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Ad5-S-nb2
5×10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</si>
  <si>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Ad5-empty
1×10</t>
    </r>
    <r>
      <rPr>
        <vertAlign val="superscript"/>
        <sz val="11"/>
        <color theme="1"/>
        <rFont val="Arial"/>
        <family val="2"/>
      </rPr>
      <t>11</t>
    </r>
    <r>
      <rPr>
        <sz val="11"/>
        <color theme="1"/>
        <rFont val="Arial"/>
        <family val="2"/>
      </rPr>
      <t xml:space="preserve"> vp</t>
    </r>
    <phoneticPr fontId="1" type="noConversion"/>
  </si>
  <si>
    <t>Non-vaccinated</t>
    <phoneticPr fontId="1" type="noConversion"/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</si>
  <si>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IIV, Inactivated influenza virus.</t>
    </r>
    <phoneticPr fontId="1" type="noConversion"/>
  </si>
  <si>
    <r>
      <rPr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Virus like particles harboring  the GP protein of Ebola virus. </t>
    </r>
    <phoneticPr fontId="1" type="noConversion"/>
  </si>
  <si>
    <r>
      <rPr>
        <vertAlign val="superscript"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 xml:space="preserve">  Purified GP protein of Ebola virus. </t>
    </r>
    <phoneticPr fontId="1" type="noConversion"/>
  </si>
  <si>
    <t>Mean value</t>
    <phoneticPr fontId="1" type="noConversion"/>
  </si>
  <si>
    <t>SD value</t>
    <phoneticPr fontId="1" type="noConversion"/>
  </si>
  <si>
    <t>Mean value</t>
    <phoneticPr fontId="1" type="noConversion"/>
  </si>
  <si>
    <t xml:space="preserve">SD </t>
    <phoneticPr fontId="1" type="noConversion"/>
  </si>
  <si>
    <t>——</t>
    <phoneticPr fontId="1" type="noConversion"/>
  </si>
  <si>
    <t>Fig. 4g</t>
    <phoneticPr fontId="1" type="noConversion"/>
  </si>
  <si>
    <t>C1</t>
    <phoneticPr fontId="1" type="noConversion"/>
  </si>
  <si>
    <t>Fig. 4h</t>
    <phoneticPr fontId="1" type="noConversion"/>
  </si>
  <si>
    <t>Fig. 4i</t>
    <phoneticPr fontId="1" type="noConversion"/>
  </si>
  <si>
    <t>Neutralizing antibody titers in non-vaccinated macaques before and after challenge.</t>
    <phoneticPr fontId="1" type="noConversion"/>
  </si>
  <si>
    <r>
      <t>Neutralizing antibody titers in macaques IM vaccinated with 1×10</t>
    </r>
    <r>
      <rPr>
        <vertAlign val="superscript"/>
        <sz val="11"/>
        <color theme="1"/>
        <rFont val="Arial"/>
        <family val="2"/>
      </rPr>
      <t>11</t>
    </r>
    <r>
      <rPr>
        <sz val="11"/>
        <color theme="1"/>
        <rFont val="Arial"/>
        <family val="2"/>
      </rPr>
      <t>vp Ad5-S-nb2 before and after challenge.</t>
    </r>
    <phoneticPr fontId="1" type="noConversion"/>
  </si>
  <si>
    <r>
      <t>Neutralizing antibody titers  in macaques IN vaccinated with 5×10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vp Ad5-S-nb2 before and after challenge.</t>
    </r>
    <phoneticPr fontId="1" type="noConversion"/>
  </si>
  <si>
    <r>
      <t>Neutralizing antibody titers  in macaques IM vaccinated with 1×10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vp Ad5-S-nb2 before and after challenge.</t>
    </r>
    <phoneticPr fontId="1" type="noConversion"/>
  </si>
  <si>
    <t>Mean value</t>
    <phoneticPr fontId="1" type="noConversion"/>
  </si>
  <si>
    <t>Raw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</si>
</sst>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);[Red]\(0.00\)"/>
    <numFmt numFmtId="177" formatCode="0_);[Red]\(0\)"/>
    <numFmt numFmtId="178" formatCode="0.0_ "/>
    <numFmt numFmtId="179" formatCode="0_ "/>
    <numFmt numFmtId="180" formatCode="0.0E+00"/>
  </numFmts>
  <fonts count="2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0"/>
      <color theme="1"/>
      <name val="Arial"/>
      <family val="2"/>
    </font>
    <font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7" fillId="0" borderId="0">
      <alignment vertical="center"/>
    </xf>
  </cellStyleXfs>
  <cellXfs count="124">
    <xf numFmtId="0" fontId="0" fillId="0" borderId="0" xfId="0"/>
    <xf numFmtId="176" fontId="5" fillId="0" borderId="0" xfId="0" applyNumberFormat="1" applyFont="1" applyAlignment="1">
      <alignment horizontal="center" vertical="center"/>
    </xf>
    <xf numFmtId="176" fontId="10" fillId="0" borderId="1" xfId="0" applyNumberFormat="1" applyFont="1" applyBorder="1" applyAlignment="1">
      <alignment vertical="center" wrapText="1"/>
    </xf>
    <xf numFmtId="176" fontId="10" fillId="0" borderId="0" xfId="0" applyNumberFormat="1" applyFont="1" applyBorder="1" applyAlignment="1">
      <alignment vertical="center" wrapText="1"/>
    </xf>
    <xf numFmtId="176" fontId="12" fillId="0" borderId="0" xfId="0" applyNumberFormat="1" applyFont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176" fontId="6" fillId="0" borderId="0" xfId="0" applyNumberFormat="1" applyFont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6" fontId="9" fillId="2" borderId="0" xfId="0" applyNumberFormat="1" applyFont="1" applyFill="1" applyAlignment="1">
      <alignment vertical="center"/>
    </xf>
    <xf numFmtId="176" fontId="5" fillId="0" borderId="0" xfId="0" applyNumberFormat="1" applyFont="1" applyAlignment="1">
      <alignment horizontal="left" vertical="center"/>
    </xf>
    <xf numFmtId="178" fontId="5" fillId="0" borderId="0" xfId="0" applyNumberFormat="1" applyFont="1" applyAlignme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/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horizontal="center" vertical="center"/>
    </xf>
    <xf numFmtId="179" fontId="13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7" fontId="5" fillId="0" borderId="0" xfId="0" applyNumberFormat="1" applyFont="1" applyAlignment="1">
      <alignment vertical="center"/>
    </xf>
    <xf numFmtId="177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7" fontId="13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180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vertical="center"/>
    </xf>
    <xf numFmtId="179" fontId="13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5" fillId="0" borderId="0" xfId="0" applyNumberFormat="1" applyFont="1" applyAlignment="1">
      <alignment horizontal="right" vertical="center"/>
    </xf>
    <xf numFmtId="179" fontId="14" fillId="0" borderId="0" xfId="2" applyNumberFormat="1" applyFont="1" applyFill="1" applyBorder="1" applyAlignment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2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  <xf numFmtId="178" fontId="5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78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77" fontId="13" fillId="0" borderId="0" xfId="0" applyNumberFormat="1" applyFont="1" applyAlignment="1">
      <alignment horizontal="center"/>
    </xf>
    <xf numFmtId="176" fontId="5" fillId="2" borderId="0" xfId="0" applyNumberFormat="1" applyFont="1" applyFill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9" fontId="5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177" fontId="5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179" fontId="5" fillId="0" borderId="0" xfId="0" applyNumberFormat="1" applyFont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77" fontId="13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80" fontId="5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179" fontId="14" fillId="0" borderId="0" xfId="2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 2" xfId="1"/>
    <cellStyle name="常规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Relationship Id="rId9" Type="http://schemas.openxmlformats.org/officeDocument/2006/relationships/image" Target="../media/image9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</xdr:row>
      <xdr:rowOff>128141</xdr:rowOff>
    </xdr:from>
    <xdr:to>
      <xdr:col>11</xdr:col>
      <xdr:colOff>135154</xdr:colOff>
      <xdr:row>33</xdr:row>
      <xdr:rowOff>70301</xdr:rowOff>
    </xdr:to>
    <xdr:grpSp>
      <xdr:nvGrpSpPr>
        <xdr:cNvPr id="88" name="组合 87"/>
        <xdr:cNvGrpSpPr/>
      </xdr:nvGrpSpPr>
      <xdr:grpSpPr>
        <a:xfrm>
          <a:off x="628650" y="299591"/>
          <a:ext cx="7050304" cy="5485710"/>
          <a:chOff x="675038" y="-64060"/>
          <a:chExt cx="7050304" cy="5495430"/>
        </a:xfrm>
      </xdr:grpSpPr>
      <xdr:pic>
        <xdr:nvPicPr>
          <xdr:cNvPr id="89" name="图片 88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" t="-435" r="87" b="-986"/>
          <a:stretch/>
        </xdr:blipFill>
        <xdr:spPr>
          <a:xfrm>
            <a:off x="1173567" y="1293182"/>
            <a:ext cx="6278754" cy="3864009"/>
          </a:xfrm>
          <a:prstGeom prst="rect">
            <a:avLst/>
          </a:prstGeom>
        </xdr:spPr>
      </xdr:pic>
      <xdr:cxnSp macro="">
        <xdr:nvCxnSpPr>
          <xdr:cNvPr id="90" name="直接连接符 89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8E9E4FF-E358-4575-A48F-0EA300DCD48E}"/>
              </a:ext>
            </a:extLst>
          </xdr:cNvPr>
          <xdr:cNvCxnSpPr>
            <a:cxnSpLocks/>
          </xdr:cNvCxnSpPr>
        </xdr:nvCxnSpPr>
        <xdr:spPr>
          <a:xfrm>
            <a:off x="1092946" y="1884222"/>
            <a:ext cx="108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直接连接符 90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9B4AB96-FA82-4268-B684-25DFA017A43C}"/>
              </a:ext>
            </a:extLst>
          </xdr:cNvPr>
          <xdr:cNvCxnSpPr>
            <a:cxnSpLocks/>
          </xdr:cNvCxnSpPr>
        </xdr:nvCxnSpPr>
        <xdr:spPr>
          <a:xfrm>
            <a:off x="1097398" y="2183268"/>
            <a:ext cx="108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直接连接符 91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CA775B1-3D8D-478E-9A2F-35D1E43B4E7F}"/>
              </a:ext>
            </a:extLst>
          </xdr:cNvPr>
          <xdr:cNvCxnSpPr>
            <a:cxnSpLocks/>
          </xdr:cNvCxnSpPr>
        </xdr:nvCxnSpPr>
        <xdr:spPr>
          <a:xfrm>
            <a:off x="1092946" y="2654842"/>
            <a:ext cx="108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3" name="文本框 8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B1189F9-F2FD-48CB-BB01-49AF210AAB4E}"/>
              </a:ext>
            </a:extLst>
          </xdr:cNvPr>
          <xdr:cNvSpPr txBox="1"/>
        </xdr:nvSpPr>
        <xdr:spPr>
          <a:xfrm>
            <a:off x="675038" y="1734234"/>
            <a:ext cx="48282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4" name="文本框 9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08FD1C87-7CD6-4F2F-8031-D50606755125}"/>
              </a:ext>
            </a:extLst>
          </xdr:cNvPr>
          <xdr:cNvSpPr txBox="1"/>
        </xdr:nvSpPr>
        <xdr:spPr>
          <a:xfrm>
            <a:off x="675038" y="2046207"/>
            <a:ext cx="48282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5" name="文本框 10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643B73C0-4430-4D7F-A457-488A020CB43B}"/>
              </a:ext>
            </a:extLst>
          </xdr:cNvPr>
          <xdr:cNvSpPr txBox="1"/>
        </xdr:nvSpPr>
        <xdr:spPr>
          <a:xfrm>
            <a:off x="675038" y="2512548"/>
            <a:ext cx="48282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6" name="直接箭头连接符 95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91DA1462-71BC-4FE8-B2B7-E189597DDB4D}"/>
              </a:ext>
            </a:extLst>
          </xdr:cNvPr>
          <xdr:cNvCxnSpPr/>
        </xdr:nvCxnSpPr>
        <xdr:spPr>
          <a:xfrm flipV="1">
            <a:off x="1902031" y="1917906"/>
            <a:ext cx="149689" cy="102292"/>
          </a:xfrm>
          <a:prstGeom prst="straightConnector1">
            <a:avLst/>
          </a:prstGeom>
          <a:ln>
            <a:solidFill>
              <a:srgbClr val="C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7" name="文本框 12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10177D9-8EC7-47F8-ABAD-626349E9BC3F}"/>
              </a:ext>
            </a:extLst>
          </xdr:cNvPr>
          <xdr:cNvSpPr txBox="1"/>
        </xdr:nvSpPr>
        <xdr:spPr>
          <a:xfrm>
            <a:off x="1619672" y="1835532"/>
            <a:ext cx="343364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>
                <a:solidFill>
                  <a:srgbClr val="C00000"/>
                </a:solidFill>
              </a:rPr>
              <a:t>S </a:t>
            </a:r>
            <a:endParaRPr lang="zh-CN" altLang="en-US">
              <a:solidFill>
                <a:srgbClr val="C00000"/>
              </a:solidFill>
            </a:endParaRPr>
          </a:p>
        </xdr:txBody>
      </xdr:sp>
      <xdr:sp macro="" textlink="">
        <xdr:nvSpPr>
          <xdr:cNvPr id="98" name="文本框 14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2764998" y="632330"/>
            <a:ext cx="14040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l-GR" altLang="zh-CN" sz="1400" baseline="-25000"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altLang="zh-CN" sz="1400" baseline="-25000">
                <a:latin typeface="Arial" panose="020B0604020202020204" pitchFamily="34" charset="0"/>
                <a:cs typeface="Arial" panose="020B0604020202020204" pitchFamily="34" charset="0"/>
              </a:rPr>
              <a:t>TM</a:t>
            </a:r>
            <a:endParaRPr lang="zh-CN" altLang="en-US" sz="1400" baseline="-25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9" name="文本框 15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964798" y="623946"/>
            <a:ext cx="14040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pGA1-empty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0" name="文本框 16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818570" y="593339"/>
            <a:ext cx="153147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pGA1-S-nb2 1#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1" name="文本框 17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2235447" y="589025"/>
            <a:ext cx="1554157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pGA1-S-nb2 2#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" name="文本框 18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3681772" y="565425"/>
            <a:ext cx="1517846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pVAX-S-nb1 1#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3" name="文本框 19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5861342" y="611122"/>
            <a:ext cx="14040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S1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4" name="文本框 20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4122231" y="571996"/>
            <a:ext cx="148598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pVAX-S-nb1 2#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5" name="文本框 23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396846" y="598546"/>
            <a:ext cx="14040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pGA1-S-nb1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6" name="文本框 24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3186077" y="558009"/>
            <a:ext cx="1535263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pAd5-tpa-S-nb2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" name="文本框 25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4616559" y="556153"/>
            <a:ext cx="1507912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pVAX-S-nb2 1#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8" name="文本框 26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5047872" y="547014"/>
            <a:ext cx="152992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pVAX-S-nb2 2#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9" name="文本框 27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>
            <a:off x="5567412" y="1066086"/>
            <a:ext cx="5760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/>
              <a:t>M</a:t>
            </a:r>
            <a:endParaRPr lang="zh-CN" altLang="en-US"/>
          </a:p>
        </xdr:txBody>
      </xdr:sp>
      <xdr:sp macro="" textlink="">
        <xdr:nvSpPr>
          <xdr:cNvPr id="110" name="文本框 28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6420142" y="602738"/>
            <a:ext cx="14040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pGK-S-nb2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1" name="文本框 29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6869454" y="615438"/>
            <a:ext cx="14040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HEK293 cell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2" name="直接连接符 111"/>
          <xdr:cNvCxnSpPr/>
        </xdr:nvCxnSpPr>
        <xdr:spPr>
          <a:xfrm>
            <a:off x="1218876" y="5150712"/>
            <a:ext cx="2160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3" name="文本框 33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10177D9-8EC7-47F8-ABAD-626349E9BC3F}"/>
              </a:ext>
            </a:extLst>
          </xdr:cNvPr>
          <xdr:cNvSpPr txBox="1"/>
        </xdr:nvSpPr>
        <xdr:spPr>
          <a:xfrm>
            <a:off x="1273407" y="5103075"/>
            <a:ext cx="2155718" cy="32829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60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Related to this study </a:t>
            </a:r>
            <a:endParaRPr lang="zh-CN" altLang="en-US" sz="16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4" name="文本框 30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B1189F9-F2FD-48CB-BB01-49AF210AAB4E}"/>
              </a:ext>
            </a:extLst>
          </xdr:cNvPr>
          <xdr:cNvSpPr txBox="1"/>
        </xdr:nvSpPr>
        <xdr:spPr>
          <a:xfrm>
            <a:off x="683960" y="1279793"/>
            <a:ext cx="50366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5" name="文本框 32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10177D9-8EC7-47F8-ABAD-626349E9BC3F}"/>
              </a:ext>
            </a:extLst>
          </xdr:cNvPr>
          <xdr:cNvSpPr txBox="1"/>
        </xdr:nvSpPr>
        <xdr:spPr>
          <a:xfrm>
            <a:off x="3476090" y="4254187"/>
            <a:ext cx="3976230" cy="83099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79388" indent="-179388">
              <a:buFont typeface="Wingdings" panose="05000000000000000000" pitchFamily="2" charset="2"/>
              <a:buChar char="Ø"/>
            </a:pPr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Primary antibody: COVID-19 convalescent serum, dilution: 1:500;</a:t>
            </a:r>
          </a:p>
          <a:p>
            <a:pPr marL="179388" indent="-179388">
              <a:buFont typeface="Wingdings" panose="05000000000000000000" pitchFamily="2" charset="2"/>
              <a:buChar char="Ø"/>
            </a:pPr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Secondary antibody: HRP-conjugated goat anti-human IgG (Beyotime, Cat: A0201), dilution: 1:1000.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647559</xdr:colOff>
      <xdr:row>2</xdr:row>
      <xdr:rowOff>95250</xdr:rowOff>
    </xdr:from>
    <xdr:to>
      <xdr:col>24</xdr:col>
      <xdr:colOff>377206</xdr:colOff>
      <xdr:row>18</xdr:row>
      <xdr:rowOff>48160</xdr:rowOff>
    </xdr:to>
    <xdr:grpSp>
      <xdr:nvGrpSpPr>
        <xdr:cNvPr id="2" name="组合 1"/>
        <xdr:cNvGrpSpPr/>
      </xdr:nvGrpSpPr>
      <xdr:grpSpPr>
        <a:xfrm>
          <a:off x="8877159" y="438150"/>
          <a:ext cx="7959247" cy="2753260"/>
          <a:chOff x="8877159" y="1419225"/>
          <a:chExt cx="7959247" cy="2753260"/>
        </a:xfrm>
      </xdr:grpSpPr>
      <xdr:pic>
        <xdr:nvPicPr>
          <xdr:cNvPr id="117" name="Picture 2" descr="E:\LB\2020\20200326\新建文件夹\NB2-R_副本.jpg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5E4C7FA-D7BB-4755-897F-C942564504F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/>
          <a:srcRect l="24370" t="33810" r="27027" b="34639"/>
          <a:stretch/>
        </xdr:blipFill>
        <xdr:spPr bwMode="auto">
          <a:xfrm>
            <a:off x="9510283" y="1868229"/>
            <a:ext cx="4320480" cy="2304256"/>
          </a:xfrm>
          <a:prstGeom prst="rect">
            <a:avLst/>
          </a:prstGeom>
          <a:noFill/>
        </xdr:spPr>
      </xdr:pic>
      <xdr:sp macro="" textlink="">
        <xdr:nvSpPr>
          <xdr:cNvPr id="118" name="文本框 4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9418768" y="1870592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HEK293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9" name="文本框 5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9842499" y="1885785"/>
            <a:ext cx="1135547" cy="26161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l-GR" altLang="zh-CN" sz="1100" baseline="-25000"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altLang="zh-CN" sz="1100" baseline="-25000">
                <a:latin typeface="Arial" panose="020B0604020202020204" pitchFamily="34" charset="0"/>
                <a:cs typeface="Arial" panose="020B0604020202020204" pitchFamily="34" charset="0"/>
              </a:rPr>
              <a:t>TM</a:t>
            </a:r>
            <a:endParaRPr lang="zh-CN" altLang="en-US" sz="1100" baseline="-25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0" name="文本框 6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0282864" y="1869707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Ad5-empty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1" name="文本框 7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0630204" y="1886221"/>
            <a:ext cx="1135548" cy="26936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1#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2" name="文本框 8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0964844" y="1886598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2#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3" name="文本框 9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1714707" y="1849384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HEK293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4" name="文本框 10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2138438" y="1856883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l-GR" altLang="zh-CN" sz="1200" baseline="-25000"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altLang="zh-CN" sz="1200" baseline="-25000">
                <a:latin typeface="Arial" panose="020B0604020202020204" pitchFamily="34" charset="0"/>
                <a:cs typeface="Arial" panose="020B0604020202020204" pitchFamily="34" charset="0"/>
              </a:rPr>
              <a:t>TM</a:t>
            </a:r>
            <a:endParaRPr lang="zh-CN" altLang="en-US" sz="1200" baseline="-25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5" name="文本框 11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2578803" y="1848499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Ad5-empty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6" name="文本框 12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2926143" y="1861198"/>
            <a:ext cx="1135548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1#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7" name="文本框 13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36A1AB8-CF9D-46E4-AAAD-8BE13E2C4E15}"/>
              </a:ext>
            </a:extLst>
          </xdr:cNvPr>
          <xdr:cNvSpPr txBox="1"/>
        </xdr:nvSpPr>
        <xdr:spPr>
          <a:xfrm rot="18685186">
            <a:off x="13260783" y="1865390"/>
            <a:ext cx="1135548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2#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8" name="文本框 14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63F4F833-D82E-404C-8E41-E0C2F812EB6C}"/>
              </a:ext>
            </a:extLst>
          </xdr:cNvPr>
          <xdr:cNvSpPr txBox="1"/>
        </xdr:nvSpPr>
        <xdr:spPr>
          <a:xfrm>
            <a:off x="8934283" y="3276331"/>
            <a:ext cx="468000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9" name="直接连接符 128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1AC04E3E-4E81-4077-A9BE-A4DCDC690F07}"/>
              </a:ext>
            </a:extLst>
          </xdr:cNvPr>
          <xdr:cNvCxnSpPr>
            <a:cxnSpLocks/>
          </xdr:cNvCxnSpPr>
        </xdr:nvCxnSpPr>
        <xdr:spPr>
          <a:xfrm>
            <a:off x="9338930" y="3741900"/>
            <a:ext cx="171353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0" name="文本框 16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8D652568-5327-4E70-8199-5F3760B96DE2}"/>
              </a:ext>
            </a:extLst>
          </xdr:cNvPr>
          <xdr:cNvSpPr txBox="1"/>
        </xdr:nvSpPr>
        <xdr:spPr>
          <a:xfrm>
            <a:off x="8934283" y="3578610"/>
            <a:ext cx="468000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1" name="直接连接符 130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EA70EAFB-78EC-497F-A3CB-E660F5264611}"/>
              </a:ext>
            </a:extLst>
          </xdr:cNvPr>
          <xdr:cNvCxnSpPr>
            <a:cxnSpLocks/>
          </xdr:cNvCxnSpPr>
        </xdr:nvCxnSpPr>
        <xdr:spPr>
          <a:xfrm>
            <a:off x="9338930" y="3439621"/>
            <a:ext cx="171353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直接连接符 131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701040D-9D07-452B-BE39-581D6C687E6B}"/>
              </a:ext>
            </a:extLst>
          </xdr:cNvPr>
          <xdr:cNvCxnSpPr>
            <a:cxnSpLocks/>
          </xdr:cNvCxnSpPr>
        </xdr:nvCxnSpPr>
        <xdr:spPr>
          <a:xfrm>
            <a:off x="9338930" y="3195454"/>
            <a:ext cx="171353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3" name="文本框 19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2C0CCA1-D96E-41C4-B0C4-DEC6E49FBDC6}"/>
              </a:ext>
            </a:extLst>
          </xdr:cNvPr>
          <xdr:cNvSpPr txBox="1"/>
        </xdr:nvSpPr>
        <xdr:spPr>
          <a:xfrm>
            <a:off x="8905683" y="3032164"/>
            <a:ext cx="468000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4" name="直接连接符 133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D70F18CE-3DDE-426F-B929-4AFA2893FC06}"/>
              </a:ext>
            </a:extLst>
          </xdr:cNvPr>
          <xdr:cNvCxnSpPr>
            <a:cxnSpLocks/>
          </xdr:cNvCxnSpPr>
        </xdr:nvCxnSpPr>
        <xdr:spPr>
          <a:xfrm>
            <a:off x="9335551" y="2941415"/>
            <a:ext cx="171353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5" name="文本框 21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52BCE3D6-3AC8-44E9-8EAA-55FC1D1AD4DB}"/>
              </a:ext>
            </a:extLst>
          </xdr:cNvPr>
          <xdr:cNvSpPr txBox="1"/>
        </xdr:nvSpPr>
        <xdr:spPr>
          <a:xfrm>
            <a:off x="8902304" y="2778125"/>
            <a:ext cx="468000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6" name="直接连接符 135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F58EAC72-CBC1-4D99-AEB9-A44C6E6D5895}"/>
              </a:ext>
            </a:extLst>
          </xdr:cNvPr>
          <xdr:cNvCxnSpPr>
            <a:cxnSpLocks/>
          </xdr:cNvCxnSpPr>
        </xdr:nvCxnSpPr>
        <xdr:spPr>
          <a:xfrm>
            <a:off x="9335551" y="2765033"/>
            <a:ext cx="171353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7" name="文本框 23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AAEA29D-93E3-412C-8189-12ED25ECB7EB}"/>
              </a:ext>
            </a:extLst>
          </xdr:cNvPr>
          <xdr:cNvSpPr txBox="1"/>
        </xdr:nvSpPr>
        <xdr:spPr>
          <a:xfrm>
            <a:off x="8906240" y="2601743"/>
            <a:ext cx="468000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8" name="直接连接符 137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26BC455E-6F78-4E5D-A1D0-F6F22232850A}"/>
              </a:ext>
            </a:extLst>
          </xdr:cNvPr>
          <xdr:cNvCxnSpPr>
            <a:cxnSpLocks/>
          </xdr:cNvCxnSpPr>
        </xdr:nvCxnSpPr>
        <xdr:spPr>
          <a:xfrm>
            <a:off x="9335551" y="2607583"/>
            <a:ext cx="171353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9" name="文本框 25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72022BA-D538-43D9-9871-5FCB285EDCBD}"/>
              </a:ext>
            </a:extLst>
          </xdr:cNvPr>
          <xdr:cNvSpPr txBox="1"/>
        </xdr:nvSpPr>
        <xdr:spPr>
          <a:xfrm>
            <a:off x="8912998" y="2444293"/>
            <a:ext cx="468000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3" name="文本框 35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B1189F9-F2FD-48CB-BB01-49AF210AAB4E}"/>
              </a:ext>
            </a:extLst>
          </xdr:cNvPr>
          <xdr:cNvSpPr txBox="1"/>
        </xdr:nvSpPr>
        <xdr:spPr>
          <a:xfrm>
            <a:off x="8877159" y="2020830"/>
            <a:ext cx="503664" cy="30777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4" name="文本框 36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10177D9-8EC7-47F8-ABAD-626349E9BC3F}"/>
              </a:ext>
            </a:extLst>
          </xdr:cNvPr>
          <xdr:cNvSpPr txBox="1"/>
        </xdr:nvSpPr>
        <xdr:spPr>
          <a:xfrm>
            <a:off x="12860176" y="3304013"/>
            <a:ext cx="3976230" cy="83099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79388" indent="-179388">
              <a:buFont typeface="Wingdings" panose="05000000000000000000" pitchFamily="2" charset="2"/>
              <a:buChar char="Ø"/>
            </a:pPr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Primary antibody: SARS-COV-Spike antibody (Sino Biological, Cat: 40150-T62-COV2), dilution: 1:1000;</a:t>
            </a:r>
          </a:p>
          <a:p>
            <a:pPr marL="179388" indent="-179388">
              <a:buFont typeface="Wingdings" panose="05000000000000000000" pitchFamily="2" charset="2"/>
              <a:buChar char="Ø"/>
            </a:pPr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Secondary antibody: HRP-conjugated goat anti-rabbit IgG (SeraCare, Cat:52200336), dilution: 1:2000.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295275</xdr:colOff>
      <xdr:row>43</xdr:row>
      <xdr:rowOff>38100</xdr:rowOff>
    </xdr:from>
    <xdr:to>
      <xdr:col>15</xdr:col>
      <xdr:colOff>299456</xdr:colOff>
      <xdr:row>76</xdr:row>
      <xdr:rowOff>46899</xdr:rowOff>
    </xdr:to>
    <xdr:grpSp>
      <xdr:nvGrpSpPr>
        <xdr:cNvPr id="146" name="组合 145"/>
        <xdr:cNvGrpSpPr/>
      </xdr:nvGrpSpPr>
      <xdr:grpSpPr>
        <a:xfrm>
          <a:off x="295275" y="7524750"/>
          <a:ext cx="10291181" cy="5761899"/>
          <a:chOff x="228162" y="101344"/>
          <a:chExt cx="10291181" cy="5771424"/>
        </a:xfrm>
      </xdr:grpSpPr>
      <xdr:pic>
        <xdr:nvPicPr>
          <xdr:cNvPr id="147" name="图片 146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71343" y="391015"/>
            <a:ext cx="3048000" cy="2286000"/>
          </a:xfrm>
          <a:prstGeom prst="rect">
            <a:avLst/>
          </a:prstGeom>
        </xdr:spPr>
      </xdr:pic>
      <xdr:pic>
        <xdr:nvPicPr>
          <xdr:cNvPr id="148" name="图片 147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54095" y="391015"/>
            <a:ext cx="3048000" cy="2286000"/>
          </a:xfrm>
          <a:prstGeom prst="rect">
            <a:avLst/>
          </a:prstGeom>
        </xdr:spPr>
      </xdr:pic>
      <xdr:pic>
        <xdr:nvPicPr>
          <xdr:cNvPr id="149" name="图片 148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36847" y="391015"/>
            <a:ext cx="3048000" cy="2286000"/>
          </a:xfrm>
          <a:prstGeom prst="rect">
            <a:avLst/>
          </a:prstGeom>
        </xdr:spPr>
      </xdr:pic>
      <xdr:sp macro="" textlink="">
        <xdr:nvSpPr>
          <xdr:cNvPr id="150" name="文本框 6"/>
          <xdr:cNvSpPr txBox="1"/>
        </xdr:nvSpPr>
        <xdr:spPr>
          <a:xfrm>
            <a:off x="233417" y="1349349"/>
            <a:ext cx="1166320" cy="2992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Ad5-S-nb2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1" name="文本框 7"/>
          <xdr:cNvSpPr txBox="1"/>
        </xdr:nvSpPr>
        <xdr:spPr>
          <a:xfrm>
            <a:off x="5417463" y="101344"/>
            <a:ext cx="75213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anti-S1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2" name="文本框 8"/>
          <xdr:cNvSpPr txBox="1"/>
        </xdr:nvSpPr>
        <xdr:spPr>
          <a:xfrm>
            <a:off x="8812120" y="101344"/>
            <a:ext cx="69121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Merge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53" name="图片 152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71342" y="2740686"/>
            <a:ext cx="3048000" cy="2286000"/>
          </a:xfrm>
          <a:prstGeom prst="rect">
            <a:avLst/>
          </a:prstGeom>
        </xdr:spPr>
      </xdr:pic>
      <xdr:pic>
        <xdr:nvPicPr>
          <xdr:cNvPr id="154" name="图片 153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54094" y="2740685"/>
            <a:ext cx="3048000" cy="2286000"/>
          </a:xfrm>
          <a:prstGeom prst="rect">
            <a:avLst/>
          </a:prstGeom>
        </xdr:spPr>
      </xdr:pic>
      <xdr:pic>
        <xdr:nvPicPr>
          <xdr:cNvPr id="155" name="图片 154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36847" y="2740686"/>
            <a:ext cx="3048000" cy="2286000"/>
          </a:xfrm>
          <a:prstGeom prst="rect">
            <a:avLst/>
          </a:prstGeom>
        </xdr:spPr>
      </xdr:pic>
      <xdr:sp macro="" textlink="">
        <xdr:nvSpPr>
          <xdr:cNvPr id="156" name="文本框 12"/>
          <xdr:cNvSpPr txBox="1"/>
        </xdr:nvSpPr>
        <xdr:spPr>
          <a:xfrm>
            <a:off x="2495088" y="101344"/>
            <a:ext cx="604653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DAPI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7" name="文本框 13"/>
          <xdr:cNvSpPr txBox="1"/>
        </xdr:nvSpPr>
        <xdr:spPr>
          <a:xfrm>
            <a:off x="228162" y="3664626"/>
            <a:ext cx="105028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Ad5-empty</a:t>
            </a:r>
            <a:endParaRPr lang="zh-CN" altLang="en-US" sz="1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8" name="文本框 36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10177D9-8EC7-47F8-ABAD-626349E9BC3F}"/>
              </a:ext>
            </a:extLst>
          </xdr:cNvPr>
          <xdr:cNvSpPr txBox="1"/>
        </xdr:nvSpPr>
        <xdr:spPr>
          <a:xfrm>
            <a:off x="1142105" y="5041771"/>
            <a:ext cx="4565275" cy="83099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79388" indent="-179388">
              <a:buFont typeface="Wingdings" panose="05000000000000000000" pitchFamily="2" charset="2"/>
              <a:buChar char="Ø"/>
            </a:pPr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Primary antibody: SARS-COV-Spike antibody (Sino Biological, Cat: 40150-T62-COV2), dilution: 1:100;</a:t>
            </a:r>
          </a:p>
          <a:p>
            <a:pPr marL="179388" indent="-179388">
              <a:buFont typeface="Wingdings" panose="05000000000000000000" pitchFamily="2" charset="2"/>
              <a:buChar char="Ø"/>
            </a:pPr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Secondary antibody: Alexa Fluor 488 AffiniPure Goat Anti-Rabbit IgG (H+L) (Yeasen, Cat: 33106ES60), dilution: 1:200.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9" name="矩形 158"/>
          <xdr:cNvSpPr/>
        </xdr:nvSpPr>
        <xdr:spPr>
          <a:xfrm>
            <a:off x="4648200" y="1227420"/>
            <a:ext cx="1158240" cy="753780"/>
          </a:xfrm>
          <a:prstGeom prst="rect">
            <a:avLst/>
          </a:prstGeom>
          <a:noFill/>
          <a:ln w="28575">
            <a:solidFill>
              <a:schemeClr val="bg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60" name="矩形 159"/>
          <xdr:cNvSpPr/>
        </xdr:nvSpPr>
        <xdr:spPr>
          <a:xfrm>
            <a:off x="4648200" y="3521040"/>
            <a:ext cx="1158240" cy="753780"/>
          </a:xfrm>
          <a:prstGeom prst="rect">
            <a:avLst/>
          </a:prstGeom>
          <a:noFill/>
          <a:ln w="28575">
            <a:solidFill>
              <a:schemeClr val="bg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12</xdr:col>
      <xdr:colOff>638175</xdr:colOff>
      <xdr:row>18</xdr:row>
      <xdr:rowOff>19050</xdr:rowOff>
    </xdr:from>
    <xdr:to>
      <xdr:col>23</xdr:col>
      <xdr:colOff>471213</xdr:colOff>
      <xdr:row>39</xdr:row>
      <xdr:rowOff>116020</xdr:rowOff>
    </xdr:to>
    <xdr:grpSp>
      <xdr:nvGrpSpPr>
        <xdr:cNvPr id="79" name="组合 78"/>
        <xdr:cNvGrpSpPr/>
      </xdr:nvGrpSpPr>
      <xdr:grpSpPr>
        <a:xfrm>
          <a:off x="8867775" y="3162300"/>
          <a:ext cx="7376838" cy="3697420"/>
          <a:chOff x="925981" y="1292675"/>
          <a:chExt cx="7376838" cy="3754570"/>
        </a:xfrm>
      </xdr:grpSpPr>
      <xdr:pic>
        <xdr:nvPicPr>
          <xdr:cNvPr id="80" name="Picture 2" descr="E:\LB\2020\20200326\新建文件夹\actin-1.TIF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9"/>
          <a:srcRect l="17012" t="25770" r="8933" b="20237"/>
          <a:stretch/>
        </xdr:blipFill>
        <xdr:spPr bwMode="auto">
          <a:xfrm>
            <a:off x="1526651" y="1772816"/>
            <a:ext cx="5328592" cy="3168352"/>
          </a:xfrm>
          <a:prstGeom prst="rect">
            <a:avLst/>
          </a:prstGeom>
          <a:noFill/>
        </xdr:spPr>
      </xdr:pic>
      <xdr:sp macro="" textlink="">
        <xdr:nvSpPr>
          <xdr:cNvPr id="81" name="文本框 4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2035436" y="1791668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HEK293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2" name="文本框 5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2389704" y="1764184"/>
            <a:ext cx="1135547" cy="26161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l-GR" altLang="zh-CN" sz="1100" baseline="-25000"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altLang="zh-CN" sz="1100" baseline="-25000">
                <a:latin typeface="Arial" panose="020B0604020202020204" pitchFamily="34" charset="0"/>
                <a:cs typeface="Arial" panose="020B0604020202020204" pitchFamily="34" charset="0"/>
              </a:rPr>
              <a:t>TM</a:t>
            </a:r>
            <a:endParaRPr lang="zh-CN" altLang="en-US" sz="1100" baseline="-25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3" name="文本框 6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2683508" y="1748106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Ad5-empty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4" name="文本框 7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3040687" y="1764620"/>
            <a:ext cx="1135548" cy="26936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1#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5" name="文本框 8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3403588" y="1764997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2#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6" name="文本框 9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3979652" y="1727783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HEK293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7" name="文本框 10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4339692" y="1735282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l-GR" altLang="zh-CN" sz="1200" baseline="-25000"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altLang="zh-CN" sz="1200" baseline="-25000">
                <a:latin typeface="Arial" panose="020B0604020202020204" pitchFamily="34" charset="0"/>
                <a:cs typeface="Arial" panose="020B0604020202020204" pitchFamily="34" charset="0"/>
              </a:rPr>
              <a:t>TM</a:t>
            </a:r>
            <a:endParaRPr lang="zh-CN" altLang="en-US" sz="1200" baseline="-25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1" name="文本框 11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4699732" y="1726898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Ad5-empty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2" name="文本框 12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4987763" y="1739597"/>
            <a:ext cx="1135548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1#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3" name="文本框 13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5275795" y="1743789"/>
            <a:ext cx="1135548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2#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4" name="文本框 4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1915993" y="2967989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HEK293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5" name="文本框 5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2306379" y="2983182"/>
            <a:ext cx="1135547" cy="26161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l-GR" altLang="zh-CN" sz="1100" baseline="-25000"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altLang="zh-CN" sz="1100" baseline="-25000">
                <a:latin typeface="Arial" panose="020B0604020202020204" pitchFamily="34" charset="0"/>
                <a:cs typeface="Arial" panose="020B0604020202020204" pitchFamily="34" charset="0"/>
              </a:rPr>
              <a:t>TM</a:t>
            </a:r>
            <a:endParaRPr lang="zh-CN" altLang="en-US" sz="1100" baseline="-25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6" name="文本框 6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2539492" y="2967104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Ad5-empty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7" name="文本框 7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2824663" y="2983618"/>
            <a:ext cx="1135548" cy="26936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1#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8" name="文本框 8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3187564" y="2983995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2#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9" name="文本框 9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3763628" y="2946781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HEK293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0" name="文本框 10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4051660" y="2954280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l-GR" altLang="zh-CN" sz="1200" baseline="-25000">
                <a:latin typeface="Arial" panose="020B0604020202020204" pitchFamily="34" charset="0"/>
                <a:cs typeface="Arial" panose="020B0604020202020204" pitchFamily="34" charset="0"/>
              </a:rPr>
              <a:t>Δ</a:t>
            </a:r>
            <a:r>
              <a:rPr lang="en-US" altLang="zh-CN" sz="1200" baseline="-25000">
                <a:latin typeface="Arial" panose="020B0604020202020204" pitchFamily="34" charset="0"/>
                <a:cs typeface="Arial" panose="020B0604020202020204" pitchFamily="34" charset="0"/>
              </a:rPr>
              <a:t>TM</a:t>
            </a:r>
            <a:endParaRPr lang="zh-CN" altLang="en-US" sz="1200" baseline="-25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1" name="文本框 11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4339692" y="2945896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Ad5-empty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2" name="文本框 12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4699731" y="2958595"/>
            <a:ext cx="1135548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1#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3" name="文本框 13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5059771" y="2962787"/>
            <a:ext cx="1135548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Ad5-S-nb2 2#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4" name="文本框 9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5832565" y="1721949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HEK293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5" name="文本框 9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736A1AB8-CF9D-46E4-AAAD-8BE13E2C4E15}"/>
              </a:ext>
            </a:extLst>
          </xdr:cNvPr>
          <xdr:cNvSpPr txBox="1"/>
        </xdr:nvSpPr>
        <xdr:spPr>
          <a:xfrm rot="18685186">
            <a:off x="5735776" y="2799779"/>
            <a:ext cx="1135547" cy="2769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HEK293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6" name="TextBox 5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634E0FCF-C20B-4758-B7CD-7D5824E7F15A}"/>
              </a:ext>
            </a:extLst>
          </xdr:cNvPr>
          <xdr:cNvSpPr txBox="1"/>
        </xdr:nvSpPr>
        <xdr:spPr>
          <a:xfrm>
            <a:off x="1340999" y="3217438"/>
            <a:ext cx="466725" cy="29880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 b="0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</a:p>
        </xdr:txBody>
      </xdr:sp>
      <xdr:cxnSp macro="">
        <xdr:nvCxnSpPr>
          <xdr:cNvPr id="177" name="直接连接符 176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1B93792A-D92D-4C85-9F9D-B9D1F20349C4}"/>
              </a:ext>
            </a:extLst>
          </xdr:cNvPr>
          <xdr:cNvCxnSpPr>
            <a:cxnSpLocks/>
          </xdr:cNvCxnSpPr>
        </xdr:nvCxnSpPr>
        <xdr:spPr>
          <a:xfrm>
            <a:off x="1780124" y="4031582"/>
            <a:ext cx="168937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8" name="TextBox 5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634E0FCF-C20B-4758-B7CD-7D5824E7F15A}"/>
              </a:ext>
            </a:extLst>
          </xdr:cNvPr>
          <xdr:cNvSpPr txBox="1"/>
        </xdr:nvSpPr>
        <xdr:spPr>
          <a:xfrm>
            <a:off x="2102308" y="4493411"/>
            <a:ext cx="1105041" cy="29880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 altLang="zh-CN" sz="1400">
                <a:latin typeface="Arial" panose="020B0604020202020204" pitchFamily="34" charset="0"/>
                <a:cs typeface="Arial" panose="020B0604020202020204" pitchFamily="34" charset="0"/>
              </a:rPr>
              <a:t>β</a:t>
            </a:r>
            <a:r>
              <a:rPr lang="en-US" altLang="zh-CN" sz="1400">
                <a:latin typeface="Arial" panose="020B0604020202020204" pitchFamily="34" charset="0"/>
                <a:cs typeface="Arial" panose="020B0604020202020204" pitchFamily="34" charset="0"/>
              </a:rPr>
              <a:t>-Actin</a:t>
            </a:r>
          </a:p>
        </xdr:txBody>
      </xdr:sp>
      <xdr:sp macro="" textlink="">
        <xdr:nvSpPr>
          <xdr:cNvPr id="179" name="TextBox 5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634E0FCF-C20B-4758-B7CD-7D5824E7F15A}"/>
              </a:ext>
            </a:extLst>
          </xdr:cNvPr>
          <xdr:cNvSpPr txBox="1"/>
        </xdr:nvSpPr>
        <xdr:spPr>
          <a:xfrm>
            <a:off x="1350524" y="3874663"/>
            <a:ext cx="466725" cy="29880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 b="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</a:p>
        </xdr:txBody>
      </xdr:sp>
      <xdr:cxnSp macro="">
        <xdr:nvCxnSpPr>
          <xdr:cNvPr id="180" name="直接连接符 179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1B93792A-D92D-4C85-9F9D-B9D1F20349C4}"/>
              </a:ext>
            </a:extLst>
          </xdr:cNvPr>
          <xdr:cNvCxnSpPr>
            <a:cxnSpLocks/>
          </xdr:cNvCxnSpPr>
        </xdr:nvCxnSpPr>
        <xdr:spPr>
          <a:xfrm>
            <a:off x="1779149" y="3372246"/>
            <a:ext cx="168937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1" name="TextBox 5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634E0FCF-C20B-4758-B7CD-7D5824E7F15A}"/>
              </a:ext>
            </a:extLst>
          </xdr:cNvPr>
          <xdr:cNvSpPr txBox="1"/>
        </xdr:nvSpPr>
        <xdr:spPr>
          <a:xfrm>
            <a:off x="925981" y="1929762"/>
            <a:ext cx="1099351" cy="29880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 b="0">
                <a:latin typeface="Arial" panose="020B0604020202020204" pitchFamily="34" charset="0"/>
                <a:cs typeface="Arial" panose="020B0604020202020204" pitchFamily="34" charset="0"/>
              </a:rPr>
              <a:t>Gel 1: 10</a:t>
            </a:r>
            <a:r>
              <a:rPr lang="el-GR" altLang="zh-CN" sz="1400" b="0">
                <a:latin typeface="Arial" panose="020B0604020202020204" pitchFamily="34" charset="0"/>
                <a:cs typeface="Arial" panose="020B0604020202020204" pitchFamily="34" charset="0"/>
              </a:rPr>
              <a:t>μ</a:t>
            </a:r>
            <a:r>
              <a:rPr lang="en-US" altLang="zh-CN" sz="1400" b="0">
                <a:latin typeface="Arial" panose="020B0604020202020204" pitchFamily="34" charset="0"/>
                <a:cs typeface="Arial" panose="020B0604020202020204" pitchFamily="34" charset="0"/>
              </a:rPr>
              <a:t>l</a:t>
            </a:r>
          </a:p>
        </xdr:txBody>
      </xdr:sp>
      <xdr:sp macro="" textlink="">
        <xdr:nvSpPr>
          <xdr:cNvPr id="182" name="TextBox 5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634E0FCF-C20B-4758-B7CD-7D5824E7F15A}"/>
              </a:ext>
            </a:extLst>
          </xdr:cNvPr>
          <xdr:cNvSpPr txBox="1"/>
        </xdr:nvSpPr>
        <xdr:spPr>
          <a:xfrm>
            <a:off x="943716" y="2853159"/>
            <a:ext cx="1099351" cy="29880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 b="0">
                <a:latin typeface="Arial" panose="020B0604020202020204" pitchFamily="34" charset="0"/>
                <a:cs typeface="Arial" panose="020B0604020202020204" pitchFamily="34" charset="0"/>
              </a:rPr>
              <a:t>Gel 2: 20</a:t>
            </a:r>
            <a:r>
              <a:rPr lang="el-GR" altLang="zh-CN" sz="1400" b="0">
                <a:latin typeface="Arial" panose="020B0604020202020204" pitchFamily="34" charset="0"/>
                <a:cs typeface="Arial" panose="020B0604020202020204" pitchFamily="34" charset="0"/>
              </a:rPr>
              <a:t>μ</a:t>
            </a:r>
            <a:r>
              <a:rPr lang="en-US" altLang="zh-CN" sz="1400" b="0">
                <a:latin typeface="Arial" panose="020B0604020202020204" pitchFamily="34" charset="0"/>
                <a:cs typeface="Arial" panose="020B0604020202020204" pitchFamily="34" charset="0"/>
              </a:rPr>
              <a:t>l</a:t>
            </a:r>
          </a:p>
        </xdr:txBody>
      </xdr:sp>
      <xdr:sp macro="" textlink="">
        <xdr:nvSpPr>
          <xdr:cNvPr id="183" name="文本框 37">
            <a:extLst>
              <a:ext uri="{FF2B5EF4-FFF2-40B4-BE49-F238E27FC236}">
                <a16:creationId xmlns="" xmlns:a16="http://schemas.microsoft.com/office/drawing/2014/main" xmlns:p="http://schemas.openxmlformats.org/presentationml/2006/main" xmlns:r="http://schemas.openxmlformats.org/officeDocument/2006/relationships" xmlns:lc="http://schemas.openxmlformats.org/drawingml/2006/lockedCanvas" id="{A10177D9-8EC7-47F8-ABAD-626349E9BC3F}"/>
              </a:ext>
            </a:extLst>
          </xdr:cNvPr>
          <xdr:cNvSpPr txBox="1"/>
        </xdr:nvSpPr>
        <xdr:spPr>
          <a:xfrm>
            <a:off x="4234819" y="4031582"/>
            <a:ext cx="4068000" cy="101566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79388" indent="-179388">
              <a:buFont typeface="Wingdings" panose="05000000000000000000" pitchFamily="2" charset="2"/>
              <a:buChar char="Ø"/>
            </a:pPr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Primary antibody: Anti-</a:t>
            </a:r>
            <a:r>
              <a:rPr lang="el-GR" altLang="zh-CN" sz="1200">
                <a:latin typeface="Arial" panose="020B0604020202020204" pitchFamily="34" charset="0"/>
                <a:cs typeface="Arial" panose="020B0604020202020204" pitchFamily="34" charset="0"/>
              </a:rPr>
              <a:t>β-</a:t>
            </a:r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actin (4abio, Cat: 4ab082231), dilution: 1:3000;</a:t>
            </a:r>
          </a:p>
          <a:p>
            <a:pPr marL="179388" indent="-179388">
              <a:buFont typeface="Wingdings" panose="05000000000000000000" pitchFamily="2" charset="2"/>
              <a:buChar char="Ø"/>
            </a:pPr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Secondary antibody: HRP-conjugated goat anti-mouse IgG (SeraCare, Cat:52200341), dilution: 1:5000.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9"/>
  <sheetViews>
    <sheetView workbookViewId="0">
      <selection activeCell="R76" sqref="R76"/>
    </sheetView>
  </sheetViews>
  <sheetFormatPr defaultRowHeight="13.5"/>
  <sheetData>
    <row r="3" spans="1:14" ht="18">
      <c r="A3" s="33" t="s">
        <v>12</v>
      </c>
      <c r="N3" s="33" t="s">
        <v>11</v>
      </c>
    </row>
    <row r="43" spans="1:1" ht="18">
      <c r="A43" s="33" t="s">
        <v>13</v>
      </c>
    </row>
    <row r="71" spans="3:15" ht="21" customHeight="1"/>
    <row r="79" spans="3:15" ht="18">
      <c r="C79" s="85" t="s">
        <v>197</v>
      </c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</sheetData>
  <mergeCells count="1">
    <mergeCell ref="C79:O7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28"/>
  <sheetViews>
    <sheetView topLeftCell="A55" workbookViewId="0">
      <selection activeCell="M83" sqref="M83"/>
    </sheetView>
  </sheetViews>
  <sheetFormatPr defaultRowHeight="14.25"/>
  <cols>
    <col min="1" max="1" width="10.625" style="14" customWidth="1"/>
    <col min="2" max="2" width="12.25" style="14" customWidth="1"/>
    <col min="3" max="12" width="9.625" style="14" bestFit="1" customWidth="1"/>
    <col min="13" max="17" width="9" style="14"/>
    <col min="18" max="18" width="11" style="14" customWidth="1"/>
    <col min="19" max="16384" width="9" style="14"/>
  </cols>
  <sheetData>
    <row r="3" spans="1:17" s="13" customFormat="1" ht="18">
      <c r="B3" s="15" t="s">
        <v>26</v>
      </c>
      <c r="C3" s="87" t="s">
        <v>225</v>
      </c>
      <c r="D3" s="87"/>
      <c r="E3" s="87"/>
      <c r="F3" s="87"/>
      <c r="G3" s="87"/>
      <c r="H3" s="87"/>
      <c r="I3" s="87"/>
    </row>
    <row r="4" spans="1:17" s="13" customFormat="1" ht="18.75" customHeight="1"/>
    <row r="5" spans="1:17" s="13" customFormat="1" ht="30.75" customHeight="1">
      <c r="A5" s="1" t="s">
        <v>2</v>
      </c>
      <c r="B5" s="2" t="s">
        <v>23</v>
      </c>
      <c r="C5" s="88" t="s">
        <v>215</v>
      </c>
      <c r="D5" s="88"/>
      <c r="E5" s="88"/>
      <c r="F5" s="88"/>
      <c r="G5" s="88"/>
      <c r="H5" s="88" t="s">
        <v>216</v>
      </c>
      <c r="I5" s="88"/>
      <c r="J5" s="88"/>
      <c r="K5" s="88"/>
      <c r="L5" s="88"/>
      <c r="M5" s="88" t="s">
        <v>22</v>
      </c>
      <c r="N5" s="88"/>
      <c r="O5" s="88"/>
      <c r="P5" s="88"/>
      <c r="Q5" s="88"/>
    </row>
    <row r="6" spans="1:17" s="13" customFormat="1" ht="18" customHeight="1">
      <c r="A6" s="1"/>
      <c r="B6" s="3"/>
      <c r="C6" s="4" t="s">
        <v>17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17</v>
      </c>
      <c r="I6" s="4" t="s">
        <v>18</v>
      </c>
      <c r="J6" s="4" t="s">
        <v>19</v>
      </c>
      <c r="K6" s="4" t="s">
        <v>20</v>
      </c>
      <c r="L6" s="4" t="s">
        <v>21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</row>
    <row r="7" spans="1:17" s="13" customFormat="1" ht="18" customHeight="1">
      <c r="A7" s="1"/>
      <c r="B7" s="5" t="s">
        <v>14</v>
      </c>
      <c r="C7" s="6">
        <v>12800</v>
      </c>
      <c r="D7" s="6">
        <v>6400</v>
      </c>
      <c r="E7" s="6">
        <v>6400</v>
      </c>
      <c r="F7" s="6">
        <v>3200</v>
      </c>
      <c r="G7" s="6">
        <v>6400</v>
      </c>
      <c r="H7" s="6">
        <v>12800</v>
      </c>
      <c r="I7" s="6">
        <v>25600</v>
      </c>
      <c r="J7" s="6">
        <v>12800</v>
      </c>
      <c r="K7" s="6">
        <v>25600</v>
      </c>
      <c r="L7" s="6">
        <v>12800</v>
      </c>
      <c r="M7" s="7" t="s">
        <v>0</v>
      </c>
      <c r="N7" s="7" t="s">
        <v>0</v>
      </c>
      <c r="O7" s="7" t="s">
        <v>0</v>
      </c>
      <c r="P7" s="7" t="s">
        <v>0</v>
      </c>
      <c r="Q7" s="7" t="s">
        <v>0</v>
      </c>
    </row>
    <row r="8" spans="1:17" s="13" customFormat="1" ht="18" customHeight="1">
      <c r="A8" s="1"/>
      <c r="B8" s="5" t="s">
        <v>15</v>
      </c>
      <c r="C8" s="6">
        <v>6400</v>
      </c>
      <c r="D8" s="6">
        <v>12800</v>
      </c>
      <c r="E8" s="6">
        <v>6400</v>
      </c>
      <c r="F8" s="6">
        <v>6400</v>
      </c>
      <c r="G8" s="6">
        <v>3200</v>
      </c>
      <c r="H8" s="6">
        <v>25600</v>
      </c>
      <c r="I8" s="6">
        <v>12800</v>
      </c>
      <c r="J8" s="6">
        <v>12800</v>
      </c>
      <c r="K8" s="6">
        <v>25600</v>
      </c>
      <c r="L8" s="6">
        <v>12800</v>
      </c>
      <c r="M8" s="7" t="s">
        <v>0</v>
      </c>
      <c r="N8" s="7" t="s">
        <v>0</v>
      </c>
      <c r="O8" s="7" t="s">
        <v>0</v>
      </c>
      <c r="P8" s="7" t="s">
        <v>0</v>
      </c>
      <c r="Q8" s="7" t="s">
        <v>0</v>
      </c>
    </row>
    <row r="9" spans="1:17" s="13" customFormat="1" ht="18" customHeight="1">
      <c r="A9" s="1"/>
      <c r="B9" s="5" t="s">
        <v>16</v>
      </c>
      <c r="C9" s="6">
        <v>25600</v>
      </c>
      <c r="D9" s="6">
        <v>25600</v>
      </c>
      <c r="E9" s="6">
        <v>25600</v>
      </c>
      <c r="F9" s="6">
        <v>25600</v>
      </c>
      <c r="G9" s="6">
        <v>51200</v>
      </c>
      <c r="H9" s="6">
        <v>51200</v>
      </c>
      <c r="I9" s="6">
        <v>51200</v>
      </c>
      <c r="J9" s="6">
        <v>51200</v>
      </c>
      <c r="K9" s="6">
        <v>102400</v>
      </c>
      <c r="L9" s="6">
        <v>51200</v>
      </c>
      <c r="M9" s="7" t="s">
        <v>0</v>
      </c>
      <c r="N9" s="7" t="s">
        <v>0</v>
      </c>
      <c r="O9" s="7" t="s">
        <v>0</v>
      </c>
      <c r="P9" s="7" t="s">
        <v>0</v>
      </c>
      <c r="Q9" s="7" t="s">
        <v>0</v>
      </c>
    </row>
    <row r="10" spans="1:17" s="13" customFormat="1" ht="18" customHeight="1">
      <c r="A10" s="1" t="s">
        <v>3</v>
      </c>
      <c r="B10" s="5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s="13" customFormat="1" ht="18" customHeight="1">
      <c r="A11" s="1"/>
      <c r="B11" s="5" t="s">
        <v>14</v>
      </c>
      <c r="C11" s="8">
        <f t="shared" ref="C11:L11" si="0">LOG(C7,10)</f>
        <v>4.1072099696478679</v>
      </c>
      <c r="D11" s="8">
        <f t="shared" si="0"/>
        <v>3.8061799739838866</v>
      </c>
      <c r="E11" s="8">
        <f t="shared" si="0"/>
        <v>3.8061799739838866</v>
      </c>
      <c r="F11" s="8">
        <f t="shared" si="0"/>
        <v>3.5051499783199058</v>
      </c>
      <c r="G11" s="8">
        <f t="shared" si="0"/>
        <v>3.8061799739838866</v>
      </c>
      <c r="H11" s="8">
        <f t="shared" si="0"/>
        <v>4.1072099696478679</v>
      </c>
      <c r="I11" s="8">
        <f t="shared" si="0"/>
        <v>4.4082399653118491</v>
      </c>
      <c r="J11" s="8">
        <f t="shared" si="0"/>
        <v>4.1072099696478679</v>
      </c>
      <c r="K11" s="8">
        <f t="shared" si="0"/>
        <v>4.4082399653118491</v>
      </c>
      <c r="L11" s="8">
        <f t="shared" si="0"/>
        <v>4.1072099696478679</v>
      </c>
      <c r="M11" s="7" t="s">
        <v>1</v>
      </c>
      <c r="N11" s="7" t="s">
        <v>1</v>
      </c>
      <c r="O11" s="7" t="s">
        <v>1</v>
      </c>
      <c r="P11" s="7" t="s">
        <v>1</v>
      </c>
      <c r="Q11" s="7" t="s">
        <v>1</v>
      </c>
    </row>
    <row r="12" spans="1:17" s="13" customFormat="1" ht="18" customHeight="1">
      <c r="A12" s="1"/>
      <c r="B12" s="5" t="s">
        <v>15</v>
      </c>
      <c r="C12" s="8">
        <f t="shared" ref="C12:L12" si="1">LOG(C8,10)</f>
        <v>3.8061799739838866</v>
      </c>
      <c r="D12" s="8">
        <f t="shared" si="1"/>
        <v>4.1072099696478679</v>
      </c>
      <c r="E12" s="8">
        <f t="shared" si="1"/>
        <v>3.8061799739838866</v>
      </c>
      <c r="F12" s="8">
        <f t="shared" si="1"/>
        <v>3.8061799739838866</v>
      </c>
      <c r="G12" s="8">
        <f t="shared" si="1"/>
        <v>3.5051499783199058</v>
      </c>
      <c r="H12" s="8">
        <f t="shared" si="1"/>
        <v>4.4082399653118491</v>
      </c>
      <c r="I12" s="8">
        <f t="shared" si="1"/>
        <v>4.1072099696478679</v>
      </c>
      <c r="J12" s="8">
        <f t="shared" si="1"/>
        <v>4.1072099696478679</v>
      </c>
      <c r="K12" s="8">
        <f t="shared" si="1"/>
        <v>4.4082399653118491</v>
      </c>
      <c r="L12" s="8">
        <f t="shared" si="1"/>
        <v>4.1072099696478679</v>
      </c>
      <c r="M12" s="7" t="s">
        <v>1</v>
      </c>
      <c r="N12" s="7" t="s">
        <v>1</v>
      </c>
      <c r="O12" s="7" t="s">
        <v>1</v>
      </c>
      <c r="P12" s="7" t="s">
        <v>1</v>
      </c>
      <c r="Q12" s="7" t="s">
        <v>1</v>
      </c>
    </row>
    <row r="13" spans="1:17" s="13" customFormat="1" ht="18" customHeight="1">
      <c r="A13" s="1"/>
      <c r="B13" s="5" t="s">
        <v>16</v>
      </c>
      <c r="C13" s="8">
        <f t="shared" ref="C13:L13" si="2">LOG(C9,10)</f>
        <v>4.4082399653118491</v>
      </c>
      <c r="D13" s="8">
        <f t="shared" si="2"/>
        <v>4.4082399653118491</v>
      </c>
      <c r="E13" s="8">
        <f t="shared" si="2"/>
        <v>4.4082399653118491</v>
      </c>
      <c r="F13" s="8">
        <f t="shared" si="2"/>
        <v>4.4082399653118491</v>
      </c>
      <c r="G13" s="8">
        <f t="shared" si="2"/>
        <v>4.7092699609758304</v>
      </c>
      <c r="H13" s="8">
        <f t="shared" si="2"/>
        <v>4.7092699609758304</v>
      </c>
      <c r="I13" s="8">
        <f t="shared" si="2"/>
        <v>4.7092699609758304</v>
      </c>
      <c r="J13" s="8">
        <f t="shared" si="2"/>
        <v>4.7092699609758304</v>
      </c>
      <c r="K13" s="8">
        <f t="shared" si="2"/>
        <v>5.0102999566398116</v>
      </c>
      <c r="L13" s="8">
        <f t="shared" si="2"/>
        <v>4.7092699609758304</v>
      </c>
      <c r="M13" s="7" t="s">
        <v>1</v>
      </c>
      <c r="N13" s="7" t="s">
        <v>1</v>
      </c>
      <c r="O13" s="7" t="s">
        <v>1</v>
      </c>
      <c r="P13" s="7" t="s">
        <v>1</v>
      </c>
      <c r="Q13" s="7" t="s">
        <v>1</v>
      </c>
    </row>
    <row r="14" spans="1:17" s="13" customFormat="1" ht="18" customHeight="1">
      <c r="A14" s="61"/>
      <c r="B14" s="5"/>
      <c r="C14" s="8"/>
      <c r="D14" s="8"/>
      <c r="E14" s="8"/>
      <c r="F14" s="8"/>
      <c r="G14" s="8"/>
      <c r="H14" s="8"/>
      <c r="I14" s="8"/>
      <c r="J14" s="8"/>
      <c r="K14" s="8"/>
      <c r="L14" s="8"/>
      <c r="M14" s="7"/>
      <c r="N14" s="7"/>
      <c r="O14" s="7"/>
      <c r="P14" s="7"/>
      <c r="Q14" s="7"/>
    </row>
    <row r="15" spans="1:17" s="13" customFormat="1" ht="23.25" customHeight="1">
      <c r="A15" s="61"/>
      <c r="B15" s="15" t="s">
        <v>217</v>
      </c>
      <c r="C15" s="87" t="s">
        <v>226</v>
      </c>
      <c r="D15" s="87"/>
      <c r="E15" s="87"/>
      <c r="F15" s="87"/>
      <c r="G15" s="87"/>
      <c r="H15" s="87"/>
      <c r="I15" s="87"/>
      <c r="J15" s="8"/>
      <c r="K15" s="8"/>
      <c r="L15" s="8"/>
      <c r="M15" s="7"/>
      <c r="N15" s="7"/>
      <c r="O15" s="7"/>
      <c r="P15" s="7"/>
      <c r="Q15" s="7"/>
    </row>
    <row r="16" spans="1:17" s="13" customFormat="1" ht="18" customHeight="1">
      <c r="A16" s="61"/>
      <c r="B16" s="5"/>
      <c r="C16" s="8"/>
      <c r="D16" s="8"/>
      <c r="E16" s="8"/>
      <c r="F16" s="8"/>
      <c r="G16" s="8"/>
      <c r="H16" s="8"/>
      <c r="I16" s="8"/>
      <c r="J16" s="8"/>
      <c r="K16" s="8"/>
      <c r="L16" s="8"/>
      <c r="M16" s="7"/>
      <c r="N16" s="7"/>
      <c r="O16" s="7"/>
      <c r="P16" s="7"/>
      <c r="Q16" s="7"/>
    </row>
    <row r="17" spans="1:17" s="13" customFormat="1" ht="30.75" customHeight="1">
      <c r="A17" s="61" t="s">
        <v>2</v>
      </c>
      <c r="B17" s="2" t="s">
        <v>23</v>
      </c>
      <c r="C17" s="88" t="s">
        <v>215</v>
      </c>
      <c r="D17" s="88"/>
      <c r="E17" s="88"/>
      <c r="F17" s="88"/>
      <c r="G17" s="88"/>
      <c r="H17" s="88" t="s">
        <v>216</v>
      </c>
      <c r="I17" s="88"/>
      <c r="J17" s="88"/>
      <c r="K17" s="88"/>
      <c r="L17" s="88"/>
      <c r="M17" s="88" t="s">
        <v>22</v>
      </c>
      <c r="N17" s="88"/>
      <c r="O17" s="88"/>
      <c r="P17" s="88"/>
      <c r="Q17" s="88"/>
    </row>
    <row r="18" spans="1:17" s="13" customFormat="1" ht="18" customHeight="1">
      <c r="A18" s="14"/>
      <c r="B18" s="14"/>
      <c r="C18" s="11" t="s">
        <v>17</v>
      </c>
      <c r="D18" s="11" t="s">
        <v>18</v>
      </c>
      <c r="E18" s="11" t="s">
        <v>19</v>
      </c>
      <c r="F18" s="11" t="s">
        <v>20</v>
      </c>
      <c r="G18" s="11" t="s">
        <v>21</v>
      </c>
      <c r="H18" s="11" t="s">
        <v>17</v>
      </c>
      <c r="I18" s="11" t="s">
        <v>18</v>
      </c>
      <c r="J18" s="11" t="s">
        <v>19</v>
      </c>
      <c r="K18" s="11" t="s">
        <v>20</v>
      </c>
      <c r="L18" s="11" t="s">
        <v>21</v>
      </c>
      <c r="M18" s="11" t="s">
        <v>17</v>
      </c>
      <c r="N18" s="11" t="s">
        <v>18</v>
      </c>
      <c r="O18" s="11" t="s">
        <v>19</v>
      </c>
      <c r="P18" s="11" t="s">
        <v>20</v>
      </c>
      <c r="Q18" s="11" t="s">
        <v>21</v>
      </c>
    </row>
    <row r="19" spans="1:17" s="13" customFormat="1" ht="18" customHeight="1">
      <c r="A19" s="14"/>
      <c r="B19" s="5" t="s">
        <v>14</v>
      </c>
      <c r="C19" s="62" t="s">
        <v>25</v>
      </c>
      <c r="D19" s="62" t="s">
        <v>25</v>
      </c>
      <c r="E19" s="62" t="s">
        <v>25</v>
      </c>
      <c r="F19" s="62" t="s">
        <v>25</v>
      </c>
      <c r="G19" s="62" t="s">
        <v>25</v>
      </c>
      <c r="H19" s="62" t="s">
        <v>25</v>
      </c>
      <c r="I19" s="62" t="s">
        <v>25</v>
      </c>
      <c r="J19" s="62" t="s">
        <v>25</v>
      </c>
      <c r="K19" s="62" t="s">
        <v>25</v>
      </c>
      <c r="L19" s="62" t="s">
        <v>25</v>
      </c>
      <c r="M19" s="62" t="s">
        <v>25</v>
      </c>
      <c r="N19" s="62" t="s">
        <v>25</v>
      </c>
      <c r="O19" s="62" t="s">
        <v>25</v>
      </c>
      <c r="P19" s="62" t="s">
        <v>25</v>
      </c>
      <c r="Q19" s="62" t="s">
        <v>25</v>
      </c>
    </row>
    <row r="20" spans="1:17" s="13" customFormat="1" ht="18" customHeight="1">
      <c r="A20" s="14"/>
      <c r="B20" s="5" t="s">
        <v>15</v>
      </c>
      <c r="C20" s="62" t="s">
        <v>25</v>
      </c>
      <c r="D20" s="62" t="s">
        <v>25</v>
      </c>
      <c r="E20" s="62" t="s">
        <v>25</v>
      </c>
      <c r="F20" s="62" t="s">
        <v>25</v>
      </c>
      <c r="G20" s="62" t="s">
        <v>25</v>
      </c>
      <c r="H20" s="62" t="s">
        <v>25</v>
      </c>
      <c r="I20" s="62" t="s">
        <v>25</v>
      </c>
      <c r="J20" s="62" t="s">
        <v>25</v>
      </c>
      <c r="K20" s="62" t="s">
        <v>25</v>
      </c>
      <c r="L20" s="62" t="s">
        <v>25</v>
      </c>
      <c r="M20" s="62" t="s">
        <v>25</v>
      </c>
      <c r="N20" s="62" t="s">
        <v>25</v>
      </c>
      <c r="O20" s="62" t="s">
        <v>25</v>
      </c>
      <c r="P20" s="62" t="s">
        <v>25</v>
      </c>
      <c r="Q20" s="62" t="s">
        <v>25</v>
      </c>
    </row>
    <row r="21" spans="1:17" s="13" customFormat="1" ht="18" customHeight="1">
      <c r="A21" s="14"/>
      <c r="B21" s="5" t="s">
        <v>16</v>
      </c>
      <c r="C21" s="62" t="s">
        <v>25</v>
      </c>
      <c r="D21" s="62" t="s">
        <v>25</v>
      </c>
      <c r="E21" s="62" t="s">
        <v>25</v>
      </c>
      <c r="F21" s="62" t="s">
        <v>25</v>
      </c>
      <c r="G21" s="62" t="s">
        <v>25</v>
      </c>
      <c r="H21" s="62" t="s">
        <v>25</v>
      </c>
      <c r="I21" s="62" t="s">
        <v>25</v>
      </c>
      <c r="J21" s="62" t="s">
        <v>25</v>
      </c>
      <c r="K21" s="62" t="s">
        <v>25</v>
      </c>
      <c r="L21" s="62" t="s">
        <v>25</v>
      </c>
      <c r="M21" s="62" t="s">
        <v>25</v>
      </c>
      <c r="N21" s="62" t="s">
        <v>25</v>
      </c>
      <c r="O21" s="62" t="s">
        <v>25</v>
      </c>
      <c r="P21" s="62" t="s">
        <v>25</v>
      </c>
      <c r="Q21" s="62" t="s">
        <v>25</v>
      </c>
    </row>
    <row r="22" spans="1:17" s="13" customFormat="1" ht="18" customHeight="1">
      <c r="A22" s="61" t="s">
        <v>3</v>
      </c>
      <c r="B22" s="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s="13" customFormat="1" ht="18" customHeight="1">
      <c r="A23" s="14"/>
      <c r="B23" s="5" t="s">
        <v>14</v>
      </c>
      <c r="C23" s="7" t="s">
        <v>27</v>
      </c>
      <c r="D23" s="7" t="s">
        <v>27</v>
      </c>
      <c r="E23" s="7" t="s">
        <v>27</v>
      </c>
      <c r="F23" s="7" t="s">
        <v>27</v>
      </c>
      <c r="G23" s="7" t="s">
        <v>27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</row>
    <row r="24" spans="1:17" s="13" customFormat="1" ht="18" customHeight="1">
      <c r="A24" s="14"/>
      <c r="B24" s="5" t="s">
        <v>15</v>
      </c>
      <c r="C24" s="7" t="s">
        <v>27</v>
      </c>
      <c r="D24" s="7" t="s">
        <v>27</v>
      </c>
      <c r="E24" s="7" t="s">
        <v>27</v>
      </c>
      <c r="F24" s="7" t="s">
        <v>27</v>
      </c>
      <c r="G24" s="7" t="s">
        <v>27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7" t="s">
        <v>27</v>
      </c>
      <c r="N24" s="7" t="s">
        <v>27</v>
      </c>
      <c r="O24" s="7" t="s">
        <v>27</v>
      </c>
      <c r="P24" s="7" t="s">
        <v>27</v>
      </c>
      <c r="Q24" s="7" t="s">
        <v>27</v>
      </c>
    </row>
    <row r="25" spans="1:17" s="13" customFormat="1" ht="18" customHeight="1">
      <c r="A25" s="14"/>
      <c r="B25" s="5" t="s">
        <v>16</v>
      </c>
      <c r="C25" s="7" t="s">
        <v>27</v>
      </c>
      <c r="D25" s="7" t="s">
        <v>27</v>
      </c>
      <c r="E25" s="7" t="s">
        <v>27</v>
      </c>
      <c r="F25" s="7" t="s">
        <v>27</v>
      </c>
      <c r="G25" s="7" t="s">
        <v>27</v>
      </c>
      <c r="H25" s="7" t="s">
        <v>27</v>
      </c>
      <c r="I25" s="7" t="s">
        <v>27</v>
      </c>
      <c r="J25" s="7" t="s">
        <v>27</v>
      </c>
      <c r="K25" s="7" t="s">
        <v>27</v>
      </c>
      <c r="L25" s="7" t="s">
        <v>27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</row>
    <row r="26" spans="1:17" s="13" customFormat="1" ht="18" customHeight="1">
      <c r="A26" s="61"/>
      <c r="B26" s="5"/>
      <c r="C26" s="8"/>
      <c r="D26" s="8"/>
      <c r="E26" s="8"/>
      <c r="F26" s="8"/>
      <c r="G26" s="8"/>
      <c r="H26" s="8"/>
      <c r="I26" s="8"/>
      <c r="J26" s="8"/>
      <c r="K26" s="8"/>
      <c r="L26" s="8"/>
      <c r="M26" s="7"/>
      <c r="N26" s="7"/>
      <c r="O26" s="7"/>
      <c r="P26" s="7"/>
      <c r="Q26" s="7"/>
    </row>
    <row r="27" spans="1:17" s="13" customFormat="1" ht="18" customHeight="1">
      <c r="A27" s="61"/>
      <c r="B27" s="5"/>
      <c r="C27" s="8"/>
      <c r="D27" s="8"/>
      <c r="E27" s="8"/>
      <c r="F27" s="8"/>
      <c r="G27" s="8"/>
      <c r="H27" s="8"/>
      <c r="I27" s="8"/>
      <c r="J27" s="8"/>
      <c r="K27" s="8"/>
      <c r="L27" s="8"/>
      <c r="M27" s="7"/>
      <c r="N27" s="7"/>
      <c r="O27" s="7"/>
      <c r="P27" s="7"/>
      <c r="Q27" s="7"/>
    </row>
    <row r="28" spans="1:17" ht="18" customHeight="1">
      <c r="A28" s="6"/>
    </row>
    <row r="29" spans="1:17" ht="18">
      <c r="A29" s="6"/>
      <c r="B29" s="15" t="s">
        <v>218</v>
      </c>
      <c r="C29" s="87" t="s">
        <v>227</v>
      </c>
      <c r="D29" s="87"/>
      <c r="E29" s="87"/>
      <c r="F29" s="87"/>
      <c r="G29" s="87"/>
      <c r="H29" s="87"/>
      <c r="I29" s="87"/>
    </row>
    <row r="30" spans="1:17" ht="18" customHeight="1">
      <c r="A30" s="6"/>
    </row>
    <row r="31" spans="1:17" s="13" customFormat="1" ht="30.75" customHeight="1">
      <c r="A31" s="1" t="s">
        <v>2</v>
      </c>
      <c r="B31" s="2" t="s">
        <v>24</v>
      </c>
      <c r="C31" s="88" t="s">
        <v>215</v>
      </c>
      <c r="D31" s="88"/>
      <c r="E31" s="88"/>
      <c r="F31" s="88"/>
      <c r="G31" s="88"/>
      <c r="H31" s="88" t="s">
        <v>216</v>
      </c>
      <c r="I31" s="88"/>
      <c r="J31" s="88"/>
      <c r="K31" s="88"/>
      <c r="L31" s="88"/>
      <c r="M31" s="88" t="s">
        <v>22</v>
      </c>
      <c r="N31" s="88"/>
      <c r="O31" s="88"/>
      <c r="P31" s="88"/>
      <c r="Q31" s="88"/>
    </row>
    <row r="32" spans="1:17" s="13" customFormat="1" ht="18" customHeight="1">
      <c r="A32" s="1"/>
      <c r="B32" s="3"/>
      <c r="C32" s="11" t="s">
        <v>17</v>
      </c>
      <c r="D32" s="11" t="s">
        <v>18</v>
      </c>
      <c r="E32" s="11" t="s">
        <v>19</v>
      </c>
      <c r="F32" s="11" t="s">
        <v>20</v>
      </c>
      <c r="G32" s="11" t="s">
        <v>21</v>
      </c>
      <c r="H32" s="11" t="s">
        <v>17</v>
      </c>
      <c r="I32" s="11" t="s">
        <v>18</v>
      </c>
      <c r="J32" s="11" t="s">
        <v>19</v>
      </c>
      <c r="K32" s="11" t="s">
        <v>20</v>
      </c>
      <c r="L32" s="11" t="s">
        <v>21</v>
      </c>
      <c r="M32" s="11" t="s">
        <v>17</v>
      </c>
      <c r="N32" s="11" t="s">
        <v>18</v>
      </c>
      <c r="O32" s="11" t="s">
        <v>19</v>
      </c>
      <c r="P32" s="11" t="s">
        <v>20</v>
      </c>
      <c r="Q32" s="11" t="s">
        <v>21</v>
      </c>
    </row>
    <row r="33" spans="1:17" ht="18" customHeight="1">
      <c r="A33" s="6"/>
      <c r="B33" s="5" t="s">
        <v>14</v>
      </c>
      <c r="C33" s="6">
        <v>6400</v>
      </c>
      <c r="D33" s="6">
        <v>12800</v>
      </c>
      <c r="E33" s="6">
        <v>3200</v>
      </c>
      <c r="F33" s="6">
        <v>6400</v>
      </c>
      <c r="G33" s="6">
        <v>6400</v>
      </c>
      <c r="H33" s="6">
        <v>12800</v>
      </c>
      <c r="I33" s="6">
        <v>25600</v>
      </c>
      <c r="J33" s="6">
        <v>51200</v>
      </c>
      <c r="K33" s="6">
        <v>25600</v>
      </c>
      <c r="L33" s="6">
        <v>25600</v>
      </c>
      <c r="M33" s="7" t="s">
        <v>0</v>
      </c>
      <c r="N33" s="7" t="s">
        <v>0</v>
      </c>
      <c r="O33" s="7" t="s">
        <v>0</v>
      </c>
      <c r="P33" s="7" t="s">
        <v>0</v>
      </c>
      <c r="Q33" s="7" t="s">
        <v>0</v>
      </c>
    </row>
    <row r="34" spans="1:17" ht="18" customHeight="1">
      <c r="A34" s="6"/>
      <c r="B34" s="5" t="s">
        <v>15</v>
      </c>
      <c r="C34" s="6">
        <v>12800</v>
      </c>
      <c r="D34" s="6">
        <v>6400</v>
      </c>
      <c r="E34" s="6">
        <v>6400</v>
      </c>
      <c r="F34" s="6">
        <v>6400</v>
      </c>
      <c r="G34" s="6">
        <v>3200</v>
      </c>
      <c r="H34" s="6">
        <v>12800</v>
      </c>
      <c r="I34" s="6">
        <v>12800</v>
      </c>
      <c r="J34" s="6">
        <v>25600</v>
      </c>
      <c r="K34" s="6">
        <v>12800</v>
      </c>
      <c r="L34" s="6">
        <v>12800</v>
      </c>
      <c r="M34" s="7" t="s">
        <v>0</v>
      </c>
      <c r="N34" s="7" t="s">
        <v>0</v>
      </c>
      <c r="O34" s="7" t="s">
        <v>0</v>
      </c>
      <c r="P34" s="7" t="s">
        <v>0</v>
      </c>
      <c r="Q34" s="7" t="s">
        <v>0</v>
      </c>
    </row>
    <row r="35" spans="1:17" ht="18" customHeight="1">
      <c r="A35" s="6"/>
      <c r="B35" s="5" t="s">
        <v>16</v>
      </c>
      <c r="C35" s="6">
        <v>25600</v>
      </c>
      <c r="D35" s="6">
        <v>25600</v>
      </c>
      <c r="E35" s="6">
        <v>25600</v>
      </c>
      <c r="F35" s="6">
        <v>25600</v>
      </c>
      <c r="G35" s="6">
        <v>25600</v>
      </c>
      <c r="H35" s="6">
        <v>102400</v>
      </c>
      <c r="I35" s="6">
        <v>51200</v>
      </c>
      <c r="J35" s="6">
        <v>51200</v>
      </c>
      <c r="K35" s="6">
        <v>51200</v>
      </c>
      <c r="L35" s="6">
        <v>51200</v>
      </c>
      <c r="M35" s="7" t="s">
        <v>0</v>
      </c>
      <c r="N35" s="7" t="s">
        <v>0</v>
      </c>
      <c r="O35" s="7" t="s">
        <v>0</v>
      </c>
      <c r="P35" s="7" t="s">
        <v>0</v>
      </c>
      <c r="Q35" s="7" t="s">
        <v>0</v>
      </c>
    </row>
    <row r="36" spans="1:17" ht="18" customHeight="1">
      <c r="A36" s="1" t="s">
        <v>3</v>
      </c>
      <c r="B36" s="5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7"/>
      <c r="N36" s="7"/>
      <c r="O36" s="7"/>
      <c r="P36" s="7"/>
      <c r="Q36" s="7"/>
    </row>
    <row r="37" spans="1:17" ht="18" customHeight="1">
      <c r="A37" s="6"/>
      <c r="B37" s="5" t="s">
        <v>14</v>
      </c>
      <c r="C37" s="7">
        <f>LOG(C33,10)</f>
        <v>3.8061799739838866</v>
      </c>
      <c r="D37" s="7">
        <f t="shared" ref="D37:L37" si="3">LOG(D33,10)</f>
        <v>4.1072099696478679</v>
      </c>
      <c r="E37" s="7">
        <f t="shared" si="3"/>
        <v>3.5051499783199058</v>
      </c>
      <c r="F37" s="7">
        <f t="shared" si="3"/>
        <v>3.8061799739838866</v>
      </c>
      <c r="G37" s="7">
        <f t="shared" si="3"/>
        <v>3.8061799739838866</v>
      </c>
      <c r="H37" s="7">
        <f t="shared" si="3"/>
        <v>4.1072099696478679</v>
      </c>
      <c r="I37" s="7">
        <f t="shared" si="3"/>
        <v>4.4082399653118491</v>
      </c>
      <c r="J37" s="7">
        <f t="shared" si="3"/>
        <v>4.7092699609758304</v>
      </c>
      <c r="K37" s="7">
        <f t="shared" si="3"/>
        <v>4.4082399653118491</v>
      </c>
      <c r="L37" s="7">
        <f t="shared" si="3"/>
        <v>4.4082399653118491</v>
      </c>
      <c r="M37" s="7" t="s">
        <v>1</v>
      </c>
      <c r="N37" s="7" t="s">
        <v>1</v>
      </c>
      <c r="O37" s="7" t="s">
        <v>1</v>
      </c>
      <c r="P37" s="7" t="s">
        <v>1</v>
      </c>
      <c r="Q37" s="7" t="s">
        <v>1</v>
      </c>
    </row>
    <row r="38" spans="1:17" ht="18" customHeight="1">
      <c r="B38" s="5" t="s">
        <v>15</v>
      </c>
      <c r="C38" s="7">
        <f t="shared" ref="C38:L39" si="4">LOG(C34,10)</f>
        <v>4.1072099696478679</v>
      </c>
      <c r="D38" s="7">
        <f t="shared" si="4"/>
        <v>3.8061799739838866</v>
      </c>
      <c r="E38" s="7">
        <f t="shared" si="4"/>
        <v>3.8061799739838866</v>
      </c>
      <c r="F38" s="7">
        <f t="shared" si="4"/>
        <v>3.8061799739838866</v>
      </c>
      <c r="G38" s="7">
        <f t="shared" si="4"/>
        <v>3.5051499783199058</v>
      </c>
      <c r="H38" s="7">
        <f t="shared" si="4"/>
        <v>4.1072099696478679</v>
      </c>
      <c r="I38" s="7">
        <f t="shared" si="4"/>
        <v>4.1072099696478679</v>
      </c>
      <c r="J38" s="7">
        <f t="shared" si="4"/>
        <v>4.4082399653118491</v>
      </c>
      <c r="K38" s="7">
        <f t="shared" si="4"/>
        <v>4.1072099696478679</v>
      </c>
      <c r="L38" s="7">
        <f t="shared" si="4"/>
        <v>4.1072099696478679</v>
      </c>
      <c r="M38" s="7" t="s">
        <v>1</v>
      </c>
      <c r="N38" s="7" t="s">
        <v>1</v>
      </c>
      <c r="O38" s="7" t="s">
        <v>1</v>
      </c>
      <c r="P38" s="7" t="s">
        <v>1</v>
      </c>
      <c r="Q38" s="7" t="s">
        <v>1</v>
      </c>
    </row>
    <row r="39" spans="1:17" ht="18" customHeight="1">
      <c r="B39" s="5" t="s">
        <v>16</v>
      </c>
      <c r="C39" s="7">
        <f t="shared" si="4"/>
        <v>4.4082399653118491</v>
      </c>
      <c r="D39" s="7">
        <f t="shared" si="4"/>
        <v>4.4082399653118491</v>
      </c>
      <c r="E39" s="7">
        <f t="shared" si="4"/>
        <v>4.4082399653118491</v>
      </c>
      <c r="F39" s="7">
        <f t="shared" si="4"/>
        <v>4.4082399653118491</v>
      </c>
      <c r="G39" s="7">
        <f t="shared" si="4"/>
        <v>4.4082399653118491</v>
      </c>
      <c r="H39" s="7">
        <f t="shared" si="4"/>
        <v>5.0102999566398116</v>
      </c>
      <c r="I39" s="7">
        <f t="shared" si="4"/>
        <v>4.7092699609758304</v>
      </c>
      <c r="J39" s="7">
        <f t="shared" si="4"/>
        <v>4.7092699609758304</v>
      </c>
      <c r="K39" s="7">
        <f t="shared" si="4"/>
        <v>4.7092699609758304</v>
      </c>
      <c r="L39" s="7">
        <f t="shared" si="4"/>
        <v>4.7092699609758304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</row>
    <row r="40" spans="1:17" ht="18" customHeight="1"/>
    <row r="41" spans="1:17" ht="18">
      <c r="B41" s="15" t="s">
        <v>219</v>
      </c>
      <c r="C41" s="87" t="s">
        <v>228</v>
      </c>
      <c r="D41" s="87"/>
      <c r="E41" s="87"/>
      <c r="F41" s="87"/>
      <c r="G41" s="87"/>
      <c r="H41" s="87"/>
      <c r="I41" s="87"/>
    </row>
    <row r="42" spans="1:17" ht="18" customHeight="1">
      <c r="B42" s="16"/>
      <c r="C42" s="16"/>
      <c r="D42" s="16"/>
      <c r="E42" s="16"/>
      <c r="F42" s="16"/>
      <c r="G42" s="16"/>
      <c r="H42" s="16"/>
      <c r="I42" s="16"/>
    </row>
    <row r="43" spans="1:17" s="13" customFormat="1" ht="30.75" customHeight="1">
      <c r="A43" s="1" t="s">
        <v>2</v>
      </c>
      <c r="B43" s="2" t="s">
        <v>24</v>
      </c>
      <c r="C43" s="88" t="s">
        <v>215</v>
      </c>
      <c r="D43" s="88"/>
      <c r="E43" s="88"/>
      <c r="F43" s="88"/>
      <c r="G43" s="88"/>
      <c r="H43" s="88" t="s">
        <v>216</v>
      </c>
      <c r="I43" s="88"/>
      <c r="J43" s="88"/>
      <c r="K43" s="88"/>
      <c r="L43" s="88"/>
      <c r="M43" s="88" t="s">
        <v>22</v>
      </c>
      <c r="N43" s="88"/>
      <c r="O43" s="88"/>
      <c r="P43" s="88"/>
      <c r="Q43" s="88"/>
    </row>
    <row r="44" spans="1:17" ht="18" customHeight="1">
      <c r="C44" s="11" t="s">
        <v>17</v>
      </c>
      <c r="D44" s="11" t="s">
        <v>18</v>
      </c>
      <c r="E44" s="11" t="s">
        <v>19</v>
      </c>
      <c r="F44" s="11" t="s">
        <v>20</v>
      </c>
      <c r="G44" s="11" t="s">
        <v>21</v>
      </c>
      <c r="H44" s="11" t="s">
        <v>17</v>
      </c>
      <c r="I44" s="11" t="s">
        <v>18</v>
      </c>
      <c r="J44" s="11" t="s">
        <v>19</v>
      </c>
      <c r="K44" s="11" t="s">
        <v>20</v>
      </c>
      <c r="L44" s="11" t="s">
        <v>21</v>
      </c>
      <c r="M44" s="11" t="s">
        <v>17</v>
      </c>
      <c r="N44" s="11" t="s">
        <v>18</v>
      </c>
      <c r="O44" s="11" t="s">
        <v>19</v>
      </c>
      <c r="P44" s="11" t="s">
        <v>20</v>
      </c>
      <c r="Q44" s="11" t="s">
        <v>21</v>
      </c>
    </row>
    <row r="45" spans="1:17" ht="18" customHeight="1">
      <c r="B45" s="5" t="s">
        <v>14</v>
      </c>
      <c r="C45" s="6">
        <v>256</v>
      </c>
      <c r="D45" s="6">
        <v>512</v>
      </c>
      <c r="E45" s="6">
        <v>512</v>
      </c>
      <c r="F45" s="6">
        <v>256</v>
      </c>
      <c r="G45" s="6">
        <v>512</v>
      </c>
      <c r="H45" s="62">
        <v>512</v>
      </c>
      <c r="I45" s="6">
        <v>2048</v>
      </c>
      <c r="J45" s="6">
        <v>1024</v>
      </c>
      <c r="K45" s="6">
        <v>4096</v>
      </c>
      <c r="L45" s="6">
        <v>1024</v>
      </c>
      <c r="M45" s="6" t="s">
        <v>25</v>
      </c>
      <c r="N45" s="6" t="s">
        <v>25</v>
      </c>
      <c r="O45" s="6" t="s">
        <v>25</v>
      </c>
      <c r="P45" s="6" t="s">
        <v>25</v>
      </c>
      <c r="Q45" s="6" t="s">
        <v>25</v>
      </c>
    </row>
    <row r="46" spans="1:17" ht="18" customHeight="1">
      <c r="B46" s="5" t="s">
        <v>15</v>
      </c>
      <c r="C46" s="6">
        <v>256</v>
      </c>
      <c r="D46" s="6">
        <v>256</v>
      </c>
      <c r="E46" s="6">
        <v>1024</v>
      </c>
      <c r="F46" s="6">
        <v>128</v>
      </c>
      <c r="G46" s="6">
        <v>256</v>
      </c>
      <c r="H46" s="6">
        <v>128</v>
      </c>
      <c r="I46" s="6">
        <v>1024</v>
      </c>
      <c r="J46" s="6">
        <v>1024</v>
      </c>
      <c r="K46" s="6">
        <v>2048</v>
      </c>
      <c r="L46" s="6">
        <v>1024</v>
      </c>
      <c r="M46" s="6" t="s">
        <v>25</v>
      </c>
      <c r="N46" s="6" t="s">
        <v>25</v>
      </c>
      <c r="O46" s="6" t="s">
        <v>25</v>
      </c>
      <c r="P46" s="6" t="s">
        <v>25</v>
      </c>
      <c r="Q46" s="6" t="s">
        <v>25</v>
      </c>
    </row>
    <row r="47" spans="1:17" ht="18" customHeight="1">
      <c r="B47" s="5" t="s">
        <v>16</v>
      </c>
      <c r="C47" s="6">
        <v>512</v>
      </c>
      <c r="D47" s="6">
        <v>2048</v>
      </c>
      <c r="E47" s="6">
        <v>2048</v>
      </c>
      <c r="F47" s="6">
        <v>512</v>
      </c>
      <c r="G47" s="6">
        <v>1024</v>
      </c>
      <c r="H47" s="6">
        <v>512</v>
      </c>
      <c r="I47" s="6">
        <v>4096</v>
      </c>
      <c r="J47" s="6">
        <v>2048</v>
      </c>
      <c r="K47" s="6">
        <v>4096</v>
      </c>
      <c r="L47" s="6">
        <v>2048</v>
      </c>
      <c r="M47" s="6" t="s">
        <v>25</v>
      </c>
      <c r="N47" s="6" t="s">
        <v>25</v>
      </c>
      <c r="O47" s="6" t="s">
        <v>25</v>
      </c>
      <c r="P47" s="6" t="s">
        <v>25</v>
      </c>
      <c r="Q47" s="6" t="s">
        <v>25</v>
      </c>
    </row>
    <row r="48" spans="1:17" ht="18" customHeight="1">
      <c r="A48" s="1" t="s">
        <v>3</v>
      </c>
      <c r="B48" s="5"/>
    </row>
    <row r="49" spans="2:18" ht="18" customHeight="1">
      <c r="B49" s="5" t="s">
        <v>14</v>
      </c>
      <c r="C49" s="7">
        <f>LOG(C45,10)</f>
        <v>2.4082399653118491</v>
      </c>
      <c r="D49" s="7">
        <f t="shared" ref="D49:K49" si="5">LOG(D45,10)</f>
        <v>2.7092699609758304</v>
      </c>
      <c r="E49" s="7">
        <f t="shared" si="5"/>
        <v>2.7092699609758304</v>
      </c>
      <c r="F49" s="7">
        <f t="shared" si="5"/>
        <v>2.4082399653118491</v>
      </c>
      <c r="G49" s="7">
        <f t="shared" si="5"/>
        <v>2.7092699609758304</v>
      </c>
      <c r="H49" s="7">
        <f t="shared" si="5"/>
        <v>2.7092699609758304</v>
      </c>
      <c r="I49" s="7">
        <f t="shared" si="5"/>
        <v>3.3113299523037929</v>
      </c>
      <c r="J49" s="7">
        <f t="shared" si="5"/>
        <v>3.0102999566398116</v>
      </c>
      <c r="K49" s="7">
        <f t="shared" si="5"/>
        <v>3.6123599479677737</v>
      </c>
      <c r="L49" s="7">
        <f>LOG(L45,10)</f>
        <v>3.0102999566398116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</row>
    <row r="50" spans="2:18" ht="18" customHeight="1">
      <c r="B50" s="5" t="s">
        <v>15</v>
      </c>
      <c r="C50" s="7">
        <f t="shared" ref="C50:L51" si="6">LOG(C46,10)</f>
        <v>2.4082399653118491</v>
      </c>
      <c r="D50" s="7">
        <f t="shared" si="6"/>
        <v>2.4082399653118491</v>
      </c>
      <c r="E50" s="7">
        <f t="shared" si="6"/>
        <v>3.0102999566398116</v>
      </c>
      <c r="F50" s="7">
        <f t="shared" si="6"/>
        <v>2.1072099696478679</v>
      </c>
      <c r="G50" s="7">
        <f t="shared" si="6"/>
        <v>2.4082399653118491</v>
      </c>
      <c r="H50" s="7">
        <f t="shared" si="6"/>
        <v>2.1072099696478679</v>
      </c>
      <c r="I50" s="7">
        <f t="shared" si="6"/>
        <v>3.0102999566398116</v>
      </c>
      <c r="J50" s="7">
        <f t="shared" si="6"/>
        <v>3.0102999566398116</v>
      </c>
      <c r="K50" s="7">
        <f t="shared" si="6"/>
        <v>3.3113299523037929</v>
      </c>
      <c r="L50" s="7">
        <f t="shared" si="6"/>
        <v>3.0102999566398116</v>
      </c>
      <c r="M50" s="7" t="s">
        <v>27</v>
      </c>
      <c r="N50" s="7" t="s">
        <v>27</v>
      </c>
      <c r="O50" s="7" t="s">
        <v>27</v>
      </c>
      <c r="P50" s="7" t="s">
        <v>27</v>
      </c>
      <c r="Q50" s="7" t="s">
        <v>27</v>
      </c>
    </row>
    <row r="51" spans="2:18" ht="18" customHeight="1">
      <c r="B51" s="5" t="s">
        <v>16</v>
      </c>
      <c r="C51" s="7">
        <f t="shared" si="6"/>
        <v>2.7092699609758304</v>
      </c>
      <c r="D51" s="7">
        <f t="shared" si="6"/>
        <v>3.3113299523037929</v>
      </c>
      <c r="E51" s="7">
        <f t="shared" si="6"/>
        <v>3.3113299523037929</v>
      </c>
      <c r="F51" s="7">
        <f t="shared" si="6"/>
        <v>2.7092699609758304</v>
      </c>
      <c r="G51" s="7">
        <f t="shared" si="6"/>
        <v>3.0102999566398116</v>
      </c>
      <c r="H51" s="7">
        <f t="shared" si="6"/>
        <v>2.7092699609758304</v>
      </c>
      <c r="I51" s="7">
        <f t="shared" si="6"/>
        <v>3.6123599479677737</v>
      </c>
      <c r="J51" s="7">
        <f t="shared" si="6"/>
        <v>3.3113299523037929</v>
      </c>
      <c r="K51" s="7">
        <f t="shared" si="6"/>
        <v>3.6123599479677737</v>
      </c>
      <c r="L51" s="7">
        <f t="shared" si="6"/>
        <v>3.3113299523037929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</row>
    <row r="52" spans="2:18" ht="18" customHeight="1"/>
    <row r="53" spans="2:18" ht="18" customHeight="1">
      <c r="B53" s="15" t="s">
        <v>220</v>
      </c>
      <c r="C53" s="87" t="s">
        <v>229</v>
      </c>
      <c r="D53" s="87"/>
      <c r="E53" s="87"/>
      <c r="F53" s="87"/>
      <c r="G53" s="87"/>
      <c r="H53" s="87"/>
      <c r="I53" s="87"/>
      <c r="K53" s="15" t="s">
        <v>221</v>
      </c>
      <c r="L53" s="87" t="s">
        <v>230</v>
      </c>
      <c r="M53" s="87"/>
      <c r="N53" s="87"/>
      <c r="O53" s="87"/>
      <c r="P53" s="87"/>
      <c r="Q53" s="87"/>
      <c r="R53" s="87"/>
    </row>
    <row r="54" spans="2:18" ht="18" customHeight="1">
      <c r="E54" s="89" t="s">
        <v>36</v>
      </c>
      <c r="F54" s="89"/>
      <c r="G54" s="89"/>
      <c r="H54" s="14" t="s">
        <v>288</v>
      </c>
      <c r="N54" s="89" t="s">
        <v>36</v>
      </c>
      <c r="O54" s="89"/>
      <c r="P54" s="89"/>
      <c r="Q54" s="14" t="s">
        <v>288</v>
      </c>
    </row>
    <row r="55" spans="2:18" ht="18" customHeight="1">
      <c r="B55" s="6" t="s">
        <v>28</v>
      </c>
      <c r="C55" s="6" t="s">
        <v>29</v>
      </c>
      <c r="D55" s="6" t="s">
        <v>33</v>
      </c>
      <c r="E55" s="6" t="s">
        <v>37</v>
      </c>
      <c r="F55" s="6" t="s">
        <v>38</v>
      </c>
      <c r="G55" s="6" t="s">
        <v>39</v>
      </c>
      <c r="K55" s="6" t="s">
        <v>28</v>
      </c>
      <c r="L55" s="6" t="s">
        <v>29</v>
      </c>
      <c r="M55" s="6" t="s">
        <v>33</v>
      </c>
      <c r="N55" s="6" t="s">
        <v>37</v>
      </c>
      <c r="O55" s="6" t="s">
        <v>38</v>
      </c>
      <c r="P55" s="6" t="s">
        <v>39</v>
      </c>
    </row>
    <row r="56" spans="2:18" ht="18" customHeight="1">
      <c r="B56" s="14" t="s">
        <v>224</v>
      </c>
      <c r="C56" s="89" t="s">
        <v>31</v>
      </c>
      <c r="D56" s="14" t="s">
        <v>40</v>
      </c>
      <c r="E56" s="17">
        <v>69.2</v>
      </c>
      <c r="F56" s="17">
        <v>81.3</v>
      </c>
      <c r="G56" s="17">
        <v>95.5</v>
      </c>
      <c r="H56" s="17">
        <f>AVERAGE(E56:G56)</f>
        <v>82</v>
      </c>
      <c r="K56" s="14" t="s">
        <v>224</v>
      </c>
      <c r="L56" s="89" t="s">
        <v>31</v>
      </c>
      <c r="M56" s="14" t="s">
        <v>40</v>
      </c>
      <c r="N56" s="68" t="s">
        <v>199</v>
      </c>
      <c r="O56" s="68" t="s">
        <v>199</v>
      </c>
      <c r="P56" s="68" t="s">
        <v>199</v>
      </c>
      <c r="Q56" s="68" t="s">
        <v>199</v>
      </c>
    </row>
    <row r="57" spans="2:18" ht="18" customHeight="1">
      <c r="B57" s="14" t="s">
        <v>224</v>
      </c>
      <c r="C57" s="89"/>
      <c r="D57" s="14" t="s">
        <v>41</v>
      </c>
      <c r="E57" s="17">
        <v>104.6</v>
      </c>
      <c r="F57" s="17">
        <v>113.3</v>
      </c>
      <c r="G57" s="17">
        <v>104.7</v>
      </c>
      <c r="H57" s="17">
        <f>AVERAGE(E57:G57)</f>
        <v>107.53333333333332</v>
      </c>
      <c r="K57" s="14" t="s">
        <v>224</v>
      </c>
      <c r="L57" s="89"/>
      <c r="M57" s="14" t="s">
        <v>41</v>
      </c>
      <c r="N57" s="68" t="s">
        <v>199</v>
      </c>
      <c r="O57" s="68" t="s">
        <v>199</v>
      </c>
      <c r="P57" s="68" t="s">
        <v>199</v>
      </c>
      <c r="Q57" s="68" t="s">
        <v>199</v>
      </c>
    </row>
    <row r="58" spans="2:18" ht="18" customHeight="1">
      <c r="B58" s="14" t="s">
        <v>30</v>
      </c>
      <c r="C58" s="89"/>
      <c r="D58" s="14" t="s">
        <v>41</v>
      </c>
      <c r="E58" s="68" t="s">
        <v>198</v>
      </c>
      <c r="F58" s="68" t="s">
        <v>198</v>
      </c>
      <c r="G58" s="68" t="s">
        <v>198</v>
      </c>
      <c r="H58" s="68" t="s">
        <v>198</v>
      </c>
      <c r="K58" s="14" t="s">
        <v>30</v>
      </c>
      <c r="L58" s="89"/>
      <c r="M58" s="14" t="s">
        <v>41</v>
      </c>
      <c r="N58" s="68" t="s">
        <v>199</v>
      </c>
      <c r="O58" s="68" t="s">
        <v>199</v>
      </c>
      <c r="P58" s="68" t="s">
        <v>199</v>
      </c>
      <c r="Q58" s="68" t="s">
        <v>199</v>
      </c>
    </row>
    <row r="59" spans="2:18" ht="18" customHeight="1">
      <c r="B59" s="14" t="s">
        <v>224</v>
      </c>
      <c r="C59" s="89" t="s">
        <v>32</v>
      </c>
      <c r="D59" s="14" t="s">
        <v>40</v>
      </c>
      <c r="E59" s="17">
        <v>52.5</v>
      </c>
      <c r="F59" s="17">
        <v>93.3</v>
      </c>
      <c r="G59" s="17">
        <v>87.1</v>
      </c>
      <c r="H59" s="17">
        <f>AVERAGE(E59:G59)</f>
        <v>77.63333333333334</v>
      </c>
      <c r="K59" s="14" t="s">
        <v>224</v>
      </c>
      <c r="L59" s="89" t="s">
        <v>32</v>
      </c>
      <c r="M59" s="14" t="s">
        <v>40</v>
      </c>
      <c r="N59" s="17">
        <v>23</v>
      </c>
      <c r="O59" s="17">
        <v>33</v>
      </c>
      <c r="P59" s="17">
        <v>27</v>
      </c>
      <c r="Q59" s="17">
        <f>AVERAGE(N59:P59)</f>
        <v>27.666666666666668</v>
      </c>
    </row>
    <row r="60" spans="2:18" ht="18" customHeight="1">
      <c r="B60" s="14" t="s">
        <v>224</v>
      </c>
      <c r="C60" s="89"/>
      <c r="D60" s="14" t="s">
        <v>41</v>
      </c>
      <c r="E60" s="17">
        <v>128.6</v>
      </c>
      <c r="F60" s="17">
        <v>147.9</v>
      </c>
      <c r="G60" s="17">
        <v>162.19999999999999</v>
      </c>
      <c r="H60" s="17">
        <f>AVERAGE(E60:G60)</f>
        <v>146.23333333333332</v>
      </c>
      <c r="K60" s="14" t="s">
        <v>224</v>
      </c>
      <c r="L60" s="89"/>
      <c r="M60" s="14" t="s">
        <v>41</v>
      </c>
      <c r="N60" s="17">
        <v>55.3</v>
      </c>
      <c r="O60" s="17">
        <v>51</v>
      </c>
      <c r="P60" s="17">
        <v>75</v>
      </c>
      <c r="Q60" s="17">
        <f>AVERAGE(N60:P60)</f>
        <v>60.433333333333337</v>
      </c>
    </row>
    <row r="61" spans="2:18" ht="18" customHeight="1">
      <c r="B61" s="14" t="s">
        <v>30</v>
      </c>
      <c r="C61" s="89"/>
      <c r="D61" s="14" t="s">
        <v>41</v>
      </c>
      <c r="E61" s="68" t="s">
        <v>198</v>
      </c>
      <c r="F61" s="68" t="s">
        <v>198</v>
      </c>
      <c r="G61" s="68" t="s">
        <v>198</v>
      </c>
      <c r="H61" s="68" t="s">
        <v>198</v>
      </c>
      <c r="K61" s="14" t="s">
        <v>30</v>
      </c>
      <c r="L61" s="89"/>
      <c r="M61" s="14" t="s">
        <v>41</v>
      </c>
      <c r="N61" s="68" t="s">
        <v>199</v>
      </c>
      <c r="O61" s="68" t="s">
        <v>199</v>
      </c>
      <c r="P61" s="68" t="s">
        <v>199</v>
      </c>
      <c r="Q61" s="68" t="s">
        <v>199</v>
      </c>
    </row>
    <row r="62" spans="2:18" ht="18" customHeight="1"/>
    <row r="63" spans="2:18" ht="18" customHeight="1">
      <c r="B63" s="15" t="s">
        <v>222</v>
      </c>
      <c r="C63" s="87" t="s">
        <v>231</v>
      </c>
      <c r="D63" s="87"/>
      <c r="E63" s="87"/>
      <c r="F63" s="87"/>
      <c r="G63" s="87"/>
      <c r="H63" s="87"/>
      <c r="I63" s="87"/>
    </row>
    <row r="64" spans="2:18" ht="18" customHeight="1">
      <c r="C64" s="88" t="s">
        <v>215</v>
      </c>
      <c r="D64" s="88"/>
      <c r="E64" s="88"/>
      <c r="F64" s="88" t="s">
        <v>216</v>
      </c>
      <c r="G64" s="88"/>
      <c r="H64" s="88"/>
      <c r="I64" s="88" t="s">
        <v>44</v>
      </c>
      <c r="J64" s="88"/>
      <c r="K64" s="88"/>
    </row>
    <row r="65" spans="1:16" ht="18" customHeight="1">
      <c r="A65" s="14" t="s">
        <v>289</v>
      </c>
      <c r="B65" s="6"/>
      <c r="C65" s="6" t="s">
        <v>94</v>
      </c>
      <c r="D65" s="6" t="s">
        <v>95</v>
      </c>
      <c r="E65" s="6" t="s">
        <v>96</v>
      </c>
      <c r="F65" s="6" t="s">
        <v>94</v>
      </c>
      <c r="G65" s="6" t="s">
        <v>95</v>
      </c>
      <c r="H65" s="6" t="s">
        <v>96</v>
      </c>
      <c r="I65" s="6" t="s">
        <v>94</v>
      </c>
      <c r="J65" s="6" t="s">
        <v>95</v>
      </c>
      <c r="K65" s="6" t="s">
        <v>96</v>
      </c>
    </row>
    <row r="66" spans="1:16" ht="18" customHeight="1">
      <c r="B66" s="18" t="s">
        <v>42</v>
      </c>
      <c r="C66" s="18">
        <v>1560</v>
      </c>
      <c r="D66" s="18">
        <v>1585</v>
      </c>
      <c r="E66" s="18">
        <v>1595</v>
      </c>
      <c r="F66" s="18">
        <v>1720</v>
      </c>
      <c r="G66" s="18">
        <v>1820</v>
      </c>
      <c r="H66" s="18">
        <v>1768</v>
      </c>
      <c r="I66" s="18">
        <v>8</v>
      </c>
      <c r="J66" s="18">
        <v>20</v>
      </c>
      <c r="K66" s="18">
        <v>10</v>
      </c>
      <c r="N66" s="18"/>
      <c r="O66" s="18"/>
      <c r="P66" s="18"/>
    </row>
    <row r="67" spans="1:16" ht="18" customHeight="1">
      <c r="B67" s="18" t="s">
        <v>43</v>
      </c>
      <c r="C67" s="18">
        <v>450</v>
      </c>
      <c r="D67" s="18">
        <v>490</v>
      </c>
      <c r="E67" s="18">
        <v>670</v>
      </c>
      <c r="F67" s="18">
        <v>745</v>
      </c>
      <c r="G67" s="18">
        <v>853</v>
      </c>
      <c r="H67" s="18">
        <v>720</v>
      </c>
      <c r="I67" s="18">
        <v>5</v>
      </c>
      <c r="J67" s="18">
        <v>8</v>
      </c>
      <c r="K67" s="18">
        <v>0</v>
      </c>
      <c r="N67" s="18"/>
      <c r="O67" s="18"/>
      <c r="P67" s="18"/>
    </row>
    <row r="68" spans="1:16" ht="18" customHeight="1">
      <c r="A68" s="14" t="s">
        <v>288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N68" s="18"/>
      <c r="O68" s="18"/>
      <c r="P68" s="18"/>
    </row>
    <row r="69" spans="1:16" ht="18" customHeight="1">
      <c r="B69" s="18" t="s">
        <v>42</v>
      </c>
      <c r="C69" s="86">
        <f>AVERAGE(C66:E66)</f>
        <v>1580</v>
      </c>
      <c r="D69" s="86"/>
      <c r="E69" s="86"/>
      <c r="F69" s="86">
        <f t="shared" ref="F69:F70" si="7">AVERAGE(F66:H66)</f>
        <v>1769.3333333333333</v>
      </c>
      <c r="G69" s="86"/>
      <c r="H69" s="86"/>
      <c r="I69" s="86">
        <f t="shared" ref="I69:I70" si="8">AVERAGE(I66:K66)</f>
        <v>12.666666666666666</v>
      </c>
      <c r="J69" s="86"/>
      <c r="K69" s="86"/>
      <c r="N69" s="18"/>
      <c r="O69" s="18"/>
      <c r="P69" s="18"/>
    </row>
    <row r="70" spans="1:16" ht="18" customHeight="1">
      <c r="B70" s="18" t="s">
        <v>43</v>
      </c>
      <c r="C70" s="86">
        <f>AVERAGE(C67:E67)</f>
        <v>536.66666666666663</v>
      </c>
      <c r="D70" s="86"/>
      <c r="E70" s="86"/>
      <c r="F70" s="86">
        <f t="shared" si="7"/>
        <v>772.66666666666663</v>
      </c>
      <c r="G70" s="86"/>
      <c r="H70" s="86"/>
      <c r="I70" s="86">
        <f t="shared" si="8"/>
        <v>4.333333333333333</v>
      </c>
      <c r="J70" s="86"/>
      <c r="K70" s="86"/>
      <c r="N70" s="18"/>
      <c r="O70" s="18"/>
      <c r="P70" s="18"/>
    </row>
    <row r="71" spans="1:16" ht="18" customHeight="1"/>
    <row r="72" spans="1:16" ht="18" customHeight="1">
      <c r="B72" s="15" t="s">
        <v>223</v>
      </c>
      <c r="C72" s="87" t="s">
        <v>232</v>
      </c>
      <c r="D72" s="87"/>
      <c r="E72" s="87"/>
      <c r="F72" s="87"/>
      <c r="G72" s="87"/>
      <c r="H72" s="87"/>
      <c r="I72" s="87"/>
    </row>
    <row r="73" spans="1:16" ht="18" customHeight="1">
      <c r="C73" s="88" t="s">
        <v>215</v>
      </c>
      <c r="D73" s="88"/>
      <c r="E73" s="88"/>
      <c r="F73" s="88" t="s">
        <v>216</v>
      </c>
      <c r="G73" s="88"/>
      <c r="H73" s="88"/>
      <c r="I73" s="88" t="s">
        <v>22</v>
      </c>
      <c r="J73" s="88"/>
      <c r="K73" s="88"/>
    </row>
    <row r="74" spans="1:16" ht="18" customHeight="1">
      <c r="B74" s="6"/>
      <c r="C74" s="6" t="s">
        <v>94</v>
      </c>
      <c r="D74" s="6" t="s">
        <v>95</v>
      </c>
      <c r="E74" s="6" t="s">
        <v>96</v>
      </c>
      <c r="F74" s="6" t="s">
        <v>94</v>
      </c>
      <c r="G74" s="6" t="s">
        <v>95</v>
      </c>
      <c r="H74" s="6" t="s">
        <v>96</v>
      </c>
      <c r="I74" s="6" t="s">
        <v>94</v>
      </c>
      <c r="J74" s="6" t="s">
        <v>95</v>
      </c>
      <c r="K74" s="6" t="s">
        <v>96</v>
      </c>
    </row>
    <row r="75" spans="1:16" ht="18" customHeight="1">
      <c r="B75" s="18" t="s">
        <v>42</v>
      </c>
      <c r="C75" s="18">
        <v>213</v>
      </c>
      <c r="D75" s="18">
        <v>165</v>
      </c>
      <c r="E75" s="18">
        <v>158</v>
      </c>
      <c r="F75" s="18">
        <v>323</v>
      </c>
      <c r="G75" s="18">
        <v>293</v>
      </c>
      <c r="H75" s="18">
        <v>290</v>
      </c>
      <c r="I75" s="18">
        <v>0</v>
      </c>
      <c r="J75" s="18">
        <v>3</v>
      </c>
      <c r="K75" s="18">
        <v>8</v>
      </c>
    </row>
    <row r="76" spans="1:16" ht="18" customHeight="1">
      <c r="B76" s="18" t="s">
        <v>43</v>
      </c>
      <c r="C76" s="18">
        <v>148</v>
      </c>
      <c r="D76" s="18">
        <v>78</v>
      </c>
      <c r="E76" s="18">
        <v>75</v>
      </c>
      <c r="F76" s="18">
        <v>88</v>
      </c>
      <c r="G76" s="18">
        <v>175</v>
      </c>
      <c r="H76" s="18">
        <v>193</v>
      </c>
      <c r="I76" s="18">
        <v>28</v>
      </c>
      <c r="J76" s="18">
        <v>5</v>
      </c>
      <c r="K76" s="18">
        <v>15</v>
      </c>
    </row>
    <row r="77" spans="1:16" ht="18" customHeight="1">
      <c r="A77" s="14" t="s">
        <v>288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</row>
    <row r="78" spans="1:16" ht="18" customHeight="1">
      <c r="B78" s="18" t="s">
        <v>42</v>
      </c>
      <c r="C78" s="86">
        <f>AVERAGE(C75:E75)</f>
        <v>178.66666666666666</v>
      </c>
      <c r="D78" s="86"/>
      <c r="E78" s="86"/>
      <c r="F78" s="86">
        <f t="shared" ref="F78:F79" si="9">AVERAGE(F75:H75)</f>
        <v>302</v>
      </c>
      <c r="G78" s="86"/>
      <c r="H78" s="86"/>
      <c r="I78" s="86">
        <f t="shared" ref="I78:I79" si="10">AVERAGE(I75:K75)</f>
        <v>3.6666666666666665</v>
      </c>
      <c r="J78" s="86"/>
      <c r="K78" s="86"/>
    </row>
    <row r="79" spans="1:16" ht="18" customHeight="1">
      <c r="B79" s="18" t="s">
        <v>43</v>
      </c>
      <c r="C79" s="86">
        <f>AVERAGE(C76:E76)</f>
        <v>100.33333333333333</v>
      </c>
      <c r="D79" s="86"/>
      <c r="E79" s="86"/>
      <c r="F79" s="86">
        <f t="shared" si="9"/>
        <v>152</v>
      </c>
      <c r="G79" s="86"/>
      <c r="H79" s="86"/>
      <c r="I79" s="86">
        <f t="shared" si="10"/>
        <v>16</v>
      </c>
      <c r="J79" s="86"/>
      <c r="K79" s="86"/>
    </row>
    <row r="80" spans="1:16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</sheetData>
  <mergeCells count="44">
    <mergeCell ref="M31:Q31"/>
    <mergeCell ref="C5:G5"/>
    <mergeCell ref="H5:L5"/>
    <mergeCell ref="M5:Q5"/>
    <mergeCell ref="C31:G31"/>
    <mergeCell ref="H31:L31"/>
    <mergeCell ref="C17:G17"/>
    <mergeCell ref="H17:L17"/>
    <mergeCell ref="M17:Q17"/>
    <mergeCell ref="C15:I15"/>
    <mergeCell ref="C3:I3"/>
    <mergeCell ref="C29:I29"/>
    <mergeCell ref="C41:I41"/>
    <mergeCell ref="C43:G43"/>
    <mergeCell ref="H43:L43"/>
    <mergeCell ref="M43:Q43"/>
    <mergeCell ref="C53:I53"/>
    <mergeCell ref="C56:C58"/>
    <mergeCell ref="C59:C61"/>
    <mergeCell ref="E54:G54"/>
    <mergeCell ref="L53:R53"/>
    <mergeCell ref="N54:P54"/>
    <mergeCell ref="L56:L58"/>
    <mergeCell ref="L59:L61"/>
    <mergeCell ref="C72:I72"/>
    <mergeCell ref="C73:E73"/>
    <mergeCell ref="F73:H73"/>
    <mergeCell ref="I73:K73"/>
    <mergeCell ref="C63:I63"/>
    <mergeCell ref="C64:E64"/>
    <mergeCell ref="F64:H64"/>
    <mergeCell ref="I64:K64"/>
    <mergeCell ref="C69:E69"/>
    <mergeCell ref="C70:E70"/>
    <mergeCell ref="F69:H69"/>
    <mergeCell ref="I69:K69"/>
    <mergeCell ref="F70:H70"/>
    <mergeCell ref="I70:K70"/>
    <mergeCell ref="C78:E78"/>
    <mergeCell ref="F78:H78"/>
    <mergeCell ref="I78:K78"/>
    <mergeCell ref="C79:E79"/>
    <mergeCell ref="F79:H79"/>
    <mergeCell ref="I79:K7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4"/>
  <sheetViews>
    <sheetView workbookViewId="0">
      <selection activeCell="C13" sqref="C13:D13"/>
    </sheetView>
  </sheetViews>
  <sheetFormatPr defaultRowHeight="14.25"/>
  <cols>
    <col min="1" max="1" width="9" style="20"/>
    <col min="2" max="8" width="10.25" style="20" customWidth="1"/>
    <col min="9" max="9" width="8" style="20" customWidth="1"/>
    <col min="10" max="11" width="9" style="20"/>
    <col min="12" max="19" width="11" style="20" customWidth="1"/>
    <col min="20" max="21" width="9.125" style="20" customWidth="1"/>
    <col min="22" max="28" width="11" style="20" customWidth="1"/>
    <col min="29" max="29" width="8.375" style="20" customWidth="1"/>
    <col min="30" max="37" width="11.125" style="20" customWidth="1"/>
    <col min="38" max="16384" width="9" style="20"/>
  </cols>
  <sheetData>
    <row r="2" spans="1:28" ht="14.25" customHeight="1"/>
    <row r="3" spans="1:28" ht="18" customHeight="1">
      <c r="B3" s="22" t="s">
        <v>10</v>
      </c>
      <c r="C3" s="95" t="s">
        <v>233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1:28" ht="18" customHeight="1">
      <c r="C4" s="90" t="s">
        <v>63</v>
      </c>
      <c r="D4" s="90"/>
      <c r="E4" s="90" t="s">
        <v>65</v>
      </c>
      <c r="F4" s="90"/>
      <c r="G4" s="90" t="s">
        <v>67</v>
      </c>
      <c r="H4" s="90"/>
      <c r="I4" s="90" t="s">
        <v>68</v>
      </c>
      <c r="J4" s="90"/>
      <c r="L4" s="90" t="s">
        <v>74</v>
      </c>
      <c r="M4" s="90"/>
      <c r="N4" s="90" t="s">
        <v>75</v>
      </c>
      <c r="O4" s="90"/>
      <c r="P4" s="90" t="s">
        <v>76</v>
      </c>
      <c r="Q4" s="90"/>
      <c r="R4" s="90" t="s">
        <v>77</v>
      </c>
      <c r="S4" s="90"/>
      <c r="U4" s="90" t="s">
        <v>78</v>
      </c>
      <c r="V4" s="90"/>
      <c r="W4" s="90" t="s">
        <v>79</v>
      </c>
      <c r="X4" s="90"/>
      <c r="Y4" s="90" t="s">
        <v>80</v>
      </c>
      <c r="Z4" s="90"/>
      <c r="AA4" s="90" t="s">
        <v>81</v>
      </c>
      <c r="AB4" s="90"/>
    </row>
    <row r="5" spans="1:28" ht="18" customHeight="1">
      <c r="A5" s="20" t="s">
        <v>52</v>
      </c>
      <c r="C5" s="20" t="s">
        <v>69</v>
      </c>
      <c r="D5" s="20" t="s">
        <v>38</v>
      </c>
      <c r="E5" s="20" t="s">
        <v>69</v>
      </c>
      <c r="F5" s="20" t="s">
        <v>38</v>
      </c>
      <c r="G5" s="20" t="s">
        <v>69</v>
      </c>
      <c r="H5" s="20" t="s">
        <v>38</v>
      </c>
      <c r="I5" s="20" t="s">
        <v>69</v>
      </c>
      <c r="J5" s="20" t="s">
        <v>38</v>
      </c>
      <c r="L5" s="20" t="s">
        <v>69</v>
      </c>
      <c r="M5" s="20" t="s">
        <v>38</v>
      </c>
      <c r="N5" s="20" t="s">
        <v>69</v>
      </c>
      <c r="O5" s="20" t="s">
        <v>38</v>
      </c>
      <c r="P5" s="20" t="s">
        <v>69</v>
      </c>
      <c r="Q5" s="20" t="s">
        <v>38</v>
      </c>
      <c r="R5" s="20" t="s">
        <v>69</v>
      </c>
      <c r="S5" s="20" t="s">
        <v>38</v>
      </c>
      <c r="U5" s="20" t="s">
        <v>69</v>
      </c>
      <c r="V5" s="20" t="s">
        <v>38</v>
      </c>
      <c r="W5" s="20" t="s">
        <v>69</v>
      </c>
      <c r="X5" s="20" t="s">
        <v>38</v>
      </c>
      <c r="Y5" s="20" t="s">
        <v>69</v>
      </c>
      <c r="Z5" s="20" t="s">
        <v>38</v>
      </c>
      <c r="AA5" s="20" t="s">
        <v>69</v>
      </c>
      <c r="AB5" s="20" t="s">
        <v>38</v>
      </c>
    </row>
    <row r="6" spans="1:28" ht="18" customHeight="1">
      <c r="B6" s="20" t="s">
        <v>70</v>
      </c>
      <c r="C6" s="20" t="s">
        <v>89</v>
      </c>
      <c r="D6" s="20" t="s">
        <v>88</v>
      </c>
      <c r="E6" s="20" t="s">
        <v>88</v>
      </c>
      <c r="F6" s="20" t="s">
        <v>88</v>
      </c>
      <c r="G6" s="20" t="s">
        <v>88</v>
      </c>
      <c r="H6" s="20" t="s">
        <v>88</v>
      </c>
      <c r="I6" s="20" t="s">
        <v>88</v>
      </c>
      <c r="J6" s="20" t="s">
        <v>88</v>
      </c>
      <c r="L6" s="20" t="s">
        <v>89</v>
      </c>
      <c r="M6" s="20" t="s">
        <v>88</v>
      </c>
      <c r="N6" s="20" t="s">
        <v>88</v>
      </c>
      <c r="O6" s="20" t="s">
        <v>88</v>
      </c>
      <c r="P6" s="20" t="s">
        <v>88</v>
      </c>
      <c r="Q6" s="20" t="s">
        <v>88</v>
      </c>
      <c r="R6" s="20" t="s">
        <v>88</v>
      </c>
      <c r="S6" s="20" t="s">
        <v>88</v>
      </c>
      <c r="U6" s="20" t="s">
        <v>89</v>
      </c>
      <c r="V6" s="20" t="s">
        <v>88</v>
      </c>
      <c r="W6" s="20" t="s">
        <v>88</v>
      </c>
      <c r="X6" s="20" t="s">
        <v>88</v>
      </c>
      <c r="Y6" s="20" t="s">
        <v>88</v>
      </c>
      <c r="Z6" s="20" t="s">
        <v>88</v>
      </c>
      <c r="AA6" s="20" t="s">
        <v>88</v>
      </c>
      <c r="AB6" s="20" t="s">
        <v>88</v>
      </c>
    </row>
    <row r="7" spans="1:28" ht="18" customHeight="1">
      <c r="B7" s="20" t="s">
        <v>71</v>
      </c>
      <c r="C7" s="20">
        <v>25600</v>
      </c>
      <c r="D7" s="20">
        <v>51200</v>
      </c>
      <c r="E7" s="20" t="s">
        <v>88</v>
      </c>
      <c r="F7" s="20" t="s">
        <v>90</v>
      </c>
      <c r="G7" s="20">
        <v>51200</v>
      </c>
      <c r="H7" s="20">
        <v>51200</v>
      </c>
      <c r="I7" s="20">
        <v>51200</v>
      </c>
      <c r="J7" s="20">
        <v>51200</v>
      </c>
      <c r="L7" s="20">
        <v>12800</v>
      </c>
      <c r="M7" s="20">
        <v>6400</v>
      </c>
      <c r="N7" s="20">
        <v>12800</v>
      </c>
      <c r="O7" s="20">
        <v>6400</v>
      </c>
      <c r="P7" s="20">
        <v>204800</v>
      </c>
      <c r="Q7" s="20">
        <v>204800</v>
      </c>
      <c r="R7" s="20">
        <v>12800</v>
      </c>
      <c r="S7" s="20">
        <v>6400</v>
      </c>
      <c r="U7" s="20" t="s">
        <v>89</v>
      </c>
      <c r="V7" s="20" t="s">
        <v>88</v>
      </c>
      <c r="W7" s="20">
        <v>12800</v>
      </c>
      <c r="X7" s="20">
        <v>6400</v>
      </c>
      <c r="Y7" s="20">
        <v>51200</v>
      </c>
      <c r="Z7" s="20">
        <v>25600</v>
      </c>
      <c r="AA7" s="20">
        <v>6400</v>
      </c>
      <c r="AB7" s="20">
        <v>12800</v>
      </c>
    </row>
    <row r="8" spans="1:28" ht="18" customHeight="1">
      <c r="B8" s="20" t="s">
        <v>72</v>
      </c>
      <c r="C8" s="20">
        <v>25600</v>
      </c>
      <c r="D8" s="20">
        <v>51200</v>
      </c>
      <c r="E8" s="20" t="s">
        <v>88</v>
      </c>
      <c r="F8" s="20" t="s">
        <v>91</v>
      </c>
      <c r="G8" s="20">
        <v>12800</v>
      </c>
      <c r="H8" s="20">
        <v>6400</v>
      </c>
      <c r="I8" s="20">
        <v>51200</v>
      </c>
      <c r="J8" s="20">
        <v>51200</v>
      </c>
      <c r="L8" s="20">
        <v>51200</v>
      </c>
      <c r="M8" s="20">
        <v>51200</v>
      </c>
      <c r="N8" s="20">
        <v>51200</v>
      </c>
      <c r="O8" s="20">
        <v>51200</v>
      </c>
      <c r="P8" s="20">
        <v>204800</v>
      </c>
      <c r="Q8" s="20">
        <v>204800</v>
      </c>
      <c r="R8" s="20">
        <v>51200</v>
      </c>
      <c r="S8" s="20">
        <v>51200</v>
      </c>
      <c r="U8" s="20">
        <v>12800</v>
      </c>
      <c r="V8" s="20">
        <v>6400</v>
      </c>
      <c r="W8" s="20">
        <v>6400</v>
      </c>
      <c r="X8" s="20">
        <v>12800</v>
      </c>
      <c r="Y8" s="20">
        <v>25600</v>
      </c>
      <c r="Z8" s="20">
        <v>51200</v>
      </c>
      <c r="AA8" s="20">
        <v>6400</v>
      </c>
      <c r="AB8" s="20">
        <v>12800</v>
      </c>
    </row>
    <row r="9" spans="1:28" ht="18" customHeight="1">
      <c r="B9" s="20" t="s">
        <v>73</v>
      </c>
      <c r="C9" s="20">
        <v>204800</v>
      </c>
      <c r="D9" s="20">
        <v>204800</v>
      </c>
      <c r="E9" s="20">
        <v>25600</v>
      </c>
      <c r="F9" s="20">
        <v>51200</v>
      </c>
      <c r="G9" s="20">
        <v>51200</v>
      </c>
      <c r="H9" s="20">
        <v>51200</v>
      </c>
      <c r="I9" s="20">
        <v>204800</v>
      </c>
      <c r="J9" s="20">
        <v>204800</v>
      </c>
      <c r="L9" s="20">
        <v>204800</v>
      </c>
      <c r="M9" s="20">
        <v>204800</v>
      </c>
      <c r="N9" s="20">
        <v>204800</v>
      </c>
      <c r="O9" s="20">
        <v>204800</v>
      </c>
      <c r="P9" s="20">
        <v>819200</v>
      </c>
      <c r="Q9" s="20">
        <v>819200</v>
      </c>
      <c r="R9" s="20">
        <v>204800</v>
      </c>
      <c r="S9" s="20">
        <v>204800</v>
      </c>
      <c r="U9" s="20">
        <v>3200</v>
      </c>
      <c r="V9" s="20">
        <v>3200</v>
      </c>
      <c r="W9" s="20">
        <v>6400</v>
      </c>
      <c r="X9" s="20">
        <v>12800</v>
      </c>
      <c r="Y9" s="20">
        <v>25600</v>
      </c>
      <c r="Z9" s="20">
        <v>51200</v>
      </c>
      <c r="AA9" s="20">
        <v>6400</v>
      </c>
      <c r="AB9" s="20">
        <v>12800</v>
      </c>
    </row>
    <row r="10" spans="1:28" ht="18" customHeight="1"/>
    <row r="11" spans="1:28" ht="18" customHeight="1">
      <c r="A11" s="20" t="s">
        <v>53</v>
      </c>
    </row>
    <row r="12" spans="1:28" ht="18" customHeight="1">
      <c r="B12" s="20" t="s">
        <v>70</v>
      </c>
      <c r="C12" s="96" t="s">
        <v>88</v>
      </c>
      <c r="D12" s="96"/>
      <c r="E12" s="96" t="s">
        <v>88</v>
      </c>
      <c r="F12" s="96"/>
      <c r="G12" s="96" t="s">
        <v>88</v>
      </c>
      <c r="H12" s="96"/>
      <c r="I12" s="96" t="s">
        <v>88</v>
      </c>
      <c r="J12" s="96"/>
      <c r="K12" s="25"/>
      <c r="L12" s="96" t="s">
        <v>88</v>
      </c>
      <c r="M12" s="96"/>
      <c r="N12" s="96" t="s">
        <v>88</v>
      </c>
      <c r="O12" s="96"/>
      <c r="P12" s="96" t="s">
        <v>88</v>
      </c>
      <c r="Q12" s="96"/>
      <c r="R12" s="96" t="s">
        <v>88</v>
      </c>
      <c r="S12" s="96"/>
      <c r="T12" s="25"/>
      <c r="U12" s="96" t="s">
        <v>88</v>
      </c>
      <c r="V12" s="96"/>
      <c r="W12" s="96" t="s">
        <v>88</v>
      </c>
      <c r="X12" s="96"/>
      <c r="Y12" s="96" t="s">
        <v>88</v>
      </c>
      <c r="Z12" s="96"/>
      <c r="AA12" s="96" t="s">
        <v>88</v>
      </c>
      <c r="AB12" s="96"/>
    </row>
    <row r="13" spans="1:28" ht="18" customHeight="1">
      <c r="B13" s="20" t="s">
        <v>71</v>
      </c>
      <c r="C13" s="96">
        <f t="shared" ref="C13:I15" si="0">GEOMEAN(C7:D7)</f>
        <v>36203.867196751235</v>
      </c>
      <c r="D13" s="96"/>
      <c r="E13" s="96" t="s">
        <v>88</v>
      </c>
      <c r="F13" s="96"/>
      <c r="G13" s="96">
        <f t="shared" si="0"/>
        <v>51200</v>
      </c>
      <c r="H13" s="96"/>
      <c r="I13" s="96">
        <f t="shared" si="0"/>
        <v>51200</v>
      </c>
      <c r="J13" s="96"/>
      <c r="K13" s="25"/>
      <c r="L13" s="96">
        <f t="shared" ref="L13:R15" si="1">GEOMEAN(L7:M7)</f>
        <v>9050.9667991878086</v>
      </c>
      <c r="M13" s="96"/>
      <c r="N13" s="96">
        <f t="shared" si="1"/>
        <v>9050.9667991878086</v>
      </c>
      <c r="O13" s="96"/>
      <c r="P13" s="96">
        <f t="shared" si="1"/>
        <v>204800</v>
      </c>
      <c r="Q13" s="96"/>
      <c r="R13" s="96">
        <f t="shared" si="1"/>
        <v>9050.9667991878086</v>
      </c>
      <c r="S13" s="96"/>
      <c r="T13" s="25"/>
      <c r="U13" s="96" t="s">
        <v>178</v>
      </c>
      <c r="V13" s="96"/>
      <c r="W13" s="96">
        <f t="shared" ref="W13" si="2">GEOMEAN(W7:X7)</f>
        <v>9050.9667991878086</v>
      </c>
      <c r="X13" s="96"/>
      <c r="Y13" s="96">
        <f t="shared" ref="Y13" si="3">GEOMEAN(Y7:Z7)</f>
        <v>36203.867196751235</v>
      </c>
      <c r="Z13" s="96"/>
      <c r="AA13" s="96">
        <f t="shared" ref="AA13" si="4">GEOMEAN(AA7:AB7)</f>
        <v>9050.9667991878086</v>
      </c>
      <c r="AB13" s="96"/>
    </row>
    <row r="14" spans="1:28" ht="18" customHeight="1">
      <c r="B14" s="20" t="s">
        <v>72</v>
      </c>
      <c r="C14" s="96">
        <f t="shared" si="0"/>
        <v>36203.867196751235</v>
      </c>
      <c r="D14" s="96"/>
      <c r="E14" s="96" t="s">
        <v>88</v>
      </c>
      <c r="F14" s="96"/>
      <c r="G14" s="96">
        <f t="shared" si="0"/>
        <v>9050.9667991878086</v>
      </c>
      <c r="H14" s="96"/>
      <c r="I14" s="96">
        <f t="shared" si="0"/>
        <v>51200</v>
      </c>
      <c r="J14" s="96"/>
      <c r="K14" s="25"/>
      <c r="L14" s="96">
        <f t="shared" si="1"/>
        <v>51200</v>
      </c>
      <c r="M14" s="96"/>
      <c r="N14" s="96">
        <f t="shared" si="1"/>
        <v>51200</v>
      </c>
      <c r="O14" s="96"/>
      <c r="P14" s="96">
        <f t="shared" si="1"/>
        <v>204800</v>
      </c>
      <c r="Q14" s="96"/>
      <c r="R14" s="96">
        <f t="shared" si="1"/>
        <v>51200</v>
      </c>
      <c r="S14" s="96"/>
      <c r="T14" s="25"/>
      <c r="U14" s="96">
        <f t="shared" ref="U14" si="5">GEOMEAN(U8:V8)</f>
        <v>9050.9667991878086</v>
      </c>
      <c r="V14" s="96"/>
      <c r="W14" s="96">
        <f t="shared" ref="W14" si="6">GEOMEAN(W8:X8)</f>
        <v>9050.9667991878086</v>
      </c>
      <c r="X14" s="96"/>
      <c r="Y14" s="96">
        <f t="shared" ref="Y14" si="7">GEOMEAN(Y8:Z8)</f>
        <v>36203.867196751235</v>
      </c>
      <c r="Z14" s="96"/>
      <c r="AA14" s="96">
        <f t="shared" ref="AA14" si="8">GEOMEAN(AA8:AB8)</f>
        <v>9050.9667991878086</v>
      </c>
      <c r="AB14" s="96"/>
    </row>
    <row r="15" spans="1:28" ht="18" customHeight="1">
      <c r="B15" s="20" t="s">
        <v>73</v>
      </c>
      <c r="C15" s="96">
        <f t="shared" si="0"/>
        <v>204800</v>
      </c>
      <c r="D15" s="96"/>
      <c r="E15" s="96">
        <f t="shared" si="0"/>
        <v>36203.867196751235</v>
      </c>
      <c r="F15" s="96"/>
      <c r="G15" s="96">
        <f t="shared" si="0"/>
        <v>51200</v>
      </c>
      <c r="H15" s="96"/>
      <c r="I15" s="96">
        <f t="shared" si="0"/>
        <v>204800</v>
      </c>
      <c r="J15" s="96"/>
      <c r="K15" s="25"/>
      <c r="L15" s="96">
        <f t="shared" si="1"/>
        <v>204800</v>
      </c>
      <c r="M15" s="96"/>
      <c r="N15" s="96">
        <f t="shared" si="1"/>
        <v>204800</v>
      </c>
      <c r="O15" s="96"/>
      <c r="P15" s="96">
        <f t="shared" si="1"/>
        <v>819200</v>
      </c>
      <c r="Q15" s="96"/>
      <c r="R15" s="96">
        <f t="shared" si="1"/>
        <v>204800</v>
      </c>
      <c r="S15" s="96"/>
      <c r="T15" s="25"/>
      <c r="U15" s="96">
        <f t="shared" ref="U15" si="9">GEOMEAN(U9:V9)</f>
        <v>3200</v>
      </c>
      <c r="V15" s="96"/>
      <c r="W15" s="96">
        <f t="shared" ref="W15" si="10">GEOMEAN(W9:X9)</f>
        <v>9050.9667991878086</v>
      </c>
      <c r="X15" s="96"/>
      <c r="Y15" s="96">
        <f t="shared" ref="Y15" si="11">GEOMEAN(Y9:Z9)</f>
        <v>36203.867196751235</v>
      </c>
      <c r="Z15" s="96"/>
      <c r="AA15" s="96">
        <f t="shared" ref="AA15" si="12">GEOMEAN(AA9:AB9)</f>
        <v>9050.9667991878086</v>
      </c>
      <c r="AB15" s="96"/>
    </row>
    <row r="16" spans="1:28" ht="18" customHeight="1">
      <c r="C16" s="94" t="s">
        <v>234</v>
      </c>
      <c r="D16" s="94"/>
      <c r="E16" s="94"/>
      <c r="F16" s="94"/>
      <c r="G16" s="94"/>
      <c r="H16" s="94"/>
      <c r="I16" s="94"/>
      <c r="J16" s="94"/>
      <c r="K16" s="25"/>
      <c r="L16" s="94" t="s">
        <v>235</v>
      </c>
      <c r="M16" s="94"/>
      <c r="N16" s="94"/>
      <c r="O16" s="94"/>
      <c r="P16" s="94"/>
      <c r="Q16" s="94"/>
      <c r="R16" s="94"/>
      <c r="S16" s="94"/>
      <c r="T16" s="25"/>
      <c r="U16" s="94" t="s">
        <v>236</v>
      </c>
      <c r="V16" s="94"/>
      <c r="W16" s="94"/>
      <c r="X16" s="94"/>
      <c r="Y16" s="94"/>
      <c r="Z16" s="94"/>
      <c r="AA16" s="94"/>
      <c r="AB16" s="94"/>
    </row>
    <row r="17" spans="1:19" ht="18" customHeight="1"/>
    <row r="18" spans="1:19" ht="18" customHeight="1"/>
    <row r="19" spans="1:19" ht="18" customHeight="1"/>
    <row r="20" spans="1:19" ht="18" customHeight="1"/>
    <row r="21" spans="1:19" ht="18" customHeight="1"/>
    <row r="22" spans="1:19" ht="18" customHeight="1">
      <c r="B22" s="22" t="s">
        <v>82</v>
      </c>
      <c r="C22" s="95" t="s">
        <v>83</v>
      </c>
      <c r="D22" s="95"/>
      <c r="E22" s="95"/>
      <c r="F22" s="95"/>
      <c r="G22" s="95"/>
      <c r="H22" s="95"/>
      <c r="I22" s="21"/>
      <c r="L22" s="22" t="s">
        <v>237</v>
      </c>
      <c r="M22" s="97" t="s">
        <v>138</v>
      </c>
      <c r="N22" s="97"/>
      <c r="O22" s="97"/>
      <c r="P22" s="97"/>
      <c r="Q22" s="97"/>
      <c r="R22" s="97"/>
      <c r="S22" s="97"/>
    </row>
    <row r="23" spans="1:19" ht="18" customHeight="1">
      <c r="C23" s="90" t="s">
        <v>86</v>
      </c>
      <c r="D23" s="90"/>
      <c r="E23" s="90" t="s">
        <v>87</v>
      </c>
      <c r="F23" s="90"/>
      <c r="G23" s="90" t="s">
        <v>7</v>
      </c>
      <c r="H23" s="90"/>
      <c r="M23" s="90" t="s">
        <v>9</v>
      </c>
      <c r="N23" s="90"/>
      <c r="O23" s="90" t="s">
        <v>43</v>
      </c>
      <c r="P23" s="90"/>
      <c r="Q23" s="38"/>
      <c r="R23" s="38"/>
    </row>
    <row r="24" spans="1:19" ht="18" customHeight="1">
      <c r="A24" s="20" t="s">
        <v>52</v>
      </c>
      <c r="B24" s="20" t="s">
        <v>84</v>
      </c>
      <c r="C24" s="20" t="s">
        <v>69</v>
      </c>
      <c r="D24" s="20" t="s">
        <v>38</v>
      </c>
      <c r="E24" s="20" t="s">
        <v>69</v>
      </c>
      <c r="F24" s="20" t="s">
        <v>38</v>
      </c>
      <c r="G24" s="20" t="s">
        <v>69</v>
      </c>
      <c r="H24" s="20" t="s">
        <v>38</v>
      </c>
      <c r="J24" s="90" t="s">
        <v>52</v>
      </c>
      <c r="K24" s="90"/>
      <c r="L24" s="20" t="s">
        <v>85</v>
      </c>
      <c r="M24" s="29" t="s">
        <v>94</v>
      </c>
      <c r="N24" s="29" t="s">
        <v>95</v>
      </c>
      <c r="O24" s="29" t="s">
        <v>94</v>
      </c>
      <c r="P24" s="29" t="s">
        <v>95</v>
      </c>
      <c r="R24" s="29"/>
    </row>
    <row r="25" spans="1:19" ht="18" customHeight="1">
      <c r="B25" s="24" t="s">
        <v>64</v>
      </c>
      <c r="C25" s="20">
        <v>51200</v>
      </c>
      <c r="D25" s="20">
        <v>51200</v>
      </c>
      <c r="E25" s="20">
        <v>12800</v>
      </c>
      <c r="F25" s="20">
        <v>6400</v>
      </c>
      <c r="G25" s="20">
        <v>204800</v>
      </c>
      <c r="H25" s="20">
        <v>204800</v>
      </c>
      <c r="L25" s="24" t="s">
        <v>64</v>
      </c>
      <c r="M25" s="41">
        <v>120</v>
      </c>
      <c r="N25" s="41">
        <v>135</v>
      </c>
      <c r="O25" s="41">
        <v>0</v>
      </c>
      <c r="P25" s="41">
        <v>5</v>
      </c>
      <c r="Q25" s="40"/>
      <c r="R25" s="40"/>
    </row>
    <row r="26" spans="1:19" ht="18" customHeight="1">
      <c r="B26" s="24" t="s">
        <v>66</v>
      </c>
      <c r="C26" s="20">
        <v>12800</v>
      </c>
      <c r="D26" s="20">
        <v>12800</v>
      </c>
      <c r="E26" s="20">
        <v>12800</v>
      </c>
      <c r="F26" s="20">
        <v>6400</v>
      </c>
      <c r="G26" s="20">
        <v>25600</v>
      </c>
      <c r="H26" s="20">
        <v>51200</v>
      </c>
      <c r="L26" s="24" t="s">
        <v>66</v>
      </c>
      <c r="M26" s="41">
        <v>450</v>
      </c>
      <c r="N26" s="41">
        <v>480</v>
      </c>
      <c r="O26" s="41">
        <v>150</v>
      </c>
      <c r="P26" s="41">
        <v>100</v>
      </c>
      <c r="Q26" s="40"/>
      <c r="R26" s="40"/>
    </row>
    <row r="27" spans="1:19" ht="18" customHeight="1">
      <c r="B27" s="24" t="s">
        <v>57</v>
      </c>
      <c r="C27" s="20">
        <v>51200</v>
      </c>
      <c r="D27" s="20">
        <v>51200</v>
      </c>
      <c r="E27" s="20">
        <v>6400</v>
      </c>
      <c r="F27" s="20">
        <v>12800</v>
      </c>
      <c r="G27" s="20">
        <v>51200</v>
      </c>
      <c r="H27" s="20">
        <v>51200</v>
      </c>
      <c r="L27" s="24" t="s">
        <v>57</v>
      </c>
      <c r="M27" s="41">
        <v>2095</v>
      </c>
      <c r="N27" s="41">
        <v>2095</v>
      </c>
      <c r="O27" s="41">
        <v>120</v>
      </c>
      <c r="P27" s="41">
        <v>115</v>
      </c>
      <c r="Q27" s="40"/>
      <c r="R27" s="40"/>
    </row>
    <row r="28" spans="1:19" ht="18" customHeight="1">
      <c r="B28" s="20">
        <v>134056</v>
      </c>
      <c r="C28" s="20">
        <v>51200</v>
      </c>
      <c r="D28" s="20">
        <v>51200</v>
      </c>
      <c r="E28" s="20">
        <v>51200</v>
      </c>
      <c r="F28" s="20">
        <v>51200</v>
      </c>
      <c r="G28" s="20">
        <v>204800</v>
      </c>
      <c r="H28" s="20">
        <v>204800</v>
      </c>
      <c r="L28" s="20">
        <v>134056</v>
      </c>
      <c r="M28" s="41">
        <v>2635</v>
      </c>
      <c r="N28" s="41">
        <v>2650</v>
      </c>
      <c r="O28" s="41">
        <v>100</v>
      </c>
      <c r="P28" s="41">
        <v>75</v>
      </c>
      <c r="Q28" s="40"/>
      <c r="R28" s="40"/>
    </row>
    <row r="29" spans="1:19" ht="18" customHeight="1">
      <c r="B29" s="20">
        <v>100109</v>
      </c>
      <c r="C29" s="20">
        <v>204800</v>
      </c>
      <c r="D29" s="20">
        <v>204800</v>
      </c>
      <c r="E29" s="20">
        <v>51200</v>
      </c>
      <c r="F29" s="20">
        <v>51200</v>
      </c>
      <c r="G29" s="20">
        <v>204800</v>
      </c>
      <c r="H29" s="20">
        <v>204800</v>
      </c>
      <c r="L29" s="20">
        <v>100109</v>
      </c>
      <c r="M29" s="41">
        <v>2970</v>
      </c>
      <c r="N29" s="41">
        <v>2985</v>
      </c>
      <c r="O29" s="41">
        <v>60</v>
      </c>
      <c r="P29" s="41">
        <v>110</v>
      </c>
      <c r="Q29" s="40"/>
      <c r="R29" s="40"/>
    </row>
    <row r="30" spans="1:19" ht="18" customHeight="1">
      <c r="B30" s="20" t="s">
        <v>58</v>
      </c>
      <c r="C30" s="20">
        <v>204800</v>
      </c>
      <c r="D30" s="20">
        <v>204800</v>
      </c>
      <c r="E30" s="20">
        <v>51200</v>
      </c>
      <c r="F30" s="20">
        <v>51200</v>
      </c>
      <c r="G30" s="20">
        <v>204800</v>
      </c>
      <c r="H30" s="20">
        <v>204800</v>
      </c>
      <c r="L30" s="20" t="s">
        <v>58</v>
      </c>
      <c r="M30" s="41">
        <v>70</v>
      </c>
      <c r="N30" s="41">
        <v>80</v>
      </c>
      <c r="O30" s="41">
        <v>10</v>
      </c>
      <c r="P30" s="41">
        <v>5</v>
      </c>
      <c r="Q30" s="40"/>
      <c r="R30" s="40"/>
    </row>
    <row r="31" spans="1:19" ht="18" customHeight="1">
      <c r="B31" s="20">
        <v>116008</v>
      </c>
      <c r="C31" s="20">
        <v>819200</v>
      </c>
      <c r="D31" s="20">
        <v>819200</v>
      </c>
      <c r="E31" s="20">
        <v>204800</v>
      </c>
      <c r="F31" s="20">
        <v>204800</v>
      </c>
      <c r="G31" s="20">
        <v>819200</v>
      </c>
      <c r="H31" s="20">
        <v>819200</v>
      </c>
      <c r="L31" s="20">
        <v>116008</v>
      </c>
      <c r="M31" s="41">
        <v>342.5</v>
      </c>
      <c r="N31" s="41">
        <v>387.5</v>
      </c>
      <c r="O31" s="41">
        <v>1637.5</v>
      </c>
      <c r="P31" s="41">
        <v>1642.5</v>
      </c>
      <c r="Q31" s="40"/>
      <c r="R31" s="40"/>
    </row>
    <row r="32" spans="1:19" ht="18" customHeight="1">
      <c r="B32" s="20">
        <v>130460</v>
      </c>
      <c r="C32" s="20">
        <v>819200</v>
      </c>
      <c r="D32" s="20">
        <v>819200</v>
      </c>
      <c r="E32" s="20">
        <v>51200</v>
      </c>
      <c r="F32" s="20">
        <v>51200</v>
      </c>
      <c r="G32" s="20">
        <v>204800</v>
      </c>
      <c r="H32" s="20">
        <v>204800</v>
      </c>
      <c r="L32" s="20">
        <v>130460</v>
      </c>
      <c r="M32" s="41">
        <v>2245</v>
      </c>
      <c r="N32" s="41">
        <v>2250</v>
      </c>
      <c r="O32" s="41">
        <v>70</v>
      </c>
      <c r="P32" s="41">
        <v>60</v>
      </c>
      <c r="Q32" s="40"/>
      <c r="R32" s="40"/>
    </row>
    <row r="33" spans="1:22" ht="18" customHeight="1">
      <c r="B33" s="20" t="s">
        <v>59</v>
      </c>
      <c r="C33" s="20">
        <v>12800</v>
      </c>
      <c r="D33" s="20">
        <v>12800</v>
      </c>
      <c r="E33" s="20">
        <v>6400</v>
      </c>
      <c r="F33" s="20">
        <v>12800</v>
      </c>
      <c r="G33" s="20">
        <v>3200</v>
      </c>
      <c r="H33" s="20">
        <v>3200</v>
      </c>
      <c r="L33" s="20" t="s">
        <v>59</v>
      </c>
      <c r="M33" s="41">
        <v>10</v>
      </c>
      <c r="N33" s="41">
        <v>0</v>
      </c>
      <c r="O33" s="41">
        <v>5</v>
      </c>
      <c r="P33" s="41">
        <v>10</v>
      </c>
      <c r="Q33" s="40"/>
      <c r="R33" s="40"/>
    </row>
    <row r="34" spans="1:22" ht="18" customHeight="1">
      <c r="B34" s="20">
        <v>110113</v>
      </c>
      <c r="C34" s="20">
        <v>12800</v>
      </c>
      <c r="D34" s="20">
        <v>12800</v>
      </c>
      <c r="E34" s="20">
        <v>6400</v>
      </c>
      <c r="F34" s="20">
        <v>12800</v>
      </c>
      <c r="G34" s="20">
        <v>6400</v>
      </c>
      <c r="H34" s="20">
        <v>12800</v>
      </c>
      <c r="L34" s="20">
        <v>110113</v>
      </c>
      <c r="M34" s="41">
        <v>1495</v>
      </c>
      <c r="N34" s="41">
        <v>1500</v>
      </c>
      <c r="O34" s="41">
        <v>10</v>
      </c>
      <c r="P34" s="41">
        <v>10</v>
      </c>
      <c r="Q34" s="40"/>
      <c r="R34" s="40"/>
    </row>
    <row r="35" spans="1:22" ht="18" customHeight="1">
      <c r="B35" s="20">
        <v>140052</v>
      </c>
      <c r="C35" s="20">
        <v>51200</v>
      </c>
      <c r="D35" s="20">
        <v>51200</v>
      </c>
      <c r="E35" s="20">
        <v>25600</v>
      </c>
      <c r="F35" s="20">
        <v>51200</v>
      </c>
      <c r="G35" s="20">
        <v>25600</v>
      </c>
      <c r="H35" s="20">
        <v>51200</v>
      </c>
      <c r="L35" s="20">
        <v>140052</v>
      </c>
      <c r="M35" s="41">
        <v>47.5</v>
      </c>
      <c r="N35" s="41">
        <v>17.5</v>
      </c>
      <c r="O35" s="41">
        <v>2.5</v>
      </c>
      <c r="P35" s="41">
        <v>2.5</v>
      </c>
      <c r="Q35" s="40"/>
      <c r="R35" s="40"/>
    </row>
    <row r="36" spans="1:22" ht="18" customHeight="1">
      <c r="B36" s="20">
        <v>134018</v>
      </c>
      <c r="C36" s="20">
        <v>51200</v>
      </c>
      <c r="D36" s="20">
        <v>51200</v>
      </c>
      <c r="E36" s="20" t="s">
        <v>88</v>
      </c>
      <c r="F36" s="20" t="s">
        <v>88</v>
      </c>
      <c r="G36" s="20">
        <v>6400</v>
      </c>
      <c r="H36" s="20">
        <v>12800</v>
      </c>
      <c r="L36" s="20">
        <v>134018</v>
      </c>
      <c r="M36" s="41">
        <v>82.5</v>
      </c>
      <c r="N36" s="41">
        <v>137.5</v>
      </c>
      <c r="O36" s="41">
        <v>22.5</v>
      </c>
      <c r="P36" s="41">
        <v>0</v>
      </c>
      <c r="Q36" s="40"/>
      <c r="R36" s="40"/>
    </row>
    <row r="37" spans="1:22" ht="18" customHeight="1">
      <c r="B37" s="20">
        <v>100886</v>
      </c>
      <c r="C37" s="20" t="s">
        <v>88</v>
      </c>
      <c r="D37" s="20" t="s">
        <v>88</v>
      </c>
      <c r="E37" s="20" t="s">
        <v>88</v>
      </c>
      <c r="F37" s="20" t="s">
        <v>88</v>
      </c>
      <c r="G37" s="20" t="s">
        <v>88</v>
      </c>
      <c r="H37" s="20" t="s">
        <v>88</v>
      </c>
      <c r="L37" s="20">
        <v>100886</v>
      </c>
      <c r="M37" s="41">
        <v>0</v>
      </c>
      <c r="N37" s="41">
        <v>0</v>
      </c>
      <c r="O37" s="41">
        <v>0</v>
      </c>
      <c r="P37" s="41">
        <v>2.5</v>
      </c>
      <c r="Q37" s="40"/>
      <c r="R37" s="40"/>
    </row>
    <row r="38" spans="1:22" ht="18" customHeight="1">
      <c r="B38" s="20">
        <v>110075</v>
      </c>
      <c r="C38" s="20" t="s">
        <v>88</v>
      </c>
      <c r="D38" s="20" t="s">
        <v>88</v>
      </c>
      <c r="E38" s="20" t="s">
        <v>88</v>
      </c>
      <c r="F38" s="20" t="s">
        <v>88</v>
      </c>
      <c r="G38" s="20" t="s">
        <v>88</v>
      </c>
      <c r="H38" s="20" t="s">
        <v>88</v>
      </c>
      <c r="L38" s="20">
        <v>110075</v>
      </c>
      <c r="M38" s="41">
        <v>2.5</v>
      </c>
      <c r="N38" s="41">
        <v>0</v>
      </c>
      <c r="O38" s="41">
        <v>0</v>
      </c>
      <c r="P38" s="41">
        <v>0</v>
      </c>
      <c r="Q38" s="40"/>
      <c r="R38" s="40"/>
    </row>
    <row r="39" spans="1:22" ht="18" customHeight="1"/>
    <row r="40" spans="1:22" ht="18" customHeight="1">
      <c r="A40" s="20" t="s">
        <v>53</v>
      </c>
      <c r="J40" s="90" t="s">
        <v>93</v>
      </c>
      <c r="K40" s="90"/>
      <c r="M40" s="90" t="s">
        <v>9</v>
      </c>
      <c r="N40" s="90"/>
      <c r="O40" s="90" t="s">
        <v>43</v>
      </c>
      <c r="P40" s="90"/>
      <c r="Q40" s="38"/>
      <c r="R40" s="38"/>
    </row>
    <row r="41" spans="1:22" ht="18" customHeight="1">
      <c r="B41" s="20" t="s">
        <v>64</v>
      </c>
      <c r="C41" s="93">
        <f>GEOMEAN(C25:D25)</f>
        <v>51200</v>
      </c>
      <c r="D41" s="93"/>
      <c r="E41" s="93">
        <f t="shared" ref="E41" si="13">GEOMEAN(E25:F25)</f>
        <v>9050.9667991878086</v>
      </c>
      <c r="F41" s="93"/>
      <c r="G41" s="93">
        <f t="shared" ref="G41" si="14">GEOMEAN(G25:H25)</f>
        <v>204800</v>
      </c>
      <c r="H41" s="93"/>
      <c r="I41" s="26"/>
      <c r="L41" s="24" t="s">
        <v>64</v>
      </c>
      <c r="M41" s="91">
        <f>AVERAGE(M25:N25)</f>
        <v>127.5</v>
      </c>
      <c r="N41" s="92"/>
      <c r="O41" s="91">
        <f>AVERAGE(O25:P25)</f>
        <v>2.5</v>
      </c>
      <c r="P41" s="91"/>
      <c r="Q41" s="39"/>
      <c r="R41" s="60"/>
      <c r="U41" s="60"/>
    </row>
    <row r="42" spans="1:22" ht="18" customHeight="1">
      <c r="B42" s="20" t="s">
        <v>66</v>
      </c>
      <c r="C42" s="93">
        <f t="shared" ref="C42:G52" si="15">GEOMEAN(C26:D26)</f>
        <v>12800</v>
      </c>
      <c r="D42" s="93"/>
      <c r="E42" s="93">
        <f t="shared" si="15"/>
        <v>9050.9667991878086</v>
      </c>
      <c r="F42" s="93"/>
      <c r="G42" s="93">
        <f t="shared" si="15"/>
        <v>36203.867196751235</v>
      </c>
      <c r="H42" s="93"/>
      <c r="I42" s="26"/>
      <c r="L42" s="24" t="s">
        <v>66</v>
      </c>
      <c r="M42" s="91">
        <f t="shared" ref="M42:O54" si="16">AVERAGE(M26:N26)</f>
        <v>465</v>
      </c>
      <c r="N42" s="92"/>
      <c r="O42" s="91">
        <f t="shared" si="16"/>
        <v>125</v>
      </c>
      <c r="P42" s="91"/>
      <c r="Q42" s="39"/>
      <c r="R42" s="39"/>
      <c r="S42" s="39"/>
      <c r="U42" s="60"/>
      <c r="V42" s="60"/>
    </row>
    <row r="43" spans="1:22" ht="18" customHeight="1">
      <c r="B43" s="20" t="s">
        <v>57</v>
      </c>
      <c r="C43" s="93">
        <f t="shared" si="15"/>
        <v>51200</v>
      </c>
      <c r="D43" s="93"/>
      <c r="E43" s="93">
        <f t="shared" si="15"/>
        <v>9050.9667991878086</v>
      </c>
      <c r="F43" s="93"/>
      <c r="G43" s="93">
        <f t="shared" si="15"/>
        <v>51200</v>
      </c>
      <c r="H43" s="93"/>
      <c r="I43" s="26"/>
      <c r="L43" s="24" t="s">
        <v>57</v>
      </c>
      <c r="M43" s="91">
        <f t="shared" si="16"/>
        <v>2095</v>
      </c>
      <c r="N43" s="92"/>
      <c r="O43" s="91">
        <f t="shared" si="16"/>
        <v>117.5</v>
      </c>
      <c r="P43" s="91"/>
      <c r="Q43" s="39"/>
      <c r="R43" s="39"/>
    </row>
    <row r="44" spans="1:22" ht="18" customHeight="1">
      <c r="B44" s="20">
        <v>134056</v>
      </c>
      <c r="C44" s="93">
        <f t="shared" si="15"/>
        <v>51200</v>
      </c>
      <c r="D44" s="93"/>
      <c r="E44" s="93">
        <f t="shared" si="15"/>
        <v>51200</v>
      </c>
      <c r="F44" s="93"/>
      <c r="G44" s="93">
        <f t="shared" si="15"/>
        <v>204800</v>
      </c>
      <c r="H44" s="93"/>
      <c r="I44" s="26"/>
      <c r="L44" s="20">
        <v>134056</v>
      </c>
      <c r="M44" s="91">
        <f t="shared" si="16"/>
        <v>2642.5</v>
      </c>
      <c r="N44" s="92"/>
      <c r="O44" s="91">
        <f t="shared" si="16"/>
        <v>87.5</v>
      </c>
      <c r="P44" s="91"/>
      <c r="Q44" s="39"/>
      <c r="R44" s="39"/>
    </row>
    <row r="45" spans="1:22" ht="18" customHeight="1">
      <c r="B45" s="20">
        <v>100109</v>
      </c>
      <c r="C45" s="93">
        <f t="shared" si="15"/>
        <v>204800</v>
      </c>
      <c r="D45" s="93"/>
      <c r="E45" s="93">
        <f t="shared" si="15"/>
        <v>51200</v>
      </c>
      <c r="F45" s="93"/>
      <c r="G45" s="93">
        <f t="shared" si="15"/>
        <v>204800</v>
      </c>
      <c r="H45" s="93"/>
      <c r="I45" s="26"/>
      <c r="L45" s="20">
        <v>100109</v>
      </c>
      <c r="M45" s="91">
        <f t="shared" si="16"/>
        <v>2977.5</v>
      </c>
      <c r="N45" s="92"/>
      <c r="O45" s="91">
        <f t="shared" si="16"/>
        <v>85</v>
      </c>
      <c r="P45" s="91"/>
      <c r="Q45" s="39"/>
      <c r="R45" s="60"/>
      <c r="S45" s="51"/>
      <c r="U45" s="60"/>
      <c r="V45" s="51"/>
    </row>
    <row r="46" spans="1:22" ht="18" customHeight="1">
      <c r="B46" s="20" t="s">
        <v>58</v>
      </c>
      <c r="C46" s="93">
        <f t="shared" si="15"/>
        <v>204800</v>
      </c>
      <c r="D46" s="93"/>
      <c r="E46" s="93">
        <f t="shared" si="15"/>
        <v>51200</v>
      </c>
      <c r="F46" s="93"/>
      <c r="G46" s="93">
        <f t="shared" si="15"/>
        <v>204800</v>
      </c>
      <c r="H46" s="93"/>
      <c r="I46" s="26"/>
      <c r="L46" s="20" t="s">
        <v>58</v>
      </c>
      <c r="M46" s="91">
        <f t="shared" si="16"/>
        <v>75</v>
      </c>
      <c r="N46" s="92"/>
      <c r="O46" s="91">
        <f t="shared" si="16"/>
        <v>7.5</v>
      </c>
      <c r="P46" s="91"/>
      <c r="Q46" s="39"/>
      <c r="R46" s="39"/>
      <c r="S46" s="39"/>
      <c r="U46" s="60"/>
      <c r="V46" s="60"/>
    </row>
    <row r="47" spans="1:22" ht="18" customHeight="1">
      <c r="B47" s="20">
        <v>116008</v>
      </c>
      <c r="C47" s="93">
        <f t="shared" si="15"/>
        <v>819200</v>
      </c>
      <c r="D47" s="93"/>
      <c r="E47" s="93">
        <f t="shared" si="15"/>
        <v>204800</v>
      </c>
      <c r="F47" s="93"/>
      <c r="G47" s="93">
        <f t="shared" si="15"/>
        <v>819200</v>
      </c>
      <c r="H47" s="93"/>
      <c r="I47" s="26"/>
      <c r="L47" s="20">
        <v>116008</v>
      </c>
      <c r="M47" s="91">
        <f t="shared" si="16"/>
        <v>365</v>
      </c>
      <c r="N47" s="92"/>
      <c r="O47" s="91">
        <f t="shared" si="16"/>
        <v>1640</v>
      </c>
      <c r="P47" s="91"/>
      <c r="Q47" s="39"/>
      <c r="R47" s="39"/>
    </row>
    <row r="48" spans="1:22" ht="18" customHeight="1">
      <c r="B48" s="20">
        <v>130460</v>
      </c>
      <c r="C48" s="93">
        <f t="shared" si="15"/>
        <v>819200</v>
      </c>
      <c r="D48" s="93"/>
      <c r="E48" s="93">
        <f t="shared" si="15"/>
        <v>51200</v>
      </c>
      <c r="F48" s="93"/>
      <c r="G48" s="93">
        <f t="shared" si="15"/>
        <v>204800</v>
      </c>
      <c r="H48" s="93"/>
      <c r="I48" s="26"/>
      <c r="L48" s="20">
        <v>130460</v>
      </c>
      <c r="M48" s="91">
        <f t="shared" si="16"/>
        <v>2247.5</v>
      </c>
      <c r="N48" s="92"/>
      <c r="O48" s="91">
        <f t="shared" si="16"/>
        <v>65</v>
      </c>
      <c r="P48" s="91"/>
      <c r="Q48" s="39"/>
      <c r="R48" s="60"/>
      <c r="S48" s="51"/>
      <c r="U48" s="60"/>
      <c r="V48" s="51"/>
    </row>
    <row r="49" spans="2:22" ht="18" customHeight="1">
      <c r="B49" s="20" t="s">
        <v>59</v>
      </c>
      <c r="C49" s="93">
        <f t="shared" si="15"/>
        <v>12800</v>
      </c>
      <c r="D49" s="93"/>
      <c r="E49" s="93">
        <f t="shared" si="15"/>
        <v>9050.9667991878086</v>
      </c>
      <c r="F49" s="93"/>
      <c r="G49" s="93">
        <f t="shared" si="15"/>
        <v>3200</v>
      </c>
      <c r="H49" s="93"/>
      <c r="I49" s="26"/>
      <c r="L49" s="20" t="s">
        <v>59</v>
      </c>
      <c r="M49" s="91">
        <f t="shared" si="16"/>
        <v>5</v>
      </c>
      <c r="N49" s="92"/>
      <c r="O49" s="91">
        <f t="shared" si="16"/>
        <v>7.5</v>
      </c>
      <c r="P49" s="91"/>
      <c r="Q49" s="39"/>
      <c r="R49" s="39"/>
      <c r="S49" s="39"/>
      <c r="U49" s="60"/>
      <c r="V49" s="60"/>
    </row>
    <row r="50" spans="2:22" ht="18" customHeight="1">
      <c r="B50" s="20">
        <v>110113</v>
      </c>
      <c r="C50" s="93">
        <f t="shared" si="15"/>
        <v>12800</v>
      </c>
      <c r="D50" s="93"/>
      <c r="E50" s="93">
        <f t="shared" si="15"/>
        <v>9050.9667991878086</v>
      </c>
      <c r="F50" s="93"/>
      <c r="G50" s="93">
        <f t="shared" si="15"/>
        <v>9050.9667991878086</v>
      </c>
      <c r="H50" s="93"/>
      <c r="I50" s="26"/>
      <c r="L50" s="20">
        <v>110113</v>
      </c>
      <c r="M50" s="91">
        <f t="shared" si="16"/>
        <v>1497.5</v>
      </c>
      <c r="N50" s="92"/>
      <c r="O50" s="91">
        <f t="shared" si="16"/>
        <v>10</v>
      </c>
      <c r="P50" s="91"/>
      <c r="Q50" s="39"/>
      <c r="R50" s="39"/>
    </row>
    <row r="51" spans="2:22" ht="18" customHeight="1">
      <c r="B51" s="20">
        <v>140052</v>
      </c>
      <c r="C51" s="93">
        <f t="shared" si="15"/>
        <v>51200</v>
      </c>
      <c r="D51" s="93"/>
      <c r="E51" s="93">
        <f t="shared" si="15"/>
        <v>36203.867196751235</v>
      </c>
      <c r="F51" s="93"/>
      <c r="G51" s="93">
        <f t="shared" si="15"/>
        <v>36203.867196751235</v>
      </c>
      <c r="H51" s="93"/>
      <c r="I51" s="26"/>
      <c r="L51" s="20">
        <v>140052</v>
      </c>
      <c r="M51" s="91">
        <f t="shared" si="16"/>
        <v>32.5</v>
      </c>
      <c r="N51" s="92"/>
      <c r="O51" s="91">
        <f t="shared" si="16"/>
        <v>2.5</v>
      </c>
      <c r="P51" s="91"/>
      <c r="Q51" s="39"/>
      <c r="R51" s="39"/>
    </row>
    <row r="52" spans="2:22" ht="18" customHeight="1">
      <c r="B52" s="20">
        <v>134018</v>
      </c>
      <c r="C52" s="93">
        <f t="shared" si="15"/>
        <v>51200</v>
      </c>
      <c r="D52" s="93"/>
      <c r="E52" s="93" t="s">
        <v>88</v>
      </c>
      <c r="F52" s="93"/>
      <c r="G52" s="93">
        <f t="shared" si="15"/>
        <v>9050.9667991878086</v>
      </c>
      <c r="H52" s="93"/>
      <c r="I52" s="26"/>
      <c r="L52" s="20">
        <v>134018</v>
      </c>
      <c r="M52" s="91">
        <f t="shared" si="16"/>
        <v>110</v>
      </c>
      <c r="N52" s="92"/>
      <c r="O52" s="91">
        <f t="shared" si="16"/>
        <v>11.25</v>
      </c>
      <c r="P52" s="91"/>
      <c r="Q52" s="39"/>
      <c r="R52" s="39"/>
    </row>
    <row r="53" spans="2:22" ht="18" customHeight="1">
      <c r="B53" s="20">
        <v>100886</v>
      </c>
      <c r="C53" s="93" t="s">
        <v>88</v>
      </c>
      <c r="D53" s="93"/>
      <c r="E53" s="93" t="s">
        <v>88</v>
      </c>
      <c r="F53" s="93"/>
      <c r="G53" s="93" t="s">
        <v>88</v>
      </c>
      <c r="H53" s="93"/>
      <c r="I53" s="26"/>
      <c r="L53" s="20">
        <v>100886</v>
      </c>
      <c r="M53" s="91">
        <f t="shared" si="16"/>
        <v>0</v>
      </c>
      <c r="N53" s="92"/>
      <c r="O53" s="91">
        <f t="shared" si="16"/>
        <v>1.25</v>
      </c>
      <c r="P53" s="91"/>
      <c r="Q53" s="39"/>
      <c r="R53" s="39"/>
    </row>
    <row r="54" spans="2:22" ht="18" customHeight="1">
      <c r="B54" s="20">
        <v>110075</v>
      </c>
      <c r="C54" s="93" t="s">
        <v>88</v>
      </c>
      <c r="D54" s="93"/>
      <c r="E54" s="93" t="s">
        <v>88</v>
      </c>
      <c r="F54" s="93"/>
      <c r="G54" s="93" t="s">
        <v>88</v>
      </c>
      <c r="H54" s="93"/>
      <c r="I54" s="26"/>
      <c r="L54" s="20">
        <v>110075</v>
      </c>
      <c r="M54" s="91">
        <f t="shared" si="16"/>
        <v>1.25</v>
      </c>
      <c r="N54" s="92"/>
      <c r="O54" s="91">
        <f t="shared" si="16"/>
        <v>0</v>
      </c>
      <c r="P54" s="91"/>
      <c r="Q54" s="39"/>
      <c r="R54" s="39"/>
    </row>
  </sheetData>
  <mergeCells count="145">
    <mergeCell ref="C4:D4"/>
    <mergeCell ref="E4:F4"/>
    <mergeCell ref="G14:H14"/>
    <mergeCell ref="E15:F15"/>
    <mergeCell ref="G15:H15"/>
    <mergeCell ref="C3:AB3"/>
    <mergeCell ref="U4:V4"/>
    <mergeCell ref="W4:X4"/>
    <mergeCell ref="Y4:Z4"/>
    <mergeCell ref="AA4:AB4"/>
    <mergeCell ref="L14:M14"/>
    <mergeCell ref="N14:O14"/>
    <mergeCell ref="P14:Q14"/>
    <mergeCell ref="R14:S14"/>
    <mergeCell ref="L4:M4"/>
    <mergeCell ref="N4:O4"/>
    <mergeCell ref="P4:Q4"/>
    <mergeCell ref="R4:S4"/>
    <mergeCell ref="U14:V14"/>
    <mergeCell ref="W14:X14"/>
    <mergeCell ref="I14:J14"/>
    <mergeCell ref="C12:D12"/>
    <mergeCell ref="C13:D13"/>
    <mergeCell ref="C14:D14"/>
    <mergeCell ref="I15:J15"/>
    <mergeCell ref="G12:H12"/>
    <mergeCell ref="I12:J12"/>
    <mergeCell ref="E13:F13"/>
    <mergeCell ref="G13:H13"/>
    <mergeCell ref="I13:J13"/>
    <mergeCell ref="C15:D15"/>
    <mergeCell ref="E12:F12"/>
    <mergeCell ref="E14:F14"/>
    <mergeCell ref="U15:V15"/>
    <mergeCell ref="W15:X15"/>
    <mergeCell ref="Y15:Z15"/>
    <mergeCell ref="W13:X13"/>
    <mergeCell ref="AA15:AB15"/>
    <mergeCell ref="G4:H4"/>
    <mergeCell ref="I4:J4"/>
    <mergeCell ref="L15:M15"/>
    <mergeCell ref="N15:O15"/>
    <mergeCell ref="P15:Q15"/>
    <mergeCell ref="R15:S15"/>
    <mergeCell ref="L12:M12"/>
    <mergeCell ref="N12:O12"/>
    <mergeCell ref="P12:Q12"/>
    <mergeCell ref="R12:S12"/>
    <mergeCell ref="L13:M13"/>
    <mergeCell ref="N13:O13"/>
    <mergeCell ref="P13:Q13"/>
    <mergeCell ref="R13:S13"/>
    <mergeCell ref="Y13:Z13"/>
    <mergeCell ref="AA13:AB13"/>
    <mergeCell ref="Y14:Z14"/>
    <mergeCell ref="AA14:AB14"/>
    <mergeCell ref="U12:V12"/>
    <mergeCell ref="W12:X12"/>
    <mergeCell ref="Y12:Z12"/>
    <mergeCell ref="AA12:AB12"/>
    <mergeCell ref="U13:V13"/>
    <mergeCell ref="G53:H53"/>
    <mergeCell ref="G44:H44"/>
    <mergeCell ref="G50:H50"/>
    <mergeCell ref="M43:N43"/>
    <mergeCell ref="M44:N44"/>
    <mergeCell ref="M45:N45"/>
    <mergeCell ref="O40:P40"/>
    <mergeCell ref="O41:P41"/>
    <mergeCell ref="O42:P42"/>
    <mergeCell ref="O43:P43"/>
    <mergeCell ref="G42:H42"/>
    <mergeCell ref="O44:P44"/>
    <mergeCell ref="O45:P45"/>
    <mergeCell ref="O46:P46"/>
    <mergeCell ref="O47:P47"/>
    <mergeCell ref="M22:S22"/>
    <mergeCell ref="J24:K24"/>
    <mergeCell ref="J40:K40"/>
    <mergeCell ref="G45:H45"/>
    <mergeCell ref="G46:H46"/>
    <mergeCell ref="E54:F54"/>
    <mergeCell ref="G54:H54"/>
    <mergeCell ref="C16:J16"/>
    <mergeCell ref="L16:S16"/>
    <mergeCell ref="U16:AB16"/>
    <mergeCell ref="C22:H22"/>
    <mergeCell ref="C23:D23"/>
    <mergeCell ref="E23:F23"/>
    <mergeCell ref="G23:H23"/>
    <mergeCell ref="C51:D51"/>
    <mergeCell ref="C52:D52"/>
    <mergeCell ref="C53:D53"/>
    <mergeCell ref="C54:D54"/>
    <mergeCell ref="E41:F41"/>
    <mergeCell ref="E44:F44"/>
    <mergeCell ref="E47:F47"/>
    <mergeCell ref="E50:F50"/>
    <mergeCell ref="E53:F53"/>
    <mergeCell ref="C46:D46"/>
    <mergeCell ref="G41:H41"/>
    <mergeCell ref="E42:F42"/>
    <mergeCell ref="E43:F43"/>
    <mergeCell ref="G43:H43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E45:F45"/>
    <mergeCell ref="E46:F46"/>
    <mergeCell ref="E51:F51"/>
    <mergeCell ref="G51:H51"/>
    <mergeCell ref="E52:F52"/>
    <mergeCell ref="G52:H52"/>
    <mergeCell ref="G47:H47"/>
    <mergeCell ref="E48:F48"/>
    <mergeCell ref="G48:H48"/>
    <mergeCell ref="E49:F49"/>
    <mergeCell ref="G49:H49"/>
    <mergeCell ref="M23:N23"/>
    <mergeCell ref="O23:P23"/>
    <mergeCell ref="M40:N40"/>
    <mergeCell ref="M41:N41"/>
    <mergeCell ref="M42:N42"/>
    <mergeCell ref="M46:N46"/>
    <mergeCell ref="M47:N47"/>
    <mergeCell ref="M53:N53"/>
    <mergeCell ref="M54:N54"/>
    <mergeCell ref="O53:P53"/>
    <mergeCell ref="O54:P54"/>
    <mergeCell ref="O50:P50"/>
    <mergeCell ref="O51:P51"/>
    <mergeCell ref="O52:P52"/>
    <mergeCell ref="M50:N50"/>
    <mergeCell ref="M51:N51"/>
    <mergeCell ref="M52:N52"/>
    <mergeCell ref="M48:N48"/>
    <mergeCell ref="M49:N49"/>
    <mergeCell ref="O48:P48"/>
    <mergeCell ref="O49:P49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129"/>
  <sheetViews>
    <sheetView workbookViewId="0">
      <selection activeCell="O127" sqref="O127"/>
    </sheetView>
  </sheetViews>
  <sheetFormatPr defaultRowHeight="14.25"/>
  <cols>
    <col min="1" max="1" width="9" style="14"/>
    <col min="2" max="2" width="10.75" style="14" customWidth="1"/>
    <col min="3" max="5" width="9" style="14"/>
    <col min="6" max="7" width="9.625" style="14" bestFit="1" customWidth="1"/>
    <col min="8" max="9" width="11.75" style="14" bestFit="1" customWidth="1"/>
    <col min="10" max="13" width="10.625" style="14" bestFit="1" customWidth="1"/>
    <col min="14" max="14" width="11.375" style="14" customWidth="1"/>
    <col min="15" max="17" width="11.75" style="14" bestFit="1" customWidth="1"/>
    <col min="18" max="19" width="10.625" style="14" bestFit="1" customWidth="1"/>
    <col min="20" max="21" width="9.625" style="14" bestFit="1" customWidth="1"/>
    <col min="22" max="16384" width="9" style="14"/>
  </cols>
  <sheetData>
    <row r="2" spans="2:42" ht="18" customHeight="1">
      <c r="C2" s="22" t="s">
        <v>242</v>
      </c>
      <c r="D2" s="95" t="s">
        <v>238</v>
      </c>
      <c r="E2" s="95"/>
      <c r="F2" s="95"/>
      <c r="G2" s="95"/>
      <c r="H2" s="95"/>
      <c r="I2" s="95"/>
      <c r="J2" s="95"/>
      <c r="K2" s="95"/>
      <c r="L2" s="95"/>
    </row>
    <row r="3" spans="2:42" ht="18" customHeight="1">
      <c r="D3" s="100" t="s">
        <v>183</v>
      </c>
      <c r="E3" s="100"/>
      <c r="F3" s="100"/>
      <c r="G3" s="100"/>
      <c r="H3" s="100"/>
      <c r="I3" s="100"/>
      <c r="J3" s="100"/>
      <c r="K3" s="30"/>
      <c r="L3" s="30"/>
    </row>
    <row r="4" spans="2:42" ht="18" customHeight="1">
      <c r="B4" s="14" t="s">
        <v>52</v>
      </c>
      <c r="D4" s="89" t="s">
        <v>101</v>
      </c>
      <c r="E4" s="89"/>
      <c r="F4" s="89" t="s">
        <v>102</v>
      </c>
      <c r="G4" s="89"/>
      <c r="H4" s="89" t="s">
        <v>103</v>
      </c>
      <c r="I4" s="89"/>
      <c r="J4" s="89" t="s">
        <v>104</v>
      </c>
      <c r="K4" s="89"/>
      <c r="L4" s="89" t="s">
        <v>105</v>
      </c>
      <c r="M4" s="89"/>
      <c r="N4" s="89" t="s">
        <v>106</v>
      </c>
      <c r="O4" s="89"/>
      <c r="P4" s="89" t="s">
        <v>107</v>
      </c>
      <c r="Q4" s="89"/>
      <c r="R4" s="89" t="s">
        <v>108</v>
      </c>
      <c r="S4" s="89"/>
      <c r="T4" s="89" t="s">
        <v>203</v>
      </c>
      <c r="U4" s="89"/>
      <c r="V4" s="89" t="s">
        <v>204</v>
      </c>
      <c r="W4" s="89"/>
      <c r="X4" s="89" t="s">
        <v>109</v>
      </c>
      <c r="Y4" s="89"/>
    </row>
    <row r="5" spans="2:42" ht="18" customHeight="1">
      <c r="B5" s="55"/>
      <c r="C5" s="6" t="s">
        <v>85</v>
      </c>
      <c r="D5" s="14" t="s">
        <v>51</v>
      </c>
      <c r="E5" s="14" t="s">
        <v>38</v>
      </c>
      <c r="F5" s="14" t="s">
        <v>51</v>
      </c>
      <c r="G5" s="14" t="s">
        <v>38</v>
      </c>
      <c r="H5" s="14" t="s">
        <v>51</v>
      </c>
      <c r="I5" s="14" t="s">
        <v>38</v>
      </c>
      <c r="J5" s="14" t="s">
        <v>51</v>
      </c>
      <c r="K5" s="14" t="s">
        <v>38</v>
      </c>
      <c r="L5" s="14" t="s">
        <v>51</v>
      </c>
      <c r="M5" s="14" t="s">
        <v>38</v>
      </c>
      <c r="N5" s="14" t="s">
        <v>51</v>
      </c>
      <c r="O5" s="14" t="s">
        <v>38</v>
      </c>
      <c r="P5" s="14" t="s">
        <v>51</v>
      </c>
      <c r="Q5" s="14" t="s">
        <v>38</v>
      </c>
      <c r="R5" s="14" t="s">
        <v>51</v>
      </c>
      <c r="S5" s="14" t="s">
        <v>38</v>
      </c>
      <c r="T5" s="14" t="s">
        <v>51</v>
      </c>
      <c r="U5" s="14" t="s">
        <v>38</v>
      </c>
      <c r="V5" s="14" t="s">
        <v>51</v>
      </c>
      <c r="W5" s="14" t="s">
        <v>38</v>
      </c>
      <c r="X5" s="14" t="s">
        <v>51</v>
      </c>
      <c r="Y5" s="14" t="s">
        <v>38</v>
      </c>
    </row>
    <row r="6" spans="2:42" ht="18" customHeight="1">
      <c r="B6" s="55"/>
      <c r="C6" s="6" t="s">
        <v>97</v>
      </c>
      <c r="D6" s="40" t="s">
        <v>186</v>
      </c>
      <c r="E6" s="40" t="s">
        <v>186</v>
      </c>
      <c r="F6" s="56">
        <v>41320</v>
      </c>
      <c r="G6" s="56">
        <v>33850</v>
      </c>
      <c r="H6" s="56">
        <v>2419000</v>
      </c>
      <c r="I6" s="56">
        <v>1970000</v>
      </c>
      <c r="J6" s="56">
        <v>970300</v>
      </c>
      <c r="K6" s="56">
        <v>792700</v>
      </c>
      <c r="L6" s="56">
        <v>558900</v>
      </c>
      <c r="M6" s="56">
        <v>457100</v>
      </c>
      <c r="N6" s="56">
        <v>306400</v>
      </c>
      <c r="O6" s="56">
        <v>252100</v>
      </c>
      <c r="P6" s="56">
        <v>2035100</v>
      </c>
      <c r="Q6" s="56">
        <v>1666000</v>
      </c>
      <c r="R6" s="56">
        <v>985500</v>
      </c>
      <c r="S6" s="56">
        <v>804500</v>
      </c>
      <c r="T6" s="101" t="s">
        <v>180</v>
      </c>
      <c r="U6" s="101"/>
      <c r="V6" s="101" t="s">
        <v>180</v>
      </c>
      <c r="W6" s="101"/>
      <c r="X6" s="56">
        <v>40346.241999999998</v>
      </c>
      <c r="Y6" s="56">
        <v>33374.197999999997</v>
      </c>
    </row>
    <row r="7" spans="2:42" ht="18" customHeight="1">
      <c r="B7" s="55"/>
      <c r="C7" s="6" t="s">
        <v>98</v>
      </c>
      <c r="D7" s="40" t="s">
        <v>186</v>
      </c>
      <c r="E7" s="40" t="s">
        <v>186</v>
      </c>
      <c r="F7" s="56">
        <v>11860</v>
      </c>
      <c r="G7" s="56">
        <v>9340</v>
      </c>
      <c r="H7" s="56">
        <v>966</v>
      </c>
      <c r="I7" s="56">
        <v>766</v>
      </c>
      <c r="J7" s="56">
        <v>751.44</v>
      </c>
      <c r="K7" s="56">
        <v>572.55999999999995</v>
      </c>
      <c r="L7" s="56">
        <v>342.72</v>
      </c>
      <c r="M7" s="56">
        <v>269.28000000000003</v>
      </c>
      <c r="N7" s="56">
        <v>1376.4</v>
      </c>
      <c r="O7" s="56">
        <v>1063.5999999999999</v>
      </c>
      <c r="P7" s="56">
        <v>1983.2</v>
      </c>
      <c r="Q7" s="56">
        <v>1736.8</v>
      </c>
      <c r="R7" s="56">
        <v>3227.2</v>
      </c>
      <c r="S7" s="56">
        <v>2892.8</v>
      </c>
      <c r="T7" s="101" t="s">
        <v>180</v>
      </c>
      <c r="U7" s="101"/>
      <c r="V7" s="101" t="s">
        <v>180</v>
      </c>
      <c r="W7" s="101"/>
      <c r="X7" s="56">
        <v>6663.5616</v>
      </c>
      <c r="Y7" s="56">
        <v>5592.7983999999997</v>
      </c>
    </row>
    <row r="8" spans="2:42" ht="18" customHeight="1">
      <c r="B8" s="55"/>
      <c r="C8" s="6" t="s">
        <v>99</v>
      </c>
      <c r="D8" s="40" t="s">
        <v>186</v>
      </c>
      <c r="E8" s="40" t="s">
        <v>186</v>
      </c>
      <c r="F8" s="56">
        <v>1385.4616087001041</v>
      </c>
      <c r="G8" s="56">
        <v>760.97961311872928</v>
      </c>
      <c r="H8" s="101" t="s">
        <v>207</v>
      </c>
      <c r="I8" s="101"/>
      <c r="J8" s="56">
        <v>34335.40400747121</v>
      </c>
      <c r="K8" s="56">
        <v>42544.246448931161</v>
      </c>
      <c r="L8" s="101" t="s">
        <v>180</v>
      </c>
      <c r="M8" s="101"/>
      <c r="N8" s="56">
        <v>4080207.0881146276</v>
      </c>
      <c r="O8" s="56">
        <v>4291113.6141484529</v>
      </c>
      <c r="P8" s="101" t="s">
        <v>180</v>
      </c>
      <c r="Q8" s="101"/>
      <c r="R8" s="56">
        <v>2090.7521636739275</v>
      </c>
      <c r="S8" s="56">
        <v>3499.0621273003712</v>
      </c>
      <c r="T8" s="101" t="s">
        <v>180</v>
      </c>
      <c r="U8" s="101"/>
      <c r="V8" s="101" t="s">
        <v>180</v>
      </c>
      <c r="W8" s="101"/>
      <c r="X8" s="56" t="s">
        <v>181</v>
      </c>
      <c r="Y8" s="56" t="s">
        <v>181</v>
      </c>
    </row>
    <row r="9" spans="2:42" ht="18" customHeight="1">
      <c r="B9" s="55"/>
      <c r="C9" s="6" t="s">
        <v>100</v>
      </c>
      <c r="D9" s="40" t="s">
        <v>186</v>
      </c>
      <c r="E9" s="40" t="s">
        <v>186</v>
      </c>
      <c r="F9" s="40" t="s">
        <v>186</v>
      </c>
      <c r="G9" s="40" t="s">
        <v>186</v>
      </c>
      <c r="H9" s="101" t="s">
        <v>180</v>
      </c>
      <c r="I9" s="101"/>
      <c r="J9" s="40" t="s">
        <v>186</v>
      </c>
      <c r="K9" s="40" t="s">
        <v>186</v>
      </c>
      <c r="L9" s="101" t="s">
        <v>180</v>
      </c>
      <c r="M9" s="101"/>
      <c r="N9" s="40" t="s">
        <v>186</v>
      </c>
      <c r="O9" s="40" t="s">
        <v>186</v>
      </c>
      <c r="P9" s="101" t="s">
        <v>180</v>
      </c>
      <c r="Q9" s="101"/>
      <c r="R9" s="40" t="s">
        <v>186</v>
      </c>
      <c r="S9" s="40" t="s">
        <v>186</v>
      </c>
      <c r="T9" s="101" t="s">
        <v>180</v>
      </c>
      <c r="U9" s="101"/>
      <c r="V9" s="101" t="s">
        <v>180</v>
      </c>
      <c r="W9" s="101"/>
      <c r="X9" s="56">
        <v>500.2758656631616</v>
      </c>
      <c r="Y9" s="56">
        <v>689.63033734657097</v>
      </c>
    </row>
    <row r="10" spans="2:42" ht="18" customHeight="1">
      <c r="B10" s="55"/>
      <c r="C10" s="50" t="s">
        <v>205</v>
      </c>
      <c r="D10" s="40" t="s">
        <v>92</v>
      </c>
      <c r="E10" s="40" t="s">
        <v>92</v>
      </c>
      <c r="F10" s="40" t="s">
        <v>92</v>
      </c>
      <c r="G10" s="40" t="s">
        <v>92</v>
      </c>
      <c r="H10" s="62">
        <v>253</v>
      </c>
      <c r="I10" s="62">
        <v>207</v>
      </c>
      <c r="J10" s="62">
        <v>210</v>
      </c>
      <c r="K10" s="62">
        <v>190</v>
      </c>
      <c r="L10" s="62">
        <v>2560</v>
      </c>
      <c r="M10" s="62">
        <v>2640</v>
      </c>
      <c r="N10" s="62">
        <v>14000</v>
      </c>
      <c r="O10" s="62">
        <v>16000</v>
      </c>
      <c r="P10" s="62">
        <v>180000</v>
      </c>
      <c r="Q10" s="62">
        <v>220000</v>
      </c>
      <c r="R10" s="62">
        <v>91200</v>
      </c>
      <c r="S10" s="62">
        <v>92800</v>
      </c>
      <c r="T10" s="62">
        <v>93400</v>
      </c>
      <c r="U10" s="62">
        <v>94600</v>
      </c>
      <c r="V10" s="62">
        <v>96700</v>
      </c>
      <c r="W10" s="62">
        <v>97300</v>
      </c>
      <c r="X10" s="65">
        <v>11762.874</v>
      </c>
      <c r="Y10" s="65">
        <v>9987.8060000000005</v>
      </c>
    </row>
    <row r="11" spans="2:42" ht="18" customHeight="1">
      <c r="B11" s="55"/>
      <c r="C11" s="50" t="s">
        <v>206</v>
      </c>
      <c r="D11" s="40" t="s">
        <v>92</v>
      </c>
      <c r="E11" s="40" t="s">
        <v>92</v>
      </c>
      <c r="F11" s="40" t="s">
        <v>92</v>
      </c>
      <c r="G11" s="40" t="s">
        <v>92</v>
      </c>
      <c r="H11" s="62">
        <v>170</v>
      </c>
      <c r="I11" s="62">
        <v>230</v>
      </c>
      <c r="J11" s="62">
        <v>43200</v>
      </c>
      <c r="K11" s="62">
        <v>52800.000000000007</v>
      </c>
      <c r="L11" s="62">
        <v>188000</v>
      </c>
      <c r="M11" s="62">
        <v>172000</v>
      </c>
      <c r="N11" s="62">
        <v>1450000</v>
      </c>
      <c r="O11" s="62">
        <v>1550000</v>
      </c>
      <c r="P11" s="62">
        <v>368000</v>
      </c>
      <c r="Q11" s="62">
        <v>392000</v>
      </c>
      <c r="R11" s="62">
        <v>39900</v>
      </c>
      <c r="S11" s="62">
        <v>38100</v>
      </c>
      <c r="T11" s="62">
        <v>102000</v>
      </c>
      <c r="U11" s="62">
        <v>138000</v>
      </c>
      <c r="V11" s="62">
        <v>20100</v>
      </c>
      <c r="W11" s="62">
        <v>21900</v>
      </c>
      <c r="X11" s="65">
        <v>625.62654000000009</v>
      </c>
      <c r="Y11" s="65">
        <v>511.87625999999989</v>
      </c>
    </row>
    <row r="12" spans="2:42" ht="18" customHeight="1"/>
    <row r="13" spans="2:42" ht="18" customHeight="1">
      <c r="B13" s="14" t="s">
        <v>110</v>
      </c>
      <c r="AF13" s="62"/>
      <c r="AG13" s="62"/>
    </row>
    <row r="14" spans="2:42" ht="18" customHeight="1">
      <c r="C14" s="6" t="s">
        <v>97</v>
      </c>
      <c r="D14" s="91" t="s">
        <v>185</v>
      </c>
      <c r="E14" s="91"/>
      <c r="F14" s="91">
        <f>AVERAGE(F6:G6)</f>
        <v>37585</v>
      </c>
      <c r="G14" s="91"/>
      <c r="H14" s="91">
        <f>AVERAGE(H6:I6)</f>
        <v>2194500</v>
      </c>
      <c r="I14" s="91"/>
      <c r="J14" s="91">
        <f>AVERAGE(J6:K6)</f>
        <v>881500</v>
      </c>
      <c r="K14" s="91"/>
      <c r="L14" s="91">
        <f>AVERAGE(L6:M6)</f>
        <v>508000</v>
      </c>
      <c r="M14" s="91"/>
      <c r="N14" s="91">
        <f>AVERAGE(N6:O6)</f>
        <v>279250</v>
      </c>
      <c r="O14" s="91"/>
      <c r="P14" s="91">
        <f>AVERAGE(P6:Q6)</f>
        <v>1850550</v>
      </c>
      <c r="Q14" s="91"/>
      <c r="R14" s="91">
        <f>AVERAGE(R6:S6)</f>
        <v>895000</v>
      </c>
      <c r="S14" s="91"/>
      <c r="T14" s="99" t="s">
        <v>182</v>
      </c>
      <c r="U14" s="99"/>
      <c r="V14" s="99" t="s">
        <v>182</v>
      </c>
      <c r="W14" s="99"/>
      <c r="X14" s="91">
        <f>AVERAGE(X6:Y6)</f>
        <v>36860.22</v>
      </c>
      <c r="Y14" s="91"/>
      <c r="AB14" s="52"/>
      <c r="AD14" s="52"/>
      <c r="AF14" s="60"/>
      <c r="AG14" s="60"/>
      <c r="AH14" s="52"/>
      <c r="AJ14" s="52"/>
      <c r="AL14" s="52"/>
      <c r="AN14" s="52"/>
      <c r="AP14" s="52"/>
    </row>
    <row r="15" spans="2:42" ht="18" customHeight="1">
      <c r="C15" s="6" t="s">
        <v>98</v>
      </c>
      <c r="D15" s="91" t="s">
        <v>185</v>
      </c>
      <c r="E15" s="91"/>
      <c r="F15" s="91">
        <f>AVERAGE(F7:G7)</f>
        <v>10600</v>
      </c>
      <c r="G15" s="91"/>
      <c r="H15" s="91">
        <f>AVERAGE(H7:I7)</f>
        <v>866</v>
      </c>
      <c r="I15" s="91"/>
      <c r="J15" s="91">
        <f>AVERAGE(J7:K7)</f>
        <v>662</v>
      </c>
      <c r="K15" s="91"/>
      <c r="L15" s="91">
        <f>AVERAGE(L7:M7)</f>
        <v>306</v>
      </c>
      <c r="M15" s="91"/>
      <c r="N15" s="91">
        <f>AVERAGE(N7:O7)</f>
        <v>1220</v>
      </c>
      <c r="O15" s="91"/>
      <c r="P15" s="91">
        <f>AVERAGE(P7:Q7)</f>
        <v>1860</v>
      </c>
      <c r="Q15" s="91"/>
      <c r="R15" s="91">
        <f>AVERAGE(R7:S7)</f>
        <v>3060</v>
      </c>
      <c r="S15" s="91"/>
      <c r="T15" s="99" t="s">
        <v>182</v>
      </c>
      <c r="U15" s="99"/>
      <c r="V15" s="99" t="s">
        <v>182</v>
      </c>
      <c r="W15" s="99"/>
      <c r="X15" s="91">
        <f>AVERAGE(X7:Y7)</f>
        <v>6128.18</v>
      </c>
      <c r="Y15" s="91"/>
      <c r="AB15" s="52"/>
      <c r="AD15" s="52"/>
      <c r="AF15" s="60"/>
      <c r="AG15" s="60"/>
      <c r="AH15" s="52"/>
      <c r="AJ15" s="52"/>
      <c r="AL15" s="52"/>
      <c r="AN15" s="52"/>
      <c r="AP15" s="52"/>
    </row>
    <row r="16" spans="2:42" ht="18" customHeight="1">
      <c r="C16" s="6" t="s">
        <v>99</v>
      </c>
      <c r="D16" s="91" t="s">
        <v>185</v>
      </c>
      <c r="E16" s="91"/>
      <c r="F16" s="91">
        <f t="shared" ref="F16" si="0">AVERAGE(F8:G8)</f>
        <v>1073.2206109094168</v>
      </c>
      <c r="G16" s="91"/>
      <c r="H16" s="99" t="s">
        <v>182</v>
      </c>
      <c r="I16" s="99"/>
      <c r="J16" s="91">
        <f t="shared" ref="J16" si="1">AVERAGE(J8:K8)</f>
        <v>38439.825228201182</v>
      </c>
      <c r="K16" s="91"/>
      <c r="L16" s="99" t="s">
        <v>182</v>
      </c>
      <c r="M16" s="99"/>
      <c r="N16" s="91">
        <f>AVERAGE(N8:O8)</f>
        <v>4185660.3511315403</v>
      </c>
      <c r="O16" s="91"/>
      <c r="P16" s="99" t="s">
        <v>182</v>
      </c>
      <c r="Q16" s="99"/>
      <c r="R16" s="91">
        <f>AVERAGE(R8:S8)</f>
        <v>2794.9071454871491</v>
      </c>
      <c r="S16" s="91"/>
      <c r="T16" s="99" t="s">
        <v>182</v>
      </c>
      <c r="U16" s="99"/>
      <c r="V16" s="99" t="s">
        <v>182</v>
      </c>
      <c r="W16" s="99"/>
      <c r="X16" s="99" t="s">
        <v>182</v>
      </c>
      <c r="Y16" s="99"/>
      <c r="AB16" s="52"/>
      <c r="AD16" s="52"/>
      <c r="AF16" s="60"/>
      <c r="AG16" s="60"/>
      <c r="AH16" s="52"/>
      <c r="AJ16" s="52"/>
      <c r="AL16" s="52"/>
      <c r="AN16" s="52"/>
      <c r="AP16" s="52"/>
    </row>
    <row r="17" spans="2:33" ht="18" customHeight="1">
      <c r="C17" s="6" t="s">
        <v>100</v>
      </c>
      <c r="D17" s="91" t="s">
        <v>185</v>
      </c>
      <c r="E17" s="91"/>
      <c r="F17" s="91" t="s">
        <v>185</v>
      </c>
      <c r="G17" s="91"/>
      <c r="H17" s="99" t="s">
        <v>182</v>
      </c>
      <c r="I17" s="99"/>
      <c r="J17" s="91" t="s">
        <v>185</v>
      </c>
      <c r="K17" s="91"/>
      <c r="L17" s="99" t="s">
        <v>182</v>
      </c>
      <c r="M17" s="99"/>
      <c r="N17" s="91" t="s">
        <v>185</v>
      </c>
      <c r="O17" s="91"/>
      <c r="P17" s="99" t="s">
        <v>182</v>
      </c>
      <c r="Q17" s="99"/>
      <c r="R17" s="91" t="s">
        <v>185</v>
      </c>
      <c r="S17" s="91"/>
      <c r="T17" s="99" t="s">
        <v>182</v>
      </c>
      <c r="U17" s="99"/>
      <c r="V17" s="99" t="s">
        <v>182</v>
      </c>
      <c r="W17" s="99"/>
      <c r="X17" s="91">
        <f>AVERAGE(X9:Y9)</f>
        <v>594.95310150486625</v>
      </c>
      <c r="Y17" s="91"/>
      <c r="AF17" s="60"/>
      <c r="AG17" s="60"/>
    </row>
    <row r="18" spans="2:33" ht="18" customHeight="1">
      <c r="C18" s="50" t="s">
        <v>200</v>
      </c>
      <c r="D18" s="91" t="s">
        <v>185</v>
      </c>
      <c r="E18" s="91"/>
      <c r="F18" s="91" t="s">
        <v>185</v>
      </c>
      <c r="G18" s="91"/>
      <c r="H18" s="91">
        <v>230</v>
      </c>
      <c r="I18" s="91"/>
      <c r="J18" s="91">
        <v>200</v>
      </c>
      <c r="K18" s="91"/>
      <c r="L18" s="91">
        <v>2600</v>
      </c>
      <c r="M18" s="91"/>
      <c r="N18" s="91">
        <v>15000</v>
      </c>
      <c r="O18" s="91"/>
      <c r="P18" s="91">
        <v>200000</v>
      </c>
      <c r="Q18" s="91"/>
      <c r="R18" s="91">
        <v>92000</v>
      </c>
      <c r="S18" s="91"/>
      <c r="T18" s="91">
        <f>AVERAGE(T10:U10)</f>
        <v>94000</v>
      </c>
      <c r="U18" s="91"/>
      <c r="V18" s="91">
        <f>AVERAGE(V10:W10)</f>
        <v>97000</v>
      </c>
      <c r="W18" s="91"/>
      <c r="X18" s="91">
        <v>10875.34</v>
      </c>
      <c r="Y18" s="91"/>
      <c r="AF18" s="60"/>
      <c r="AG18" s="60"/>
    </row>
    <row r="19" spans="2:33" ht="18" customHeight="1">
      <c r="C19" s="50" t="s">
        <v>201</v>
      </c>
      <c r="D19" s="91" t="s">
        <v>185</v>
      </c>
      <c r="E19" s="91"/>
      <c r="F19" s="91" t="s">
        <v>185</v>
      </c>
      <c r="G19" s="91"/>
      <c r="H19" s="91">
        <v>200</v>
      </c>
      <c r="I19" s="91"/>
      <c r="J19" s="91">
        <v>48000</v>
      </c>
      <c r="K19" s="91"/>
      <c r="L19" s="91">
        <v>180000</v>
      </c>
      <c r="M19" s="91"/>
      <c r="N19" s="91">
        <v>1500000</v>
      </c>
      <c r="O19" s="91"/>
      <c r="P19" s="91">
        <v>380000</v>
      </c>
      <c r="Q19" s="91"/>
      <c r="R19" s="91">
        <v>39000</v>
      </c>
      <c r="S19" s="91"/>
      <c r="T19" s="91">
        <f>AVERAGE(T11:U11)</f>
        <v>120000</v>
      </c>
      <c r="U19" s="91"/>
      <c r="V19" s="91">
        <f>AVERAGE(V11:W11)</f>
        <v>21000</v>
      </c>
      <c r="W19" s="91"/>
      <c r="X19" s="91">
        <v>568.75139999999999</v>
      </c>
      <c r="Y19" s="91"/>
      <c r="AF19" s="60"/>
      <c r="AG19" s="60"/>
    </row>
    <row r="20" spans="2:33" ht="18" customHeight="1">
      <c r="D20" s="27"/>
      <c r="AF20" s="60"/>
      <c r="AG20" s="60"/>
    </row>
    <row r="21" spans="2:33" ht="18" customHeight="1">
      <c r="C21" s="22" t="s">
        <v>243</v>
      </c>
      <c r="D21" s="95" t="s">
        <v>239</v>
      </c>
      <c r="E21" s="95"/>
      <c r="F21" s="95"/>
      <c r="G21" s="95"/>
      <c r="H21" s="95"/>
      <c r="I21" s="95"/>
      <c r="J21" s="95"/>
      <c r="K21" s="95"/>
      <c r="L21" s="95"/>
      <c r="AF21" s="60"/>
      <c r="AG21" s="60"/>
    </row>
    <row r="22" spans="2:33" ht="18" customHeight="1">
      <c r="D22" s="95" t="s">
        <v>184</v>
      </c>
      <c r="E22" s="95"/>
      <c r="F22" s="95"/>
      <c r="G22" s="95"/>
      <c r="H22" s="95"/>
      <c r="I22" s="95"/>
      <c r="J22" s="95"/>
      <c r="K22" s="95"/>
      <c r="L22" s="95"/>
    </row>
    <row r="23" spans="2:33" ht="18" customHeight="1">
      <c r="B23" s="14" t="s">
        <v>52</v>
      </c>
      <c r="D23" s="89" t="s">
        <v>101</v>
      </c>
      <c r="E23" s="89"/>
      <c r="F23" s="89" t="s">
        <v>102</v>
      </c>
      <c r="G23" s="89"/>
      <c r="H23" s="89" t="s">
        <v>103</v>
      </c>
      <c r="I23" s="89"/>
      <c r="J23" s="89" t="s">
        <v>104</v>
      </c>
      <c r="K23" s="89"/>
      <c r="L23" s="89" t="s">
        <v>105</v>
      </c>
      <c r="M23" s="89"/>
      <c r="N23" s="89" t="s">
        <v>106</v>
      </c>
      <c r="O23" s="89"/>
      <c r="P23" s="89" t="s">
        <v>107</v>
      </c>
      <c r="Q23" s="89"/>
      <c r="R23" s="89" t="s">
        <v>108</v>
      </c>
      <c r="S23" s="89"/>
      <c r="T23" s="89" t="s">
        <v>109</v>
      </c>
      <c r="U23" s="89"/>
    </row>
    <row r="24" spans="2:33" ht="18" customHeight="1">
      <c r="B24" s="55"/>
      <c r="C24" s="6" t="s">
        <v>85</v>
      </c>
      <c r="D24" s="14" t="s">
        <v>51</v>
      </c>
      <c r="E24" s="14" t="s">
        <v>38</v>
      </c>
      <c r="F24" s="14" t="s">
        <v>51</v>
      </c>
      <c r="G24" s="14" t="s">
        <v>38</v>
      </c>
      <c r="H24" s="14" t="s">
        <v>51</v>
      </c>
      <c r="I24" s="14" t="s">
        <v>38</v>
      </c>
      <c r="J24" s="14" t="s">
        <v>51</v>
      </c>
      <c r="K24" s="14" t="s">
        <v>38</v>
      </c>
      <c r="L24" s="14" t="s">
        <v>51</v>
      </c>
      <c r="M24" s="14" t="s">
        <v>38</v>
      </c>
      <c r="N24" s="14" t="s">
        <v>51</v>
      </c>
      <c r="O24" s="14" t="s">
        <v>38</v>
      </c>
      <c r="P24" s="14" t="s">
        <v>51</v>
      </c>
      <c r="Q24" s="14" t="s">
        <v>38</v>
      </c>
      <c r="R24" s="14" t="s">
        <v>51</v>
      </c>
      <c r="S24" s="14" t="s">
        <v>38</v>
      </c>
      <c r="T24" s="14" t="s">
        <v>51</v>
      </c>
      <c r="U24" s="14" t="s">
        <v>38</v>
      </c>
      <c r="AF24" s="60"/>
      <c r="AG24" s="60"/>
    </row>
    <row r="25" spans="2:33" ht="18" customHeight="1">
      <c r="B25" s="55"/>
      <c r="C25" s="6">
        <v>100109</v>
      </c>
      <c r="D25" s="40" t="s">
        <v>186</v>
      </c>
      <c r="E25" s="40" t="s">
        <v>186</v>
      </c>
      <c r="F25" s="40" t="s">
        <v>186</v>
      </c>
      <c r="G25" s="40" t="s">
        <v>186</v>
      </c>
      <c r="H25" s="40" t="s">
        <v>186</v>
      </c>
      <c r="I25" s="40" t="s">
        <v>186</v>
      </c>
      <c r="J25" s="40" t="s">
        <v>186</v>
      </c>
      <c r="K25" s="40" t="s">
        <v>186</v>
      </c>
      <c r="L25" s="40" t="s">
        <v>186</v>
      </c>
      <c r="M25" s="40" t="s">
        <v>186</v>
      </c>
      <c r="N25" s="53">
        <v>964.5888814632076</v>
      </c>
      <c r="O25" s="40" t="s">
        <v>186</v>
      </c>
      <c r="P25" s="40" t="s">
        <v>186</v>
      </c>
      <c r="Q25" s="40" t="s">
        <v>186</v>
      </c>
      <c r="R25" s="40" t="s">
        <v>186</v>
      </c>
      <c r="S25" s="40" t="s">
        <v>186</v>
      </c>
      <c r="T25" s="40" t="s">
        <v>186</v>
      </c>
      <c r="U25" s="40" t="s">
        <v>186</v>
      </c>
      <c r="AF25" s="60"/>
      <c r="AG25" s="60"/>
    </row>
    <row r="26" spans="2:33" ht="18" customHeight="1">
      <c r="B26" s="55"/>
      <c r="C26" s="6">
        <v>116004</v>
      </c>
      <c r="D26" s="40" t="s">
        <v>186</v>
      </c>
      <c r="E26" s="40" t="s">
        <v>186</v>
      </c>
      <c r="F26" s="53">
        <v>202.77346486819005</v>
      </c>
      <c r="G26" s="53">
        <v>518.10390181014463</v>
      </c>
      <c r="H26" s="40" t="s">
        <v>186</v>
      </c>
      <c r="I26" s="40" t="s">
        <v>186</v>
      </c>
      <c r="J26" s="40" t="s">
        <v>186</v>
      </c>
      <c r="K26" s="40" t="s">
        <v>186</v>
      </c>
      <c r="L26" s="40" t="s">
        <v>186</v>
      </c>
      <c r="M26" s="40" t="s">
        <v>186</v>
      </c>
      <c r="N26" s="40" t="s">
        <v>186</v>
      </c>
      <c r="O26" s="53">
        <v>701.69197733949761</v>
      </c>
      <c r="P26" s="40" t="s">
        <v>186</v>
      </c>
      <c r="Q26" s="40" t="s">
        <v>186</v>
      </c>
      <c r="R26" s="40" t="s">
        <v>186</v>
      </c>
      <c r="S26" s="40" t="s">
        <v>186</v>
      </c>
      <c r="T26" s="56" t="s">
        <v>181</v>
      </c>
      <c r="U26" s="56" t="s">
        <v>181</v>
      </c>
    </row>
    <row r="27" spans="2:33" ht="18" customHeight="1">
      <c r="B27" s="55"/>
      <c r="C27" s="6">
        <v>116008</v>
      </c>
      <c r="D27" s="40" t="s">
        <v>186</v>
      </c>
      <c r="E27" s="40" t="s">
        <v>186</v>
      </c>
      <c r="F27" s="53">
        <v>218.89846612371898</v>
      </c>
      <c r="G27" s="53">
        <v>1313.062699541357</v>
      </c>
      <c r="H27" s="40" t="s">
        <v>186</v>
      </c>
      <c r="I27" s="40" t="s">
        <v>186</v>
      </c>
      <c r="J27" s="40" t="s">
        <v>186</v>
      </c>
      <c r="K27" s="40" t="s">
        <v>186</v>
      </c>
      <c r="L27" s="40" t="s">
        <v>186</v>
      </c>
      <c r="M27" s="40" t="s">
        <v>186</v>
      </c>
      <c r="N27" s="53">
        <v>593.97490502423045</v>
      </c>
      <c r="O27" s="40" t="s">
        <v>186</v>
      </c>
      <c r="P27" s="40" t="s">
        <v>186</v>
      </c>
      <c r="Q27" s="40" t="s">
        <v>186</v>
      </c>
      <c r="R27" s="40" t="s">
        <v>186</v>
      </c>
      <c r="S27" s="40" t="s">
        <v>186</v>
      </c>
      <c r="T27" s="40" t="s">
        <v>186</v>
      </c>
      <c r="U27" s="40" t="s">
        <v>186</v>
      </c>
      <c r="AF27" s="60"/>
      <c r="AG27" s="60"/>
    </row>
    <row r="28" spans="2:33" ht="18" customHeight="1">
      <c r="C28" s="6"/>
      <c r="D28" s="27"/>
    </row>
    <row r="29" spans="2:33" ht="18" customHeight="1">
      <c r="B29" s="14" t="s">
        <v>110</v>
      </c>
      <c r="D29" s="27"/>
      <c r="AF29" s="60"/>
      <c r="AG29" s="60"/>
    </row>
    <row r="30" spans="2:33" ht="18" customHeight="1">
      <c r="C30" s="6">
        <v>100109</v>
      </c>
      <c r="D30" s="91" t="s">
        <v>185</v>
      </c>
      <c r="E30" s="91"/>
      <c r="F30" s="91" t="s">
        <v>185</v>
      </c>
      <c r="G30" s="91"/>
      <c r="H30" s="91" t="s">
        <v>185</v>
      </c>
      <c r="I30" s="91"/>
      <c r="J30" s="91" t="s">
        <v>185</v>
      </c>
      <c r="K30" s="91"/>
      <c r="L30" s="91" t="s">
        <v>185</v>
      </c>
      <c r="M30" s="91"/>
      <c r="N30" s="91">
        <v>483</v>
      </c>
      <c r="O30" s="91"/>
      <c r="P30" s="91" t="s">
        <v>185</v>
      </c>
      <c r="Q30" s="91"/>
      <c r="R30" s="91" t="s">
        <v>185</v>
      </c>
      <c r="S30" s="91"/>
      <c r="T30" s="91" t="s">
        <v>185</v>
      </c>
      <c r="U30" s="91"/>
    </row>
    <row r="31" spans="2:33" ht="18" customHeight="1">
      <c r="C31" s="6">
        <v>116004</v>
      </c>
      <c r="D31" s="91" t="s">
        <v>185</v>
      </c>
      <c r="E31" s="91"/>
      <c r="F31" s="91">
        <f>AVERAGE(F26:G26)</f>
        <v>360.43868333916737</v>
      </c>
      <c r="G31" s="91"/>
      <c r="H31" s="91" t="s">
        <v>185</v>
      </c>
      <c r="I31" s="91"/>
      <c r="J31" s="91" t="s">
        <v>185</v>
      </c>
      <c r="K31" s="91"/>
      <c r="L31" s="91" t="s">
        <v>185</v>
      </c>
      <c r="M31" s="91"/>
      <c r="N31" s="91">
        <v>351</v>
      </c>
      <c r="O31" s="91"/>
      <c r="P31" s="91" t="s">
        <v>185</v>
      </c>
      <c r="Q31" s="91"/>
      <c r="R31" s="91" t="s">
        <v>185</v>
      </c>
      <c r="S31" s="91"/>
      <c r="T31" s="91" t="s">
        <v>182</v>
      </c>
      <c r="U31" s="91"/>
    </row>
    <row r="32" spans="2:33" ht="18" customHeight="1">
      <c r="C32" s="6">
        <v>116008</v>
      </c>
      <c r="D32" s="91" t="s">
        <v>185</v>
      </c>
      <c r="E32" s="91"/>
      <c r="F32" s="91">
        <f>AVERAGE(F27:G27)</f>
        <v>765.98058283253795</v>
      </c>
      <c r="G32" s="91"/>
      <c r="H32" s="91" t="s">
        <v>185</v>
      </c>
      <c r="I32" s="91"/>
      <c r="J32" s="91" t="s">
        <v>185</v>
      </c>
      <c r="K32" s="91"/>
      <c r="L32" s="91" t="s">
        <v>185</v>
      </c>
      <c r="M32" s="91"/>
      <c r="N32" s="91">
        <v>247</v>
      </c>
      <c r="O32" s="91"/>
      <c r="P32" s="91" t="s">
        <v>185</v>
      </c>
      <c r="Q32" s="91"/>
      <c r="R32" s="91" t="s">
        <v>185</v>
      </c>
      <c r="S32" s="91"/>
      <c r="T32" s="91" t="s">
        <v>185</v>
      </c>
      <c r="U32" s="91"/>
    </row>
    <row r="33" spans="2:33" ht="18" customHeight="1">
      <c r="C33" s="6"/>
    </row>
    <row r="34" spans="2:33" ht="18" customHeight="1">
      <c r="C34" s="22" t="s">
        <v>244</v>
      </c>
      <c r="D34" s="95" t="s">
        <v>240</v>
      </c>
      <c r="E34" s="95"/>
      <c r="F34" s="95"/>
      <c r="G34" s="95"/>
      <c r="H34" s="95"/>
      <c r="I34" s="95"/>
      <c r="J34" s="95"/>
      <c r="K34" s="95"/>
      <c r="L34" s="95"/>
    </row>
    <row r="35" spans="2:33" ht="18" customHeight="1">
      <c r="D35" s="95" t="s">
        <v>184</v>
      </c>
      <c r="E35" s="95"/>
      <c r="F35" s="95"/>
      <c r="G35" s="95"/>
      <c r="H35" s="95"/>
      <c r="I35" s="95"/>
      <c r="J35" s="95"/>
      <c r="K35" s="95"/>
      <c r="L35" s="95"/>
      <c r="AF35" s="60"/>
      <c r="AG35" s="60"/>
    </row>
    <row r="36" spans="2:33" ht="18" customHeight="1">
      <c r="B36" s="14" t="s">
        <v>52</v>
      </c>
      <c r="D36" s="89" t="s">
        <v>101</v>
      </c>
      <c r="E36" s="89"/>
      <c r="F36" s="89" t="s">
        <v>102</v>
      </c>
      <c r="G36" s="89"/>
      <c r="H36" s="89" t="s">
        <v>103</v>
      </c>
      <c r="I36" s="89"/>
      <c r="J36" s="89" t="s">
        <v>104</v>
      </c>
      <c r="K36" s="89"/>
      <c r="L36" s="89" t="s">
        <v>105</v>
      </c>
      <c r="M36" s="89"/>
      <c r="N36" s="89" t="s">
        <v>106</v>
      </c>
      <c r="O36" s="89"/>
      <c r="P36" s="89" t="s">
        <v>107</v>
      </c>
      <c r="Q36" s="89"/>
      <c r="R36" s="89" t="s">
        <v>108</v>
      </c>
      <c r="S36" s="89"/>
      <c r="T36" s="89" t="s">
        <v>109</v>
      </c>
      <c r="U36" s="89"/>
    </row>
    <row r="37" spans="2:33" ht="18" customHeight="1">
      <c r="C37" s="6" t="s">
        <v>85</v>
      </c>
      <c r="D37" s="14" t="s">
        <v>51</v>
      </c>
      <c r="E37" s="14" t="s">
        <v>38</v>
      </c>
      <c r="F37" s="14" t="s">
        <v>51</v>
      </c>
      <c r="G37" s="14" t="s">
        <v>38</v>
      </c>
      <c r="H37" s="14" t="s">
        <v>51</v>
      </c>
      <c r="I37" s="14" t="s">
        <v>38</v>
      </c>
      <c r="J37" s="14" t="s">
        <v>51</v>
      </c>
      <c r="K37" s="14" t="s">
        <v>38</v>
      </c>
      <c r="L37" s="14" t="s">
        <v>51</v>
      </c>
      <c r="M37" s="14" t="s">
        <v>38</v>
      </c>
      <c r="N37" s="14" t="s">
        <v>51</v>
      </c>
      <c r="O37" s="14" t="s">
        <v>38</v>
      </c>
      <c r="P37" s="14" t="s">
        <v>51</v>
      </c>
      <c r="Q37" s="14" t="s">
        <v>38</v>
      </c>
      <c r="R37" s="14" t="s">
        <v>51</v>
      </c>
      <c r="S37" s="14" t="s">
        <v>38</v>
      </c>
      <c r="T37" s="14" t="s">
        <v>51</v>
      </c>
      <c r="U37" s="14" t="s">
        <v>38</v>
      </c>
    </row>
    <row r="38" spans="2:33" ht="18" customHeight="1">
      <c r="C38" s="20">
        <v>110113</v>
      </c>
      <c r="D38" s="40" t="s">
        <v>92</v>
      </c>
      <c r="E38" s="40" t="s">
        <v>92</v>
      </c>
      <c r="F38" s="40" t="s">
        <v>92</v>
      </c>
      <c r="G38" s="40" t="s">
        <v>92</v>
      </c>
      <c r="H38" s="40" t="s">
        <v>92</v>
      </c>
      <c r="I38" s="40" t="s">
        <v>92</v>
      </c>
      <c r="J38" s="40" t="s">
        <v>92</v>
      </c>
      <c r="K38" s="40" t="s">
        <v>92</v>
      </c>
      <c r="L38" s="40" t="s">
        <v>92</v>
      </c>
      <c r="M38" s="40" t="s">
        <v>92</v>
      </c>
      <c r="N38" s="53">
        <v>512.01643096251314</v>
      </c>
      <c r="O38" s="53">
        <v>396.80440040238705</v>
      </c>
      <c r="P38" s="53">
        <v>9646.1119249729945</v>
      </c>
      <c r="Q38" s="53">
        <v>6009.5889667545825</v>
      </c>
      <c r="R38" s="53">
        <v>1171.1921446271199</v>
      </c>
      <c r="S38" s="53">
        <v>1003.39461301643</v>
      </c>
      <c r="T38" s="40" t="s">
        <v>92</v>
      </c>
      <c r="U38" s="40" t="s">
        <v>92</v>
      </c>
    </row>
    <row r="39" spans="2:33" ht="18" customHeight="1">
      <c r="C39" s="20">
        <v>140052</v>
      </c>
      <c r="D39" s="40" t="s">
        <v>92</v>
      </c>
      <c r="E39" s="40" t="s">
        <v>92</v>
      </c>
      <c r="F39" s="40" t="s">
        <v>92</v>
      </c>
      <c r="G39" s="40" t="s">
        <v>92</v>
      </c>
      <c r="H39" s="40" t="s">
        <v>92</v>
      </c>
      <c r="I39" s="40" t="s">
        <v>92</v>
      </c>
      <c r="J39" s="40" t="s">
        <v>92</v>
      </c>
      <c r="K39" s="40" t="s">
        <v>92</v>
      </c>
      <c r="L39" s="40" t="s">
        <v>92</v>
      </c>
      <c r="M39" s="40" t="s">
        <v>92</v>
      </c>
      <c r="N39" s="40" t="s">
        <v>92</v>
      </c>
      <c r="O39" s="40" t="s">
        <v>92</v>
      </c>
      <c r="P39" s="40" t="s">
        <v>92</v>
      </c>
      <c r="Q39" s="40" t="s">
        <v>92</v>
      </c>
      <c r="R39" s="53">
        <v>1423.2045416396247</v>
      </c>
      <c r="S39" s="53">
        <v>1347.9000909095203</v>
      </c>
      <c r="T39" s="40" t="s">
        <v>92</v>
      </c>
      <c r="U39" s="40" t="s">
        <v>92</v>
      </c>
    </row>
    <row r="40" spans="2:33" ht="18" customHeight="1">
      <c r="C40" s="20">
        <v>134018</v>
      </c>
      <c r="D40" s="40" t="s">
        <v>92</v>
      </c>
      <c r="E40" s="40" t="s">
        <v>92</v>
      </c>
      <c r="F40" s="40" t="s">
        <v>92</v>
      </c>
      <c r="G40" s="40" t="s">
        <v>92</v>
      </c>
      <c r="H40" s="40" t="s">
        <v>92</v>
      </c>
      <c r="I40" s="40" t="s">
        <v>92</v>
      </c>
      <c r="J40" s="40" t="s">
        <v>92</v>
      </c>
      <c r="K40" s="40" t="s">
        <v>92</v>
      </c>
      <c r="L40" s="40" t="s">
        <v>92</v>
      </c>
      <c r="M40" s="40" t="s">
        <v>92</v>
      </c>
      <c r="N40" s="53">
        <v>900</v>
      </c>
      <c r="O40" s="53">
        <v>1100</v>
      </c>
      <c r="P40" s="53">
        <v>1200</v>
      </c>
      <c r="Q40" s="53">
        <v>1800</v>
      </c>
      <c r="R40" s="40" t="s">
        <v>92</v>
      </c>
      <c r="S40" s="40" t="s">
        <v>92</v>
      </c>
      <c r="T40" s="56" t="s">
        <v>181</v>
      </c>
      <c r="U40" s="56" t="s">
        <v>181</v>
      </c>
    </row>
    <row r="41" spans="2:33" ht="18" customHeight="1"/>
    <row r="42" spans="2:33" ht="18" customHeight="1">
      <c r="B42" s="14" t="s">
        <v>110</v>
      </c>
    </row>
    <row r="43" spans="2:33" ht="18" customHeight="1">
      <c r="C43" s="20">
        <v>110113</v>
      </c>
      <c r="D43" s="98" t="s">
        <v>194</v>
      </c>
      <c r="E43" s="98"/>
      <c r="F43" s="98" t="s">
        <v>194</v>
      </c>
      <c r="G43" s="98"/>
      <c r="H43" s="98" t="s">
        <v>194</v>
      </c>
      <c r="I43" s="98"/>
      <c r="J43" s="98" t="s">
        <v>194</v>
      </c>
      <c r="K43" s="98"/>
      <c r="L43" s="98" t="s">
        <v>194</v>
      </c>
      <c r="M43" s="98"/>
      <c r="N43" s="98">
        <f>AVERAGE(N38:O38)</f>
        <v>454.41041568245009</v>
      </c>
      <c r="O43" s="98"/>
      <c r="P43" s="98">
        <f>AVERAGE(P38:Q38)</f>
        <v>7827.850445863789</v>
      </c>
      <c r="Q43" s="98"/>
      <c r="R43" s="98">
        <f>AVERAGE(R38:S38)</f>
        <v>1087.2933788217749</v>
      </c>
      <c r="S43" s="98"/>
      <c r="T43" s="98" t="s">
        <v>194</v>
      </c>
      <c r="U43" s="98"/>
    </row>
    <row r="44" spans="2:33" ht="18" customHeight="1">
      <c r="C44" s="20">
        <v>140052</v>
      </c>
      <c r="D44" s="98" t="s">
        <v>194</v>
      </c>
      <c r="E44" s="98"/>
      <c r="F44" s="98" t="s">
        <v>194</v>
      </c>
      <c r="G44" s="98"/>
      <c r="H44" s="98" t="s">
        <v>194</v>
      </c>
      <c r="I44" s="98"/>
      <c r="J44" s="98" t="s">
        <v>194</v>
      </c>
      <c r="K44" s="98"/>
      <c r="L44" s="98" t="s">
        <v>194</v>
      </c>
      <c r="M44" s="98"/>
      <c r="N44" s="98" t="s">
        <v>194</v>
      </c>
      <c r="O44" s="98"/>
      <c r="P44" s="98" t="s">
        <v>194</v>
      </c>
      <c r="Q44" s="98"/>
      <c r="R44" s="98">
        <f>AVERAGE(R39:S39)</f>
        <v>1385.5523162745726</v>
      </c>
      <c r="S44" s="98"/>
      <c r="T44" s="98" t="s">
        <v>194</v>
      </c>
      <c r="U44" s="98"/>
    </row>
    <row r="45" spans="2:33" ht="18" customHeight="1">
      <c r="C45" s="20">
        <v>134018</v>
      </c>
      <c r="D45" s="98" t="s">
        <v>194</v>
      </c>
      <c r="E45" s="98"/>
      <c r="F45" s="98" t="s">
        <v>194</v>
      </c>
      <c r="G45" s="98"/>
      <c r="H45" s="98" t="s">
        <v>194</v>
      </c>
      <c r="I45" s="98"/>
      <c r="J45" s="98" t="s">
        <v>194</v>
      </c>
      <c r="K45" s="98"/>
      <c r="L45" s="98" t="s">
        <v>194</v>
      </c>
      <c r="M45" s="98"/>
      <c r="N45" s="98">
        <f>AVERAGE(N40:O40)</f>
        <v>1000</v>
      </c>
      <c r="O45" s="98"/>
      <c r="P45" s="98">
        <f>AVERAGE(P40:Q40)</f>
        <v>1500</v>
      </c>
      <c r="Q45" s="98"/>
      <c r="R45" s="98" t="s">
        <v>194</v>
      </c>
      <c r="S45" s="98"/>
      <c r="T45" s="98" t="s">
        <v>182</v>
      </c>
      <c r="U45" s="98"/>
    </row>
    <row r="46" spans="2:33" ht="18" customHeight="1"/>
    <row r="47" spans="2:33" ht="18" customHeight="1">
      <c r="C47" s="22" t="s">
        <v>245</v>
      </c>
      <c r="D47" s="95" t="s">
        <v>241</v>
      </c>
      <c r="E47" s="95"/>
      <c r="F47" s="95"/>
      <c r="G47" s="95"/>
      <c r="H47" s="95"/>
      <c r="I47" s="95"/>
      <c r="J47" s="95"/>
      <c r="K47" s="95"/>
      <c r="L47" s="95"/>
    </row>
    <row r="48" spans="2:33" ht="18" customHeight="1">
      <c r="D48" s="95" t="s">
        <v>184</v>
      </c>
      <c r="E48" s="95"/>
      <c r="F48" s="95"/>
      <c r="G48" s="95"/>
      <c r="H48" s="95"/>
      <c r="I48" s="95"/>
      <c r="J48" s="95"/>
      <c r="K48" s="95"/>
      <c r="L48" s="95"/>
    </row>
    <row r="49" spans="2:21" ht="18" customHeight="1">
      <c r="B49" s="14" t="s">
        <v>52</v>
      </c>
      <c r="D49" s="89" t="s">
        <v>101</v>
      </c>
      <c r="E49" s="89"/>
      <c r="F49" s="89" t="s">
        <v>102</v>
      </c>
      <c r="G49" s="89"/>
      <c r="H49" s="89" t="s">
        <v>103</v>
      </c>
      <c r="I49" s="89"/>
      <c r="J49" s="89" t="s">
        <v>104</v>
      </c>
      <c r="K49" s="89"/>
      <c r="L49" s="89" t="s">
        <v>105</v>
      </c>
      <c r="M49" s="89"/>
      <c r="N49" s="89" t="s">
        <v>106</v>
      </c>
      <c r="O49" s="89"/>
      <c r="P49" s="89" t="s">
        <v>107</v>
      </c>
      <c r="Q49" s="89"/>
      <c r="R49" s="89" t="s">
        <v>108</v>
      </c>
      <c r="S49" s="89"/>
      <c r="T49" s="89" t="s">
        <v>109</v>
      </c>
      <c r="U49" s="89"/>
    </row>
    <row r="50" spans="2:21" ht="18" customHeight="1">
      <c r="C50" s="6" t="s">
        <v>85</v>
      </c>
      <c r="D50" s="14" t="s">
        <v>51</v>
      </c>
      <c r="E50" s="14" t="s">
        <v>38</v>
      </c>
      <c r="F50" s="14" t="s">
        <v>51</v>
      </c>
      <c r="G50" s="14" t="s">
        <v>38</v>
      </c>
      <c r="H50" s="14" t="s">
        <v>51</v>
      </c>
      <c r="I50" s="14" t="s">
        <v>38</v>
      </c>
      <c r="J50" s="14" t="s">
        <v>51</v>
      </c>
      <c r="K50" s="14" t="s">
        <v>38</v>
      </c>
      <c r="L50" s="14" t="s">
        <v>51</v>
      </c>
      <c r="M50" s="14" t="s">
        <v>38</v>
      </c>
      <c r="N50" s="14" t="s">
        <v>51</v>
      </c>
      <c r="O50" s="14" t="s">
        <v>38</v>
      </c>
      <c r="P50" s="14" t="s">
        <v>51</v>
      </c>
      <c r="Q50" s="14" t="s">
        <v>38</v>
      </c>
      <c r="R50" s="14" t="s">
        <v>51</v>
      </c>
      <c r="S50" s="14" t="s">
        <v>38</v>
      </c>
      <c r="T50" s="14" t="s">
        <v>51</v>
      </c>
      <c r="U50" s="14" t="s">
        <v>38</v>
      </c>
    </row>
    <row r="51" spans="2:21" ht="18" customHeight="1">
      <c r="C51" s="24" t="s">
        <v>64</v>
      </c>
      <c r="D51" s="54" t="s">
        <v>194</v>
      </c>
      <c r="E51" s="54" t="s">
        <v>194</v>
      </c>
      <c r="F51" s="54">
        <v>309.7560862735258</v>
      </c>
      <c r="G51" s="54">
        <v>93.007911760561242</v>
      </c>
      <c r="H51" s="99" t="s">
        <v>187</v>
      </c>
      <c r="I51" s="99"/>
      <c r="J51" s="54" t="s">
        <v>194</v>
      </c>
      <c r="K51" s="54" t="s">
        <v>194</v>
      </c>
      <c r="L51" s="99" t="s">
        <v>187</v>
      </c>
      <c r="M51" s="99"/>
      <c r="N51" s="54">
        <v>497.00983294634506</v>
      </c>
      <c r="O51" s="54">
        <v>329.41141939894879</v>
      </c>
      <c r="P51" s="99" t="s">
        <v>187</v>
      </c>
      <c r="Q51" s="99"/>
      <c r="R51" s="54">
        <v>478.437347015662</v>
      </c>
      <c r="S51" s="54" t="s">
        <v>92</v>
      </c>
      <c r="T51" s="54" t="s">
        <v>181</v>
      </c>
      <c r="U51" s="54" t="s">
        <v>181</v>
      </c>
    </row>
    <row r="52" spans="2:21" ht="18" customHeight="1">
      <c r="C52" s="24" t="s">
        <v>57</v>
      </c>
      <c r="D52" s="54" t="s">
        <v>194</v>
      </c>
      <c r="E52" s="54" t="s">
        <v>194</v>
      </c>
      <c r="F52" s="54" t="s">
        <v>194</v>
      </c>
      <c r="G52" s="54" t="s">
        <v>194</v>
      </c>
      <c r="H52" s="99" t="s">
        <v>187</v>
      </c>
      <c r="I52" s="99"/>
      <c r="J52" s="54" t="s">
        <v>194</v>
      </c>
      <c r="K52" s="54" t="s">
        <v>194</v>
      </c>
      <c r="L52" s="99" t="s">
        <v>187</v>
      </c>
      <c r="M52" s="99"/>
      <c r="N52" s="54">
        <v>592.06686196954672</v>
      </c>
      <c r="O52" s="54">
        <v>586.26121087781394</v>
      </c>
      <c r="P52" s="99" t="s">
        <v>187</v>
      </c>
      <c r="Q52" s="99"/>
      <c r="R52" s="54">
        <v>328.93596352502044</v>
      </c>
      <c r="S52" s="54" t="s">
        <v>92</v>
      </c>
      <c r="T52" s="54" t="s">
        <v>181</v>
      </c>
      <c r="U52" s="54" t="s">
        <v>181</v>
      </c>
    </row>
    <row r="53" spans="2:21" ht="18" customHeight="1">
      <c r="C53" s="20">
        <v>134056</v>
      </c>
      <c r="D53" s="54" t="s">
        <v>194</v>
      </c>
      <c r="E53" s="54" t="s">
        <v>194</v>
      </c>
      <c r="F53" s="54" t="s">
        <v>194</v>
      </c>
      <c r="G53" s="54" t="s">
        <v>194</v>
      </c>
      <c r="H53" s="99" t="s">
        <v>187</v>
      </c>
      <c r="I53" s="99"/>
      <c r="J53" s="54">
        <v>177.22562936384031</v>
      </c>
      <c r="K53" s="54">
        <v>797.32384727501517</v>
      </c>
      <c r="L53" s="99" t="s">
        <v>187</v>
      </c>
      <c r="M53" s="99"/>
      <c r="N53" s="54" t="s">
        <v>194</v>
      </c>
      <c r="O53" s="54" t="s">
        <v>194</v>
      </c>
      <c r="P53" s="99" t="s">
        <v>187</v>
      </c>
      <c r="Q53" s="99"/>
      <c r="R53" s="54" t="s">
        <v>194</v>
      </c>
      <c r="S53" s="54" t="s">
        <v>194</v>
      </c>
      <c r="T53" s="54" t="s">
        <v>194</v>
      </c>
      <c r="U53" s="54" t="s">
        <v>194</v>
      </c>
    </row>
    <row r="54" spans="2:21" ht="18" customHeight="1"/>
    <row r="55" spans="2:21" ht="18" customHeight="1">
      <c r="B55" s="14" t="s">
        <v>110</v>
      </c>
    </row>
    <row r="56" spans="2:21" ht="18" customHeight="1">
      <c r="C56" s="24" t="s">
        <v>64</v>
      </c>
      <c r="D56" s="98" t="s">
        <v>194</v>
      </c>
      <c r="E56" s="98"/>
      <c r="F56" s="91">
        <f>AVERAGE(F51:G51)</f>
        <v>201.38199901704351</v>
      </c>
      <c r="G56" s="91"/>
      <c r="H56" s="91" t="s">
        <v>182</v>
      </c>
      <c r="I56" s="91"/>
      <c r="J56" s="98" t="s">
        <v>194</v>
      </c>
      <c r="K56" s="98"/>
      <c r="L56" s="91" t="s">
        <v>182</v>
      </c>
      <c r="M56" s="91"/>
      <c r="N56" s="91">
        <f>AVERAGE(N51:O51)</f>
        <v>413.21062617264693</v>
      </c>
      <c r="O56" s="91"/>
      <c r="P56" s="91" t="s">
        <v>182</v>
      </c>
      <c r="Q56" s="91"/>
      <c r="R56" s="91">
        <v>239</v>
      </c>
      <c r="S56" s="91"/>
      <c r="T56" s="91" t="s">
        <v>182</v>
      </c>
      <c r="U56" s="91"/>
    </row>
    <row r="57" spans="2:21" ht="18" customHeight="1">
      <c r="C57" s="24" t="s">
        <v>57</v>
      </c>
      <c r="D57" s="98" t="s">
        <v>194</v>
      </c>
      <c r="E57" s="98"/>
      <c r="F57" s="98" t="s">
        <v>194</v>
      </c>
      <c r="G57" s="98"/>
      <c r="H57" s="91" t="s">
        <v>182</v>
      </c>
      <c r="I57" s="91"/>
      <c r="J57" s="98" t="s">
        <v>194</v>
      </c>
      <c r="K57" s="98"/>
      <c r="L57" s="91" t="s">
        <v>182</v>
      </c>
      <c r="M57" s="91"/>
      <c r="N57" s="91">
        <f>AVERAGE(N52:O52)</f>
        <v>589.16403642368027</v>
      </c>
      <c r="O57" s="91"/>
      <c r="P57" s="91" t="s">
        <v>182</v>
      </c>
      <c r="Q57" s="91"/>
      <c r="R57" s="91">
        <v>165</v>
      </c>
      <c r="S57" s="91"/>
      <c r="T57" s="91" t="s">
        <v>182</v>
      </c>
      <c r="U57" s="91"/>
    </row>
    <row r="58" spans="2:21" ht="18" customHeight="1">
      <c r="C58" s="20">
        <v>134056</v>
      </c>
      <c r="D58" s="98" t="s">
        <v>194</v>
      </c>
      <c r="E58" s="98"/>
      <c r="F58" s="98" t="s">
        <v>194</v>
      </c>
      <c r="G58" s="98"/>
      <c r="H58" s="91" t="s">
        <v>182</v>
      </c>
      <c r="I58" s="91"/>
      <c r="J58" s="91">
        <f>AVERAGE(J53:K53)</f>
        <v>487.27473831942774</v>
      </c>
      <c r="K58" s="91"/>
      <c r="L58" s="91" t="s">
        <v>182</v>
      </c>
      <c r="M58" s="91"/>
      <c r="N58" s="98" t="s">
        <v>194</v>
      </c>
      <c r="O58" s="98"/>
      <c r="P58" s="91" t="s">
        <v>182</v>
      </c>
      <c r="Q58" s="91"/>
      <c r="R58" s="98" t="s">
        <v>194</v>
      </c>
      <c r="S58" s="98"/>
      <c r="T58" s="98" t="s">
        <v>194</v>
      </c>
      <c r="U58" s="98"/>
    </row>
    <row r="59" spans="2:21" ht="18" customHeight="1">
      <c r="F59" s="27"/>
      <c r="H59" s="27"/>
      <c r="I59" s="27"/>
      <c r="J59" s="27"/>
    </row>
    <row r="60" spans="2:21" ht="18" customHeight="1">
      <c r="C60" s="22" t="s">
        <v>247</v>
      </c>
      <c r="D60" s="95" t="s">
        <v>263</v>
      </c>
      <c r="E60" s="95"/>
      <c r="F60" s="95"/>
      <c r="G60" s="95"/>
      <c r="H60" s="95"/>
      <c r="I60" s="95"/>
      <c r="J60" s="95"/>
      <c r="K60" s="95"/>
      <c r="L60" s="95"/>
    </row>
    <row r="61" spans="2:21" ht="18" customHeight="1">
      <c r="B61" s="14" t="s">
        <v>52</v>
      </c>
      <c r="C61" s="62" t="s">
        <v>84</v>
      </c>
      <c r="D61" s="64" t="s">
        <v>211</v>
      </c>
      <c r="E61" s="62" t="s">
        <v>202</v>
      </c>
      <c r="F61" s="14" t="s">
        <v>275</v>
      </c>
      <c r="G61" s="14" t="s">
        <v>276</v>
      </c>
    </row>
    <row r="62" spans="2:21" ht="18" customHeight="1">
      <c r="C62" s="62">
        <v>100109</v>
      </c>
      <c r="D62" s="40">
        <v>180</v>
      </c>
      <c r="E62" s="70">
        <f t="shared" ref="E62:E73" si="2">LOG10(D62)</f>
        <v>2.255272505103306</v>
      </c>
      <c r="F62" s="14">
        <f>AVERAGE(E62:E70)</f>
        <v>2.7469974930140642</v>
      </c>
      <c r="G62" s="14">
        <f>STDEVA(E62:E70)</f>
        <v>0.63600750675606932</v>
      </c>
    </row>
    <row r="63" spans="2:21" ht="18" customHeight="1">
      <c r="C63" s="62">
        <v>116004</v>
      </c>
      <c r="D63" s="40">
        <v>77</v>
      </c>
      <c r="E63" s="70">
        <f t="shared" si="2"/>
        <v>1.8864907251724818</v>
      </c>
      <c r="F63" s="27"/>
    </row>
    <row r="64" spans="2:21" ht="18" customHeight="1">
      <c r="C64" s="62">
        <v>116008</v>
      </c>
      <c r="D64" s="40">
        <v>376</v>
      </c>
      <c r="E64" s="70">
        <f t="shared" si="2"/>
        <v>2.5751878449276608</v>
      </c>
      <c r="F64" s="27"/>
    </row>
    <row r="65" spans="2:12" ht="18" customHeight="1">
      <c r="C65" s="63">
        <v>110113</v>
      </c>
      <c r="D65" s="40">
        <v>9157</v>
      </c>
      <c r="E65" s="70">
        <f t="shared" si="2"/>
        <v>3.9617532141867824</v>
      </c>
    </row>
    <row r="66" spans="2:12" ht="18" customHeight="1">
      <c r="C66" s="63">
        <v>140052</v>
      </c>
      <c r="D66" s="40">
        <v>1764</v>
      </c>
      <c r="E66" s="70">
        <f t="shared" si="2"/>
        <v>3.2464985807958011</v>
      </c>
      <c r="F66" s="27"/>
    </row>
    <row r="67" spans="2:12" ht="18" customHeight="1">
      <c r="C67" s="63">
        <v>134018</v>
      </c>
      <c r="D67" s="40">
        <v>1835</v>
      </c>
      <c r="E67" s="70">
        <f t="shared" si="2"/>
        <v>3.2636360685881081</v>
      </c>
      <c r="F67" s="27"/>
    </row>
    <row r="68" spans="2:12" ht="18" customHeight="1">
      <c r="C68" s="24" t="s">
        <v>64</v>
      </c>
      <c r="D68" s="40">
        <v>253.2</v>
      </c>
      <c r="E68" s="70">
        <f t="shared" si="2"/>
        <v>2.4034637013453173</v>
      </c>
      <c r="F68" s="27"/>
    </row>
    <row r="69" spans="2:12" ht="18" customHeight="1">
      <c r="C69" s="24" t="s">
        <v>57</v>
      </c>
      <c r="D69" s="40">
        <v>525.5</v>
      </c>
      <c r="E69" s="70">
        <f t="shared" si="2"/>
        <v>2.7205727203642609</v>
      </c>
      <c r="F69" s="27"/>
    </row>
    <row r="70" spans="2:12" ht="18" customHeight="1">
      <c r="C70" s="63">
        <v>134056</v>
      </c>
      <c r="D70" s="40">
        <v>257.10000000000002</v>
      </c>
      <c r="E70" s="70">
        <f t="shared" si="2"/>
        <v>2.4101020766428607</v>
      </c>
      <c r="F70" s="27"/>
    </row>
    <row r="71" spans="2:12" ht="18" customHeight="1">
      <c r="C71" s="62" t="s">
        <v>97</v>
      </c>
      <c r="D71" s="40">
        <v>7590416</v>
      </c>
      <c r="E71" s="70">
        <f t="shared" si="2"/>
        <v>6.8802655784717102</v>
      </c>
      <c r="F71" s="39">
        <v>6.0641897912966982</v>
      </c>
      <c r="G71" s="14">
        <v>1.0284260183154674</v>
      </c>
    </row>
    <row r="72" spans="2:12" ht="18" customHeight="1">
      <c r="C72" s="62" t="s">
        <v>98</v>
      </c>
      <c r="D72" s="40">
        <v>28253</v>
      </c>
      <c r="E72" s="70">
        <f t="shared" si="2"/>
        <v>4.4510645694747835</v>
      </c>
      <c r="F72" s="27"/>
    </row>
    <row r="73" spans="2:12" ht="18" customHeight="1">
      <c r="C73" s="62" t="s">
        <v>99</v>
      </c>
      <c r="D73" s="40">
        <v>8459509</v>
      </c>
      <c r="E73" s="70">
        <f t="shared" si="2"/>
        <v>6.9273451568003939</v>
      </c>
      <c r="F73" s="27"/>
    </row>
    <row r="74" spans="2:12" ht="18" customHeight="1">
      <c r="C74" s="62" t="s">
        <v>100</v>
      </c>
      <c r="D74" s="40" t="s">
        <v>279</v>
      </c>
      <c r="E74" s="55" t="s">
        <v>279</v>
      </c>
      <c r="F74" s="27"/>
    </row>
    <row r="75" spans="2:12" ht="18" customHeight="1">
      <c r="C75" s="62" t="s">
        <v>208</v>
      </c>
      <c r="D75" s="40">
        <v>504734</v>
      </c>
      <c r="E75" s="70">
        <f>LOG10(D75)</f>
        <v>5.7030625607571412</v>
      </c>
      <c r="F75" s="27"/>
    </row>
    <row r="76" spans="2:12" ht="18" customHeight="1">
      <c r="C76" s="62" t="s">
        <v>209</v>
      </c>
      <c r="D76" s="40">
        <v>2286710</v>
      </c>
      <c r="E76" s="70">
        <f>LOG10(D76)</f>
        <v>6.359211090979465</v>
      </c>
      <c r="F76" s="27"/>
    </row>
    <row r="77" spans="2:12" ht="18" customHeight="1">
      <c r="F77" s="27"/>
      <c r="H77" s="27"/>
      <c r="I77" s="27"/>
      <c r="J77" s="27"/>
    </row>
    <row r="78" spans="2:12" ht="18" customHeight="1">
      <c r="C78" s="22" t="s">
        <v>248</v>
      </c>
      <c r="D78" s="95" t="s">
        <v>284</v>
      </c>
      <c r="E78" s="95"/>
      <c r="F78" s="95"/>
      <c r="G78" s="95"/>
      <c r="H78" s="95"/>
      <c r="I78" s="95"/>
      <c r="J78" s="95"/>
      <c r="K78" s="95"/>
      <c r="L78" s="95"/>
    </row>
    <row r="79" spans="2:12" s="6" customFormat="1" ht="18" customHeight="1">
      <c r="B79" s="6" t="s">
        <v>52</v>
      </c>
      <c r="D79" s="89" t="s">
        <v>112</v>
      </c>
      <c r="E79" s="89"/>
      <c r="F79" s="89" t="s">
        <v>113</v>
      </c>
      <c r="G79" s="89"/>
      <c r="H79" s="28"/>
      <c r="I79" s="28"/>
      <c r="J79" s="28"/>
      <c r="K79" s="28"/>
    </row>
    <row r="80" spans="2:12" s="6" customFormat="1" ht="18" customHeight="1">
      <c r="B80" s="55"/>
      <c r="C80" s="6" t="s">
        <v>85</v>
      </c>
      <c r="D80" s="6" t="s">
        <v>51</v>
      </c>
      <c r="E80" s="6" t="s">
        <v>38</v>
      </c>
      <c r="F80" s="6" t="s">
        <v>51</v>
      </c>
      <c r="G80" s="6" t="s">
        <v>38</v>
      </c>
      <c r="H80" s="28"/>
    </row>
    <row r="81" spans="2:31" s="6" customFormat="1" ht="18" customHeight="1">
      <c r="B81" s="55"/>
      <c r="C81" s="6" t="s">
        <v>97</v>
      </c>
      <c r="D81" s="48" t="s">
        <v>179</v>
      </c>
      <c r="E81" s="48" t="s">
        <v>179</v>
      </c>
      <c r="F81" s="48" t="s">
        <v>179</v>
      </c>
      <c r="G81" s="48" t="s">
        <v>179</v>
      </c>
      <c r="H81" s="28"/>
      <c r="S81" s="36"/>
      <c r="T81" s="36"/>
      <c r="U81" s="36"/>
      <c r="V81" s="37"/>
      <c r="W81" s="37"/>
      <c r="X81" s="37"/>
      <c r="Y81" s="24"/>
      <c r="Z81" s="24"/>
      <c r="AA81" s="37"/>
      <c r="AB81" s="36"/>
      <c r="AC81" s="36"/>
      <c r="AD81" s="36"/>
      <c r="AE81" s="36"/>
    </row>
    <row r="82" spans="2:31" s="6" customFormat="1" ht="18" customHeight="1">
      <c r="B82" s="55"/>
      <c r="C82" s="6" t="s">
        <v>98</v>
      </c>
      <c r="D82" s="48" t="s">
        <v>179</v>
      </c>
      <c r="E82" s="48" t="s">
        <v>179</v>
      </c>
      <c r="F82" s="48" t="s">
        <v>179</v>
      </c>
      <c r="G82" s="48" t="s">
        <v>179</v>
      </c>
      <c r="H82" s="28"/>
      <c r="I82" s="47"/>
      <c r="S82" s="36"/>
      <c r="T82" s="36"/>
      <c r="U82" s="28"/>
      <c r="V82" s="28"/>
      <c r="W82" s="28"/>
      <c r="X82" s="36"/>
      <c r="Y82" s="36"/>
      <c r="Z82" s="36"/>
      <c r="AA82" s="36"/>
      <c r="AB82" s="36"/>
      <c r="AC82" s="36"/>
      <c r="AD82" s="36"/>
      <c r="AE82" s="49"/>
    </row>
    <row r="83" spans="2:31" s="6" customFormat="1" ht="18" customHeight="1">
      <c r="B83" s="55"/>
      <c r="C83" s="6" t="s">
        <v>99</v>
      </c>
      <c r="D83" s="48" t="s">
        <v>179</v>
      </c>
      <c r="E83" s="48" t="s">
        <v>179</v>
      </c>
      <c r="F83" s="48" t="s">
        <v>179</v>
      </c>
      <c r="G83" s="48" t="s">
        <v>179</v>
      </c>
      <c r="H83" s="28"/>
      <c r="I83" s="47"/>
      <c r="M83" s="28"/>
      <c r="N83" s="28"/>
      <c r="Q83" s="28"/>
      <c r="R83" s="28"/>
      <c r="S83" s="28"/>
      <c r="T83" s="28"/>
    </row>
    <row r="84" spans="2:31" s="6" customFormat="1" ht="18" customHeight="1">
      <c r="B84" s="55"/>
      <c r="C84" s="6" t="s">
        <v>100</v>
      </c>
      <c r="D84" s="48" t="s">
        <v>179</v>
      </c>
      <c r="E84" s="48" t="s">
        <v>179</v>
      </c>
      <c r="F84" s="48" t="s">
        <v>179</v>
      </c>
      <c r="G84" s="48" t="s">
        <v>179</v>
      </c>
      <c r="I84" s="47"/>
      <c r="M84" s="28"/>
      <c r="N84" s="28"/>
      <c r="Q84" s="28"/>
      <c r="R84" s="28"/>
      <c r="S84" s="28"/>
      <c r="T84" s="28"/>
      <c r="V84" s="28"/>
      <c r="Y84" s="28"/>
    </row>
    <row r="85" spans="2:31" s="6" customFormat="1" ht="18" customHeight="1">
      <c r="B85" s="55"/>
      <c r="C85" s="50" t="s">
        <v>210</v>
      </c>
      <c r="D85" s="51" t="s">
        <v>179</v>
      </c>
      <c r="E85" s="51" t="s">
        <v>179</v>
      </c>
      <c r="F85" s="51" t="s">
        <v>179</v>
      </c>
      <c r="G85" s="51" t="s">
        <v>179</v>
      </c>
      <c r="I85" s="47"/>
      <c r="M85" s="28"/>
      <c r="N85" s="28"/>
      <c r="Q85" s="28"/>
      <c r="R85" s="28"/>
      <c r="S85" s="28"/>
      <c r="T85" s="28"/>
    </row>
    <row r="86" spans="2:31" s="6" customFormat="1" ht="18" customHeight="1">
      <c r="B86" s="55"/>
      <c r="C86" s="6" t="s">
        <v>201</v>
      </c>
      <c r="D86" s="51" t="s">
        <v>179</v>
      </c>
      <c r="E86" s="51" t="s">
        <v>179</v>
      </c>
      <c r="F86" s="51" t="s">
        <v>179</v>
      </c>
      <c r="G86" s="51" t="s">
        <v>179</v>
      </c>
      <c r="I86" s="47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2:31" s="6" customFormat="1" ht="18" customHeight="1">
      <c r="B87" s="6" t="s">
        <v>110</v>
      </c>
      <c r="C87" s="29"/>
      <c r="D87" s="29"/>
      <c r="E87" s="29"/>
    </row>
    <row r="88" spans="2:31" s="6" customFormat="1" ht="18" customHeight="1">
      <c r="C88" s="82" t="s">
        <v>281</v>
      </c>
      <c r="D88" s="92" t="s">
        <v>111</v>
      </c>
      <c r="E88" s="92"/>
      <c r="F88" s="92" t="s">
        <v>111</v>
      </c>
      <c r="G88" s="92"/>
      <c r="K88" s="60"/>
    </row>
    <row r="89" spans="2:31" s="6" customFormat="1" ht="18" customHeight="1">
      <c r="C89" s="82" t="s">
        <v>98</v>
      </c>
      <c r="D89" s="92" t="s">
        <v>111</v>
      </c>
      <c r="E89" s="92"/>
      <c r="F89" s="92" t="s">
        <v>111</v>
      </c>
      <c r="G89" s="92"/>
      <c r="K89" s="60"/>
    </row>
    <row r="90" spans="2:31" s="6" customFormat="1" ht="18" customHeight="1">
      <c r="C90" s="82" t="s">
        <v>99</v>
      </c>
      <c r="D90" s="92" t="s">
        <v>111</v>
      </c>
      <c r="E90" s="92"/>
      <c r="F90" s="92" t="s">
        <v>111</v>
      </c>
      <c r="G90" s="92"/>
      <c r="K90" s="60"/>
    </row>
    <row r="91" spans="2:31" s="6" customFormat="1" ht="18" customHeight="1">
      <c r="C91" s="82" t="s">
        <v>100</v>
      </c>
      <c r="D91" s="92" t="s">
        <v>111</v>
      </c>
      <c r="E91" s="92"/>
      <c r="F91" s="92" t="s">
        <v>111</v>
      </c>
      <c r="G91" s="92"/>
      <c r="K91" s="60"/>
    </row>
    <row r="92" spans="2:31" s="6" customFormat="1" ht="18" customHeight="1">
      <c r="C92" s="82" t="s">
        <v>195</v>
      </c>
      <c r="D92" s="92" t="s">
        <v>111</v>
      </c>
      <c r="E92" s="92"/>
      <c r="F92" s="92" t="s">
        <v>111</v>
      </c>
      <c r="G92" s="92"/>
      <c r="I92" s="39"/>
      <c r="J92" s="60"/>
      <c r="K92" s="60"/>
    </row>
    <row r="93" spans="2:31" s="6" customFormat="1" ht="18" customHeight="1">
      <c r="C93" s="82" t="s">
        <v>196</v>
      </c>
      <c r="D93" s="92" t="s">
        <v>111</v>
      </c>
      <c r="E93" s="92"/>
      <c r="F93" s="92" t="s">
        <v>111</v>
      </c>
      <c r="G93" s="92"/>
      <c r="I93" s="39"/>
      <c r="J93" s="60"/>
      <c r="K93" s="60"/>
    </row>
    <row r="94" spans="2:31">
      <c r="L94" s="50"/>
      <c r="M94" s="50"/>
      <c r="N94" s="38"/>
      <c r="O94" s="50"/>
      <c r="Q94" s="50"/>
      <c r="R94" s="50"/>
    </row>
    <row r="95" spans="2:31" ht="15.75">
      <c r="C95" s="22" t="s">
        <v>280</v>
      </c>
      <c r="D95" s="95" t="s">
        <v>285</v>
      </c>
      <c r="E95" s="95"/>
      <c r="F95" s="95"/>
      <c r="G95" s="95"/>
      <c r="H95" s="95"/>
      <c r="I95" s="95"/>
      <c r="J95" s="95"/>
      <c r="K95" s="95"/>
      <c r="L95" s="95"/>
      <c r="O95" s="50"/>
      <c r="Q95" s="50"/>
      <c r="R95" s="50"/>
    </row>
    <row r="96" spans="2:31">
      <c r="B96" s="82" t="s">
        <v>52</v>
      </c>
      <c r="C96" s="82"/>
      <c r="D96" s="89" t="s">
        <v>112</v>
      </c>
      <c r="E96" s="89"/>
      <c r="F96" s="89" t="s">
        <v>113</v>
      </c>
      <c r="G96" s="89"/>
      <c r="H96" s="28"/>
      <c r="I96" s="28"/>
      <c r="J96" s="28"/>
      <c r="K96" s="28"/>
      <c r="L96" s="82"/>
      <c r="N96" s="38"/>
      <c r="O96" s="50"/>
      <c r="Q96" s="50"/>
      <c r="R96" s="50"/>
    </row>
    <row r="97" spans="2:18">
      <c r="B97" s="55"/>
      <c r="C97" s="82" t="s">
        <v>84</v>
      </c>
      <c r="D97" s="82" t="s">
        <v>37</v>
      </c>
      <c r="E97" s="82" t="s">
        <v>38</v>
      </c>
      <c r="F97" s="82" t="s">
        <v>37</v>
      </c>
      <c r="G97" s="82" t="s">
        <v>38</v>
      </c>
      <c r="H97" s="28"/>
      <c r="I97" s="82"/>
      <c r="J97" s="82"/>
      <c r="K97" s="82"/>
      <c r="L97" s="82"/>
      <c r="O97" s="50"/>
      <c r="Q97" s="50"/>
      <c r="R97" s="50"/>
    </row>
    <row r="98" spans="2:18">
      <c r="B98" s="55"/>
      <c r="C98" s="82">
        <v>100109</v>
      </c>
      <c r="D98" s="83">
        <v>688</v>
      </c>
      <c r="E98" s="83">
        <v>584</v>
      </c>
      <c r="F98" s="83">
        <v>1147</v>
      </c>
      <c r="G98" s="83">
        <v>1303</v>
      </c>
      <c r="H98" s="28"/>
      <c r="I98" s="82"/>
      <c r="J98" s="82"/>
      <c r="K98" s="82"/>
      <c r="L98" s="82"/>
      <c r="N98" s="38"/>
      <c r="O98" s="50"/>
      <c r="Q98" s="50"/>
      <c r="R98" s="50"/>
    </row>
    <row r="99" spans="2:18">
      <c r="B99" s="55"/>
      <c r="C99" s="82">
        <v>116004</v>
      </c>
      <c r="D99" s="83">
        <v>399</v>
      </c>
      <c r="E99" s="83">
        <v>379</v>
      </c>
      <c r="F99" s="83">
        <v>489</v>
      </c>
      <c r="G99" s="83">
        <v>547</v>
      </c>
      <c r="H99" s="28"/>
      <c r="I99" s="82"/>
      <c r="J99" s="82"/>
      <c r="K99" s="82"/>
      <c r="L99" s="82"/>
      <c r="M99" s="59"/>
      <c r="N99" s="52"/>
      <c r="O99" s="50"/>
    </row>
    <row r="100" spans="2:18">
      <c r="B100" s="55"/>
      <c r="C100" s="82">
        <v>116008</v>
      </c>
      <c r="D100" s="83">
        <v>745</v>
      </c>
      <c r="E100" s="83">
        <v>823</v>
      </c>
      <c r="F100" s="83">
        <v>1285</v>
      </c>
      <c r="G100" s="83">
        <v>1415</v>
      </c>
      <c r="H100" s="28"/>
      <c r="I100" s="82"/>
      <c r="J100" s="82"/>
      <c r="K100" s="82"/>
      <c r="L100" s="82"/>
      <c r="M100" s="59"/>
      <c r="N100" s="52"/>
      <c r="O100" s="50"/>
    </row>
    <row r="101" spans="2:18">
      <c r="B101" s="82"/>
      <c r="C101" s="84"/>
      <c r="D101" s="84"/>
      <c r="E101" s="84"/>
      <c r="F101" s="82"/>
      <c r="G101" s="82"/>
      <c r="H101" s="82"/>
      <c r="I101" s="82"/>
      <c r="J101" s="82"/>
      <c r="K101" s="82"/>
      <c r="L101" s="82"/>
    </row>
    <row r="102" spans="2:18">
      <c r="B102" s="82" t="s">
        <v>93</v>
      </c>
      <c r="C102" s="84"/>
      <c r="D102" s="84"/>
      <c r="E102" s="84"/>
      <c r="F102" s="82"/>
      <c r="G102" s="82"/>
      <c r="H102" s="82"/>
      <c r="I102" s="82"/>
      <c r="J102" s="82"/>
      <c r="K102" s="82"/>
      <c r="L102" s="82"/>
    </row>
    <row r="103" spans="2:18">
      <c r="B103" s="82"/>
      <c r="C103" s="84" t="s">
        <v>114</v>
      </c>
      <c r="D103" s="92">
        <f>AVERAGE(D98:E98)</f>
        <v>636</v>
      </c>
      <c r="E103" s="92"/>
      <c r="F103" s="92">
        <f>AVERAGE(F98:G98)</f>
        <v>1225</v>
      </c>
      <c r="G103" s="92"/>
      <c r="H103" s="82"/>
      <c r="I103" s="82"/>
      <c r="J103" s="82"/>
      <c r="K103" s="60"/>
      <c r="L103" s="82"/>
    </row>
    <row r="104" spans="2:18">
      <c r="B104" s="82"/>
      <c r="C104" s="84" t="s">
        <v>58</v>
      </c>
      <c r="D104" s="92">
        <f>AVERAGE(D99:E99)</f>
        <v>389</v>
      </c>
      <c r="E104" s="92"/>
      <c r="F104" s="92">
        <f>AVERAGE(F99:G99)</f>
        <v>518</v>
      </c>
      <c r="G104" s="92"/>
      <c r="H104" s="82"/>
      <c r="I104" s="82"/>
      <c r="J104" s="82"/>
      <c r="K104" s="60"/>
      <c r="L104" s="82"/>
    </row>
    <row r="105" spans="2:18">
      <c r="B105" s="82"/>
      <c r="C105" s="84" t="s">
        <v>115</v>
      </c>
      <c r="D105" s="92">
        <f>AVERAGE(D100:E100)</f>
        <v>784</v>
      </c>
      <c r="E105" s="92"/>
      <c r="F105" s="92">
        <f>AVERAGE(F100:G100)</f>
        <v>1350</v>
      </c>
      <c r="G105" s="92"/>
      <c r="H105" s="82"/>
      <c r="I105" s="82"/>
      <c r="J105" s="82"/>
      <c r="K105" s="60"/>
      <c r="L105" s="82"/>
    </row>
    <row r="107" spans="2:18" ht="15.75">
      <c r="C107" s="22" t="s">
        <v>282</v>
      </c>
      <c r="D107" s="95" t="s">
        <v>286</v>
      </c>
      <c r="E107" s="95"/>
      <c r="F107" s="95"/>
      <c r="G107" s="95"/>
      <c r="H107" s="95"/>
      <c r="I107" s="95"/>
      <c r="J107" s="95"/>
      <c r="K107" s="95"/>
      <c r="L107" s="95"/>
    </row>
    <row r="108" spans="2:18">
      <c r="B108" s="82" t="s">
        <v>52</v>
      </c>
      <c r="C108" s="82"/>
      <c r="D108" s="89" t="s">
        <v>112</v>
      </c>
      <c r="E108" s="89"/>
      <c r="F108" s="89" t="s">
        <v>113</v>
      </c>
      <c r="G108" s="89"/>
      <c r="H108" s="28"/>
      <c r="I108" s="28"/>
      <c r="J108" s="28"/>
      <c r="K108" s="28"/>
      <c r="L108" s="82"/>
    </row>
    <row r="109" spans="2:18">
      <c r="B109" s="55"/>
      <c r="C109" s="82" t="s">
        <v>84</v>
      </c>
      <c r="D109" s="82" t="s">
        <v>37</v>
      </c>
      <c r="E109" s="82" t="s">
        <v>38</v>
      </c>
      <c r="F109" s="82" t="s">
        <v>37</v>
      </c>
      <c r="G109" s="82" t="s">
        <v>38</v>
      </c>
      <c r="H109" s="28"/>
      <c r="I109" s="82"/>
      <c r="J109" s="82"/>
      <c r="K109" s="82"/>
      <c r="L109" s="82"/>
    </row>
    <row r="110" spans="2:18">
      <c r="B110" s="55"/>
      <c r="C110" s="83">
        <v>110113</v>
      </c>
      <c r="D110" s="83">
        <v>162</v>
      </c>
      <c r="E110" s="83">
        <v>166</v>
      </c>
      <c r="F110" s="83">
        <v>212</v>
      </c>
      <c r="G110" s="83">
        <v>174</v>
      </c>
      <c r="H110" s="82"/>
      <c r="I110" s="82"/>
      <c r="J110" s="82"/>
      <c r="K110" s="82"/>
      <c r="L110" s="82"/>
    </row>
    <row r="111" spans="2:18">
      <c r="B111" s="55"/>
      <c r="C111" s="83">
        <v>140052</v>
      </c>
      <c r="D111" s="83">
        <v>123</v>
      </c>
      <c r="E111" s="83">
        <v>151</v>
      </c>
      <c r="F111" s="83">
        <v>154.80000000000001</v>
      </c>
      <c r="G111" s="83">
        <v>181.2</v>
      </c>
      <c r="H111" s="82"/>
      <c r="I111" s="82"/>
      <c r="J111" s="82"/>
      <c r="K111" s="82"/>
      <c r="L111" s="82"/>
    </row>
    <row r="112" spans="2:18">
      <c r="B112" s="55"/>
      <c r="C112" s="83">
        <v>134018</v>
      </c>
      <c r="D112" s="83">
        <v>134</v>
      </c>
      <c r="E112" s="83">
        <v>166</v>
      </c>
      <c r="F112" s="83">
        <v>124</v>
      </c>
      <c r="G112" s="83">
        <v>136</v>
      </c>
      <c r="H112" s="82"/>
      <c r="I112" s="82"/>
      <c r="J112" s="82"/>
      <c r="K112" s="82"/>
      <c r="L112" s="82"/>
    </row>
    <row r="113" spans="2:12">
      <c r="B113" s="82"/>
      <c r="C113" s="84"/>
      <c r="D113" s="84"/>
      <c r="E113" s="84"/>
      <c r="F113" s="82"/>
      <c r="G113" s="82"/>
      <c r="H113" s="82"/>
      <c r="I113" s="82"/>
      <c r="J113" s="82"/>
      <c r="K113" s="82"/>
      <c r="L113" s="82"/>
    </row>
    <row r="114" spans="2:12">
      <c r="B114" s="82" t="s">
        <v>93</v>
      </c>
      <c r="C114" s="84"/>
      <c r="D114" s="84"/>
      <c r="E114" s="84"/>
      <c r="F114" s="82"/>
      <c r="G114" s="82"/>
      <c r="H114" s="82"/>
      <c r="I114" s="82"/>
      <c r="J114" s="82"/>
      <c r="K114" s="82"/>
      <c r="L114" s="82"/>
    </row>
    <row r="115" spans="2:12">
      <c r="B115" s="82"/>
      <c r="C115" s="84" t="s">
        <v>116</v>
      </c>
      <c r="D115" s="92">
        <f>AVERAGE(D110:E110)</f>
        <v>164</v>
      </c>
      <c r="E115" s="92"/>
      <c r="F115" s="92">
        <f>AVERAGE(F110:G110)</f>
        <v>193</v>
      </c>
      <c r="G115" s="92"/>
      <c r="H115" s="82"/>
      <c r="I115" s="82"/>
      <c r="J115" s="82"/>
      <c r="K115" s="60"/>
      <c r="L115" s="82"/>
    </row>
    <row r="116" spans="2:12">
      <c r="B116" s="82"/>
      <c r="C116" s="84" t="s">
        <v>117</v>
      </c>
      <c r="D116" s="92">
        <f>AVERAGE(D111:E111)</f>
        <v>137</v>
      </c>
      <c r="E116" s="92"/>
      <c r="F116" s="92">
        <f>AVERAGE(F111:G111)</f>
        <v>168</v>
      </c>
      <c r="G116" s="92"/>
      <c r="H116" s="82"/>
      <c r="I116" s="39"/>
      <c r="J116" s="60"/>
      <c r="K116" s="60"/>
      <c r="L116" s="82"/>
    </row>
    <row r="117" spans="2:12">
      <c r="B117" s="82"/>
      <c r="C117" s="84" t="s">
        <v>118</v>
      </c>
      <c r="D117" s="92">
        <f>AVERAGE(D112:E112)</f>
        <v>150</v>
      </c>
      <c r="E117" s="92"/>
      <c r="F117" s="92">
        <f>AVERAGE(F112:G112)</f>
        <v>130</v>
      </c>
      <c r="G117" s="92"/>
      <c r="H117" s="82"/>
      <c r="I117" s="39"/>
      <c r="J117" s="60"/>
      <c r="K117" s="60"/>
      <c r="L117" s="82"/>
    </row>
    <row r="119" spans="2:12" ht="15.75">
      <c r="C119" s="22" t="s">
        <v>283</v>
      </c>
      <c r="D119" s="95" t="s">
        <v>287</v>
      </c>
      <c r="E119" s="95"/>
      <c r="F119" s="95"/>
      <c r="G119" s="95"/>
      <c r="H119" s="95"/>
      <c r="I119" s="95"/>
      <c r="J119" s="95"/>
      <c r="K119" s="95"/>
      <c r="L119" s="95"/>
    </row>
    <row r="120" spans="2:12">
      <c r="B120" s="82" t="s">
        <v>52</v>
      </c>
      <c r="C120" s="82"/>
      <c r="D120" s="89" t="s">
        <v>112</v>
      </c>
      <c r="E120" s="89"/>
      <c r="F120" s="89" t="s">
        <v>113</v>
      </c>
      <c r="G120" s="89"/>
      <c r="H120" s="28"/>
      <c r="I120" s="28"/>
      <c r="J120" s="28"/>
      <c r="K120" s="28"/>
      <c r="L120" s="82"/>
    </row>
    <row r="121" spans="2:12">
      <c r="B121" s="55"/>
      <c r="C121" s="82" t="s">
        <v>84</v>
      </c>
      <c r="D121" s="82" t="s">
        <v>37</v>
      </c>
      <c r="E121" s="82" t="s">
        <v>38</v>
      </c>
      <c r="F121" s="82" t="s">
        <v>37</v>
      </c>
      <c r="G121" s="82" t="s">
        <v>38</v>
      </c>
      <c r="H121" s="28"/>
      <c r="I121" s="82"/>
      <c r="J121" s="82"/>
      <c r="K121" s="82"/>
      <c r="L121" s="82"/>
    </row>
    <row r="122" spans="2:12">
      <c r="B122" s="55"/>
      <c r="C122" s="24" t="s">
        <v>64</v>
      </c>
      <c r="D122" s="83">
        <v>302</v>
      </c>
      <c r="E122" s="83">
        <v>328</v>
      </c>
      <c r="F122" s="83">
        <v>201</v>
      </c>
      <c r="G122" s="83">
        <v>183</v>
      </c>
      <c r="H122" s="82"/>
      <c r="I122" s="82"/>
      <c r="J122" s="82"/>
      <c r="K122" s="82"/>
      <c r="L122" s="82"/>
    </row>
    <row r="123" spans="2:12">
      <c r="B123" s="55"/>
      <c r="C123" s="24" t="s">
        <v>57</v>
      </c>
      <c r="D123" s="83">
        <v>179</v>
      </c>
      <c r="E123" s="83">
        <v>197</v>
      </c>
      <c r="F123" s="83">
        <v>1406</v>
      </c>
      <c r="G123" s="83">
        <v>1514</v>
      </c>
      <c r="H123" s="82"/>
      <c r="I123" s="82"/>
      <c r="J123" s="82"/>
      <c r="K123" s="82"/>
      <c r="L123" s="82"/>
    </row>
    <row r="124" spans="2:12">
      <c r="B124" s="55"/>
      <c r="C124" s="83">
        <v>134056</v>
      </c>
      <c r="D124" s="83">
        <v>390</v>
      </c>
      <c r="E124" s="83">
        <v>410</v>
      </c>
      <c r="F124" s="83">
        <v>323</v>
      </c>
      <c r="G124" s="83">
        <v>337</v>
      </c>
      <c r="H124" s="82"/>
      <c r="I124" s="82"/>
      <c r="J124" s="82"/>
      <c r="K124" s="82"/>
      <c r="L124" s="82"/>
    </row>
    <row r="125" spans="2:12">
      <c r="B125" s="82"/>
      <c r="C125" s="84"/>
      <c r="D125" s="84"/>
      <c r="E125" s="84"/>
      <c r="F125" s="82"/>
      <c r="G125" s="82"/>
      <c r="H125" s="82"/>
      <c r="I125" s="82"/>
      <c r="J125" s="82"/>
      <c r="K125" s="82"/>
      <c r="L125" s="82"/>
    </row>
    <row r="126" spans="2:12">
      <c r="B126" s="82" t="s">
        <v>93</v>
      </c>
      <c r="C126" s="84"/>
      <c r="D126" s="84"/>
      <c r="E126" s="84"/>
      <c r="F126" s="82"/>
      <c r="G126" s="82"/>
      <c r="H126" s="82"/>
      <c r="I126" s="82"/>
      <c r="J126" s="82"/>
      <c r="K126" s="82"/>
      <c r="L126" s="82"/>
    </row>
    <row r="127" spans="2:12">
      <c r="B127" s="82"/>
      <c r="C127" s="24" t="s">
        <v>64</v>
      </c>
      <c r="D127" s="92">
        <f>AVERAGE(D122:E122)</f>
        <v>315</v>
      </c>
      <c r="E127" s="92"/>
      <c r="F127" s="92">
        <f>AVERAGE(F122:G122)</f>
        <v>192</v>
      </c>
      <c r="G127" s="92"/>
      <c r="H127" s="82"/>
      <c r="I127" s="39"/>
      <c r="J127" s="60"/>
      <c r="K127" s="60"/>
      <c r="L127" s="82"/>
    </row>
    <row r="128" spans="2:12">
      <c r="B128" s="82"/>
      <c r="C128" s="24" t="s">
        <v>57</v>
      </c>
      <c r="D128" s="92">
        <f>AVERAGE(D123:E123)</f>
        <v>188</v>
      </c>
      <c r="E128" s="92"/>
      <c r="F128" s="92">
        <f>AVERAGE(F123:G123)</f>
        <v>1460</v>
      </c>
      <c r="G128" s="92"/>
      <c r="H128" s="82"/>
      <c r="I128" s="39"/>
      <c r="J128" s="60"/>
      <c r="K128" s="60"/>
      <c r="L128" s="82"/>
    </row>
    <row r="129" spans="2:12">
      <c r="B129" s="82"/>
      <c r="C129" s="83">
        <v>134056</v>
      </c>
      <c r="D129" s="92">
        <f>AVERAGE(D124:E124)</f>
        <v>400</v>
      </c>
      <c r="E129" s="92"/>
      <c r="F129" s="92">
        <f>AVERAGE(F124:G124)</f>
        <v>330</v>
      </c>
      <c r="G129" s="92"/>
      <c r="H129" s="82"/>
      <c r="I129" s="39"/>
      <c r="J129" s="60"/>
      <c r="K129" s="60"/>
      <c r="L129" s="82"/>
    </row>
  </sheetData>
  <mergeCells count="259">
    <mergeCell ref="D93:E93"/>
    <mergeCell ref="F93:G93"/>
    <mergeCell ref="T16:U16"/>
    <mergeCell ref="V16:W16"/>
    <mergeCell ref="T17:U17"/>
    <mergeCell ref="V17:W17"/>
    <mergeCell ref="T6:U6"/>
    <mergeCell ref="T7:U7"/>
    <mergeCell ref="V6:W6"/>
    <mergeCell ref="V7:W7"/>
    <mergeCell ref="T8:U8"/>
    <mergeCell ref="T9:U9"/>
    <mergeCell ref="V8:W8"/>
    <mergeCell ref="V9:W9"/>
    <mergeCell ref="N18:O18"/>
    <mergeCell ref="P18:Q18"/>
    <mergeCell ref="R18:S18"/>
    <mergeCell ref="X18:Y18"/>
    <mergeCell ref="D19:E19"/>
    <mergeCell ref="F19:G19"/>
    <mergeCell ref="H19:I19"/>
    <mergeCell ref="J19:K19"/>
    <mergeCell ref="L19:M19"/>
    <mergeCell ref="N19:O19"/>
    <mergeCell ref="P19:Q19"/>
    <mergeCell ref="R19:S19"/>
    <mergeCell ref="X19:Y19"/>
    <mergeCell ref="T18:U18"/>
    <mergeCell ref="T19:U19"/>
    <mergeCell ref="V18:W18"/>
    <mergeCell ref="V19:W19"/>
    <mergeCell ref="J4:K4"/>
    <mergeCell ref="N14:O14"/>
    <mergeCell ref="P14:Q14"/>
    <mergeCell ref="R14:S14"/>
    <mergeCell ref="X14:Y14"/>
    <mergeCell ref="D15:E15"/>
    <mergeCell ref="F15:G15"/>
    <mergeCell ref="H15:I15"/>
    <mergeCell ref="J15:K15"/>
    <mergeCell ref="L15:M15"/>
    <mergeCell ref="N15:O15"/>
    <mergeCell ref="T4:U4"/>
    <mergeCell ref="V4:W4"/>
    <mergeCell ref="T14:U14"/>
    <mergeCell ref="V14:W14"/>
    <mergeCell ref="T15:U15"/>
    <mergeCell ref="V15:W15"/>
    <mergeCell ref="D3:J3"/>
    <mergeCell ref="D2:L2"/>
    <mergeCell ref="P15:Q15"/>
    <mergeCell ref="R15:S15"/>
    <mergeCell ref="X15:Y15"/>
    <mergeCell ref="L4:M4"/>
    <mergeCell ref="N4:O4"/>
    <mergeCell ref="P4:Q4"/>
    <mergeCell ref="R4:S4"/>
    <mergeCell ref="X4:Y4"/>
    <mergeCell ref="D14:E14"/>
    <mergeCell ref="F14:G14"/>
    <mergeCell ref="H14:I14"/>
    <mergeCell ref="J14:K14"/>
    <mergeCell ref="L14:M14"/>
    <mergeCell ref="D4:E4"/>
    <mergeCell ref="F4:G4"/>
    <mergeCell ref="H8:I8"/>
    <mergeCell ref="H9:I9"/>
    <mergeCell ref="L8:M8"/>
    <mergeCell ref="L9:M9"/>
    <mergeCell ref="P8:Q8"/>
    <mergeCell ref="P9:Q9"/>
    <mergeCell ref="H4:I4"/>
    <mergeCell ref="D21:L21"/>
    <mergeCell ref="R16:S16"/>
    <mergeCell ref="X16:Y16"/>
    <mergeCell ref="D17:E17"/>
    <mergeCell ref="F17:G17"/>
    <mergeCell ref="H17:I17"/>
    <mergeCell ref="J17:K17"/>
    <mergeCell ref="L17:M17"/>
    <mergeCell ref="N17:O17"/>
    <mergeCell ref="P17:Q17"/>
    <mergeCell ref="R17:S17"/>
    <mergeCell ref="D16:E16"/>
    <mergeCell ref="F16:G16"/>
    <mergeCell ref="H16:I16"/>
    <mergeCell ref="J16:K16"/>
    <mergeCell ref="L16:M16"/>
    <mergeCell ref="N16:O16"/>
    <mergeCell ref="P16:Q16"/>
    <mergeCell ref="X17:Y17"/>
    <mergeCell ref="D18:E18"/>
    <mergeCell ref="F18:G18"/>
    <mergeCell ref="H18:I18"/>
    <mergeCell ref="J18:K18"/>
    <mergeCell ref="L18:M18"/>
    <mergeCell ref="D34:L34"/>
    <mergeCell ref="P23:Q23"/>
    <mergeCell ref="R23:S23"/>
    <mergeCell ref="T23:U23"/>
    <mergeCell ref="D30:E30"/>
    <mergeCell ref="F30:G30"/>
    <mergeCell ref="H30:I30"/>
    <mergeCell ref="J30:K30"/>
    <mergeCell ref="L30:M30"/>
    <mergeCell ref="N30:O30"/>
    <mergeCell ref="P30:Q30"/>
    <mergeCell ref="D23:E23"/>
    <mergeCell ref="F23:G23"/>
    <mergeCell ref="H23:I23"/>
    <mergeCell ref="J23:K23"/>
    <mergeCell ref="L23:M23"/>
    <mergeCell ref="N23:O23"/>
    <mergeCell ref="R30:S30"/>
    <mergeCell ref="T30:U30"/>
    <mergeCell ref="T31:U31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D31:E31"/>
    <mergeCell ref="F31:G31"/>
    <mergeCell ref="H31:I31"/>
    <mergeCell ref="J31:K31"/>
    <mergeCell ref="L31:M31"/>
    <mergeCell ref="N31:O31"/>
    <mergeCell ref="P31:Q31"/>
    <mergeCell ref="R31:S31"/>
    <mergeCell ref="H43:I43"/>
    <mergeCell ref="J43:K43"/>
    <mergeCell ref="L43:M43"/>
    <mergeCell ref="T43:U43"/>
    <mergeCell ref="N43:O43"/>
    <mergeCell ref="P43:Q43"/>
    <mergeCell ref="R43:S43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D43:E43"/>
    <mergeCell ref="T44:U44"/>
    <mergeCell ref="D45:E45"/>
    <mergeCell ref="F45:G45"/>
    <mergeCell ref="H45:I45"/>
    <mergeCell ref="J45:K45"/>
    <mergeCell ref="L45:M45"/>
    <mergeCell ref="N45:O45"/>
    <mergeCell ref="T45:U45"/>
    <mergeCell ref="P45:Q45"/>
    <mergeCell ref="R45:S45"/>
    <mergeCell ref="D44:E44"/>
    <mergeCell ref="F44:G44"/>
    <mergeCell ref="H44:I44"/>
    <mergeCell ref="J44:K44"/>
    <mergeCell ref="L44:M44"/>
    <mergeCell ref="N44:O44"/>
    <mergeCell ref="P44:Q44"/>
    <mergeCell ref="T49:U49"/>
    <mergeCell ref="D56:E56"/>
    <mergeCell ref="F56:G56"/>
    <mergeCell ref="H56:I56"/>
    <mergeCell ref="J56:K56"/>
    <mergeCell ref="L56:M56"/>
    <mergeCell ref="N56:O56"/>
    <mergeCell ref="P56:Q56"/>
    <mergeCell ref="R56:S56"/>
    <mergeCell ref="T56:U56"/>
    <mergeCell ref="H51:I51"/>
    <mergeCell ref="H52:I52"/>
    <mergeCell ref="H53:I53"/>
    <mergeCell ref="L51:M51"/>
    <mergeCell ref="L52:M52"/>
    <mergeCell ref="L53:M53"/>
    <mergeCell ref="P51:Q51"/>
    <mergeCell ref="P52:Q52"/>
    <mergeCell ref="P53:Q53"/>
    <mergeCell ref="D49:E49"/>
    <mergeCell ref="F49:G49"/>
    <mergeCell ref="H49:I49"/>
    <mergeCell ref="J49:K49"/>
    <mergeCell ref="L49:M49"/>
    <mergeCell ref="T57:U57"/>
    <mergeCell ref="D58:E58"/>
    <mergeCell ref="F58:G58"/>
    <mergeCell ref="H58:I58"/>
    <mergeCell ref="N58:O58"/>
    <mergeCell ref="R58:S58"/>
    <mergeCell ref="T58:U58"/>
    <mergeCell ref="P58:Q58"/>
    <mergeCell ref="L58:M58"/>
    <mergeCell ref="D57:E57"/>
    <mergeCell ref="F57:G57"/>
    <mergeCell ref="H57:I57"/>
    <mergeCell ref="J57:K57"/>
    <mergeCell ref="L57:M57"/>
    <mergeCell ref="N57:O57"/>
    <mergeCell ref="P57:Q57"/>
    <mergeCell ref="J58:K58"/>
    <mergeCell ref="D22:L22"/>
    <mergeCell ref="D35:L35"/>
    <mergeCell ref="R44:S44"/>
    <mergeCell ref="D48:L48"/>
    <mergeCell ref="F90:G90"/>
    <mergeCell ref="F91:G91"/>
    <mergeCell ref="F92:G92"/>
    <mergeCell ref="D90:E90"/>
    <mergeCell ref="D91:E91"/>
    <mergeCell ref="D92:E92"/>
    <mergeCell ref="D79:E79"/>
    <mergeCell ref="F79:G79"/>
    <mergeCell ref="D88:E88"/>
    <mergeCell ref="D89:E89"/>
    <mergeCell ref="R57:S57"/>
    <mergeCell ref="F88:G88"/>
    <mergeCell ref="F89:G89"/>
    <mergeCell ref="D78:L78"/>
    <mergeCell ref="R49:S49"/>
    <mergeCell ref="D60:L60"/>
    <mergeCell ref="D47:L47"/>
    <mergeCell ref="N49:O49"/>
    <mergeCell ref="P49:Q49"/>
    <mergeCell ref="F43:G43"/>
    <mergeCell ref="D95:L95"/>
    <mergeCell ref="D96:E96"/>
    <mergeCell ref="F96:G96"/>
    <mergeCell ref="D103:E103"/>
    <mergeCell ref="F103:G103"/>
    <mergeCell ref="D104:E104"/>
    <mergeCell ref="F104:G104"/>
    <mergeCell ref="D105:E105"/>
    <mergeCell ref="F105:G105"/>
    <mergeCell ref="D115:E115"/>
    <mergeCell ref="F115:G115"/>
    <mergeCell ref="D116:E116"/>
    <mergeCell ref="F116:G116"/>
    <mergeCell ref="D117:E117"/>
    <mergeCell ref="F117:G117"/>
    <mergeCell ref="D107:L107"/>
    <mergeCell ref="D108:E108"/>
    <mergeCell ref="F108:G108"/>
    <mergeCell ref="D127:E127"/>
    <mergeCell ref="F127:G127"/>
    <mergeCell ref="D128:E128"/>
    <mergeCell ref="F128:G128"/>
    <mergeCell ref="D129:E129"/>
    <mergeCell ref="F129:G129"/>
    <mergeCell ref="D120:E120"/>
    <mergeCell ref="F120:G120"/>
    <mergeCell ref="D119:L119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47"/>
  <sheetViews>
    <sheetView topLeftCell="A13" workbookViewId="0">
      <selection activeCell="C19" sqref="C19:C21"/>
    </sheetView>
  </sheetViews>
  <sheetFormatPr defaultRowHeight="14.25"/>
  <cols>
    <col min="1" max="1" width="10.875" style="10" customWidth="1"/>
    <col min="2" max="2" width="10.5" style="10" customWidth="1"/>
    <col min="3" max="4" width="9" style="10"/>
    <col min="5" max="5" width="9.625" style="10" bestFit="1" customWidth="1"/>
    <col min="6" max="16384" width="9" style="10"/>
  </cols>
  <sheetData>
    <row r="2" spans="1:22" ht="18" customHeight="1">
      <c r="B2" s="72" t="s">
        <v>253</v>
      </c>
      <c r="C2" s="100" t="s">
        <v>135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ht="18" customHeight="1"/>
    <row r="4" spans="1:22" ht="18" customHeight="1">
      <c r="A4" s="10" t="s">
        <v>52</v>
      </c>
      <c r="B4" s="103" t="s">
        <v>131</v>
      </c>
      <c r="C4" s="102" t="s">
        <v>256</v>
      </c>
      <c r="D4" s="102"/>
      <c r="E4" s="102" t="s">
        <v>119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5" spans="1:22" ht="18" customHeight="1">
      <c r="B5" s="102"/>
      <c r="C5" s="102" t="s">
        <v>33</v>
      </c>
      <c r="D5" s="102" t="s">
        <v>29</v>
      </c>
      <c r="E5" s="102" t="s">
        <v>120</v>
      </c>
      <c r="F5" s="102"/>
      <c r="G5" s="102" t="s">
        <v>121</v>
      </c>
      <c r="H5" s="102"/>
      <c r="I5" s="102"/>
      <c r="J5" s="102"/>
      <c r="K5" s="102" t="s">
        <v>122</v>
      </c>
      <c r="L5" s="102"/>
      <c r="M5" s="102"/>
      <c r="N5" s="102"/>
      <c r="O5" s="102"/>
      <c r="P5" s="102"/>
      <c r="Q5" s="102" t="s">
        <v>123</v>
      </c>
      <c r="R5" s="102"/>
      <c r="S5" s="102"/>
      <c r="T5" s="102"/>
      <c r="U5" s="102"/>
      <c r="V5" s="102"/>
    </row>
    <row r="6" spans="1:22" ht="18" customHeight="1">
      <c r="B6" s="102"/>
      <c r="C6" s="102"/>
      <c r="D6" s="102"/>
      <c r="E6" s="102"/>
      <c r="F6" s="102"/>
      <c r="G6" s="102" t="s">
        <v>124</v>
      </c>
      <c r="H6" s="102"/>
      <c r="I6" s="102" t="s">
        <v>125</v>
      </c>
      <c r="J6" s="102"/>
      <c r="K6" s="102" t="s">
        <v>126</v>
      </c>
      <c r="L6" s="102"/>
      <c r="M6" s="102" t="s">
        <v>127</v>
      </c>
      <c r="N6" s="102"/>
      <c r="O6" s="102" t="s">
        <v>128</v>
      </c>
      <c r="P6" s="102"/>
      <c r="Q6" s="102" t="s">
        <v>126</v>
      </c>
      <c r="R6" s="102"/>
      <c r="S6" s="102" t="s">
        <v>127</v>
      </c>
      <c r="T6" s="102"/>
      <c r="U6" s="102" t="s">
        <v>128</v>
      </c>
      <c r="V6" s="102"/>
    </row>
    <row r="7" spans="1:22" ht="18" customHeight="1">
      <c r="A7" s="55"/>
      <c r="B7" s="35"/>
      <c r="C7" s="35"/>
      <c r="D7" s="35"/>
      <c r="E7" s="23" t="s">
        <v>37</v>
      </c>
      <c r="F7" s="23" t="s">
        <v>38</v>
      </c>
      <c r="G7" s="23" t="s">
        <v>37</v>
      </c>
      <c r="H7" s="23" t="s">
        <v>38</v>
      </c>
      <c r="I7" s="23" t="s">
        <v>37</v>
      </c>
      <c r="J7" s="23" t="s">
        <v>38</v>
      </c>
      <c r="K7" s="23" t="s">
        <v>37</v>
      </c>
      <c r="L7" s="23" t="s">
        <v>38</v>
      </c>
      <c r="M7" s="23" t="s">
        <v>37</v>
      </c>
      <c r="N7" s="23" t="s">
        <v>38</v>
      </c>
      <c r="O7" s="23" t="s">
        <v>37</v>
      </c>
      <c r="P7" s="23" t="s">
        <v>38</v>
      </c>
      <c r="Q7" s="23" t="s">
        <v>37</v>
      </c>
      <c r="R7" s="23" t="s">
        <v>38</v>
      </c>
      <c r="S7" s="23" t="s">
        <v>37</v>
      </c>
      <c r="T7" s="23" t="s">
        <v>38</v>
      </c>
      <c r="U7" s="23" t="s">
        <v>37</v>
      </c>
      <c r="V7" s="23" t="s">
        <v>38</v>
      </c>
    </row>
    <row r="8" spans="1:22" ht="18" customHeight="1">
      <c r="A8" s="55"/>
      <c r="B8" s="23" t="s">
        <v>132</v>
      </c>
      <c r="C8" s="90" t="s">
        <v>129</v>
      </c>
      <c r="D8" s="90" t="s">
        <v>129</v>
      </c>
      <c r="E8" s="58">
        <v>454519.61635128502</v>
      </c>
      <c r="F8" s="58">
        <v>676577.99983922858</v>
      </c>
      <c r="G8" s="58">
        <v>279540.0799099463</v>
      </c>
      <c r="H8" s="58">
        <v>193329.4048947017</v>
      </c>
      <c r="I8" s="58" t="s">
        <v>185</v>
      </c>
      <c r="J8" s="58" t="s">
        <v>185</v>
      </c>
      <c r="K8" s="58" t="s">
        <v>185</v>
      </c>
      <c r="L8" s="58" t="s">
        <v>185</v>
      </c>
      <c r="M8" s="58" t="s">
        <v>185</v>
      </c>
      <c r="N8" s="58" t="s">
        <v>185</v>
      </c>
      <c r="O8" s="58">
        <v>21627.004637054149</v>
      </c>
      <c r="P8" s="58">
        <v>14364.369489989971</v>
      </c>
      <c r="Q8" s="58" t="s">
        <v>185</v>
      </c>
      <c r="R8" s="58" t="s">
        <v>185</v>
      </c>
      <c r="S8" s="58" t="s">
        <v>185</v>
      </c>
      <c r="T8" s="58" t="s">
        <v>185</v>
      </c>
      <c r="U8" s="58" t="s">
        <v>185</v>
      </c>
      <c r="V8" s="58" t="s">
        <v>185</v>
      </c>
    </row>
    <row r="9" spans="1:22" ht="18" customHeight="1">
      <c r="A9" s="55"/>
      <c r="B9" s="23" t="s">
        <v>130</v>
      </c>
      <c r="C9" s="90"/>
      <c r="D9" s="90"/>
      <c r="E9" s="58">
        <v>46940.02041918764</v>
      </c>
      <c r="F9" s="58">
        <v>47795.740637185561</v>
      </c>
      <c r="G9" s="58">
        <v>18231.156772390332</v>
      </c>
      <c r="H9" s="58">
        <v>24867.677248606549</v>
      </c>
      <c r="I9" s="58">
        <v>17743.897885887029</v>
      </c>
      <c r="J9" s="58">
        <v>18836.141438114337</v>
      </c>
      <c r="K9" s="58" t="s">
        <v>185</v>
      </c>
      <c r="L9" s="58" t="s">
        <v>185</v>
      </c>
      <c r="M9" s="58" t="s">
        <v>185</v>
      </c>
      <c r="N9" s="58" t="s">
        <v>185</v>
      </c>
      <c r="O9" s="58" t="s">
        <v>185</v>
      </c>
      <c r="P9" s="58" t="s">
        <v>185</v>
      </c>
      <c r="Q9" s="58" t="s">
        <v>185</v>
      </c>
      <c r="R9" s="58" t="s">
        <v>185</v>
      </c>
      <c r="S9" s="58" t="s">
        <v>185</v>
      </c>
      <c r="T9" s="58" t="s">
        <v>185</v>
      </c>
      <c r="U9" s="58" t="s">
        <v>185</v>
      </c>
      <c r="V9" s="58" t="s">
        <v>185</v>
      </c>
    </row>
    <row r="10" spans="1:22" ht="18" customHeight="1">
      <c r="A10" s="57"/>
      <c r="B10" s="23"/>
      <c r="C10" s="23"/>
      <c r="D10" s="23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8" customHeight="1">
      <c r="A11" s="55"/>
      <c r="B11" s="24" t="s">
        <v>212</v>
      </c>
      <c r="C11" s="90" t="s">
        <v>133</v>
      </c>
      <c r="D11" s="90" t="s">
        <v>31</v>
      </c>
      <c r="E11" s="58" t="s">
        <v>185</v>
      </c>
      <c r="F11" s="58" t="s">
        <v>185</v>
      </c>
      <c r="G11" s="58" t="s">
        <v>185</v>
      </c>
      <c r="H11" s="58" t="s">
        <v>185</v>
      </c>
      <c r="I11" s="58" t="s">
        <v>185</v>
      </c>
      <c r="J11" s="58" t="s">
        <v>185</v>
      </c>
      <c r="K11" s="58" t="s">
        <v>185</v>
      </c>
      <c r="L11" s="58" t="s">
        <v>185</v>
      </c>
      <c r="M11" s="58" t="s">
        <v>185</v>
      </c>
      <c r="N11" s="58" t="s">
        <v>185</v>
      </c>
      <c r="O11" s="58" t="s">
        <v>185</v>
      </c>
      <c r="P11" s="58" t="s">
        <v>185</v>
      </c>
      <c r="Q11" s="58" t="s">
        <v>185</v>
      </c>
      <c r="R11" s="58" t="s">
        <v>185</v>
      </c>
      <c r="S11" s="58" t="s">
        <v>185</v>
      </c>
      <c r="T11" s="58" t="s">
        <v>185</v>
      </c>
      <c r="U11" s="58" t="s">
        <v>185</v>
      </c>
      <c r="V11" s="58" t="s">
        <v>185</v>
      </c>
    </row>
    <row r="12" spans="1:22" ht="18" customHeight="1">
      <c r="A12" s="55"/>
      <c r="B12" s="23">
        <v>116004</v>
      </c>
      <c r="C12" s="90"/>
      <c r="D12" s="90"/>
      <c r="E12" s="58" t="s">
        <v>185</v>
      </c>
      <c r="F12" s="58" t="s">
        <v>185</v>
      </c>
      <c r="G12" s="58" t="s">
        <v>185</v>
      </c>
      <c r="H12" s="58" t="s">
        <v>185</v>
      </c>
      <c r="I12" s="58" t="s">
        <v>185</v>
      </c>
      <c r="J12" s="58" t="s">
        <v>185</v>
      </c>
      <c r="K12" s="58" t="s">
        <v>185</v>
      </c>
      <c r="L12" s="58" t="s">
        <v>185</v>
      </c>
      <c r="M12" s="58" t="s">
        <v>185</v>
      </c>
      <c r="N12" s="58" t="s">
        <v>185</v>
      </c>
      <c r="O12" s="58" t="s">
        <v>185</v>
      </c>
      <c r="P12" s="58" t="s">
        <v>185</v>
      </c>
      <c r="Q12" s="58" t="s">
        <v>185</v>
      </c>
      <c r="R12" s="58" t="s">
        <v>185</v>
      </c>
      <c r="S12" s="58" t="s">
        <v>185</v>
      </c>
      <c r="T12" s="58" t="s">
        <v>185</v>
      </c>
      <c r="U12" s="58" t="s">
        <v>185</v>
      </c>
      <c r="V12" s="58" t="s">
        <v>185</v>
      </c>
    </row>
    <row r="13" spans="1:22" ht="18" customHeight="1">
      <c r="A13" s="55"/>
      <c r="B13" s="23">
        <v>116008</v>
      </c>
      <c r="C13" s="90"/>
      <c r="D13" s="90"/>
      <c r="E13" s="58" t="s">
        <v>185</v>
      </c>
      <c r="F13" s="58" t="s">
        <v>185</v>
      </c>
      <c r="G13" s="58" t="s">
        <v>185</v>
      </c>
      <c r="H13" s="58" t="s">
        <v>185</v>
      </c>
      <c r="I13" s="58" t="s">
        <v>185</v>
      </c>
      <c r="J13" s="58" t="s">
        <v>185</v>
      </c>
      <c r="K13" s="58" t="s">
        <v>185</v>
      </c>
      <c r="L13" s="58" t="s">
        <v>185</v>
      </c>
      <c r="M13" s="58" t="s">
        <v>185</v>
      </c>
      <c r="N13" s="58" t="s">
        <v>185</v>
      </c>
      <c r="O13" s="58" t="s">
        <v>185</v>
      </c>
      <c r="P13" s="58" t="s">
        <v>185</v>
      </c>
      <c r="Q13" s="58" t="s">
        <v>185</v>
      </c>
      <c r="R13" s="58" t="s">
        <v>185</v>
      </c>
      <c r="S13" s="58" t="s">
        <v>185</v>
      </c>
      <c r="T13" s="58" t="s">
        <v>185</v>
      </c>
      <c r="U13" s="58" t="s">
        <v>185</v>
      </c>
      <c r="V13" s="58" t="s">
        <v>185</v>
      </c>
    </row>
    <row r="14" spans="1:22" ht="18" customHeight="1">
      <c r="A14" s="57"/>
      <c r="B14" s="23"/>
      <c r="C14" s="23"/>
      <c r="D14" s="23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 ht="18" customHeight="1">
      <c r="A15" s="55"/>
      <c r="B15" s="23">
        <v>110113</v>
      </c>
      <c r="C15" s="90" t="s">
        <v>249</v>
      </c>
      <c r="D15" s="90" t="s">
        <v>250</v>
      </c>
      <c r="E15" s="58" t="s">
        <v>185</v>
      </c>
      <c r="F15" s="58" t="s">
        <v>185</v>
      </c>
      <c r="G15" s="58" t="s">
        <v>185</v>
      </c>
      <c r="H15" s="58" t="s">
        <v>185</v>
      </c>
      <c r="I15" s="58" t="s">
        <v>185</v>
      </c>
      <c r="J15" s="58" t="s">
        <v>185</v>
      </c>
      <c r="K15" s="58" t="s">
        <v>185</v>
      </c>
      <c r="L15" s="58" t="s">
        <v>185</v>
      </c>
      <c r="M15" s="58" t="s">
        <v>185</v>
      </c>
      <c r="N15" s="58" t="s">
        <v>185</v>
      </c>
      <c r="O15" s="58" t="s">
        <v>185</v>
      </c>
      <c r="P15" s="58" t="s">
        <v>185</v>
      </c>
      <c r="Q15" s="58" t="s">
        <v>185</v>
      </c>
      <c r="R15" s="58" t="s">
        <v>185</v>
      </c>
      <c r="S15" s="58" t="s">
        <v>185</v>
      </c>
      <c r="T15" s="58" t="s">
        <v>185</v>
      </c>
      <c r="U15" s="58" t="s">
        <v>185</v>
      </c>
      <c r="V15" s="58" t="s">
        <v>185</v>
      </c>
    </row>
    <row r="16" spans="1:22" ht="18" customHeight="1">
      <c r="A16" s="55"/>
      <c r="B16" s="23">
        <v>140052</v>
      </c>
      <c r="C16" s="90"/>
      <c r="D16" s="90"/>
      <c r="E16" s="58" t="s">
        <v>185</v>
      </c>
      <c r="F16" s="58" t="s">
        <v>185</v>
      </c>
      <c r="G16" s="58" t="s">
        <v>185</v>
      </c>
      <c r="H16" s="58" t="s">
        <v>185</v>
      </c>
      <c r="I16" s="58" t="s">
        <v>185</v>
      </c>
      <c r="J16" s="58" t="s">
        <v>185</v>
      </c>
      <c r="K16" s="58" t="s">
        <v>185</v>
      </c>
      <c r="L16" s="58" t="s">
        <v>185</v>
      </c>
      <c r="M16" s="58" t="s">
        <v>185</v>
      </c>
      <c r="N16" s="58" t="s">
        <v>185</v>
      </c>
      <c r="O16" s="58" t="s">
        <v>185</v>
      </c>
      <c r="P16" s="58" t="s">
        <v>185</v>
      </c>
      <c r="Q16" s="58" t="s">
        <v>185</v>
      </c>
      <c r="R16" s="58" t="s">
        <v>185</v>
      </c>
      <c r="S16" s="58" t="s">
        <v>185</v>
      </c>
      <c r="T16" s="58" t="s">
        <v>185</v>
      </c>
      <c r="U16" s="58" t="s">
        <v>185</v>
      </c>
      <c r="V16" s="58" t="s">
        <v>185</v>
      </c>
    </row>
    <row r="17" spans="1:38" ht="18" customHeight="1">
      <c r="A17" s="55"/>
      <c r="B17" s="23">
        <v>134018</v>
      </c>
      <c r="C17" s="90"/>
      <c r="D17" s="90"/>
      <c r="E17" s="58" t="s">
        <v>185</v>
      </c>
      <c r="F17" s="58" t="s">
        <v>185</v>
      </c>
      <c r="G17" s="58" t="s">
        <v>185</v>
      </c>
      <c r="H17" s="58" t="s">
        <v>185</v>
      </c>
      <c r="I17" s="58" t="s">
        <v>185</v>
      </c>
      <c r="J17" s="58" t="s">
        <v>185</v>
      </c>
      <c r="K17" s="58" t="s">
        <v>185</v>
      </c>
      <c r="L17" s="58" t="s">
        <v>185</v>
      </c>
      <c r="M17" s="58" t="s">
        <v>185</v>
      </c>
      <c r="N17" s="58" t="s">
        <v>185</v>
      </c>
      <c r="O17" s="58" t="s">
        <v>185</v>
      </c>
      <c r="P17" s="58" t="s">
        <v>185</v>
      </c>
      <c r="Q17" s="58" t="s">
        <v>185</v>
      </c>
      <c r="R17" s="58" t="s">
        <v>185</v>
      </c>
      <c r="S17" s="58" t="s">
        <v>185</v>
      </c>
      <c r="T17" s="58" t="s">
        <v>185</v>
      </c>
      <c r="U17" s="58" t="s">
        <v>185</v>
      </c>
      <c r="V17" s="58" t="s">
        <v>185</v>
      </c>
    </row>
    <row r="18" spans="1:38" ht="18" customHeight="1">
      <c r="A18" s="57"/>
      <c r="B18" s="23"/>
      <c r="C18" s="23"/>
      <c r="D18" s="23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</row>
    <row r="19" spans="1:38" ht="18" customHeight="1">
      <c r="A19" s="55"/>
      <c r="B19" s="34" t="s">
        <v>64</v>
      </c>
      <c r="C19" s="90" t="s">
        <v>134</v>
      </c>
      <c r="D19" s="90" t="s">
        <v>31</v>
      </c>
      <c r="E19" s="58" t="s">
        <v>185</v>
      </c>
      <c r="F19" s="58" t="s">
        <v>185</v>
      </c>
      <c r="G19" s="58" t="s">
        <v>185</v>
      </c>
      <c r="H19" s="58" t="s">
        <v>185</v>
      </c>
      <c r="I19" s="58" t="s">
        <v>185</v>
      </c>
      <c r="J19" s="58" t="s">
        <v>185</v>
      </c>
      <c r="K19" s="58" t="s">
        <v>185</v>
      </c>
      <c r="L19" s="58" t="s">
        <v>185</v>
      </c>
      <c r="M19" s="58" t="s">
        <v>185</v>
      </c>
      <c r="N19" s="58" t="s">
        <v>185</v>
      </c>
      <c r="O19" s="58" t="s">
        <v>185</v>
      </c>
      <c r="P19" s="58" t="s">
        <v>185</v>
      </c>
      <c r="Q19" s="58" t="s">
        <v>185</v>
      </c>
      <c r="R19" s="58" t="s">
        <v>185</v>
      </c>
      <c r="S19" s="58" t="s">
        <v>185</v>
      </c>
      <c r="T19" s="58" t="s">
        <v>185</v>
      </c>
      <c r="U19" s="58" t="s">
        <v>185</v>
      </c>
      <c r="V19" s="58" t="s">
        <v>185</v>
      </c>
    </row>
    <row r="20" spans="1:38" ht="18" customHeight="1">
      <c r="A20" s="55"/>
      <c r="B20" s="34" t="s">
        <v>57</v>
      </c>
      <c r="C20" s="90"/>
      <c r="D20" s="90"/>
      <c r="E20" s="58" t="s">
        <v>185</v>
      </c>
      <c r="F20" s="58" t="s">
        <v>185</v>
      </c>
      <c r="G20" s="58" t="s">
        <v>185</v>
      </c>
      <c r="H20" s="58" t="s">
        <v>185</v>
      </c>
      <c r="I20" s="58" t="s">
        <v>185</v>
      </c>
      <c r="J20" s="58" t="s">
        <v>185</v>
      </c>
      <c r="K20" s="58" t="s">
        <v>185</v>
      </c>
      <c r="L20" s="58" t="s">
        <v>185</v>
      </c>
      <c r="M20" s="58" t="s">
        <v>185</v>
      </c>
      <c r="N20" s="58" t="s">
        <v>185</v>
      </c>
      <c r="O20" s="58" t="s">
        <v>185</v>
      </c>
      <c r="P20" s="58" t="s">
        <v>185</v>
      </c>
      <c r="Q20" s="58" t="s">
        <v>185</v>
      </c>
      <c r="R20" s="58" t="s">
        <v>185</v>
      </c>
      <c r="S20" s="58" t="s">
        <v>185</v>
      </c>
      <c r="T20" s="58" t="s">
        <v>185</v>
      </c>
      <c r="U20" s="58" t="s">
        <v>185</v>
      </c>
      <c r="V20" s="58" t="s">
        <v>185</v>
      </c>
    </row>
    <row r="21" spans="1:38" ht="18" customHeight="1">
      <c r="A21" s="55"/>
      <c r="B21" s="24" t="s">
        <v>213</v>
      </c>
      <c r="C21" s="90"/>
      <c r="D21" s="90"/>
      <c r="E21" s="58" t="s">
        <v>185</v>
      </c>
      <c r="F21" s="58" t="s">
        <v>185</v>
      </c>
      <c r="G21" s="58" t="s">
        <v>185</v>
      </c>
      <c r="H21" s="58" t="s">
        <v>185</v>
      </c>
      <c r="I21" s="58" t="s">
        <v>185</v>
      </c>
      <c r="J21" s="58" t="s">
        <v>185</v>
      </c>
      <c r="K21" s="58" t="s">
        <v>185</v>
      </c>
      <c r="L21" s="58" t="s">
        <v>185</v>
      </c>
      <c r="M21" s="58" t="s">
        <v>185</v>
      </c>
      <c r="N21" s="58" t="s">
        <v>185</v>
      </c>
      <c r="O21" s="58" t="s">
        <v>185</v>
      </c>
      <c r="P21" s="58" t="s">
        <v>185</v>
      </c>
      <c r="Q21" s="58" t="s">
        <v>185</v>
      </c>
      <c r="R21" s="58" t="s">
        <v>185</v>
      </c>
      <c r="S21" s="58" t="s">
        <v>185</v>
      </c>
      <c r="T21" s="58" t="s">
        <v>185</v>
      </c>
      <c r="U21" s="58" t="s">
        <v>185</v>
      </c>
      <c r="V21" s="58" t="s">
        <v>185</v>
      </c>
    </row>
    <row r="22" spans="1:38" ht="18" customHeight="1"/>
    <row r="23" spans="1:38" ht="18" customHeight="1">
      <c r="A23" s="10" t="s">
        <v>136</v>
      </c>
    </row>
    <row r="24" spans="1:38" ht="18" customHeight="1">
      <c r="B24" s="103" t="s">
        <v>131</v>
      </c>
      <c r="C24" s="102" t="s">
        <v>256</v>
      </c>
      <c r="D24" s="102"/>
      <c r="E24" s="102" t="s">
        <v>119</v>
      </c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</row>
    <row r="25" spans="1:38" ht="18" customHeight="1">
      <c r="B25" s="102"/>
      <c r="C25" s="102" t="s">
        <v>33</v>
      </c>
      <c r="D25" s="102" t="s">
        <v>29</v>
      </c>
      <c r="E25" s="102" t="s">
        <v>120</v>
      </c>
      <c r="F25" s="102"/>
      <c r="G25" s="102" t="s">
        <v>121</v>
      </c>
      <c r="H25" s="102"/>
      <c r="I25" s="102"/>
      <c r="J25" s="102"/>
      <c r="K25" s="102" t="s">
        <v>122</v>
      </c>
      <c r="L25" s="102"/>
      <c r="M25" s="102"/>
      <c r="N25" s="102"/>
      <c r="O25" s="102"/>
      <c r="P25" s="102"/>
      <c r="Q25" s="102" t="s">
        <v>123</v>
      </c>
      <c r="R25" s="102"/>
      <c r="S25" s="102"/>
      <c r="T25" s="102"/>
      <c r="U25" s="102"/>
      <c r="V25" s="102"/>
    </row>
    <row r="26" spans="1:38" ht="18" customHeight="1">
      <c r="B26" s="102"/>
      <c r="C26" s="102"/>
      <c r="D26" s="102"/>
      <c r="E26" s="102"/>
      <c r="F26" s="102"/>
      <c r="G26" s="102" t="s">
        <v>124</v>
      </c>
      <c r="H26" s="102"/>
      <c r="I26" s="102" t="s">
        <v>125</v>
      </c>
      <c r="J26" s="102"/>
      <c r="K26" s="102" t="s">
        <v>126</v>
      </c>
      <c r="L26" s="102"/>
      <c r="M26" s="102" t="s">
        <v>127</v>
      </c>
      <c r="N26" s="102"/>
      <c r="O26" s="102" t="s">
        <v>128</v>
      </c>
      <c r="P26" s="102"/>
      <c r="Q26" s="102" t="s">
        <v>126</v>
      </c>
      <c r="R26" s="102"/>
      <c r="S26" s="102" t="s">
        <v>127</v>
      </c>
      <c r="T26" s="102"/>
      <c r="U26" s="102" t="s">
        <v>128</v>
      </c>
      <c r="V26" s="102"/>
    </row>
    <row r="27" spans="1:38" ht="18" customHeight="1">
      <c r="B27" s="23" t="s">
        <v>132</v>
      </c>
      <c r="C27" s="90" t="s">
        <v>129</v>
      </c>
      <c r="D27" s="90" t="s">
        <v>129</v>
      </c>
      <c r="E27" s="104">
        <f>AVERAGE(E8:F8)</f>
        <v>565548.8080952568</v>
      </c>
      <c r="F27" s="90"/>
      <c r="G27" s="104">
        <f>AVERAGE(G8:H8)</f>
        <v>236434.74240232399</v>
      </c>
      <c r="H27" s="90"/>
      <c r="I27" s="90" t="s">
        <v>92</v>
      </c>
      <c r="J27" s="90"/>
      <c r="K27" s="90" t="s">
        <v>92</v>
      </c>
      <c r="L27" s="90"/>
      <c r="M27" s="90" t="s">
        <v>92</v>
      </c>
      <c r="N27" s="90"/>
      <c r="O27" s="104">
        <f>AVERAGE(O8:P8)</f>
        <v>17995.687063522062</v>
      </c>
      <c r="P27" s="90"/>
      <c r="Q27" s="90" t="s">
        <v>92</v>
      </c>
      <c r="R27" s="90"/>
      <c r="S27" s="90" t="s">
        <v>92</v>
      </c>
      <c r="T27" s="90"/>
      <c r="U27" s="90" t="s">
        <v>92</v>
      </c>
      <c r="V27" s="90"/>
      <c r="Y27" s="63"/>
      <c r="Z27" s="63"/>
      <c r="AA27" s="63"/>
      <c r="AB27" s="24"/>
      <c r="AC27" s="63"/>
      <c r="AD27" s="63"/>
      <c r="AE27" s="63"/>
      <c r="AF27" s="63"/>
      <c r="AG27" s="63"/>
      <c r="AH27" s="63"/>
      <c r="AI27" s="63"/>
      <c r="AJ27" s="34"/>
      <c r="AK27" s="34"/>
      <c r="AL27" s="24"/>
    </row>
    <row r="28" spans="1:38" ht="18" customHeight="1">
      <c r="B28" s="23" t="s">
        <v>130</v>
      </c>
      <c r="C28" s="90"/>
      <c r="D28" s="90"/>
      <c r="E28" s="104">
        <f>AVERAGE(E9:F9)</f>
        <v>47367.880528186601</v>
      </c>
      <c r="F28" s="90"/>
      <c r="G28" s="104">
        <f>AVERAGE(G9:H9)</f>
        <v>21549.417010498441</v>
      </c>
      <c r="H28" s="90"/>
      <c r="I28" s="104">
        <f>AVERAGE(I9:J9)</f>
        <v>18290.019662000683</v>
      </c>
      <c r="J28" s="90"/>
      <c r="K28" s="90" t="s">
        <v>92</v>
      </c>
      <c r="L28" s="90"/>
      <c r="M28" s="90" t="s">
        <v>92</v>
      </c>
      <c r="N28" s="90"/>
      <c r="O28" s="90" t="s">
        <v>92</v>
      </c>
      <c r="P28" s="90"/>
      <c r="Q28" s="90" t="s">
        <v>92</v>
      </c>
      <c r="R28" s="90"/>
      <c r="S28" s="90" t="s">
        <v>92</v>
      </c>
      <c r="T28" s="90"/>
      <c r="U28" s="90" t="s">
        <v>92</v>
      </c>
      <c r="V28" s="90"/>
      <c r="Y28" s="90"/>
      <c r="Z28" s="90"/>
      <c r="AA28" s="63"/>
      <c r="AB28" s="90"/>
      <c r="AC28" s="90"/>
      <c r="AD28" s="90"/>
      <c r="AE28" s="63"/>
      <c r="AF28" s="90"/>
      <c r="AG28" s="90"/>
      <c r="AH28" s="90"/>
      <c r="AI28" s="63"/>
      <c r="AJ28" s="90"/>
      <c r="AK28" s="90"/>
      <c r="AL28" s="90"/>
    </row>
    <row r="29" spans="1:38" ht="18" customHeight="1">
      <c r="B29" s="23"/>
      <c r="C29" s="23"/>
      <c r="D29" s="23"/>
      <c r="E29" s="90"/>
      <c r="F29" s="90"/>
      <c r="G29" s="90"/>
      <c r="H29" s="90"/>
      <c r="I29" s="90"/>
      <c r="J29" s="90"/>
      <c r="K29" s="23"/>
      <c r="O29" s="90"/>
      <c r="P29" s="90"/>
      <c r="Y29" s="90"/>
      <c r="Z29" s="90"/>
      <c r="AA29" s="63"/>
      <c r="AB29" s="90"/>
      <c r="AC29" s="90"/>
      <c r="AD29" s="90"/>
      <c r="AE29" s="63"/>
      <c r="AF29" s="90"/>
      <c r="AG29" s="90"/>
      <c r="AH29" s="90"/>
      <c r="AI29" s="63"/>
      <c r="AJ29" s="90"/>
      <c r="AK29" s="90"/>
      <c r="AL29" s="90"/>
    </row>
    <row r="30" spans="1:38" ht="18" customHeight="1">
      <c r="B30" s="24" t="s">
        <v>214</v>
      </c>
      <c r="C30" s="90" t="s">
        <v>133</v>
      </c>
      <c r="D30" s="90" t="s">
        <v>31</v>
      </c>
      <c r="E30" s="90" t="s">
        <v>92</v>
      </c>
      <c r="F30" s="90"/>
      <c r="G30" s="90" t="s">
        <v>92</v>
      </c>
      <c r="H30" s="90"/>
      <c r="I30" s="90" t="s">
        <v>92</v>
      </c>
      <c r="J30" s="90"/>
      <c r="K30" s="90" t="s">
        <v>92</v>
      </c>
      <c r="L30" s="90"/>
      <c r="M30" s="90" t="s">
        <v>92</v>
      </c>
      <c r="N30" s="90"/>
      <c r="O30" s="90" t="s">
        <v>92</v>
      </c>
      <c r="P30" s="90"/>
      <c r="Q30" s="90" t="s">
        <v>92</v>
      </c>
      <c r="R30" s="90"/>
      <c r="S30" s="90" t="s">
        <v>92</v>
      </c>
      <c r="T30" s="90"/>
      <c r="U30" s="90" t="s">
        <v>92</v>
      </c>
      <c r="V30" s="90"/>
      <c r="Y30" s="104"/>
      <c r="Z30" s="104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</row>
    <row r="31" spans="1:38" ht="18" customHeight="1">
      <c r="B31" s="23">
        <v>116004</v>
      </c>
      <c r="C31" s="90"/>
      <c r="D31" s="90"/>
      <c r="E31" s="90" t="s">
        <v>92</v>
      </c>
      <c r="F31" s="90"/>
      <c r="G31" s="90" t="s">
        <v>92</v>
      </c>
      <c r="H31" s="90"/>
      <c r="I31" s="90" t="s">
        <v>92</v>
      </c>
      <c r="J31" s="90"/>
      <c r="K31" s="90" t="s">
        <v>92</v>
      </c>
      <c r="L31" s="90"/>
      <c r="M31" s="90" t="s">
        <v>92</v>
      </c>
      <c r="N31" s="90"/>
      <c r="O31" s="90" t="s">
        <v>92</v>
      </c>
      <c r="P31" s="90"/>
      <c r="Q31" s="90" t="s">
        <v>92</v>
      </c>
      <c r="R31" s="90"/>
      <c r="S31" s="90" t="s">
        <v>92</v>
      </c>
      <c r="T31" s="90"/>
      <c r="U31" s="90" t="s">
        <v>92</v>
      </c>
      <c r="V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</row>
    <row r="32" spans="1:38" ht="18" customHeight="1">
      <c r="B32" s="23">
        <v>116008</v>
      </c>
      <c r="C32" s="90"/>
      <c r="D32" s="90"/>
      <c r="E32" s="90" t="s">
        <v>92</v>
      </c>
      <c r="F32" s="90"/>
      <c r="G32" s="90" t="s">
        <v>92</v>
      </c>
      <c r="H32" s="90"/>
      <c r="I32" s="90" t="s">
        <v>92</v>
      </c>
      <c r="J32" s="90"/>
      <c r="K32" s="90" t="s">
        <v>92</v>
      </c>
      <c r="L32" s="90"/>
      <c r="M32" s="90" t="s">
        <v>92</v>
      </c>
      <c r="N32" s="90"/>
      <c r="O32" s="90" t="s">
        <v>92</v>
      </c>
      <c r="P32" s="90"/>
      <c r="Q32" s="90" t="s">
        <v>92</v>
      </c>
      <c r="R32" s="90"/>
      <c r="S32" s="90" t="s">
        <v>92</v>
      </c>
      <c r="T32" s="90"/>
      <c r="U32" s="90" t="s">
        <v>92</v>
      </c>
      <c r="V32" s="90"/>
      <c r="Y32" s="104"/>
      <c r="Z32" s="104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</row>
    <row r="33" spans="2:38" ht="18" customHeight="1">
      <c r="B33" s="23"/>
      <c r="C33" s="23"/>
      <c r="D33" s="23"/>
      <c r="E33" s="90"/>
      <c r="F33" s="90"/>
      <c r="G33" s="90"/>
      <c r="H33" s="90"/>
      <c r="I33" s="90"/>
      <c r="J33" s="90"/>
      <c r="K33" s="90"/>
      <c r="L33" s="90"/>
      <c r="O33" s="90"/>
      <c r="P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</row>
    <row r="34" spans="2:38" ht="18" customHeight="1">
      <c r="B34" s="23">
        <v>110113</v>
      </c>
      <c r="C34" s="90" t="s">
        <v>249</v>
      </c>
      <c r="D34" s="90" t="s">
        <v>250</v>
      </c>
      <c r="E34" s="90" t="s">
        <v>92</v>
      </c>
      <c r="F34" s="90"/>
      <c r="G34" s="90" t="s">
        <v>92</v>
      </c>
      <c r="H34" s="90"/>
      <c r="I34" s="90" t="s">
        <v>92</v>
      </c>
      <c r="J34" s="90"/>
      <c r="K34" s="90" t="s">
        <v>92</v>
      </c>
      <c r="L34" s="90"/>
      <c r="M34" s="90" t="s">
        <v>92</v>
      </c>
      <c r="N34" s="90"/>
      <c r="O34" s="90" t="s">
        <v>92</v>
      </c>
      <c r="P34" s="90"/>
      <c r="Q34" s="90" t="s">
        <v>92</v>
      </c>
      <c r="R34" s="90"/>
      <c r="S34" s="90" t="s">
        <v>92</v>
      </c>
      <c r="T34" s="90"/>
      <c r="U34" s="90" t="s">
        <v>92</v>
      </c>
      <c r="V34" s="90"/>
      <c r="Y34" s="90"/>
      <c r="Z34" s="104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</row>
    <row r="35" spans="2:38" ht="18" customHeight="1">
      <c r="B35" s="23">
        <v>140052</v>
      </c>
      <c r="C35" s="90"/>
      <c r="D35" s="90"/>
      <c r="E35" s="90" t="s">
        <v>92</v>
      </c>
      <c r="F35" s="90"/>
      <c r="G35" s="90" t="s">
        <v>92</v>
      </c>
      <c r="H35" s="90"/>
      <c r="I35" s="90" t="s">
        <v>92</v>
      </c>
      <c r="J35" s="90"/>
      <c r="K35" s="90" t="s">
        <v>92</v>
      </c>
      <c r="L35" s="90"/>
      <c r="M35" s="90" t="s">
        <v>92</v>
      </c>
      <c r="N35" s="90"/>
      <c r="O35" s="90" t="s">
        <v>92</v>
      </c>
      <c r="P35" s="90"/>
      <c r="Q35" s="90" t="s">
        <v>92</v>
      </c>
      <c r="R35" s="90"/>
      <c r="S35" s="90" t="s">
        <v>92</v>
      </c>
      <c r="T35" s="90"/>
      <c r="U35" s="90" t="s">
        <v>92</v>
      </c>
      <c r="V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</row>
    <row r="36" spans="2:38" ht="18" customHeight="1">
      <c r="B36" s="23">
        <v>134018</v>
      </c>
      <c r="C36" s="90"/>
      <c r="D36" s="90"/>
      <c r="E36" s="90" t="s">
        <v>92</v>
      </c>
      <c r="F36" s="90"/>
      <c r="G36" s="90" t="s">
        <v>92</v>
      </c>
      <c r="H36" s="90"/>
      <c r="I36" s="90" t="s">
        <v>92</v>
      </c>
      <c r="J36" s="90"/>
      <c r="K36" s="90" t="s">
        <v>92</v>
      </c>
      <c r="L36" s="90"/>
      <c r="M36" s="90" t="s">
        <v>92</v>
      </c>
      <c r="N36" s="90"/>
      <c r="O36" s="90" t="s">
        <v>92</v>
      </c>
      <c r="P36" s="90"/>
      <c r="Q36" s="90" t="s">
        <v>92</v>
      </c>
      <c r="R36" s="90"/>
      <c r="S36" s="90" t="s">
        <v>92</v>
      </c>
      <c r="T36" s="90"/>
      <c r="U36" s="90" t="s">
        <v>92</v>
      </c>
      <c r="V36" s="90"/>
      <c r="Y36" s="90"/>
      <c r="Z36" s="90"/>
      <c r="AA36" s="63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</row>
    <row r="37" spans="2:38" ht="18" customHeight="1">
      <c r="B37" s="23"/>
      <c r="C37" s="23"/>
      <c r="D37" s="23"/>
      <c r="E37" s="90"/>
      <c r="F37" s="90"/>
      <c r="G37" s="90"/>
      <c r="H37" s="90"/>
      <c r="I37" s="90"/>
      <c r="J37" s="90"/>
      <c r="K37" s="90"/>
      <c r="L37" s="90"/>
      <c r="O37" s="90"/>
      <c r="P37" s="90"/>
      <c r="Y37" s="90"/>
      <c r="Z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</row>
    <row r="38" spans="2:38" ht="18" customHeight="1">
      <c r="B38" s="34" t="s">
        <v>64</v>
      </c>
      <c r="C38" s="90" t="s">
        <v>134</v>
      </c>
      <c r="D38" s="90" t="s">
        <v>31</v>
      </c>
      <c r="E38" s="90" t="s">
        <v>92</v>
      </c>
      <c r="F38" s="90"/>
      <c r="G38" s="90" t="s">
        <v>137</v>
      </c>
      <c r="H38" s="90"/>
      <c r="I38" s="90" t="s">
        <v>137</v>
      </c>
      <c r="J38" s="90"/>
      <c r="K38" s="90" t="s">
        <v>92</v>
      </c>
      <c r="L38" s="90"/>
      <c r="M38" s="90" t="s">
        <v>92</v>
      </c>
      <c r="N38" s="90"/>
      <c r="O38" s="90" t="s">
        <v>92</v>
      </c>
      <c r="P38" s="90"/>
      <c r="Q38" s="90" t="s">
        <v>92</v>
      </c>
      <c r="R38" s="90"/>
      <c r="S38" s="90" t="s">
        <v>92</v>
      </c>
      <c r="T38" s="90"/>
      <c r="U38" s="90" t="s">
        <v>92</v>
      </c>
      <c r="V38" s="90"/>
      <c r="Y38" s="90"/>
      <c r="Z38" s="90"/>
      <c r="AB38" s="90"/>
      <c r="AC38" s="90"/>
      <c r="AD38" s="90"/>
      <c r="AF38" s="90"/>
      <c r="AG38" s="90"/>
      <c r="AH38" s="90"/>
      <c r="AJ38" s="90"/>
      <c r="AK38" s="90"/>
      <c r="AL38" s="90"/>
    </row>
    <row r="39" spans="2:38" ht="18" customHeight="1">
      <c r="B39" s="34" t="s">
        <v>57</v>
      </c>
      <c r="C39" s="90"/>
      <c r="D39" s="90"/>
      <c r="E39" s="90" t="s">
        <v>137</v>
      </c>
      <c r="F39" s="90"/>
      <c r="G39" s="90" t="s">
        <v>92</v>
      </c>
      <c r="H39" s="90"/>
      <c r="I39" s="90" t="s">
        <v>92</v>
      </c>
      <c r="J39" s="90"/>
      <c r="K39" s="90" t="s">
        <v>92</v>
      </c>
      <c r="L39" s="90"/>
      <c r="M39" s="90" t="s">
        <v>92</v>
      </c>
      <c r="N39" s="90"/>
      <c r="O39" s="90" t="s">
        <v>92</v>
      </c>
      <c r="P39" s="90"/>
      <c r="Q39" s="90" t="s">
        <v>92</v>
      </c>
      <c r="R39" s="90"/>
      <c r="S39" s="90" t="s">
        <v>92</v>
      </c>
      <c r="T39" s="90"/>
      <c r="U39" s="90" t="s">
        <v>92</v>
      </c>
      <c r="V39" s="90"/>
      <c r="Y39" s="90"/>
      <c r="Z39" s="90"/>
      <c r="AB39" s="90"/>
      <c r="AC39" s="90"/>
      <c r="AD39" s="90"/>
      <c r="AF39" s="90"/>
      <c r="AG39" s="90"/>
      <c r="AH39" s="90"/>
      <c r="AJ39" s="90"/>
      <c r="AK39" s="90"/>
      <c r="AL39" s="90"/>
    </row>
    <row r="40" spans="2:38" ht="18" customHeight="1">
      <c r="B40" s="24" t="s">
        <v>213</v>
      </c>
      <c r="C40" s="90"/>
      <c r="D40" s="90"/>
      <c r="E40" s="90" t="s">
        <v>92</v>
      </c>
      <c r="F40" s="90"/>
      <c r="G40" s="90" t="s">
        <v>92</v>
      </c>
      <c r="H40" s="90"/>
      <c r="I40" s="90" t="s">
        <v>92</v>
      </c>
      <c r="J40" s="90"/>
      <c r="K40" s="90" t="s">
        <v>92</v>
      </c>
      <c r="L40" s="90"/>
      <c r="M40" s="90" t="s">
        <v>92</v>
      </c>
      <c r="N40" s="90"/>
      <c r="O40" s="90" t="s">
        <v>92</v>
      </c>
      <c r="P40" s="90"/>
      <c r="Q40" s="90" t="s">
        <v>92</v>
      </c>
      <c r="R40" s="90"/>
      <c r="S40" s="90" t="s">
        <v>92</v>
      </c>
      <c r="T40" s="90"/>
      <c r="U40" s="90" t="s">
        <v>92</v>
      </c>
      <c r="V40" s="90"/>
      <c r="Y40" s="104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</row>
    <row r="41" spans="2:38" ht="18" customHeight="1"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</row>
    <row r="42" spans="2:38" ht="18" customHeight="1">
      <c r="Y42" s="90"/>
      <c r="Z42" s="90"/>
      <c r="AB42" s="90"/>
      <c r="AC42" s="90"/>
      <c r="AD42" s="90"/>
      <c r="AF42" s="90"/>
      <c r="AG42" s="90"/>
      <c r="AH42" s="90"/>
      <c r="AJ42" s="90"/>
      <c r="AK42" s="90"/>
      <c r="AL42" s="90"/>
    </row>
    <row r="43" spans="2:38" ht="18" customHeight="1">
      <c r="Y43" s="90"/>
      <c r="Z43" s="90"/>
      <c r="AB43" s="90"/>
      <c r="AC43" s="90"/>
      <c r="AD43" s="90"/>
      <c r="AF43" s="90"/>
      <c r="AG43" s="90"/>
      <c r="AH43" s="90"/>
      <c r="AJ43" s="90"/>
      <c r="AK43" s="90"/>
      <c r="AL43" s="90"/>
    </row>
    <row r="44" spans="2:38" ht="18" customHeight="1">
      <c r="Y44" s="90"/>
      <c r="Z44" s="90"/>
      <c r="AB44" s="90"/>
      <c r="AC44" s="90"/>
      <c r="AD44" s="90"/>
      <c r="AF44" s="90"/>
      <c r="AG44" s="90"/>
      <c r="AH44" s="90"/>
      <c r="AJ44" s="90"/>
      <c r="AK44" s="90"/>
      <c r="AL44" s="90"/>
    </row>
    <row r="45" spans="2:38">
      <c r="Y45" s="90"/>
      <c r="Z45" s="90"/>
      <c r="AB45" s="90"/>
      <c r="AC45" s="90"/>
      <c r="AD45" s="90"/>
      <c r="AF45" s="90"/>
      <c r="AG45" s="90"/>
      <c r="AH45" s="90"/>
      <c r="AJ45" s="90"/>
      <c r="AK45" s="90"/>
      <c r="AL45" s="90"/>
    </row>
    <row r="46" spans="2:38">
      <c r="Y46" s="90"/>
      <c r="Z46" s="90"/>
      <c r="AB46" s="90"/>
      <c r="AC46" s="90"/>
      <c r="AD46" s="90"/>
      <c r="AF46" s="90"/>
      <c r="AG46" s="90"/>
      <c r="AH46" s="90"/>
      <c r="AJ46" s="90"/>
      <c r="AK46" s="90"/>
      <c r="AL46" s="90"/>
    </row>
    <row r="47" spans="2:38">
      <c r="Y47" s="90"/>
      <c r="Z47" s="90"/>
      <c r="AB47" s="90"/>
      <c r="AC47" s="90"/>
      <c r="AD47" s="90"/>
      <c r="AF47" s="90"/>
      <c r="AG47" s="90"/>
      <c r="AH47" s="90"/>
      <c r="AJ47" s="90"/>
      <c r="AK47" s="90"/>
      <c r="AL47" s="90"/>
    </row>
  </sheetData>
  <mergeCells count="285">
    <mergeCell ref="AK44:AK45"/>
    <mergeCell ref="AL44:AL45"/>
    <mergeCell ref="Y46:Y47"/>
    <mergeCell ref="Z46:Z47"/>
    <mergeCell ref="AB46:AB47"/>
    <mergeCell ref="AC46:AC47"/>
    <mergeCell ref="AD46:AD47"/>
    <mergeCell ref="AF46:AF47"/>
    <mergeCell ref="AG46:AG47"/>
    <mergeCell ref="AH46:AH47"/>
    <mergeCell ref="AJ46:AJ47"/>
    <mergeCell ref="AK46:AK47"/>
    <mergeCell ref="AL46:AL47"/>
    <mergeCell ref="Y44:Y45"/>
    <mergeCell ref="Z44:Z45"/>
    <mergeCell ref="AB44:AB45"/>
    <mergeCell ref="AC44:AC45"/>
    <mergeCell ref="AD44:AD45"/>
    <mergeCell ref="AF44:AF45"/>
    <mergeCell ref="AG44:AG45"/>
    <mergeCell ref="AH44:AH45"/>
    <mergeCell ref="AJ44:AJ45"/>
    <mergeCell ref="AH40:AH41"/>
    <mergeCell ref="AI40:AI41"/>
    <mergeCell ref="AJ40:AJ41"/>
    <mergeCell ref="AK40:AK41"/>
    <mergeCell ref="AL40:AL41"/>
    <mergeCell ref="Y42:Y43"/>
    <mergeCell ref="Z42:Z43"/>
    <mergeCell ref="AB42:AB43"/>
    <mergeCell ref="AC42:AC43"/>
    <mergeCell ref="AD42:AD43"/>
    <mergeCell ref="AF42:AF43"/>
    <mergeCell ref="AG42:AG43"/>
    <mergeCell ref="AH42:AH43"/>
    <mergeCell ref="AJ42:AJ43"/>
    <mergeCell ref="AK42:AK43"/>
    <mergeCell ref="AL42:AL43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I36:AI37"/>
    <mergeCell ref="AJ36:AJ37"/>
    <mergeCell ref="AK36:AK37"/>
    <mergeCell ref="AL36:AL37"/>
    <mergeCell ref="Y38:Y39"/>
    <mergeCell ref="Z38:Z39"/>
    <mergeCell ref="AB38:AB39"/>
    <mergeCell ref="AC38:AC39"/>
    <mergeCell ref="AD38:AD39"/>
    <mergeCell ref="AF38:AF39"/>
    <mergeCell ref="AG38:AG39"/>
    <mergeCell ref="AH38:AH39"/>
    <mergeCell ref="AJ38:AJ39"/>
    <mergeCell ref="AK38:AK39"/>
    <mergeCell ref="AL38:AL39"/>
    <mergeCell ref="Y36:Y37"/>
    <mergeCell ref="Z36:Z37"/>
    <mergeCell ref="AB36:AB37"/>
    <mergeCell ref="AC36:AC37"/>
    <mergeCell ref="AD36:AD37"/>
    <mergeCell ref="AE36:AE37"/>
    <mergeCell ref="AF36:AF37"/>
    <mergeCell ref="AG36:AG37"/>
    <mergeCell ref="AI32:AI33"/>
    <mergeCell ref="AJ32:AJ33"/>
    <mergeCell ref="AK32:AK33"/>
    <mergeCell ref="AL32:AL33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Y32:Y33"/>
    <mergeCell ref="Z32:Z33"/>
    <mergeCell ref="AA32:AA33"/>
    <mergeCell ref="AB32:AB33"/>
    <mergeCell ref="Y28:Z28"/>
    <mergeCell ref="AB28:AD28"/>
    <mergeCell ref="AF28:AH28"/>
    <mergeCell ref="AJ28:AL28"/>
    <mergeCell ref="Y29:Z29"/>
    <mergeCell ref="AB29:AD29"/>
    <mergeCell ref="AF29:AH29"/>
    <mergeCell ref="AJ29:AL29"/>
    <mergeCell ref="Y30:Y31"/>
    <mergeCell ref="Z30:Z31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AJ30:AJ31"/>
    <mergeCell ref="AK30:AK31"/>
    <mergeCell ref="AL30:AL31"/>
    <mergeCell ref="Q39:R39"/>
    <mergeCell ref="S39:T39"/>
    <mergeCell ref="U39:V39"/>
    <mergeCell ref="Q40:R40"/>
    <mergeCell ref="S40:T40"/>
    <mergeCell ref="U40:V40"/>
    <mergeCell ref="Q36:R36"/>
    <mergeCell ref="S36:T36"/>
    <mergeCell ref="U36:V36"/>
    <mergeCell ref="Q38:R38"/>
    <mergeCell ref="S38:T38"/>
    <mergeCell ref="U38:V38"/>
    <mergeCell ref="U32:V32"/>
    <mergeCell ref="U34:V34"/>
    <mergeCell ref="U35:V35"/>
    <mergeCell ref="AC32:AC33"/>
    <mergeCell ref="AD32:AD33"/>
    <mergeCell ref="AE32:AE33"/>
    <mergeCell ref="AF32:AF33"/>
    <mergeCell ref="AG32:AG33"/>
    <mergeCell ref="AH36:AH37"/>
    <mergeCell ref="AH32:AH33"/>
    <mergeCell ref="K39:L39"/>
    <mergeCell ref="K40:L40"/>
    <mergeCell ref="M34:N34"/>
    <mergeCell ref="M35:N35"/>
    <mergeCell ref="M36:N36"/>
    <mergeCell ref="M38:N38"/>
    <mergeCell ref="M39:N39"/>
    <mergeCell ref="M40:N40"/>
    <mergeCell ref="O39:P39"/>
    <mergeCell ref="O40:P40"/>
    <mergeCell ref="K34:L34"/>
    <mergeCell ref="K35:L35"/>
    <mergeCell ref="K36:L36"/>
    <mergeCell ref="K37:L37"/>
    <mergeCell ref="K38:L38"/>
    <mergeCell ref="Q32:R32"/>
    <mergeCell ref="S32:T32"/>
    <mergeCell ref="O38:P38"/>
    <mergeCell ref="O34:P34"/>
    <mergeCell ref="O35:P35"/>
    <mergeCell ref="O36:P36"/>
    <mergeCell ref="O37:P37"/>
    <mergeCell ref="Q34:R34"/>
    <mergeCell ref="S34:T34"/>
    <mergeCell ref="Q35:R35"/>
    <mergeCell ref="S35:T35"/>
    <mergeCell ref="Q27:R27"/>
    <mergeCell ref="S27:T27"/>
    <mergeCell ref="Q28:R28"/>
    <mergeCell ref="S28:T28"/>
    <mergeCell ref="U27:V27"/>
    <mergeCell ref="U28:V28"/>
    <mergeCell ref="Q30:R30"/>
    <mergeCell ref="S30:T30"/>
    <mergeCell ref="M31:N31"/>
    <mergeCell ref="Q31:R31"/>
    <mergeCell ref="S31:T31"/>
    <mergeCell ref="U30:V30"/>
    <mergeCell ref="U31:V31"/>
    <mergeCell ref="K27:L27"/>
    <mergeCell ref="M27:N27"/>
    <mergeCell ref="K28:L28"/>
    <mergeCell ref="M28:N28"/>
    <mergeCell ref="K30:L30"/>
    <mergeCell ref="K31:L31"/>
    <mergeCell ref="K32:L32"/>
    <mergeCell ref="O32:P32"/>
    <mergeCell ref="O33:P33"/>
    <mergeCell ref="O27:P27"/>
    <mergeCell ref="O28:P28"/>
    <mergeCell ref="O29:P29"/>
    <mergeCell ref="O30:P30"/>
    <mergeCell ref="O31:P31"/>
    <mergeCell ref="M30:N30"/>
    <mergeCell ref="K33:L33"/>
    <mergeCell ref="M32:N32"/>
    <mergeCell ref="I35:J35"/>
    <mergeCell ref="I36:J36"/>
    <mergeCell ref="I37:J37"/>
    <mergeCell ref="I38:J38"/>
    <mergeCell ref="I39:J39"/>
    <mergeCell ref="I40:J40"/>
    <mergeCell ref="G39:H39"/>
    <mergeCell ref="G40:H40"/>
    <mergeCell ref="I27:J27"/>
    <mergeCell ref="I28:J28"/>
    <mergeCell ref="I29:J29"/>
    <mergeCell ref="I30:J30"/>
    <mergeCell ref="I31:J31"/>
    <mergeCell ref="I32:J32"/>
    <mergeCell ref="I33:J33"/>
    <mergeCell ref="I34:J34"/>
    <mergeCell ref="G33:H33"/>
    <mergeCell ref="G34:H34"/>
    <mergeCell ref="G35:H35"/>
    <mergeCell ref="G36:H36"/>
    <mergeCell ref="G37:H37"/>
    <mergeCell ref="G38:H38"/>
    <mergeCell ref="G27:H27"/>
    <mergeCell ref="G28:H28"/>
    <mergeCell ref="G29:H29"/>
    <mergeCell ref="G30:H30"/>
    <mergeCell ref="G31:H31"/>
    <mergeCell ref="G32:H32"/>
    <mergeCell ref="E35:F35"/>
    <mergeCell ref="E36:F36"/>
    <mergeCell ref="E37:F37"/>
    <mergeCell ref="E38:F38"/>
    <mergeCell ref="E39:F39"/>
    <mergeCell ref="E40:F40"/>
    <mergeCell ref="C38:C40"/>
    <mergeCell ref="D38:D40"/>
    <mergeCell ref="E27:F27"/>
    <mergeCell ref="E28:F28"/>
    <mergeCell ref="E29:F29"/>
    <mergeCell ref="E30:F30"/>
    <mergeCell ref="E31:F31"/>
    <mergeCell ref="E32:F32"/>
    <mergeCell ref="E33:F33"/>
    <mergeCell ref="E34:F34"/>
    <mergeCell ref="C27:C28"/>
    <mergeCell ref="D27:D28"/>
    <mergeCell ref="C30:C32"/>
    <mergeCell ref="D30:D32"/>
    <mergeCell ref="C34:C36"/>
    <mergeCell ref="D34:D36"/>
    <mergeCell ref="U6:V6"/>
    <mergeCell ref="B24:B26"/>
    <mergeCell ref="C24:D24"/>
    <mergeCell ref="E24:V24"/>
    <mergeCell ref="C25:C26"/>
    <mergeCell ref="D25:D26"/>
    <mergeCell ref="E25:F26"/>
    <mergeCell ref="G25:J25"/>
    <mergeCell ref="K25:P25"/>
    <mergeCell ref="B4:B6"/>
    <mergeCell ref="Q25:V25"/>
    <mergeCell ref="G26:H26"/>
    <mergeCell ref="I26:J26"/>
    <mergeCell ref="K26:L26"/>
    <mergeCell ref="M26:N26"/>
    <mergeCell ref="O26:P26"/>
    <mergeCell ref="Q26:R26"/>
    <mergeCell ref="S26:T26"/>
    <mergeCell ref="U26:V26"/>
    <mergeCell ref="C2:V2"/>
    <mergeCell ref="E5:F6"/>
    <mergeCell ref="G6:H6"/>
    <mergeCell ref="I6:J6"/>
    <mergeCell ref="K6:L6"/>
    <mergeCell ref="M6:N6"/>
    <mergeCell ref="O6:P6"/>
    <mergeCell ref="C19:C21"/>
    <mergeCell ref="D19:D21"/>
    <mergeCell ref="C15:C17"/>
    <mergeCell ref="D15:D17"/>
    <mergeCell ref="C8:C9"/>
    <mergeCell ref="D8:D9"/>
    <mergeCell ref="C11:C13"/>
    <mergeCell ref="D11:D13"/>
    <mergeCell ref="C4:D4"/>
    <mergeCell ref="E4:V4"/>
    <mergeCell ref="C5:C6"/>
    <mergeCell ref="D5:D6"/>
    <mergeCell ref="G5:J5"/>
    <mergeCell ref="K5:P5"/>
    <mergeCell ref="Q5:V5"/>
    <mergeCell ref="Q6:R6"/>
    <mergeCell ref="S6:T6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7"/>
  <sheetViews>
    <sheetView topLeftCell="A13" workbookViewId="0">
      <selection activeCell="Q26" sqref="Q26"/>
    </sheetView>
  </sheetViews>
  <sheetFormatPr defaultRowHeight="14.25"/>
  <cols>
    <col min="1" max="1" width="9" style="10"/>
    <col min="2" max="2" width="11.25" style="10" customWidth="1"/>
    <col min="3" max="16384" width="9" style="10"/>
  </cols>
  <sheetData>
    <row r="2" spans="1:16" ht="18" customHeight="1">
      <c r="B2" s="15" t="s">
        <v>45</v>
      </c>
      <c r="C2" s="106" t="s">
        <v>251</v>
      </c>
      <c r="D2" s="106"/>
      <c r="E2" s="106"/>
      <c r="F2" s="106"/>
      <c r="G2" s="106"/>
      <c r="H2" s="106"/>
      <c r="I2" s="106"/>
      <c r="J2" s="106"/>
      <c r="K2" s="106"/>
      <c r="L2" s="106"/>
    </row>
    <row r="3" spans="1:16" ht="18" customHeight="1"/>
    <row r="4" spans="1:16" ht="18" customHeight="1">
      <c r="C4" s="89" t="s">
        <v>34</v>
      </c>
      <c r="D4" s="89"/>
      <c r="E4" s="89" t="s">
        <v>35</v>
      </c>
      <c r="F4" s="89"/>
      <c r="G4" s="6"/>
      <c r="H4" s="89" t="s">
        <v>34</v>
      </c>
      <c r="I4" s="89"/>
      <c r="J4" s="89" t="s">
        <v>35</v>
      </c>
      <c r="K4" s="89"/>
      <c r="L4" s="6"/>
      <c r="M4" s="89" t="s">
        <v>34</v>
      </c>
      <c r="N4" s="89"/>
      <c r="O4" s="89" t="s">
        <v>35</v>
      </c>
      <c r="P4" s="89"/>
    </row>
    <row r="5" spans="1:16" ht="18" customHeight="1">
      <c r="A5" s="10" t="s">
        <v>52</v>
      </c>
      <c r="B5" s="9"/>
      <c r="C5" s="6" t="s">
        <v>51</v>
      </c>
      <c r="D5" s="6" t="s">
        <v>38</v>
      </c>
      <c r="E5" s="6" t="s">
        <v>51</v>
      </c>
      <c r="F5" s="6" t="s">
        <v>38</v>
      </c>
      <c r="G5" s="6"/>
      <c r="H5" s="6" t="s">
        <v>51</v>
      </c>
      <c r="I5" s="6" t="s">
        <v>38</v>
      </c>
      <c r="J5" s="6" t="s">
        <v>51</v>
      </c>
      <c r="K5" s="6" t="s">
        <v>38</v>
      </c>
      <c r="L5" s="6"/>
      <c r="M5" s="6" t="s">
        <v>51</v>
      </c>
      <c r="N5" s="6" t="s">
        <v>38</v>
      </c>
      <c r="O5" s="6" t="s">
        <v>51</v>
      </c>
      <c r="P5" s="6" t="s">
        <v>38</v>
      </c>
    </row>
    <row r="6" spans="1:16" ht="18" customHeight="1">
      <c r="B6" s="19" t="s">
        <v>46</v>
      </c>
      <c r="C6" s="6">
        <v>50</v>
      </c>
      <c r="D6" s="6">
        <v>50</v>
      </c>
      <c r="E6" s="6">
        <v>50</v>
      </c>
      <c r="F6" s="6">
        <v>50</v>
      </c>
      <c r="G6" s="6"/>
      <c r="H6" s="6">
        <v>50</v>
      </c>
      <c r="I6" s="6">
        <v>50</v>
      </c>
      <c r="J6" s="6">
        <v>50</v>
      </c>
      <c r="K6" s="6">
        <v>50</v>
      </c>
      <c r="L6" s="6"/>
      <c r="M6" s="6">
        <v>50</v>
      </c>
      <c r="N6" s="6">
        <v>50</v>
      </c>
      <c r="O6" s="6">
        <v>50</v>
      </c>
      <c r="P6" s="6">
        <v>50</v>
      </c>
    </row>
    <row r="7" spans="1:16" ht="18" customHeight="1">
      <c r="B7" s="19" t="s">
        <v>47</v>
      </c>
      <c r="C7" s="6">
        <v>800</v>
      </c>
      <c r="D7" s="6">
        <v>800</v>
      </c>
      <c r="E7" s="6">
        <v>6400</v>
      </c>
      <c r="F7" s="6">
        <v>6400</v>
      </c>
      <c r="G7" s="6"/>
      <c r="H7" s="6">
        <v>50</v>
      </c>
      <c r="I7" s="6">
        <v>50</v>
      </c>
      <c r="J7" s="6">
        <v>1600</v>
      </c>
      <c r="K7" s="6">
        <v>1600</v>
      </c>
      <c r="L7" s="6"/>
      <c r="M7" s="6">
        <v>50</v>
      </c>
      <c r="N7" s="6">
        <v>50</v>
      </c>
      <c r="O7" s="6">
        <v>400</v>
      </c>
      <c r="P7" s="6">
        <v>400</v>
      </c>
    </row>
    <row r="8" spans="1:16" ht="18" customHeight="1">
      <c r="B8" s="19" t="s">
        <v>48</v>
      </c>
      <c r="C8" s="6">
        <v>6400</v>
      </c>
      <c r="D8" s="6">
        <v>6400</v>
      </c>
      <c r="E8" s="6">
        <v>25600</v>
      </c>
      <c r="F8" s="6">
        <v>6400</v>
      </c>
      <c r="G8" s="6"/>
      <c r="H8" s="6">
        <v>3200</v>
      </c>
      <c r="I8" s="6">
        <v>3200</v>
      </c>
      <c r="J8" s="6">
        <v>3200</v>
      </c>
      <c r="K8" s="6">
        <v>3200</v>
      </c>
      <c r="L8" s="6"/>
      <c r="M8" s="6">
        <v>6400</v>
      </c>
      <c r="N8" s="6">
        <v>6400</v>
      </c>
      <c r="O8" s="6">
        <v>6400</v>
      </c>
      <c r="P8" s="6">
        <v>6400</v>
      </c>
    </row>
    <row r="9" spans="1:16" ht="18" customHeight="1">
      <c r="B9" s="19" t="s">
        <v>49</v>
      </c>
      <c r="C9" s="6">
        <v>25600</v>
      </c>
      <c r="D9" s="6">
        <v>12800</v>
      </c>
      <c r="E9" s="6">
        <v>25600</v>
      </c>
      <c r="F9" s="6">
        <v>25600</v>
      </c>
      <c r="G9" s="6"/>
      <c r="H9" s="6">
        <v>6400</v>
      </c>
      <c r="I9" s="6">
        <v>6400</v>
      </c>
      <c r="J9" s="6">
        <v>12800</v>
      </c>
      <c r="K9" s="6">
        <v>12800</v>
      </c>
      <c r="L9" s="6"/>
      <c r="M9" s="6">
        <v>6400</v>
      </c>
      <c r="N9" s="6">
        <v>6400</v>
      </c>
      <c r="O9" s="6">
        <v>12800</v>
      </c>
      <c r="P9" s="6">
        <v>12800</v>
      </c>
    </row>
    <row r="10" spans="1:16" ht="18" customHeight="1">
      <c r="B10" s="19" t="s">
        <v>50</v>
      </c>
      <c r="C10" s="6">
        <v>25600</v>
      </c>
      <c r="D10" s="6">
        <v>25600</v>
      </c>
      <c r="E10" s="6">
        <v>51200</v>
      </c>
      <c r="F10" s="6">
        <v>51200</v>
      </c>
      <c r="G10" s="6"/>
      <c r="H10" s="6">
        <v>6400</v>
      </c>
      <c r="I10" s="6">
        <v>6400</v>
      </c>
      <c r="J10" s="6">
        <v>12800</v>
      </c>
      <c r="K10" s="6">
        <v>25600</v>
      </c>
      <c r="L10" s="6"/>
      <c r="M10" s="6">
        <v>12800</v>
      </c>
      <c r="N10" s="6">
        <v>3200</v>
      </c>
      <c r="O10" s="6">
        <v>25600</v>
      </c>
      <c r="P10" s="6">
        <v>12800</v>
      </c>
    </row>
    <row r="11" spans="1:16" ht="18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8" customHeight="1">
      <c r="A12" s="10" t="s">
        <v>53</v>
      </c>
      <c r="B12" s="19" t="s">
        <v>46</v>
      </c>
      <c r="C12" s="98">
        <f>GEOMEAN(C6:D6)</f>
        <v>50</v>
      </c>
      <c r="D12" s="98"/>
      <c r="E12" s="98">
        <f t="shared" ref="C12:E16" si="0">GEOMEAN(E6:F6)</f>
        <v>50</v>
      </c>
      <c r="F12" s="98"/>
      <c r="G12" s="6"/>
      <c r="H12" s="98">
        <f>GEOMEAN(H6:I6)</f>
        <v>50</v>
      </c>
      <c r="I12" s="98"/>
      <c r="J12" s="98">
        <f t="shared" ref="J12" si="1">GEOMEAN(J6:K6)</f>
        <v>50</v>
      </c>
      <c r="K12" s="98"/>
      <c r="L12" s="6"/>
      <c r="M12" s="98">
        <f>GEOMEAN(M6:N6)</f>
        <v>50</v>
      </c>
      <c r="N12" s="98"/>
      <c r="O12" s="98">
        <f t="shared" ref="O12:O15" si="2">GEOMEAN(O6:P6)</f>
        <v>50</v>
      </c>
      <c r="P12" s="98"/>
    </row>
    <row r="13" spans="1:16" ht="18" customHeight="1">
      <c r="B13" s="19" t="s">
        <v>47</v>
      </c>
      <c r="C13" s="98">
        <f t="shared" si="0"/>
        <v>800</v>
      </c>
      <c r="D13" s="98"/>
      <c r="E13" s="98">
        <f t="shared" si="0"/>
        <v>6400</v>
      </c>
      <c r="F13" s="98"/>
      <c r="G13" s="6"/>
      <c r="H13" s="98">
        <f t="shared" ref="H13" si="3">GEOMEAN(H7:I7)</f>
        <v>50</v>
      </c>
      <c r="I13" s="98"/>
      <c r="J13" s="98">
        <f t="shared" ref="J13" si="4">GEOMEAN(J7:K7)</f>
        <v>1600</v>
      </c>
      <c r="K13" s="98"/>
      <c r="L13" s="6"/>
      <c r="M13" s="98">
        <f t="shared" ref="M13" si="5">GEOMEAN(M7:N7)</f>
        <v>50</v>
      </c>
      <c r="N13" s="98"/>
      <c r="O13" s="98">
        <f t="shared" si="2"/>
        <v>400</v>
      </c>
      <c r="P13" s="98"/>
    </row>
    <row r="14" spans="1:16" ht="18" customHeight="1">
      <c r="B14" s="19" t="s">
        <v>48</v>
      </c>
      <c r="C14" s="98">
        <f t="shared" si="0"/>
        <v>6400</v>
      </c>
      <c r="D14" s="98"/>
      <c r="E14" s="98">
        <f t="shared" si="0"/>
        <v>12800</v>
      </c>
      <c r="F14" s="98"/>
      <c r="G14" s="6"/>
      <c r="H14" s="98">
        <f t="shared" ref="H14" si="6">GEOMEAN(H8:I8)</f>
        <v>3200</v>
      </c>
      <c r="I14" s="98"/>
      <c r="J14" s="98">
        <f t="shared" ref="J14" si="7">GEOMEAN(J8:K8)</f>
        <v>3200</v>
      </c>
      <c r="K14" s="98"/>
      <c r="L14" s="6"/>
      <c r="M14" s="98">
        <f t="shared" ref="M14" si="8">GEOMEAN(M8:N8)</f>
        <v>6400</v>
      </c>
      <c r="N14" s="98"/>
      <c r="O14" s="98">
        <f t="shared" si="2"/>
        <v>6400</v>
      </c>
      <c r="P14" s="98"/>
    </row>
    <row r="15" spans="1:16" ht="18" customHeight="1">
      <c r="B15" s="19" t="s">
        <v>49</v>
      </c>
      <c r="C15" s="98">
        <f t="shared" si="0"/>
        <v>18101.933598375617</v>
      </c>
      <c r="D15" s="98"/>
      <c r="E15" s="98">
        <f t="shared" si="0"/>
        <v>25600</v>
      </c>
      <c r="F15" s="98"/>
      <c r="G15" s="6"/>
      <c r="H15" s="98">
        <f t="shared" ref="H15" si="9">GEOMEAN(H9:I9)</f>
        <v>6400</v>
      </c>
      <c r="I15" s="98"/>
      <c r="J15" s="98">
        <f t="shared" ref="J15" si="10">GEOMEAN(J9:K9)</f>
        <v>12800</v>
      </c>
      <c r="K15" s="98"/>
      <c r="L15" s="6"/>
      <c r="M15" s="98">
        <f t="shared" ref="M15" si="11">GEOMEAN(M9:N9)</f>
        <v>6400</v>
      </c>
      <c r="N15" s="98"/>
      <c r="O15" s="98">
        <f t="shared" si="2"/>
        <v>12800</v>
      </c>
      <c r="P15" s="98"/>
    </row>
    <row r="16" spans="1:16" ht="18" customHeight="1">
      <c r="B16" s="19" t="s">
        <v>50</v>
      </c>
      <c r="C16" s="98">
        <f t="shared" si="0"/>
        <v>25600</v>
      </c>
      <c r="D16" s="98"/>
      <c r="E16" s="98">
        <f t="shared" si="0"/>
        <v>51200</v>
      </c>
      <c r="F16" s="98"/>
      <c r="G16" s="6"/>
      <c r="H16" s="98">
        <f t="shared" ref="H16" si="12">GEOMEAN(H10:I10)</f>
        <v>6400</v>
      </c>
      <c r="I16" s="98"/>
      <c r="J16" s="98">
        <f t="shared" ref="J16" si="13">GEOMEAN(J10:K10)</f>
        <v>18101.933598375617</v>
      </c>
      <c r="K16" s="98"/>
      <c r="L16" s="6"/>
      <c r="M16" s="98">
        <f t="shared" ref="M16" si="14">GEOMEAN(M10:N10)</f>
        <v>6400</v>
      </c>
      <c r="N16" s="98"/>
      <c r="O16" s="98">
        <f>GEOMEAN(O10:P10)</f>
        <v>18101.933598375617</v>
      </c>
      <c r="P16" s="98"/>
    </row>
    <row r="17" spans="1:16" ht="18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8" customHeight="1">
      <c r="A18" s="10" t="s">
        <v>3</v>
      </c>
      <c r="B18" s="19" t="s">
        <v>46</v>
      </c>
      <c r="C18" s="88">
        <f>LOG(C12,10)</f>
        <v>1.6989700043360185</v>
      </c>
      <c r="D18" s="88"/>
      <c r="E18" s="88">
        <f>LOG(E12,10)</f>
        <v>1.6989700043360185</v>
      </c>
      <c r="F18" s="88"/>
      <c r="G18" s="6"/>
      <c r="H18" s="88">
        <f>LOG(H12,10)</f>
        <v>1.6989700043360185</v>
      </c>
      <c r="I18" s="88"/>
      <c r="J18" s="88">
        <f>LOG(J12,10)</f>
        <v>1.6989700043360185</v>
      </c>
      <c r="K18" s="88"/>
      <c r="L18" s="6"/>
      <c r="M18" s="88">
        <f>LOG(M12,10)</f>
        <v>1.6989700043360185</v>
      </c>
      <c r="N18" s="88"/>
      <c r="O18" s="88">
        <f>LOG(O12,10)</f>
        <v>1.6989700043360185</v>
      </c>
      <c r="P18" s="88"/>
    </row>
    <row r="19" spans="1:16" ht="18" customHeight="1">
      <c r="B19" s="19" t="s">
        <v>47</v>
      </c>
      <c r="C19" s="88">
        <f t="shared" ref="C19:E22" si="15">LOG(C13,10)</f>
        <v>2.9030899869919433</v>
      </c>
      <c r="D19" s="88"/>
      <c r="E19" s="88">
        <f t="shared" si="15"/>
        <v>3.8061799739838866</v>
      </c>
      <c r="F19" s="88"/>
      <c r="G19" s="6"/>
      <c r="H19" s="88">
        <f t="shared" ref="H19" si="16">LOG(H13,10)</f>
        <v>1.6989700043360185</v>
      </c>
      <c r="I19" s="88"/>
      <c r="J19" s="88">
        <f t="shared" ref="J19" si="17">LOG(J13,10)</f>
        <v>3.2041199826559246</v>
      </c>
      <c r="K19" s="88"/>
      <c r="L19" s="6"/>
      <c r="M19" s="88">
        <f t="shared" ref="M19" si="18">LOG(M13,10)</f>
        <v>1.6989700043360185</v>
      </c>
      <c r="N19" s="88"/>
      <c r="O19" s="88">
        <f t="shared" ref="O19:O22" si="19">LOG(O13,10)</f>
        <v>2.6020599913279621</v>
      </c>
      <c r="P19" s="88"/>
    </row>
    <row r="20" spans="1:16" ht="18" customHeight="1">
      <c r="B20" s="19" t="s">
        <v>48</v>
      </c>
      <c r="C20" s="88">
        <f t="shared" si="15"/>
        <v>3.8061799739838866</v>
      </c>
      <c r="D20" s="88"/>
      <c r="E20" s="88">
        <f t="shared" si="15"/>
        <v>4.1072099696478679</v>
      </c>
      <c r="F20" s="88"/>
      <c r="G20" s="6"/>
      <c r="H20" s="88">
        <f t="shared" ref="H20" si="20">LOG(H14,10)</f>
        <v>3.5051499783199058</v>
      </c>
      <c r="I20" s="88"/>
      <c r="J20" s="88">
        <f t="shared" ref="J20" si="21">LOG(J14,10)</f>
        <v>3.5051499783199058</v>
      </c>
      <c r="K20" s="88"/>
      <c r="L20" s="6"/>
      <c r="M20" s="88">
        <f t="shared" ref="M20" si="22">LOG(M14,10)</f>
        <v>3.8061799739838866</v>
      </c>
      <c r="N20" s="88"/>
      <c r="O20" s="88">
        <f t="shared" si="19"/>
        <v>3.8061799739838866</v>
      </c>
      <c r="P20" s="88"/>
    </row>
    <row r="21" spans="1:16" ht="18" customHeight="1">
      <c r="B21" s="19" t="s">
        <v>49</v>
      </c>
      <c r="C21" s="88">
        <f t="shared" si="15"/>
        <v>4.2577249674798585</v>
      </c>
      <c r="D21" s="88"/>
      <c r="E21" s="88">
        <f t="shared" si="15"/>
        <v>4.4082399653118491</v>
      </c>
      <c r="F21" s="88"/>
      <c r="G21" s="6"/>
      <c r="H21" s="88">
        <f t="shared" ref="H21" si="23">LOG(H15,10)</f>
        <v>3.8061799739838866</v>
      </c>
      <c r="I21" s="88"/>
      <c r="J21" s="88">
        <f t="shared" ref="J21" si="24">LOG(J15,10)</f>
        <v>4.1072099696478679</v>
      </c>
      <c r="K21" s="88"/>
      <c r="L21" s="6"/>
      <c r="M21" s="88">
        <f t="shared" ref="M21" si="25">LOG(M15,10)</f>
        <v>3.8061799739838866</v>
      </c>
      <c r="N21" s="88"/>
      <c r="O21" s="88">
        <f t="shared" si="19"/>
        <v>4.1072099696478679</v>
      </c>
      <c r="P21" s="88"/>
    </row>
    <row r="22" spans="1:16" ht="18" customHeight="1">
      <c r="B22" s="19" t="s">
        <v>50</v>
      </c>
      <c r="C22" s="88">
        <f t="shared" si="15"/>
        <v>4.4082399653118491</v>
      </c>
      <c r="D22" s="88"/>
      <c r="E22" s="88">
        <f t="shared" si="15"/>
        <v>4.7092699609758304</v>
      </c>
      <c r="F22" s="88"/>
      <c r="G22" s="6"/>
      <c r="H22" s="88">
        <f t="shared" ref="H22" si="26">LOG(H16,10)</f>
        <v>3.8061799739838866</v>
      </c>
      <c r="I22" s="88"/>
      <c r="J22" s="88">
        <f t="shared" ref="J22" si="27">LOG(J16,10)</f>
        <v>4.2577249674798585</v>
      </c>
      <c r="K22" s="88"/>
      <c r="L22" s="6"/>
      <c r="M22" s="88">
        <f t="shared" ref="M22" si="28">LOG(M16,10)</f>
        <v>3.8061799739838866</v>
      </c>
      <c r="N22" s="88"/>
      <c r="O22" s="88">
        <f t="shared" si="19"/>
        <v>4.2577249674798585</v>
      </c>
      <c r="P22" s="88"/>
    </row>
    <row r="23" spans="1:16" ht="18" customHeight="1">
      <c r="C23" s="105" t="s">
        <v>54</v>
      </c>
      <c r="D23" s="105"/>
      <c r="E23" s="105"/>
      <c r="F23" s="105"/>
      <c r="H23" s="105" t="s">
        <v>8</v>
      </c>
      <c r="I23" s="105"/>
      <c r="J23" s="105"/>
      <c r="K23" s="105"/>
      <c r="M23" s="105" t="s">
        <v>55</v>
      </c>
      <c r="N23" s="105"/>
      <c r="O23" s="105"/>
      <c r="P23" s="105"/>
    </row>
    <row r="24" spans="1:16" ht="18" customHeight="1"/>
    <row r="25" spans="1:16" ht="18" customHeight="1"/>
    <row r="26" spans="1:16" ht="18" customHeight="1">
      <c r="B26" s="15" t="s">
        <v>56</v>
      </c>
      <c r="C26" s="106" t="s">
        <v>252</v>
      </c>
      <c r="D26" s="106"/>
      <c r="E26" s="106"/>
      <c r="F26" s="106"/>
      <c r="G26" s="106"/>
      <c r="H26" s="106"/>
      <c r="I26" s="106"/>
      <c r="J26" s="106"/>
      <c r="K26" s="106"/>
      <c r="L26" s="106"/>
    </row>
    <row r="27" spans="1:16" ht="18" customHeight="1"/>
    <row r="28" spans="1:16" ht="18" customHeight="1">
      <c r="C28" s="89" t="s">
        <v>34</v>
      </c>
      <c r="D28" s="89"/>
      <c r="E28" s="89" t="s">
        <v>35</v>
      </c>
      <c r="F28" s="89"/>
      <c r="G28" s="6"/>
      <c r="H28" s="89" t="s">
        <v>34</v>
      </c>
      <c r="I28" s="89"/>
      <c r="J28" s="89" t="s">
        <v>35</v>
      </c>
      <c r="K28" s="89"/>
      <c r="L28" s="6"/>
      <c r="M28" s="89" t="s">
        <v>34</v>
      </c>
      <c r="N28" s="89"/>
      <c r="O28" s="89" t="s">
        <v>35</v>
      </c>
      <c r="P28" s="89"/>
    </row>
    <row r="29" spans="1:16" ht="18" customHeight="1">
      <c r="A29" s="10" t="s">
        <v>52</v>
      </c>
      <c r="B29" s="9"/>
      <c r="C29" s="6" t="s">
        <v>51</v>
      </c>
      <c r="D29" s="6" t="s">
        <v>38</v>
      </c>
      <c r="E29" s="6" t="s">
        <v>51</v>
      </c>
      <c r="F29" s="6" t="s">
        <v>38</v>
      </c>
      <c r="G29" s="6"/>
      <c r="H29" s="6" t="s">
        <v>51</v>
      </c>
      <c r="I29" s="6" t="s">
        <v>38</v>
      </c>
      <c r="J29" s="6" t="s">
        <v>51</v>
      </c>
      <c r="K29" s="6" t="s">
        <v>38</v>
      </c>
      <c r="L29" s="6"/>
      <c r="M29" s="6" t="s">
        <v>51</v>
      </c>
      <c r="N29" s="6" t="s">
        <v>38</v>
      </c>
      <c r="O29" s="6" t="s">
        <v>51</v>
      </c>
      <c r="P29" s="6" t="s">
        <v>38</v>
      </c>
    </row>
    <row r="30" spans="1:16" ht="18" customHeight="1">
      <c r="B30" s="19" t="s">
        <v>46</v>
      </c>
      <c r="C30" s="6">
        <v>50</v>
      </c>
      <c r="D30" s="6">
        <v>50</v>
      </c>
      <c r="E30" s="6">
        <v>50</v>
      </c>
      <c r="F30" s="6">
        <v>50</v>
      </c>
      <c r="H30" s="6">
        <v>50</v>
      </c>
      <c r="I30" s="6">
        <v>50</v>
      </c>
      <c r="J30" s="6">
        <v>50</v>
      </c>
      <c r="K30" s="6">
        <v>50</v>
      </c>
      <c r="M30" s="6">
        <v>50</v>
      </c>
      <c r="N30" s="6">
        <v>50</v>
      </c>
      <c r="O30" s="6">
        <v>50</v>
      </c>
      <c r="P30" s="6">
        <v>50</v>
      </c>
    </row>
    <row r="31" spans="1:16" ht="18" customHeight="1">
      <c r="B31" s="19" t="s">
        <v>47</v>
      </c>
      <c r="C31" s="6">
        <v>50</v>
      </c>
      <c r="D31" s="6">
        <v>50</v>
      </c>
      <c r="E31" s="6">
        <v>50</v>
      </c>
      <c r="F31" s="6">
        <v>50</v>
      </c>
      <c r="H31" s="6">
        <v>50</v>
      </c>
      <c r="I31" s="6">
        <v>50</v>
      </c>
      <c r="J31" s="6">
        <v>50</v>
      </c>
      <c r="K31" s="6">
        <v>50</v>
      </c>
      <c r="M31" s="6">
        <v>50</v>
      </c>
      <c r="N31" s="6">
        <v>50</v>
      </c>
      <c r="O31" s="6">
        <v>50</v>
      </c>
      <c r="P31" s="6">
        <v>50</v>
      </c>
    </row>
    <row r="32" spans="1:16" ht="18" customHeight="1">
      <c r="B32" s="19" t="s">
        <v>48</v>
      </c>
      <c r="C32" s="9">
        <v>6400</v>
      </c>
      <c r="D32" s="9">
        <v>6400</v>
      </c>
      <c r="E32" s="9">
        <v>6400</v>
      </c>
      <c r="F32" s="9">
        <v>6400</v>
      </c>
      <c r="H32" s="6">
        <v>1600</v>
      </c>
      <c r="I32" s="6">
        <v>800</v>
      </c>
      <c r="J32" s="6">
        <v>1600</v>
      </c>
      <c r="K32" s="6">
        <v>1600</v>
      </c>
      <c r="M32" s="6">
        <v>1600</v>
      </c>
      <c r="N32" s="6">
        <v>1600</v>
      </c>
      <c r="O32" s="6">
        <v>1600</v>
      </c>
      <c r="P32" s="6">
        <v>1600</v>
      </c>
    </row>
    <row r="33" spans="1:16" ht="18" customHeight="1">
      <c r="B33" s="19" t="s">
        <v>49</v>
      </c>
      <c r="C33" s="9">
        <v>12800</v>
      </c>
      <c r="D33" s="9">
        <v>12800</v>
      </c>
      <c r="E33" s="9">
        <v>25600</v>
      </c>
      <c r="F33" s="9">
        <v>25600</v>
      </c>
      <c r="H33" s="6">
        <v>3200</v>
      </c>
      <c r="I33" s="6">
        <v>6400</v>
      </c>
      <c r="J33" s="6">
        <v>6400</v>
      </c>
      <c r="K33" s="6">
        <v>3200</v>
      </c>
      <c r="M33" s="6">
        <v>3200</v>
      </c>
      <c r="N33" s="6">
        <v>6400</v>
      </c>
      <c r="O33" s="6">
        <v>6400</v>
      </c>
      <c r="P33" s="6">
        <v>6400</v>
      </c>
    </row>
    <row r="34" spans="1:16" ht="18" customHeight="1">
      <c r="B34" s="19" t="s">
        <v>50</v>
      </c>
      <c r="C34" s="9">
        <v>25600</v>
      </c>
      <c r="D34" s="9">
        <v>25600</v>
      </c>
      <c r="E34" s="9">
        <v>51200</v>
      </c>
      <c r="F34" s="9">
        <v>51200</v>
      </c>
      <c r="H34" s="6">
        <v>12800</v>
      </c>
      <c r="I34" s="6">
        <v>3200</v>
      </c>
      <c r="J34" s="6">
        <v>25600</v>
      </c>
      <c r="K34" s="6">
        <v>25600</v>
      </c>
      <c r="M34" s="6">
        <v>6400</v>
      </c>
      <c r="N34" s="6">
        <v>6400</v>
      </c>
      <c r="O34" s="6">
        <v>12800</v>
      </c>
      <c r="P34" s="6">
        <v>25600</v>
      </c>
    </row>
    <row r="35" spans="1:16" ht="18" customHeight="1"/>
    <row r="36" spans="1:16" ht="18" customHeight="1">
      <c r="A36" s="10" t="s">
        <v>53</v>
      </c>
      <c r="B36" s="19" t="s">
        <v>46</v>
      </c>
      <c r="C36" s="98">
        <f>GEOMEAN(C30:D30)</f>
        <v>50</v>
      </c>
      <c r="D36" s="98"/>
      <c r="E36" s="98">
        <f t="shared" ref="E36" si="29">GEOMEAN(E30:F30)</f>
        <v>50</v>
      </c>
      <c r="F36" s="98"/>
      <c r="H36" s="98">
        <f>GEOMEAN(H30:I30)</f>
        <v>50</v>
      </c>
      <c r="I36" s="98"/>
      <c r="J36" s="98">
        <f t="shared" ref="J36" si="30">GEOMEAN(J30:K30)</f>
        <v>50</v>
      </c>
      <c r="K36" s="98"/>
      <c r="M36" s="98">
        <f>GEOMEAN(M30:N30)</f>
        <v>50</v>
      </c>
      <c r="N36" s="98"/>
      <c r="O36" s="98">
        <f t="shared" ref="O36" si="31">GEOMEAN(O30:P30)</f>
        <v>50</v>
      </c>
      <c r="P36" s="98"/>
    </row>
    <row r="37" spans="1:16" ht="18" customHeight="1">
      <c r="B37" s="19" t="s">
        <v>47</v>
      </c>
      <c r="C37" s="98">
        <f t="shared" ref="C37" si="32">GEOMEAN(C31:D31)</f>
        <v>50</v>
      </c>
      <c r="D37" s="98"/>
      <c r="E37" s="98">
        <f t="shared" ref="E37" si="33">GEOMEAN(E31:F31)</f>
        <v>50</v>
      </c>
      <c r="F37" s="98"/>
      <c r="H37" s="98">
        <f t="shared" ref="H37" si="34">GEOMEAN(H31:I31)</f>
        <v>50</v>
      </c>
      <c r="I37" s="98"/>
      <c r="J37" s="98">
        <f t="shared" ref="J37" si="35">GEOMEAN(J31:K31)</f>
        <v>50</v>
      </c>
      <c r="K37" s="98"/>
      <c r="M37" s="98">
        <f t="shared" ref="M37" si="36">GEOMEAN(M31:N31)</f>
        <v>50</v>
      </c>
      <c r="N37" s="98"/>
      <c r="O37" s="98">
        <f t="shared" ref="O37" si="37">GEOMEAN(O31:P31)</f>
        <v>50</v>
      </c>
      <c r="P37" s="98"/>
    </row>
    <row r="38" spans="1:16" ht="18" customHeight="1">
      <c r="B38" s="19" t="s">
        <v>48</v>
      </c>
      <c r="C38" s="98">
        <f t="shared" ref="C38" si="38">GEOMEAN(C32:D32)</f>
        <v>6400</v>
      </c>
      <c r="D38" s="98"/>
      <c r="E38" s="98">
        <f t="shared" ref="E38" si="39">GEOMEAN(E32:F32)</f>
        <v>6400</v>
      </c>
      <c r="F38" s="98"/>
      <c r="H38" s="98">
        <f t="shared" ref="H38" si="40">GEOMEAN(H32:I32)</f>
        <v>1131.3708498984761</v>
      </c>
      <c r="I38" s="98"/>
      <c r="J38" s="98">
        <f t="shared" ref="J38" si="41">GEOMEAN(J32:K32)</f>
        <v>1600</v>
      </c>
      <c r="K38" s="98"/>
      <c r="M38" s="98">
        <f t="shared" ref="M38" si="42">GEOMEAN(M32:N32)</f>
        <v>1600</v>
      </c>
      <c r="N38" s="98"/>
      <c r="O38" s="98">
        <f t="shared" ref="O38" si="43">GEOMEAN(O32:P32)</f>
        <v>1600</v>
      </c>
      <c r="P38" s="98"/>
    </row>
    <row r="39" spans="1:16" ht="18" customHeight="1">
      <c r="B39" s="19" t="s">
        <v>49</v>
      </c>
      <c r="C39" s="98">
        <f t="shared" ref="C39" si="44">GEOMEAN(C33:D33)</f>
        <v>12800</v>
      </c>
      <c r="D39" s="98"/>
      <c r="E39" s="98">
        <f t="shared" ref="E39" si="45">GEOMEAN(E33:F33)</f>
        <v>25600</v>
      </c>
      <c r="F39" s="98"/>
      <c r="H39" s="98">
        <f t="shared" ref="H39" si="46">GEOMEAN(H33:I33)</f>
        <v>4525.4833995939043</v>
      </c>
      <c r="I39" s="98"/>
      <c r="J39" s="98">
        <f t="shared" ref="J39" si="47">GEOMEAN(J33:K33)</f>
        <v>4525.4833995939043</v>
      </c>
      <c r="K39" s="98"/>
      <c r="M39" s="98">
        <f t="shared" ref="M39" si="48">GEOMEAN(M33:N33)</f>
        <v>4525.4833995939043</v>
      </c>
      <c r="N39" s="98"/>
      <c r="O39" s="98">
        <f t="shared" ref="O39" si="49">GEOMEAN(O33:P33)</f>
        <v>6400</v>
      </c>
      <c r="P39" s="98"/>
    </row>
    <row r="40" spans="1:16" ht="18" customHeight="1">
      <c r="B40" s="19" t="s">
        <v>50</v>
      </c>
      <c r="C40" s="98">
        <f t="shared" ref="C40" si="50">GEOMEAN(C34:D34)</f>
        <v>25600</v>
      </c>
      <c r="D40" s="98"/>
      <c r="E40" s="98">
        <f t="shared" ref="E40" si="51">GEOMEAN(E34:F34)</f>
        <v>51200</v>
      </c>
      <c r="F40" s="98"/>
      <c r="H40" s="98">
        <f t="shared" ref="H40" si="52">GEOMEAN(H34:I34)</f>
        <v>6400</v>
      </c>
      <c r="I40" s="98"/>
      <c r="J40" s="98">
        <f t="shared" ref="J40" si="53">GEOMEAN(J34:K34)</f>
        <v>25600</v>
      </c>
      <c r="K40" s="98"/>
      <c r="M40" s="98">
        <f t="shared" ref="M40" si="54">GEOMEAN(M34:N34)</f>
        <v>6400</v>
      </c>
      <c r="N40" s="98"/>
      <c r="O40" s="98">
        <f t="shared" ref="O40" si="55">GEOMEAN(O34:P34)</f>
        <v>18101.933598375617</v>
      </c>
      <c r="P40" s="98"/>
    </row>
    <row r="41" spans="1:16" ht="18" customHeight="1"/>
    <row r="42" spans="1:16" ht="18" customHeight="1">
      <c r="A42" s="10" t="s">
        <v>3</v>
      </c>
      <c r="B42" s="19" t="s">
        <v>46</v>
      </c>
      <c r="C42" s="88">
        <f>LOG(C36,10)</f>
        <v>1.6989700043360185</v>
      </c>
      <c r="D42" s="88"/>
      <c r="E42" s="88">
        <f>LOG(E36,10)</f>
        <v>1.6989700043360185</v>
      </c>
      <c r="F42" s="88"/>
      <c r="H42" s="88">
        <f>LOG(H36,10)</f>
        <v>1.6989700043360185</v>
      </c>
      <c r="I42" s="88"/>
      <c r="J42" s="88">
        <f>LOG(J36,10)</f>
        <v>1.6989700043360185</v>
      </c>
      <c r="K42" s="88"/>
      <c r="M42" s="88">
        <f>LOG(M36,10)</f>
        <v>1.6989700043360185</v>
      </c>
      <c r="N42" s="88"/>
      <c r="O42" s="88">
        <f>LOG(O36,10)</f>
        <v>1.6989700043360185</v>
      </c>
      <c r="P42" s="88"/>
    </row>
    <row r="43" spans="1:16" ht="18" customHeight="1">
      <c r="B43" s="19" t="s">
        <v>47</v>
      </c>
      <c r="C43" s="88">
        <f t="shared" ref="C43" si="56">LOG(C37,10)</f>
        <v>1.6989700043360185</v>
      </c>
      <c r="D43" s="88"/>
      <c r="E43" s="88">
        <f t="shared" ref="E43" si="57">LOG(E37,10)</f>
        <v>1.6989700043360185</v>
      </c>
      <c r="F43" s="88"/>
      <c r="H43" s="88">
        <f t="shared" ref="H43" si="58">LOG(H37,10)</f>
        <v>1.6989700043360185</v>
      </c>
      <c r="I43" s="88"/>
      <c r="J43" s="88">
        <f t="shared" ref="J43" si="59">LOG(J37,10)</f>
        <v>1.6989700043360185</v>
      </c>
      <c r="K43" s="88"/>
      <c r="M43" s="88">
        <f t="shared" ref="M43" si="60">LOG(M37,10)</f>
        <v>1.6989700043360185</v>
      </c>
      <c r="N43" s="88"/>
      <c r="O43" s="88">
        <f t="shared" ref="O43" si="61">LOG(O37,10)</f>
        <v>1.6989700043360185</v>
      </c>
      <c r="P43" s="88"/>
    </row>
    <row r="44" spans="1:16" ht="18" customHeight="1">
      <c r="B44" s="19" t="s">
        <v>48</v>
      </c>
      <c r="C44" s="88">
        <f t="shared" ref="C44" si="62">LOG(C38,10)</f>
        <v>3.8061799739838866</v>
      </c>
      <c r="D44" s="88"/>
      <c r="E44" s="88">
        <f t="shared" ref="E44" si="63">LOG(E38,10)</f>
        <v>3.8061799739838866</v>
      </c>
      <c r="F44" s="88"/>
      <c r="H44" s="88">
        <f t="shared" ref="H44" si="64">LOG(H38,10)</f>
        <v>3.0536049848239339</v>
      </c>
      <c r="I44" s="88"/>
      <c r="J44" s="88">
        <f t="shared" ref="J44" si="65">LOG(J38,10)</f>
        <v>3.2041199826559246</v>
      </c>
      <c r="K44" s="88"/>
      <c r="M44" s="88">
        <f t="shared" ref="M44" si="66">LOG(M38,10)</f>
        <v>3.2041199826559246</v>
      </c>
      <c r="N44" s="88"/>
      <c r="O44" s="88">
        <f t="shared" ref="O44" si="67">LOG(O38,10)</f>
        <v>3.2041199826559246</v>
      </c>
      <c r="P44" s="88"/>
    </row>
    <row r="45" spans="1:16" ht="18" customHeight="1">
      <c r="B45" s="19" t="s">
        <v>49</v>
      </c>
      <c r="C45" s="88">
        <f>LOG(C39,10)</f>
        <v>4.1072099696478679</v>
      </c>
      <c r="D45" s="88"/>
      <c r="E45" s="88">
        <f t="shared" ref="E45" si="68">LOG(E39,10)</f>
        <v>4.4082399653118491</v>
      </c>
      <c r="F45" s="88"/>
      <c r="H45" s="88">
        <f>LOG(H39,10)</f>
        <v>3.6556649761518965</v>
      </c>
      <c r="I45" s="88"/>
      <c r="J45" s="88">
        <f t="shared" ref="J45" si="69">LOG(J39,10)</f>
        <v>3.6556649761518965</v>
      </c>
      <c r="K45" s="88"/>
      <c r="M45" s="88">
        <f>LOG(M39,10)</f>
        <v>3.6556649761518965</v>
      </c>
      <c r="N45" s="88"/>
      <c r="O45" s="88">
        <f t="shared" ref="O45" si="70">LOG(O39,10)</f>
        <v>3.8061799739838866</v>
      </c>
      <c r="P45" s="88"/>
    </row>
    <row r="46" spans="1:16" ht="18" customHeight="1">
      <c r="B46" s="19" t="s">
        <v>50</v>
      </c>
      <c r="C46" s="88">
        <f t="shared" ref="C46" si="71">LOG(C40,10)</f>
        <v>4.4082399653118491</v>
      </c>
      <c r="D46" s="88"/>
      <c r="E46" s="88">
        <f t="shared" ref="E46" si="72">LOG(E40,10)</f>
        <v>4.7092699609758304</v>
      </c>
      <c r="F46" s="88"/>
      <c r="H46" s="88">
        <f t="shared" ref="H46" si="73">LOG(H40,10)</f>
        <v>3.8061799739838866</v>
      </c>
      <c r="I46" s="88"/>
      <c r="J46" s="88">
        <f t="shared" ref="J46" si="74">LOG(J40,10)</f>
        <v>4.4082399653118491</v>
      </c>
      <c r="K46" s="88"/>
      <c r="M46" s="88">
        <f t="shared" ref="M46" si="75">LOG(M40,10)</f>
        <v>3.8061799739838866</v>
      </c>
      <c r="N46" s="88"/>
      <c r="O46" s="88">
        <f t="shared" ref="O46" si="76">LOG(O40,10)</f>
        <v>4.2577249674798585</v>
      </c>
      <c r="P46" s="88"/>
    </row>
    <row r="47" spans="1:16" ht="18" customHeight="1">
      <c r="C47" s="105" t="s">
        <v>54</v>
      </c>
      <c r="D47" s="105"/>
      <c r="E47" s="105"/>
      <c r="F47" s="105"/>
      <c r="H47" s="105" t="s">
        <v>8</v>
      </c>
      <c r="I47" s="105"/>
      <c r="J47" s="105"/>
      <c r="K47" s="105"/>
      <c r="M47" s="105" t="s">
        <v>55</v>
      </c>
      <c r="N47" s="105"/>
      <c r="O47" s="105"/>
      <c r="P47" s="105"/>
    </row>
  </sheetData>
  <mergeCells count="140">
    <mergeCell ref="C2:L2"/>
    <mergeCell ref="C4:D4"/>
    <mergeCell ref="E4:F4"/>
    <mergeCell ref="C23:F23"/>
    <mergeCell ref="H4:I4"/>
    <mergeCell ref="J4:K4"/>
    <mergeCell ref="H23:K23"/>
    <mergeCell ref="E14:F14"/>
    <mergeCell ref="E15:F15"/>
    <mergeCell ref="H12:I12"/>
    <mergeCell ref="H13:I13"/>
    <mergeCell ref="H14:I14"/>
    <mergeCell ref="H15:I15"/>
    <mergeCell ref="H16:I16"/>
    <mergeCell ref="E18:F18"/>
    <mergeCell ref="E19:F19"/>
    <mergeCell ref="E20:F20"/>
    <mergeCell ref="E21:F21"/>
    <mergeCell ref="E22:F22"/>
    <mergeCell ref="M4:N4"/>
    <mergeCell ref="O4:P4"/>
    <mergeCell ref="M23:P23"/>
    <mergeCell ref="C12:D12"/>
    <mergeCell ref="C13:D13"/>
    <mergeCell ref="C14:D14"/>
    <mergeCell ref="C15:D15"/>
    <mergeCell ref="C16:D16"/>
    <mergeCell ref="E12:F12"/>
    <mergeCell ref="E13:F13"/>
    <mergeCell ref="C18:D18"/>
    <mergeCell ref="H18:I18"/>
    <mergeCell ref="M18:N18"/>
    <mergeCell ref="J12:K12"/>
    <mergeCell ref="J13:K13"/>
    <mergeCell ref="J14:K14"/>
    <mergeCell ref="J15:K15"/>
    <mergeCell ref="J16:K16"/>
    <mergeCell ref="M12:N12"/>
    <mergeCell ref="M13:N13"/>
    <mergeCell ref="M14:N14"/>
    <mergeCell ref="M15:N15"/>
    <mergeCell ref="M16:N16"/>
    <mergeCell ref="E16:F16"/>
    <mergeCell ref="O12:P12"/>
    <mergeCell ref="O13:P13"/>
    <mergeCell ref="O14:P14"/>
    <mergeCell ref="O15:P15"/>
    <mergeCell ref="O16:P16"/>
    <mergeCell ref="O18:P18"/>
    <mergeCell ref="O19:P19"/>
    <mergeCell ref="O20:P20"/>
    <mergeCell ref="O21:P21"/>
    <mergeCell ref="O22:P22"/>
    <mergeCell ref="H19:I19"/>
    <mergeCell ref="H20:I20"/>
    <mergeCell ref="H21:I21"/>
    <mergeCell ref="H22:I22"/>
    <mergeCell ref="J18:K18"/>
    <mergeCell ref="J19:K19"/>
    <mergeCell ref="J20:K20"/>
    <mergeCell ref="J21:K21"/>
    <mergeCell ref="J22:K22"/>
    <mergeCell ref="C26:L26"/>
    <mergeCell ref="C28:D28"/>
    <mergeCell ref="E28:F28"/>
    <mergeCell ref="H28:I28"/>
    <mergeCell ref="J28:K28"/>
    <mergeCell ref="M28:N28"/>
    <mergeCell ref="M19:N19"/>
    <mergeCell ref="M20:N20"/>
    <mergeCell ref="M21:N21"/>
    <mergeCell ref="M22:N22"/>
    <mergeCell ref="C19:D19"/>
    <mergeCell ref="C20:D20"/>
    <mergeCell ref="C21:D21"/>
    <mergeCell ref="C22:D22"/>
    <mergeCell ref="O28:P28"/>
    <mergeCell ref="C47:F47"/>
    <mergeCell ref="H47:K47"/>
    <mergeCell ref="M47:P47"/>
    <mergeCell ref="C36:D36"/>
    <mergeCell ref="E36:F36"/>
    <mergeCell ref="C37:D37"/>
    <mergeCell ref="E37:F37"/>
    <mergeCell ref="C38:D38"/>
    <mergeCell ref="E38:F38"/>
    <mergeCell ref="H46:I46"/>
    <mergeCell ref="J46:K46"/>
    <mergeCell ref="H40:I40"/>
    <mergeCell ref="J40:K40"/>
    <mergeCell ref="H42:I42"/>
    <mergeCell ref="J42:K42"/>
    <mergeCell ref="H43:I43"/>
    <mergeCell ref="J43:K43"/>
    <mergeCell ref="C46:D46"/>
    <mergeCell ref="E46:F46"/>
    <mergeCell ref="C43:D43"/>
    <mergeCell ref="E43:F43"/>
    <mergeCell ref="C44:D44"/>
    <mergeCell ref="E44:F44"/>
    <mergeCell ref="C45:D45"/>
    <mergeCell ref="E45:F45"/>
    <mergeCell ref="M36:N36"/>
    <mergeCell ref="M46:N46"/>
    <mergeCell ref="C39:D39"/>
    <mergeCell ref="E39:F39"/>
    <mergeCell ref="C40:D40"/>
    <mergeCell ref="E40:F40"/>
    <mergeCell ref="C42:D42"/>
    <mergeCell ref="E42:F42"/>
    <mergeCell ref="O36:P36"/>
    <mergeCell ref="M37:N37"/>
    <mergeCell ref="O37:P37"/>
    <mergeCell ref="M38:N38"/>
    <mergeCell ref="O38:P38"/>
    <mergeCell ref="H44:I44"/>
    <mergeCell ref="J44:K44"/>
    <mergeCell ref="H45:I45"/>
    <mergeCell ref="J45:K45"/>
    <mergeCell ref="H36:I36"/>
    <mergeCell ref="J36:K36"/>
    <mergeCell ref="H37:I37"/>
    <mergeCell ref="J37:K37"/>
    <mergeCell ref="H38:I38"/>
    <mergeCell ref="J38:K38"/>
    <mergeCell ref="H39:I39"/>
    <mergeCell ref="J39:K39"/>
    <mergeCell ref="O46:P46"/>
    <mergeCell ref="M43:N43"/>
    <mergeCell ref="O43:P43"/>
    <mergeCell ref="M44:N44"/>
    <mergeCell ref="O44:P44"/>
    <mergeCell ref="M45:N45"/>
    <mergeCell ref="O45:P45"/>
    <mergeCell ref="M39:N39"/>
    <mergeCell ref="O39:P39"/>
    <mergeCell ref="M40:N40"/>
    <mergeCell ref="O40:P40"/>
    <mergeCell ref="M42:N42"/>
    <mergeCell ref="O42:P4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20"/>
  <sheetViews>
    <sheetView workbookViewId="0">
      <selection activeCell="M20" sqref="M20"/>
    </sheetView>
  </sheetViews>
  <sheetFormatPr defaultRowHeight="13.5"/>
  <cols>
    <col min="7" max="7" width="12" customWidth="1"/>
  </cols>
  <sheetData>
    <row r="4" spans="3:13" ht="20.25" customHeight="1">
      <c r="C4" s="22" t="s">
        <v>261</v>
      </c>
      <c r="D4" s="95" t="s">
        <v>262</v>
      </c>
      <c r="E4" s="95"/>
      <c r="F4" s="95"/>
      <c r="G4" s="95"/>
      <c r="H4" s="95"/>
      <c r="I4" s="95"/>
      <c r="J4" s="95"/>
      <c r="K4" s="95"/>
      <c r="L4" s="95"/>
    </row>
    <row r="5" spans="3:13" ht="20.25" customHeight="1">
      <c r="C5" s="14" t="s">
        <v>52</v>
      </c>
      <c r="D5" s="62" t="s">
        <v>84</v>
      </c>
      <c r="E5" s="14" t="s">
        <v>188</v>
      </c>
      <c r="F5" s="62" t="s">
        <v>202</v>
      </c>
      <c r="G5" s="62" t="s">
        <v>277</v>
      </c>
      <c r="H5" s="67" t="s">
        <v>278</v>
      </c>
    </row>
    <row r="6" spans="3:13" ht="20.25" customHeight="1">
      <c r="C6" s="14"/>
      <c r="D6" s="62">
        <v>100109</v>
      </c>
      <c r="E6" s="62">
        <v>483</v>
      </c>
      <c r="F6" s="70">
        <f t="shared" ref="F6:F18" si="0">LOG10(E6)</f>
        <v>2.6839471307515121</v>
      </c>
      <c r="G6" s="14">
        <f>AVERAGE(F6:F14)</f>
        <v>2.9343975572363306</v>
      </c>
      <c r="H6" s="14">
        <f>STDEVA(F6:F14)</f>
        <v>0.42117736147675566</v>
      </c>
      <c r="L6" s="14"/>
      <c r="M6" s="14"/>
    </row>
    <row r="7" spans="3:13" ht="20.25" customHeight="1">
      <c r="C7" s="14"/>
      <c r="D7" s="62">
        <v>116004</v>
      </c>
      <c r="E7" s="62">
        <v>360</v>
      </c>
      <c r="F7" s="70">
        <f t="shared" si="0"/>
        <v>2.5563025007672873</v>
      </c>
      <c r="G7" s="71"/>
      <c r="H7" s="70"/>
    </row>
    <row r="8" spans="3:13" ht="20.25" customHeight="1">
      <c r="C8" s="14"/>
      <c r="D8" s="62">
        <v>116008</v>
      </c>
      <c r="E8" s="62">
        <v>766</v>
      </c>
      <c r="F8" s="70">
        <f t="shared" si="0"/>
        <v>2.8842287696326041</v>
      </c>
      <c r="G8" s="71"/>
      <c r="H8" s="70"/>
    </row>
    <row r="9" spans="3:13" ht="20.25" customHeight="1">
      <c r="C9" s="14"/>
      <c r="D9" s="63">
        <v>110113</v>
      </c>
      <c r="E9" s="62">
        <v>7828</v>
      </c>
      <c r="F9" s="70">
        <f t="shared" si="0"/>
        <v>3.8936508169859634</v>
      </c>
      <c r="G9" s="71"/>
      <c r="H9" s="70"/>
    </row>
    <row r="10" spans="3:13" ht="20.25" customHeight="1">
      <c r="C10" s="14"/>
      <c r="D10" s="63">
        <v>140052</v>
      </c>
      <c r="E10" s="62">
        <v>1386</v>
      </c>
      <c r="F10" s="70">
        <f t="shared" si="0"/>
        <v>3.1417632302757879</v>
      </c>
      <c r="G10" s="71"/>
      <c r="H10" s="70"/>
    </row>
    <row r="11" spans="3:13" ht="20.25" customHeight="1">
      <c r="C11" s="14"/>
      <c r="D11" s="63">
        <v>134018</v>
      </c>
      <c r="E11" s="62">
        <v>1500</v>
      </c>
      <c r="F11" s="70">
        <f t="shared" si="0"/>
        <v>3.1760912590556813</v>
      </c>
      <c r="G11" s="71"/>
      <c r="H11" s="70"/>
    </row>
    <row r="12" spans="3:13" ht="20.25" customHeight="1">
      <c r="C12" s="14"/>
      <c r="D12" s="24" t="s">
        <v>64</v>
      </c>
      <c r="E12" s="62">
        <v>413</v>
      </c>
      <c r="F12" s="70">
        <f t="shared" si="0"/>
        <v>2.6159500516564012</v>
      </c>
      <c r="G12" s="71"/>
      <c r="H12" s="70"/>
    </row>
    <row r="13" spans="3:13" ht="20.25" customHeight="1">
      <c r="C13" s="14"/>
      <c r="D13" s="24" t="s">
        <v>57</v>
      </c>
      <c r="E13" s="62">
        <v>589</v>
      </c>
      <c r="F13" s="70">
        <f t="shared" si="0"/>
        <v>2.7701152947871015</v>
      </c>
      <c r="G13" s="71"/>
      <c r="H13" s="70"/>
      <c r="L13" s="14"/>
      <c r="M13" s="14"/>
    </row>
    <row r="14" spans="3:13" ht="20.25" customHeight="1">
      <c r="C14" s="14"/>
      <c r="D14" s="63">
        <v>134056</v>
      </c>
      <c r="E14" s="62">
        <v>487</v>
      </c>
      <c r="F14" s="70">
        <f t="shared" si="0"/>
        <v>2.6875289612146345</v>
      </c>
      <c r="G14" s="71"/>
      <c r="H14" s="70"/>
    </row>
    <row r="15" spans="3:13" ht="20.25" customHeight="1">
      <c r="C15" s="14"/>
      <c r="D15" s="62" t="s">
        <v>97</v>
      </c>
      <c r="E15" s="62">
        <v>2194500</v>
      </c>
      <c r="F15" s="70">
        <f t="shared" si="0"/>
        <v>6.3413355851809925</v>
      </c>
      <c r="G15" s="14">
        <f>AVERAGE(F15:F20)</f>
        <v>5.2066739364515238</v>
      </c>
      <c r="H15" s="14">
        <f>STDEVA(F15:F20)</f>
        <v>1.5198439300460802</v>
      </c>
    </row>
    <row r="16" spans="3:13" ht="20.25" customHeight="1">
      <c r="C16" s="14"/>
      <c r="D16" s="62" t="s">
        <v>98</v>
      </c>
      <c r="E16" s="62">
        <v>10600</v>
      </c>
      <c r="F16" s="70">
        <f t="shared" si="0"/>
        <v>4.0253058652647704</v>
      </c>
      <c r="G16" s="71"/>
      <c r="H16" s="70"/>
    </row>
    <row r="17" spans="3:8" ht="20.25" customHeight="1">
      <c r="C17" s="14"/>
      <c r="D17" s="62" t="s">
        <v>99</v>
      </c>
      <c r="E17" s="62">
        <v>4185660</v>
      </c>
      <c r="F17" s="70">
        <f t="shared" si="0"/>
        <v>6.6217639478151664</v>
      </c>
      <c r="G17" s="71"/>
      <c r="H17" s="70"/>
    </row>
    <row r="18" spans="3:8" ht="20.25" customHeight="1">
      <c r="C18" s="14"/>
      <c r="D18" s="62" t="s">
        <v>100</v>
      </c>
      <c r="E18" s="62">
        <v>595</v>
      </c>
      <c r="F18" s="70">
        <f t="shared" si="0"/>
        <v>2.7745169657285498</v>
      </c>
      <c r="G18" s="71"/>
      <c r="H18" s="70"/>
    </row>
    <row r="19" spans="3:8" ht="20.25" customHeight="1">
      <c r="C19" s="14"/>
      <c r="D19" s="62" t="s">
        <v>208</v>
      </c>
      <c r="E19" s="62">
        <v>200000</v>
      </c>
      <c r="F19" s="70">
        <f>LOG10(E19)</f>
        <v>5.3010299956639813</v>
      </c>
      <c r="G19" s="71"/>
      <c r="H19" s="70"/>
    </row>
    <row r="20" spans="3:8" ht="20.25" customHeight="1">
      <c r="C20" s="14"/>
      <c r="D20" s="62" t="s">
        <v>209</v>
      </c>
      <c r="E20" s="62">
        <v>1500000</v>
      </c>
      <c r="F20" s="70">
        <f>LOG10(E20)</f>
        <v>6.1760912590556813</v>
      </c>
      <c r="G20" s="71"/>
      <c r="H20" s="70"/>
    </row>
  </sheetData>
  <mergeCells count="1">
    <mergeCell ref="D4:L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3"/>
  <sheetViews>
    <sheetView topLeftCell="A19" workbookViewId="0">
      <selection activeCell="S27" sqref="S27"/>
    </sheetView>
  </sheetViews>
  <sheetFormatPr defaultRowHeight="14.25"/>
  <cols>
    <col min="1" max="1" width="9" style="10"/>
    <col min="2" max="2" width="12.75" style="10" customWidth="1"/>
    <col min="3" max="3" width="9.625" style="10" customWidth="1"/>
    <col min="4" max="4" width="11.625" style="10" customWidth="1"/>
    <col min="5" max="5" width="13.125" style="10" customWidth="1"/>
    <col min="6" max="6" width="9.5" style="10" customWidth="1"/>
    <col min="7" max="12" width="10.75" style="10" customWidth="1"/>
    <col min="13" max="16384" width="9" style="10"/>
  </cols>
  <sheetData>
    <row r="2" spans="2:12" ht="18" customHeight="1">
      <c r="B2" s="112" t="s">
        <v>254</v>
      </c>
      <c r="C2" s="112"/>
      <c r="D2" s="112"/>
      <c r="E2" s="100" t="s">
        <v>255</v>
      </c>
      <c r="F2" s="100"/>
      <c r="G2" s="100"/>
      <c r="H2" s="100"/>
      <c r="I2" s="100"/>
      <c r="J2" s="100"/>
      <c r="K2" s="100"/>
      <c r="L2" s="100"/>
    </row>
    <row r="3" spans="2:12" ht="18" customHeight="1"/>
    <row r="4" spans="2:12" ht="18" customHeight="1">
      <c r="B4" s="10" t="s">
        <v>167</v>
      </c>
      <c r="C4" s="110" t="s">
        <v>139</v>
      </c>
      <c r="D4" s="111" t="s">
        <v>162</v>
      </c>
      <c r="E4" s="110" t="s">
        <v>256</v>
      </c>
      <c r="F4" s="110"/>
      <c r="G4" s="109" t="s">
        <v>169</v>
      </c>
      <c r="H4" s="109"/>
      <c r="I4" s="109"/>
      <c r="J4" s="109"/>
      <c r="K4" s="109"/>
      <c r="L4" s="109"/>
    </row>
    <row r="5" spans="2:12" ht="18" customHeight="1">
      <c r="C5" s="110"/>
      <c r="D5" s="111"/>
      <c r="E5" s="111" t="s">
        <v>260</v>
      </c>
      <c r="F5" s="110" t="s">
        <v>6</v>
      </c>
      <c r="G5" s="109" t="s">
        <v>170</v>
      </c>
      <c r="H5" s="109"/>
      <c r="I5" s="109" t="s">
        <v>171</v>
      </c>
      <c r="J5" s="109"/>
      <c r="K5" s="109" t="s">
        <v>172</v>
      </c>
      <c r="L5" s="109"/>
    </row>
    <row r="6" spans="2:12" ht="18" customHeight="1">
      <c r="C6" s="110"/>
      <c r="D6" s="110"/>
      <c r="E6" s="110"/>
      <c r="F6" s="110"/>
      <c r="G6" s="46" t="s">
        <v>173</v>
      </c>
      <c r="H6" s="46" t="s">
        <v>38</v>
      </c>
      <c r="I6" s="46" t="s">
        <v>173</v>
      </c>
      <c r="J6" s="46" t="s">
        <v>38</v>
      </c>
      <c r="K6" s="46" t="s">
        <v>173</v>
      </c>
      <c r="L6" s="46" t="s">
        <v>38</v>
      </c>
    </row>
    <row r="7" spans="2:12" ht="18" customHeight="1">
      <c r="C7" s="110">
        <v>1</v>
      </c>
      <c r="D7" s="43" t="s">
        <v>64</v>
      </c>
      <c r="E7" s="111" t="s">
        <v>257</v>
      </c>
      <c r="F7" s="110" t="s">
        <v>31</v>
      </c>
      <c r="G7" s="44">
        <v>18</v>
      </c>
      <c r="H7" s="44">
        <v>30</v>
      </c>
      <c r="I7" s="45">
        <v>710</v>
      </c>
      <c r="J7" s="45">
        <v>1208</v>
      </c>
      <c r="K7" s="45">
        <v>4919</v>
      </c>
      <c r="L7" s="45">
        <v>8257</v>
      </c>
    </row>
    <row r="8" spans="2:12" ht="18" customHeight="1">
      <c r="C8" s="110"/>
      <c r="D8" s="43" t="s">
        <v>66</v>
      </c>
      <c r="E8" s="110"/>
      <c r="F8" s="110"/>
      <c r="G8" s="44">
        <v>24</v>
      </c>
      <c r="H8" s="44">
        <v>28</v>
      </c>
      <c r="I8" s="45">
        <v>7002</v>
      </c>
      <c r="J8" s="45">
        <v>10120</v>
      </c>
      <c r="K8" s="45">
        <v>9806</v>
      </c>
      <c r="L8" s="45">
        <v>12720</v>
      </c>
    </row>
    <row r="9" spans="2:12" ht="18" customHeight="1">
      <c r="C9" s="110"/>
      <c r="D9" s="43" t="s">
        <v>57</v>
      </c>
      <c r="E9" s="110"/>
      <c r="F9" s="110"/>
      <c r="G9" s="44">
        <v>20</v>
      </c>
      <c r="H9" s="44">
        <v>45</v>
      </c>
      <c r="I9" s="45">
        <v>7529</v>
      </c>
      <c r="J9" s="45">
        <v>5823</v>
      </c>
      <c r="K9" s="45">
        <v>3267</v>
      </c>
      <c r="L9" s="45">
        <v>2555</v>
      </c>
    </row>
    <row r="10" spans="2:12" ht="18" customHeight="1">
      <c r="C10" s="110"/>
      <c r="D10" s="43">
        <v>134056</v>
      </c>
      <c r="E10" s="110"/>
      <c r="F10" s="110"/>
      <c r="G10" s="44">
        <v>104</v>
      </c>
      <c r="H10" s="44">
        <v>80</v>
      </c>
      <c r="I10" s="45">
        <v>5935</v>
      </c>
      <c r="J10" s="45">
        <v>6917</v>
      </c>
      <c r="K10" s="45">
        <v>42031</v>
      </c>
      <c r="L10" s="45">
        <v>50865</v>
      </c>
    </row>
    <row r="11" spans="2:12" ht="18" customHeight="1">
      <c r="C11" s="110">
        <v>2</v>
      </c>
      <c r="D11" s="43">
        <v>100109</v>
      </c>
      <c r="E11" s="111" t="s">
        <v>258</v>
      </c>
      <c r="F11" s="110" t="s">
        <v>31</v>
      </c>
      <c r="G11" s="44">
        <v>33</v>
      </c>
      <c r="H11" s="44">
        <v>20</v>
      </c>
      <c r="I11" s="45">
        <v>4944</v>
      </c>
      <c r="J11" s="45">
        <v>6708</v>
      </c>
      <c r="K11" s="45">
        <v>9704</v>
      </c>
      <c r="L11" s="45">
        <v>6900</v>
      </c>
    </row>
    <row r="12" spans="2:12" ht="18" customHeight="1">
      <c r="C12" s="110"/>
      <c r="D12" s="43" t="s">
        <v>143</v>
      </c>
      <c r="E12" s="110"/>
      <c r="F12" s="110"/>
      <c r="G12" s="44">
        <v>44</v>
      </c>
      <c r="H12" s="44">
        <v>60</v>
      </c>
      <c r="I12" s="45">
        <v>6311</v>
      </c>
      <c r="J12" s="45">
        <v>12105</v>
      </c>
      <c r="K12" s="45">
        <v>2589</v>
      </c>
      <c r="L12" s="45">
        <v>3703</v>
      </c>
    </row>
    <row r="13" spans="2:12" ht="18" customHeight="1">
      <c r="C13" s="110"/>
      <c r="D13" s="43">
        <v>116008</v>
      </c>
      <c r="E13" s="110"/>
      <c r="F13" s="110"/>
      <c r="G13" s="44">
        <v>61</v>
      </c>
      <c r="H13" s="44">
        <v>65</v>
      </c>
      <c r="I13" s="45">
        <v>58446</v>
      </c>
      <c r="J13" s="45">
        <v>130034</v>
      </c>
      <c r="K13" s="45">
        <v>61004</v>
      </c>
      <c r="L13" s="45">
        <v>51458</v>
      </c>
    </row>
    <row r="14" spans="2:12" ht="18" customHeight="1">
      <c r="C14" s="110"/>
      <c r="D14" s="43">
        <v>130460</v>
      </c>
      <c r="E14" s="110"/>
      <c r="F14" s="110"/>
      <c r="G14" s="44">
        <v>55</v>
      </c>
      <c r="H14" s="44">
        <v>46</v>
      </c>
      <c r="I14" s="45">
        <v>55523</v>
      </c>
      <c r="J14" s="45">
        <v>79241</v>
      </c>
      <c r="K14" s="45">
        <v>11876</v>
      </c>
      <c r="L14" s="45">
        <v>9018</v>
      </c>
    </row>
    <row r="15" spans="2:12" ht="18" customHeight="1">
      <c r="C15" s="110">
        <v>3</v>
      </c>
      <c r="D15" s="43" t="s">
        <v>144</v>
      </c>
      <c r="E15" s="111" t="s">
        <v>259</v>
      </c>
      <c r="F15" s="111" t="s">
        <v>250</v>
      </c>
      <c r="G15" s="44">
        <v>18</v>
      </c>
      <c r="H15" s="44">
        <v>22</v>
      </c>
      <c r="I15" s="45" t="s">
        <v>145</v>
      </c>
      <c r="J15" s="45" t="s">
        <v>174</v>
      </c>
      <c r="K15" s="45">
        <v>512</v>
      </c>
      <c r="L15" s="45">
        <v>198</v>
      </c>
    </row>
    <row r="16" spans="2:12" ht="18" customHeight="1">
      <c r="C16" s="110"/>
      <c r="D16" s="43">
        <v>110113</v>
      </c>
      <c r="E16" s="110"/>
      <c r="F16" s="111"/>
      <c r="G16" s="44">
        <v>39</v>
      </c>
      <c r="H16" s="44">
        <v>30</v>
      </c>
      <c r="I16" s="45">
        <v>19</v>
      </c>
      <c r="J16" s="45">
        <v>23</v>
      </c>
      <c r="K16" s="45">
        <v>4365</v>
      </c>
      <c r="L16" s="45">
        <v>1717</v>
      </c>
    </row>
    <row r="17" spans="2:21" ht="18" customHeight="1">
      <c r="C17" s="110"/>
      <c r="D17" s="43">
        <v>140052</v>
      </c>
      <c r="E17" s="110"/>
      <c r="F17" s="111"/>
      <c r="G17" s="44">
        <v>60</v>
      </c>
      <c r="H17" s="44">
        <v>54</v>
      </c>
      <c r="I17" s="45">
        <v>18</v>
      </c>
      <c r="J17" s="45">
        <v>28</v>
      </c>
      <c r="K17" s="45">
        <v>8823</v>
      </c>
      <c r="L17" s="45">
        <v>9649</v>
      </c>
    </row>
    <row r="18" spans="2:21" ht="18" customHeight="1">
      <c r="C18" s="110"/>
      <c r="D18" s="43">
        <v>134018</v>
      </c>
      <c r="E18" s="110"/>
      <c r="F18" s="111"/>
      <c r="G18" s="44">
        <v>18</v>
      </c>
      <c r="H18" s="44">
        <v>27</v>
      </c>
      <c r="I18" s="45">
        <v>96</v>
      </c>
      <c r="J18" s="45">
        <v>70</v>
      </c>
      <c r="K18" s="45">
        <v>1617</v>
      </c>
      <c r="L18" s="45">
        <v>1285</v>
      </c>
    </row>
    <row r="19" spans="2:21" ht="18" customHeight="1">
      <c r="C19" s="110">
        <v>4</v>
      </c>
      <c r="D19" s="43">
        <v>100886</v>
      </c>
      <c r="E19" s="111" t="s">
        <v>177</v>
      </c>
      <c r="F19" s="110" t="s">
        <v>31</v>
      </c>
      <c r="G19" s="44">
        <v>891</v>
      </c>
      <c r="H19" s="44">
        <v>1755</v>
      </c>
      <c r="I19" s="45">
        <v>282564</v>
      </c>
      <c r="J19" s="45">
        <v>293014</v>
      </c>
      <c r="K19" s="45">
        <v>126675</v>
      </c>
      <c r="L19" s="45">
        <v>79153</v>
      </c>
    </row>
    <row r="20" spans="2:21" ht="18" customHeight="1">
      <c r="C20" s="110"/>
      <c r="D20" s="43">
        <v>110075</v>
      </c>
      <c r="E20" s="110"/>
      <c r="F20" s="110"/>
      <c r="G20" s="44">
        <v>4901</v>
      </c>
      <c r="H20" s="44">
        <v>4315</v>
      </c>
      <c r="I20" s="45">
        <v>68300</v>
      </c>
      <c r="J20" s="45">
        <v>61874</v>
      </c>
      <c r="K20" s="45" t="s">
        <v>175</v>
      </c>
      <c r="L20" s="45" t="s">
        <v>146</v>
      </c>
    </row>
    <row r="21" spans="2:21" ht="18" customHeight="1">
      <c r="R21" s="43"/>
      <c r="S21" s="43"/>
      <c r="T21" s="43"/>
      <c r="U21" s="43"/>
    </row>
    <row r="22" spans="2:21" ht="18" customHeight="1">
      <c r="B22" s="10" t="s">
        <v>168</v>
      </c>
      <c r="C22" s="110" t="s">
        <v>139</v>
      </c>
      <c r="D22" s="111" t="s">
        <v>162</v>
      </c>
      <c r="E22" s="110" t="s">
        <v>256</v>
      </c>
      <c r="F22" s="110"/>
      <c r="G22" s="109" t="s">
        <v>169</v>
      </c>
      <c r="H22" s="109"/>
      <c r="I22" s="109"/>
      <c r="J22" s="109"/>
      <c r="K22" s="109"/>
      <c r="L22" s="109"/>
    </row>
    <row r="23" spans="2:21" ht="18" customHeight="1">
      <c r="C23" s="110"/>
      <c r="D23" s="110"/>
      <c r="E23" s="66" t="s">
        <v>140</v>
      </c>
      <c r="F23" s="66" t="s">
        <v>6</v>
      </c>
      <c r="G23" s="109" t="s">
        <v>46</v>
      </c>
      <c r="H23" s="109"/>
      <c r="I23" s="109" t="s">
        <v>141</v>
      </c>
      <c r="J23" s="109"/>
      <c r="K23" s="109" t="s">
        <v>142</v>
      </c>
      <c r="L23" s="109"/>
    </row>
    <row r="24" spans="2:21" ht="18" customHeight="1">
      <c r="C24" s="110">
        <v>1</v>
      </c>
      <c r="D24" s="43" t="s">
        <v>64</v>
      </c>
      <c r="E24" s="111" t="s">
        <v>257</v>
      </c>
      <c r="F24" s="110" t="s">
        <v>31</v>
      </c>
      <c r="G24" s="107">
        <f>AVERAGE(G7:H7)</f>
        <v>24</v>
      </c>
      <c r="H24" s="107"/>
      <c r="I24" s="107">
        <f>AVERAGE(I7:J7)</f>
        <v>959</v>
      </c>
      <c r="J24" s="107"/>
      <c r="K24" s="107">
        <f>AVERAGE(K7:L7)</f>
        <v>6588</v>
      </c>
      <c r="L24" s="107"/>
    </row>
    <row r="25" spans="2:21" ht="18" customHeight="1">
      <c r="C25" s="110"/>
      <c r="D25" s="43" t="s">
        <v>66</v>
      </c>
      <c r="E25" s="110"/>
      <c r="F25" s="110"/>
      <c r="G25" s="107">
        <f t="shared" ref="G25:G37" si="0">AVERAGE(G8:H8)</f>
        <v>26</v>
      </c>
      <c r="H25" s="107"/>
      <c r="I25" s="107">
        <f t="shared" ref="I25:I37" si="1">AVERAGE(I8:J8)</f>
        <v>8561</v>
      </c>
      <c r="J25" s="107"/>
      <c r="K25" s="107">
        <f t="shared" ref="K25:K36" si="2">AVERAGE(K8:L8)</f>
        <v>11263</v>
      </c>
      <c r="L25" s="107"/>
    </row>
    <row r="26" spans="2:21" ht="18" customHeight="1">
      <c r="C26" s="110"/>
      <c r="D26" s="43" t="s">
        <v>57</v>
      </c>
      <c r="E26" s="110"/>
      <c r="F26" s="110"/>
      <c r="G26" s="107">
        <f t="shared" si="0"/>
        <v>32.5</v>
      </c>
      <c r="H26" s="107"/>
      <c r="I26" s="107">
        <f t="shared" si="1"/>
        <v>6676</v>
      </c>
      <c r="J26" s="107"/>
      <c r="K26" s="107">
        <f t="shared" si="2"/>
        <v>2911</v>
      </c>
      <c r="L26" s="107"/>
    </row>
    <row r="27" spans="2:21" ht="18" customHeight="1">
      <c r="C27" s="110"/>
      <c r="D27" s="43">
        <v>134056</v>
      </c>
      <c r="E27" s="110"/>
      <c r="F27" s="110"/>
      <c r="G27" s="107">
        <f t="shared" si="0"/>
        <v>92</v>
      </c>
      <c r="H27" s="107"/>
      <c r="I27" s="107">
        <f t="shared" si="1"/>
        <v>6426</v>
      </c>
      <c r="J27" s="107"/>
      <c r="K27" s="107">
        <f t="shared" si="2"/>
        <v>46448</v>
      </c>
      <c r="L27" s="107"/>
      <c r="R27" s="69"/>
      <c r="S27" s="69"/>
      <c r="T27" s="69"/>
      <c r="U27" s="69"/>
    </row>
    <row r="28" spans="2:21" ht="18" customHeight="1">
      <c r="C28" s="110">
        <v>2</v>
      </c>
      <c r="D28" s="43">
        <v>100109</v>
      </c>
      <c r="E28" s="111" t="s">
        <v>258</v>
      </c>
      <c r="F28" s="110" t="s">
        <v>31</v>
      </c>
      <c r="G28" s="107">
        <f t="shared" si="0"/>
        <v>26.5</v>
      </c>
      <c r="H28" s="107"/>
      <c r="I28" s="107">
        <f t="shared" si="1"/>
        <v>5826</v>
      </c>
      <c r="J28" s="107"/>
      <c r="K28" s="107">
        <f t="shared" si="2"/>
        <v>8302</v>
      </c>
      <c r="L28" s="107"/>
    </row>
    <row r="29" spans="2:21" ht="18" customHeight="1">
      <c r="C29" s="110"/>
      <c r="D29" s="43" t="s">
        <v>143</v>
      </c>
      <c r="E29" s="110"/>
      <c r="F29" s="110"/>
      <c r="G29" s="107">
        <f t="shared" si="0"/>
        <v>52</v>
      </c>
      <c r="H29" s="107"/>
      <c r="I29" s="107">
        <f t="shared" si="1"/>
        <v>9208</v>
      </c>
      <c r="J29" s="107"/>
      <c r="K29" s="107">
        <f t="shared" si="2"/>
        <v>3146</v>
      </c>
      <c r="L29" s="107"/>
    </row>
    <row r="30" spans="2:21" ht="18" customHeight="1">
      <c r="C30" s="110"/>
      <c r="D30" s="43">
        <v>116008</v>
      </c>
      <c r="E30" s="110"/>
      <c r="F30" s="110"/>
      <c r="G30" s="107">
        <f t="shared" si="0"/>
        <v>63</v>
      </c>
      <c r="H30" s="107"/>
      <c r="I30" s="107">
        <f t="shared" si="1"/>
        <v>94240</v>
      </c>
      <c r="J30" s="107"/>
      <c r="K30" s="107">
        <f t="shared" si="2"/>
        <v>56231</v>
      </c>
      <c r="L30" s="107"/>
    </row>
    <row r="31" spans="2:21" ht="18" customHeight="1">
      <c r="C31" s="110"/>
      <c r="D31" s="43">
        <v>130460</v>
      </c>
      <c r="E31" s="110"/>
      <c r="F31" s="110"/>
      <c r="G31" s="107">
        <f t="shared" si="0"/>
        <v>50.5</v>
      </c>
      <c r="H31" s="107"/>
      <c r="I31" s="107">
        <f t="shared" si="1"/>
        <v>67382</v>
      </c>
      <c r="J31" s="107"/>
      <c r="K31" s="107">
        <f t="shared" si="2"/>
        <v>10447</v>
      </c>
      <c r="L31" s="107"/>
    </row>
    <row r="32" spans="2:21" ht="18" customHeight="1">
      <c r="C32" s="110">
        <v>3</v>
      </c>
      <c r="D32" s="43" t="s">
        <v>144</v>
      </c>
      <c r="E32" s="111" t="s">
        <v>259</v>
      </c>
      <c r="F32" s="111" t="s">
        <v>250</v>
      </c>
      <c r="G32" s="107">
        <f t="shared" si="0"/>
        <v>20</v>
      </c>
      <c r="H32" s="107"/>
      <c r="I32" s="107" t="s">
        <v>176</v>
      </c>
      <c r="J32" s="107"/>
      <c r="K32" s="107">
        <f t="shared" si="2"/>
        <v>355</v>
      </c>
      <c r="L32" s="107"/>
      <c r="P32" s="43"/>
      <c r="Q32" s="43"/>
    </row>
    <row r="33" spans="3:17" ht="18" customHeight="1">
      <c r="C33" s="110"/>
      <c r="D33" s="43">
        <v>110113</v>
      </c>
      <c r="E33" s="110"/>
      <c r="F33" s="111"/>
      <c r="G33" s="107">
        <f t="shared" si="0"/>
        <v>34.5</v>
      </c>
      <c r="H33" s="107"/>
      <c r="I33" s="107">
        <f t="shared" si="1"/>
        <v>21</v>
      </c>
      <c r="J33" s="107"/>
      <c r="K33" s="107">
        <f t="shared" si="2"/>
        <v>3041</v>
      </c>
      <c r="L33" s="107"/>
    </row>
    <row r="34" spans="3:17" ht="18" customHeight="1">
      <c r="C34" s="110"/>
      <c r="D34" s="43">
        <v>140052</v>
      </c>
      <c r="E34" s="110"/>
      <c r="F34" s="111"/>
      <c r="G34" s="107">
        <f t="shared" si="0"/>
        <v>57</v>
      </c>
      <c r="H34" s="107"/>
      <c r="I34" s="107">
        <f t="shared" si="1"/>
        <v>23</v>
      </c>
      <c r="J34" s="107"/>
      <c r="K34" s="107">
        <f t="shared" si="2"/>
        <v>9236</v>
      </c>
      <c r="L34" s="107"/>
    </row>
    <row r="35" spans="3:17" ht="18" customHeight="1">
      <c r="C35" s="110"/>
      <c r="D35" s="43">
        <v>134018</v>
      </c>
      <c r="E35" s="110"/>
      <c r="F35" s="111"/>
      <c r="G35" s="107">
        <f t="shared" si="0"/>
        <v>22.5</v>
      </c>
      <c r="H35" s="107"/>
      <c r="I35" s="107">
        <f t="shared" si="1"/>
        <v>83</v>
      </c>
      <c r="J35" s="107"/>
      <c r="K35" s="107">
        <f t="shared" si="2"/>
        <v>1451</v>
      </c>
      <c r="L35" s="107"/>
    </row>
    <row r="36" spans="3:17" ht="18" customHeight="1">
      <c r="C36" s="110">
        <v>4</v>
      </c>
      <c r="D36" s="43">
        <v>100886</v>
      </c>
      <c r="E36" s="111" t="s">
        <v>177</v>
      </c>
      <c r="F36" s="110" t="s">
        <v>31</v>
      </c>
      <c r="G36" s="107">
        <f t="shared" si="0"/>
        <v>1323</v>
      </c>
      <c r="H36" s="107"/>
      <c r="I36" s="107">
        <f t="shared" si="1"/>
        <v>287789</v>
      </c>
      <c r="J36" s="107"/>
      <c r="K36" s="107">
        <f t="shared" si="2"/>
        <v>102914</v>
      </c>
      <c r="L36" s="107"/>
    </row>
    <row r="37" spans="3:17" ht="18" customHeight="1">
      <c r="C37" s="110"/>
      <c r="D37" s="43">
        <v>110075</v>
      </c>
      <c r="E37" s="110"/>
      <c r="F37" s="110"/>
      <c r="G37" s="107">
        <f t="shared" si="0"/>
        <v>4608</v>
      </c>
      <c r="H37" s="107"/>
      <c r="I37" s="107">
        <f t="shared" si="1"/>
        <v>65087</v>
      </c>
      <c r="J37" s="107"/>
      <c r="K37" s="108" t="s">
        <v>146</v>
      </c>
      <c r="L37" s="108"/>
    </row>
    <row r="38" spans="3:17" ht="18" customHeight="1"/>
    <row r="39" spans="3:17" ht="18" customHeight="1">
      <c r="P39" s="107"/>
      <c r="Q39" s="108"/>
    </row>
    <row r="40" spans="3:17" ht="18" customHeight="1">
      <c r="P40" s="107"/>
      <c r="Q40" s="108"/>
    </row>
    <row r="41" spans="3:17" ht="18" customHeight="1"/>
    <row r="42" spans="3:17" ht="18" customHeight="1"/>
    <row r="43" spans="3:17" ht="18" customHeight="1"/>
  </sheetData>
  <mergeCells count="86">
    <mergeCell ref="B2:D2"/>
    <mergeCell ref="P39:P40"/>
    <mergeCell ref="Q39:Q40"/>
    <mergeCell ref="D22:D23"/>
    <mergeCell ref="E22:F22"/>
    <mergeCell ref="G22:L22"/>
    <mergeCell ref="C24:C27"/>
    <mergeCell ref="E24:E27"/>
    <mergeCell ref="F24:F27"/>
    <mergeCell ref="G26:H26"/>
    <mergeCell ref="G27:H27"/>
    <mergeCell ref="I25:J25"/>
    <mergeCell ref="I26:J26"/>
    <mergeCell ref="I27:J27"/>
    <mergeCell ref="G25:H25"/>
    <mergeCell ref="K32:L32"/>
    <mergeCell ref="K33:L33"/>
    <mergeCell ref="K34:L34"/>
    <mergeCell ref="K35:L35"/>
    <mergeCell ref="E2:L2"/>
    <mergeCell ref="C36:C37"/>
    <mergeCell ref="E36:E37"/>
    <mergeCell ref="F36:F37"/>
    <mergeCell ref="C28:C31"/>
    <mergeCell ref="E28:E31"/>
    <mergeCell ref="F28:F31"/>
    <mergeCell ref="C32:C35"/>
    <mergeCell ref="E32:E35"/>
    <mergeCell ref="F32:F35"/>
    <mergeCell ref="G4:L4"/>
    <mergeCell ref="C7:C10"/>
    <mergeCell ref="E7:E10"/>
    <mergeCell ref="I23:J23"/>
    <mergeCell ref="C22:C23"/>
    <mergeCell ref="C19:C20"/>
    <mergeCell ref="E19:E20"/>
    <mergeCell ref="F19:F20"/>
    <mergeCell ref="C15:C18"/>
    <mergeCell ref="E15:E18"/>
    <mergeCell ref="F15:F18"/>
    <mergeCell ref="C4:C6"/>
    <mergeCell ref="D4:D6"/>
    <mergeCell ref="E4:F4"/>
    <mergeCell ref="E5:E6"/>
    <mergeCell ref="F5:F6"/>
    <mergeCell ref="F7:F10"/>
    <mergeCell ref="C11:C14"/>
    <mergeCell ref="E11:E14"/>
    <mergeCell ref="F11:F14"/>
    <mergeCell ref="G31:H31"/>
    <mergeCell ref="K5:L5"/>
    <mergeCell ref="G23:H23"/>
    <mergeCell ref="G24:H24"/>
    <mergeCell ref="I28:J28"/>
    <mergeCell ref="G28:H28"/>
    <mergeCell ref="G29:H29"/>
    <mergeCell ref="I24:J24"/>
    <mergeCell ref="G5:H5"/>
    <mergeCell ref="I5:J5"/>
    <mergeCell ref="K29:L29"/>
    <mergeCell ref="K30:L30"/>
    <mergeCell ref="K31:L31"/>
    <mergeCell ref="I30:J30"/>
    <mergeCell ref="I31:J31"/>
    <mergeCell ref="K23:L23"/>
    <mergeCell ref="K24:L24"/>
    <mergeCell ref="K25:L25"/>
    <mergeCell ref="K26:L26"/>
    <mergeCell ref="K27:L27"/>
    <mergeCell ref="K28:L28"/>
    <mergeCell ref="I29:J29"/>
    <mergeCell ref="K36:L36"/>
    <mergeCell ref="G37:H37"/>
    <mergeCell ref="K37:L37"/>
    <mergeCell ref="I36:J36"/>
    <mergeCell ref="I37:J37"/>
    <mergeCell ref="I32:J32"/>
    <mergeCell ref="I33:J33"/>
    <mergeCell ref="G36:H36"/>
    <mergeCell ref="I34:J34"/>
    <mergeCell ref="G32:H32"/>
    <mergeCell ref="G33:H33"/>
    <mergeCell ref="I35:J35"/>
    <mergeCell ref="G34:H34"/>
    <mergeCell ref="G35:H35"/>
    <mergeCell ref="G30:H30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topLeftCell="A7" workbookViewId="0">
      <selection activeCell="C14" sqref="C14"/>
    </sheetView>
  </sheetViews>
  <sheetFormatPr defaultRowHeight="14.25"/>
  <cols>
    <col min="1" max="2" width="9" style="31"/>
    <col min="3" max="3" width="10.625" style="31" customWidth="1"/>
    <col min="4" max="4" width="10" style="62" customWidth="1"/>
    <col min="5" max="5" width="6.5" style="62" customWidth="1"/>
    <col min="6" max="6" width="11.875" style="31" customWidth="1"/>
    <col min="7" max="8" width="8.5" style="31" customWidth="1"/>
    <col min="9" max="9" width="14.125" style="31" customWidth="1"/>
    <col min="10" max="10" width="15.375" style="31" customWidth="1"/>
    <col min="11" max="11" width="16.625" style="31" customWidth="1"/>
    <col min="12" max="12" width="15.125" style="31" customWidth="1"/>
    <col min="13" max="13" width="15" style="31" customWidth="1"/>
    <col min="14" max="14" width="14" style="31" customWidth="1"/>
    <col min="15" max="15" width="15.375" style="31" customWidth="1"/>
    <col min="16" max="16384" width="9" style="31"/>
  </cols>
  <sheetData>
    <row r="2" spans="2:15" ht="18" customHeight="1">
      <c r="B2" s="42" t="s">
        <v>147</v>
      </c>
      <c r="C2" s="100" t="s">
        <v>148</v>
      </c>
      <c r="D2" s="100"/>
      <c r="E2" s="100"/>
      <c r="F2" s="100"/>
      <c r="G2" s="100"/>
      <c r="H2" s="100"/>
      <c r="I2" s="100"/>
      <c r="J2" s="100"/>
      <c r="K2" s="100"/>
      <c r="L2" s="100"/>
      <c r="M2" s="32"/>
      <c r="N2" s="32"/>
      <c r="O2" s="32"/>
    </row>
    <row r="3" spans="2:15" ht="18" customHeight="1"/>
    <row r="4" spans="2:15" ht="18" customHeight="1">
      <c r="C4" s="114" t="s">
        <v>162</v>
      </c>
      <c r="D4" s="114" t="s">
        <v>256</v>
      </c>
      <c r="E4" s="114"/>
      <c r="F4" s="116" t="s">
        <v>60</v>
      </c>
      <c r="G4" s="114" t="s">
        <v>61</v>
      </c>
      <c r="H4" s="114" t="s">
        <v>62</v>
      </c>
      <c r="I4" s="118" t="s">
        <v>161</v>
      </c>
      <c r="J4" s="118"/>
      <c r="K4" s="118"/>
      <c r="L4" s="118"/>
      <c r="M4" s="118"/>
      <c r="N4" s="118"/>
      <c r="O4" s="118"/>
    </row>
    <row r="5" spans="2:15" ht="18" customHeight="1">
      <c r="C5" s="115"/>
      <c r="D5" s="73" t="s">
        <v>264</v>
      </c>
      <c r="E5" s="73" t="s">
        <v>265</v>
      </c>
      <c r="F5" s="117"/>
      <c r="G5" s="115"/>
      <c r="H5" s="115"/>
      <c r="I5" s="74">
        <v>2013</v>
      </c>
      <c r="J5" s="74">
        <v>2014</v>
      </c>
      <c r="K5" s="74">
        <v>2015</v>
      </c>
      <c r="L5" s="74">
        <v>2016</v>
      </c>
      <c r="M5" s="74">
        <v>2017</v>
      </c>
      <c r="N5" s="74">
        <v>2018</v>
      </c>
      <c r="O5" s="74">
        <v>2019</v>
      </c>
    </row>
    <row r="6" spans="2:15" ht="18" customHeight="1">
      <c r="C6" s="75" t="s">
        <v>64</v>
      </c>
      <c r="D6" s="121" t="s">
        <v>267</v>
      </c>
      <c r="E6" s="123" t="s">
        <v>266</v>
      </c>
      <c r="F6" s="76">
        <v>12.24</v>
      </c>
      <c r="G6" s="77">
        <v>14</v>
      </c>
      <c r="H6" s="78" t="s">
        <v>4</v>
      </c>
      <c r="I6" s="78" t="s">
        <v>163</v>
      </c>
      <c r="J6" s="78" t="s">
        <v>150</v>
      </c>
      <c r="K6" s="78" t="s">
        <v>151</v>
      </c>
      <c r="L6" s="78" t="s">
        <v>149</v>
      </c>
      <c r="M6" s="78" t="s">
        <v>152</v>
      </c>
      <c r="N6" s="78" t="s">
        <v>152</v>
      </c>
      <c r="O6" s="78" t="s">
        <v>149</v>
      </c>
    </row>
    <row r="7" spans="2:15" ht="18" customHeight="1">
      <c r="C7" s="75" t="s">
        <v>66</v>
      </c>
      <c r="D7" s="119"/>
      <c r="E7" s="123"/>
      <c r="F7" s="76">
        <v>12.07</v>
      </c>
      <c r="G7" s="77">
        <v>13</v>
      </c>
      <c r="H7" s="78" t="s">
        <v>4</v>
      </c>
      <c r="I7" s="78" t="s">
        <v>151</v>
      </c>
      <c r="J7" s="78" t="s">
        <v>151</v>
      </c>
      <c r="K7" s="78" t="s">
        <v>149</v>
      </c>
      <c r="L7" s="78" t="s">
        <v>149</v>
      </c>
      <c r="M7" s="78" t="s">
        <v>152</v>
      </c>
      <c r="N7" s="78" t="s">
        <v>152</v>
      </c>
      <c r="O7" s="78" t="s">
        <v>149</v>
      </c>
    </row>
    <row r="8" spans="2:15" ht="18" customHeight="1">
      <c r="C8" s="75" t="s">
        <v>57</v>
      </c>
      <c r="D8" s="119"/>
      <c r="E8" s="123"/>
      <c r="F8" s="76">
        <v>8.5</v>
      </c>
      <c r="G8" s="77">
        <v>12</v>
      </c>
      <c r="H8" s="78" t="s">
        <v>5</v>
      </c>
      <c r="I8" s="78" t="s">
        <v>151</v>
      </c>
      <c r="J8" s="78" t="s">
        <v>151</v>
      </c>
      <c r="K8" s="78" t="s">
        <v>149</v>
      </c>
      <c r="L8" s="78" t="s">
        <v>149</v>
      </c>
      <c r="M8" s="78" t="s">
        <v>152</v>
      </c>
      <c r="N8" s="78" t="s">
        <v>152</v>
      </c>
      <c r="O8" s="78"/>
    </row>
    <row r="9" spans="2:15" ht="38.25" customHeight="1">
      <c r="C9" s="77">
        <v>134056</v>
      </c>
      <c r="D9" s="119"/>
      <c r="E9" s="123"/>
      <c r="F9" s="76">
        <v>6.2</v>
      </c>
      <c r="G9" s="77">
        <v>7</v>
      </c>
      <c r="H9" s="78" t="s">
        <v>5</v>
      </c>
      <c r="I9" s="78" t="s">
        <v>149</v>
      </c>
      <c r="J9" s="78" t="s">
        <v>149</v>
      </c>
      <c r="K9" s="78" t="s">
        <v>149</v>
      </c>
      <c r="L9" s="78" t="s">
        <v>149</v>
      </c>
      <c r="M9" s="78" t="s">
        <v>149</v>
      </c>
      <c r="N9" s="78" t="s">
        <v>149</v>
      </c>
      <c r="O9" s="78" t="s">
        <v>164</v>
      </c>
    </row>
    <row r="10" spans="2:15" ht="18" customHeight="1">
      <c r="C10" s="77">
        <v>100109</v>
      </c>
      <c r="D10" s="121" t="s">
        <v>268</v>
      </c>
      <c r="E10" s="123" t="s">
        <v>266</v>
      </c>
      <c r="F10" s="76">
        <v>9.65</v>
      </c>
      <c r="G10" s="77">
        <v>10</v>
      </c>
      <c r="H10" s="78" t="s">
        <v>4</v>
      </c>
      <c r="I10" s="78" t="s">
        <v>149</v>
      </c>
      <c r="J10" s="78" t="s">
        <v>149</v>
      </c>
      <c r="K10" s="78" t="s">
        <v>149</v>
      </c>
      <c r="L10" s="78" t="s">
        <v>149</v>
      </c>
      <c r="M10" s="78" t="s">
        <v>152</v>
      </c>
      <c r="N10" s="78" t="s">
        <v>152</v>
      </c>
      <c r="O10" s="78" t="s">
        <v>149</v>
      </c>
    </row>
    <row r="11" spans="2:15" ht="18" customHeight="1">
      <c r="C11" s="77" t="s">
        <v>58</v>
      </c>
      <c r="D11" s="119"/>
      <c r="E11" s="123"/>
      <c r="F11" s="76">
        <v>16.73</v>
      </c>
      <c r="G11" s="77">
        <v>9</v>
      </c>
      <c r="H11" s="78" t="s">
        <v>4</v>
      </c>
      <c r="I11" s="78" t="s">
        <v>149</v>
      </c>
      <c r="J11" s="78" t="s">
        <v>149</v>
      </c>
      <c r="K11" s="78" t="s">
        <v>149</v>
      </c>
      <c r="L11" s="78" t="s">
        <v>149</v>
      </c>
      <c r="M11" s="78" t="s">
        <v>152</v>
      </c>
      <c r="N11" s="78" t="s">
        <v>152</v>
      </c>
      <c r="O11" s="78" t="s">
        <v>149</v>
      </c>
    </row>
    <row r="12" spans="2:15" ht="18" customHeight="1">
      <c r="C12" s="77">
        <v>116008</v>
      </c>
      <c r="D12" s="119"/>
      <c r="E12" s="123"/>
      <c r="F12" s="76">
        <v>6.55</v>
      </c>
      <c r="G12" s="77">
        <v>9</v>
      </c>
      <c r="H12" s="78" t="s">
        <v>5</v>
      </c>
      <c r="I12" s="78" t="s">
        <v>149</v>
      </c>
      <c r="J12" s="78" t="s">
        <v>149</v>
      </c>
      <c r="K12" s="78" t="s">
        <v>149</v>
      </c>
      <c r="L12" s="78" t="s">
        <v>149</v>
      </c>
      <c r="M12" s="78" t="s">
        <v>152</v>
      </c>
      <c r="N12" s="78" t="s">
        <v>152</v>
      </c>
      <c r="O12" s="78" t="s">
        <v>149</v>
      </c>
    </row>
    <row r="13" spans="2:15" ht="33" customHeight="1">
      <c r="C13" s="77">
        <v>130460</v>
      </c>
      <c r="D13" s="119"/>
      <c r="E13" s="123"/>
      <c r="F13" s="76">
        <v>5.71</v>
      </c>
      <c r="G13" s="77">
        <v>7</v>
      </c>
      <c r="H13" s="78" t="s">
        <v>5</v>
      </c>
      <c r="I13" s="78" t="s">
        <v>149</v>
      </c>
      <c r="J13" s="78" t="s">
        <v>149</v>
      </c>
      <c r="K13" s="78" t="s">
        <v>149</v>
      </c>
      <c r="L13" s="78" t="s">
        <v>149</v>
      </c>
      <c r="M13" s="78" t="s">
        <v>149</v>
      </c>
      <c r="N13" s="78" t="s">
        <v>149</v>
      </c>
      <c r="O13" s="78" t="s">
        <v>153</v>
      </c>
    </row>
    <row r="14" spans="2:15" ht="18" customHeight="1">
      <c r="C14" s="77" t="s">
        <v>59</v>
      </c>
      <c r="D14" s="121" t="s">
        <v>269</v>
      </c>
      <c r="E14" s="123" t="s">
        <v>250</v>
      </c>
      <c r="F14" s="76">
        <v>10.220000000000001</v>
      </c>
      <c r="G14" s="77">
        <v>13</v>
      </c>
      <c r="H14" s="78" t="s">
        <v>4</v>
      </c>
      <c r="I14" s="78" t="s">
        <v>151</v>
      </c>
      <c r="J14" s="78" t="s">
        <v>151</v>
      </c>
      <c r="K14" s="78" t="s">
        <v>149</v>
      </c>
      <c r="L14" s="78" t="s">
        <v>149</v>
      </c>
      <c r="M14" s="78" t="s">
        <v>152</v>
      </c>
      <c r="N14" s="78" t="s">
        <v>152</v>
      </c>
      <c r="O14" s="78" t="s">
        <v>149</v>
      </c>
    </row>
    <row r="15" spans="2:15" ht="18" customHeight="1">
      <c r="C15" s="77">
        <v>110113</v>
      </c>
      <c r="D15" s="119"/>
      <c r="E15" s="123"/>
      <c r="F15" s="76">
        <v>9.33</v>
      </c>
      <c r="G15" s="77">
        <v>9</v>
      </c>
      <c r="H15" s="78" t="s">
        <v>4</v>
      </c>
      <c r="I15" s="78" t="s">
        <v>149</v>
      </c>
      <c r="J15" s="78" t="s">
        <v>149</v>
      </c>
      <c r="K15" s="78" t="s">
        <v>149</v>
      </c>
      <c r="L15" s="78" t="s">
        <v>149</v>
      </c>
      <c r="M15" s="78" t="s">
        <v>152</v>
      </c>
      <c r="N15" s="78" t="s">
        <v>152</v>
      </c>
      <c r="O15" s="78" t="s">
        <v>149</v>
      </c>
    </row>
    <row r="16" spans="2:15" ht="33" customHeight="1">
      <c r="C16" s="77">
        <v>140052</v>
      </c>
      <c r="D16" s="119"/>
      <c r="E16" s="123"/>
      <c r="F16" s="76">
        <v>6.2</v>
      </c>
      <c r="G16" s="77">
        <v>6</v>
      </c>
      <c r="H16" s="78" t="s">
        <v>5</v>
      </c>
      <c r="I16" s="78" t="s">
        <v>149</v>
      </c>
      <c r="J16" s="78" t="s">
        <v>149</v>
      </c>
      <c r="K16" s="78" t="s">
        <v>149</v>
      </c>
      <c r="L16" s="78" t="s">
        <v>149</v>
      </c>
      <c r="M16" s="78" t="s">
        <v>149</v>
      </c>
      <c r="N16" s="78" t="s">
        <v>149</v>
      </c>
      <c r="O16" s="78" t="s">
        <v>153</v>
      </c>
    </row>
    <row r="17" spans="3:15" ht="33.75" customHeight="1">
      <c r="C17" s="77">
        <v>134018</v>
      </c>
      <c r="D17" s="119"/>
      <c r="E17" s="123"/>
      <c r="F17" s="76">
        <v>7.06</v>
      </c>
      <c r="G17" s="77">
        <v>7</v>
      </c>
      <c r="H17" s="78" t="s">
        <v>5</v>
      </c>
      <c r="I17" s="78" t="s">
        <v>149</v>
      </c>
      <c r="J17" s="78" t="s">
        <v>149</v>
      </c>
      <c r="K17" s="78" t="s">
        <v>149</v>
      </c>
      <c r="L17" s="78" t="s">
        <v>149</v>
      </c>
      <c r="M17" s="78" t="s">
        <v>149</v>
      </c>
      <c r="N17" s="78" t="s">
        <v>149</v>
      </c>
      <c r="O17" s="78" t="s">
        <v>153</v>
      </c>
    </row>
    <row r="18" spans="3:15" ht="36" customHeight="1">
      <c r="C18" s="77">
        <v>100886</v>
      </c>
      <c r="D18" s="121" t="s">
        <v>270</v>
      </c>
      <c r="E18" s="119" t="s">
        <v>266</v>
      </c>
      <c r="F18" s="76">
        <v>7.3</v>
      </c>
      <c r="G18" s="77">
        <v>10</v>
      </c>
      <c r="H18" s="78" t="s">
        <v>5</v>
      </c>
      <c r="I18" s="78" t="s">
        <v>149</v>
      </c>
      <c r="J18" s="78" t="s">
        <v>165</v>
      </c>
      <c r="K18" s="78" t="s">
        <v>155</v>
      </c>
      <c r="L18" s="78" t="s">
        <v>166</v>
      </c>
      <c r="M18" s="78" t="s">
        <v>157</v>
      </c>
      <c r="N18" s="78" t="s">
        <v>158</v>
      </c>
      <c r="O18" s="78" t="s">
        <v>159</v>
      </c>
    </row>
    <row r="19" spans="3:15" ht="36" customHeight="1">
      <c r="C19" s="77">
        <v>110075</v>
      </c>
      <c r="D19" s="119"/>
      <c r="E19" s="119"/>
      <c r="F19" s="76">
        <v>6.79</v>
      </c>
      <c r="G19" s="77">
        <v>9</v>
      </c>
      <c r="H19" s="78" t="s">
        <v>4</v>
      </c>
      <c r="I19" s="78" t="s">
        <v>149</v>
      </c>
      <c r="J19" s="78" t="s">
        <v>154</v>
      </c>
      <c r="K19" s="78" t="s">
        <v>154</v>
      </c>
      <c r="L19" s="78" t="s">
        <v>160</v>
      </c>
      <c r="M19" s="78" t="s">
        <v>156</v>
      </c>
      <c r="N19" s="78" t="s">
        <v>158</v>
      </c>
      <c r="O19" s="78" t="s">
        <v>159</v>
      </c>
    </row>
    <row r="20" spans="3:15" s="50" customFormat="1" ht="20.25" customHeight="1">
      <c r="C20" s="77" t="s">
        <v>191</v>
      </c>
      <c r="D20" s="121" t="s">
        <v>271</v>
      </c>
      <c r="E20" s="119" t="s">
        <v>246</v>
      </c>
      <c r="F20" s="76">
        <v>6.7</v>
      </c>
      <c r="G20" s="77">
        <v>7</v>
      </c>
      <c r="H20" s="78" t="s">
        <v>189</v>
      </c>
      <c r="I20" s="119" t="s">
        <v>193</v>
      </c>
      <c r="J20" s="119"/>
      <c r="K20" s="119"/>
      <c r="L20" s="119"/>
      <c r="M20" s="119"/>
      <c r="N20" s="119"/>
      <c r="O20" s="119"/>
    </row>
    <row r="21" spans="3:15" s="50" customFormat="1" ht="20.25" customHeight="1">
      <c r="C21" s="77" t="s">
        <v>98</v>
      </c>
      <c r="D21" s="121"/>
      <c r="E21" s="119"/>
      <c r="F21" s="76">
        <v>9.3000000000000007</v>
      </c>
      <c r="G21" s="77">
        <v>9</v>
      </c>
      <c r="H21" s="78" t="s">
        <v>190</v>
      </c>
      <c r="I21" s="119" t="s">
        <v>193</v>
      </c>
      <c r="J21" s="119"/>
      <c r="K21" s="119"/>
      <c r="L21" s="119"/>
      <c r="M21" s="119"/>
      <c r="N21" s="119"/>
      <c r="O21" s="119"/>
    </row>
    <row r="22" spans="3:15" s="50" customFormat="1" ht="20.25" customHeight="1">
      <c r="C22" s="77" t="s">
        <v>99</v>
      </c>
      <c r="D22" s="121"/>
      <c r="E22" s="119"/>
      <c r="F22" s="76">
        <v>6.3</v>
      </c>
      <c r="G22" s="77">
        <v>6</v>
      </c>
      <c r="H22" s="78" t="s">
        <v>189</v>
      </c>
      <c r="I22" s="119" t="s">
        <v>193</v>
      </c>
      <c r="J22" s="119"/>
      <c r="K22" s="119"/>
      <c r="L22" s="119"/>
      <c r="M22" s="119"/>
      <c r="N22" s="119"/>
      <c r="O22" s="119"/>
    </row>
    <row r="23" spans="3:15" s="50" customFormat="1" ht="20.25" customHeight="1">
      <c r="C23" s="77" t="s">
        <v>100</v>
      </c>
      <c r="D23" s="121"/>
      <c r="E23" s="119"/>
      <c r="F23" s="76">
        <v>9</v>
      </c>
      <c r="G23" s="77">
        <v>7</v>
      </c>
      <c r="H23" s="78" t="s">
        <v>190</v>
      </c>
      <c r="I23" s="119" t="s">
        <v>193</v>
      </c>
      <c r="J23" s="119"/>
      <c r="K23" s="119"/>
      <c r="L23" s="119"/>
      <c r="M23" s="119"/>
      <c r="N23" s="119"/>
      <c r="O23" s="119"/>
    </row>
    <row r="24" spans="3:15" s="50" customFormat="1" ht="20.25" customHeight="1">
      <c r="C24" s="77" t="s">
        <v>200</v>
      </c>
      <c r="D24" s="121"/>
      <c r="E24" s="119"/>
      <c r="F24" s="76">
        <v>6.6</v>
      </c>
      <c r="G24" s="77">
        <v>7</v>
      </c>
      <c r="H24" s="78" t="s">
        <v>189</v>
      </c>
      <c r="I24" s="119" t="s">
        <v>193</v>
      </c>
      <c r="J24" s="119"/>
      <c r="K24" s="119"/>
      <c r="L24" s="119"/>
      <c r="M24" s="119"/>
      <c r="N24" s="119"/>
      <c r="O24" s="119"/>
    </row>
    <row r="25" spans="3:15" s="50" customFormat="1" ht="20.25" customHeight="1">
      <c r="C25" s="79" t="s">
        <v>201</v>
      </c>
      <c r="D25" s="122"/>
      <c r="E25" s="120"/>
      <c r="F25" s="80">
        <v>10.1</v>
      </c>
      <c r="G25" s="79">
        <v>9</v>
      </c>
      <c r="H25" s="81" t="s">
        <v>190</v>
      </c>
      <c r="I25" s="120" t="s">
        <v>193</v>
      </c>
      <c r="J25" s="120"/>
      <c r="K25" s="120"/>
      <c r="L25" s="120"/>
      <c r="M25" s="120"/>
      <c r="N25" s="120"/>
      <c r="O25" s="120"/>
    </row>
    <row r="26" spans="3:15" ht="18" customHeight="1">
      <c r="C26" s="113" t="s">
        <v>272</v>
      </c>
      <c r="D26" s="113"/>
      <c r="E26" s="113"/>
      <c r="F26" s="113"/>
      <c r="G26" s="113"/>
      <c r="H26" s="113"/>
      <c r="I26" s="113"/>
      <c r="J26" s="113"/>
      <c r="K26" s="113"/>
    </row>
    <row r="27" spans="3:15" ht="18" customHeight="1">
      <c r="C27" s="113" t="s">
        <v>192</v>
      </c>
      <c r="D27" s="113"/>
      <c r="E27" s="113"/>
      <c r="F27" s="113"/>
      <c r="G27" s="113"/>
      <c r="H27" s="113"/>
      <c r="I27" s="113"/>
      <c r="J27" s="113"/>
      <c r="K27" s="113"/>
    </row>
    <row r="28" spans="3:15" ht="18" customHeight="1">
      <c r="C28" s="113" t="s">
        <v>273</v>
      </c>
      <c r="D28" s="113"/>
      <c r="E28" s="113"/>
      <c r="F28" s="113"/>
      <c r="G28" s="113"/>
      <c r="H28" s="113"/>
      <c r="I28" s="113"/>
      <c r="J28" s="113"/>
      <c r="K28" s="113"/>
    </row>
    <row r="29" spans="3:15" ht="18" customHeight="1">
      <c r="C29" s="113" t="s">
        <v>274</v>
      </c>
      <c r="D29" s="113"/>
      <c r="E29" s="113"/>
      <c r="F29" s="113"/>
      <c r="G29" s="113"/>
      <c r="H29" s="113"/>
      <c r="I29" s="113"/>
      <c r="J29" s="113"/>
      <c r="K29" s="113"/>
    </row>
  </sheetData>
  <mergeCells count="27">
    <mergeCell ref="D20:D25"/>
    <mergeCell ref="E20:E25"/>
    <mergeCell ref="D4:E4"/>
    <mergeCell ref="D6:D9"/>
    <mergeCell ref="E6:E9"/>
    <mergeCell ref="D10:D13"/>
    <mergeCell ref="D14:D17"/>
    <mergeCell ref="E10:E13"/>
    <mergeCell ref="E14:E17"/>
    <mergeCell ref="D18:D19"/>
    <mergeCell ref="E18:E19"/>
    <mergeCell ref="C26:K26"/>
    <mergeCell ref="C27:K27"/>
    <mergeCell ref="C28:K28"/>
    <mergeCell ref="C29:K29"/>
    <mergeCell ref="C2:L2"/>
    <mergeCell ref="C4:C5"/>
    <mergeCell ref="F4:F5"/>
    <mergeCell ref="G4:G5"/>
    <mergeCell ref="H4:H5"/>
    <mergeCell ref="I4:O4"/>
    <mergeCell ref="I20:O20"/>
    <mergeCell ref="I21:O21"/>
    <mergeCell ref="I22:O22"/>
    <mergeCell ref="I23:O23"/>
    <mergeCell ref="I24:O24"/>
    <mergeCell ref="I25:O25"/>
  </mergeCells>
  <phoneticPr fontId="1" type="noConversion"/>
  <pageMargins left="0.7" right="0.7" top="0.75" bottom="0.75" header="0.3" footer="0.3"/>
  <pageSetup paperSize="9" orientation="portrait" r:id="rId1"/>
  <ignoredErrors>
    <ignoredError sqref="C6:C8 C11 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Supplementary Figure 1</vt:lpstr>
      <vt:lpstr>Supplementary Figure 2</vt:lpstr>
      <vt:lpstr>Supplementary Figure 3</vt:lpstr>
      <vt:lpstr>Supplementary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2020-07-25T05:34:17Z</dcterms:modified>
</cp:coreProperties>
</file>