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Drive\Research\Project\Z_Manuscripts\NeurovascularBiology\Submission\NatComm\Rev2\SourceData\"/>
    </mc:Choice>
  </mc:AlternateContent>
  <xr:revisionPtr revIDLastSave="0" documentId="13_ncr:1_{3067765A-726B-4BEB-8D4D-4E6954FA9EC3}" xr6:coauthVersionLast="44" xr6:coauthVersionMax="45" xr10:uidLastSave="{00000000-0000-0000-0000-000000000000}"/>
  <bookViews>
    <workbookView xWindow="18615" yWindow="0" windowWidth="18615" windowHeight="16200" xr2:uid="{90B5930F-2831-47EC-8B68-59CB9653BBFF}"/>
  </bookViews>
  <sheets>
    <sheet name="Fig2" sheetId="3" r:id="rId1"/>
    <sheet name="Fig4" sheetId="1" r:id="rId2"/>
    <sheet name="SuppFig7" sheetId="2" r:id="rId3"/>
    <sheet name="SuppFig9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0" i="1" l="1"/>
  <c r="E40" i="1"/>
  <c r="D40" i="1"/>
  <c r="F39" i="1"/>
  <c r="E39" i="1"/>
  <c r="D39" i="1"/>
  <c r="F38" i="1"/>
  <c r="E38" i="1"/>
  <c r="D38" i="1"/>
  <c r="F35" i="1"/>
  <c r="F36" i="1" s="1"/>
  <c r="E35" i="1"/>
  <c r="E36" i="1" s="1"/>
  <c r="D35" i="1"/>
  <c r="D36" i="1" s="1"/>
  <c r="F34" i="1"/>
  <c r="E34" i="1"/>
  <c r="D34" i="1"/>
  <c r="J8" i="3"/>
  <c r="I8" i="3"/>
  <c r="J7" i="3"/>
  <c r="I7" i="3"/>
  <c r="J6" i="3"/>
  <c r="I6" i="3"/>
  <c r="J5" i="3"/>
  <c r="I5" i="3"/>
  <c r="J4" i="3"/>
  <c r="I4" i="3"/>
  <c r="J3" i="3"/>
  <c r="I3" i="3"/>
  <c r="F4" i="3"/>
  <c r="F5" i="3"/>
  <c r="F6" i="3"/>
  <c r="F7" i="3"/>
  <c r="F8" i="3"/>
  <c r="F3" i="3"/>
  <c r="E4" i="3"/>
  <c r="E5" i="3"/>
  <c r="E6" i="3"/>
  <c r="E7" i="3"/>
  <c r="E8" i="3"/>
  <c r="E3" i="3"/>
  <c r="E42" i="1" l="1"/>
  <c r="E43" i="1" s="1"/>
  <c r="F41" i="1"/>
  <c r="D42" i="1"/>
  <c r="D43" i="1" s="1"/>
  <c r="F42" i="1"/>
  <c r="F43" i="1" s="1"/>
  <c r="D41" i="1"/>
  <c r="E41" i="1"/>
  <c r="C15" i="4"/>
  <c r="D15" i="4"/>
  <c r="B15" i="4"/>
  <c r="C14" i="4"/>
  <c r="D14" i="4"/>
  <c r="B14" i="4"/>
  <c r="F18" i="2" l="1"/>
  <c r="E18" i="2"/>
  <c r="D18" i="2"/>
  <c r="F17" i="2"/>
  <c r="E17" i="2"/>
  <c r="D17" i="2"/>
  <c r="F16" i="2"/>
  <c r="E16" i="2"/>
  <c r="D16" i="2"/>
  <c r="F13" i="2"/>
  <c r="F14" i="2" s="1"/>
  <c r="E13" i="2"/>
  <c r="E14" i="2" s="1"/>
  <c r="D13" i="2"/>
  <c r="D14" i="2" s="1"/>
  <c r="F12" i="2"/>
  <c r="E12" i="2"/>
  <c r="D12" i="2"/>
  <c r="F19" i="2" l="1"/>
  <c r="D20" i="2"/>
  <c r="D21" i="2" s="1"/>
  <c r="E20" i="2"/>
  <c r="E21" i="2" s="1"/>
  <c r="D19" i="2"/>
  <c r="E19" i="2"/>
  <c r="F20" i="2"/>
  <c r="F21" i="2" s="1"/>
  <c r="F18" i="1"/>
  <c r="E18" i="1"/>
  <c r="D18" i="1"/>
  <c r="F17" i="1"/>
  <c r="E17" i="1"/>
  <c r="D17" i="1"/>
  <c r="F16" i="1"/>
  <c r="E16" i="1"/>
  <c r="D16" i="1"/>
  <c r="D13" i="1"/>
  <c r="D14" i="1" s="1"/>
  <c r="F13" i="1"/>
  <c r="F14" i="1" s="1"/>
  <c r="E13" i="1"/>
  <c r="E14" i="1" s="1"/>
  <c r="F12" i="1"/>
  <c r="E12" i="1"/>
  <c r="D12" i="1"/>
  <c r="E20" i="1" l="1"/>
  <c r="E21" i="1" s="1"/>
  <c r="D20" i="1"/>
  <c r="D21" i="1" s="1"/>
  <c r="F20" i="1"/>
  <c r="F21" i="1" s="1"/>
  <c r="F19" i="1"/>
  <c r="D19" i="1"/>
  <c r="E19" i="1"/>
</calcChain>
</file>

<file path=xl/sharedStrings.xml><?xml version="1.0" encoding="utf-8"?>
<sst xmlns="http://schemas.openxmlformats.org/spreadsheetml/2006/main" count="83" uniqueCount="34">
  <si>
    <t>Young</t>
  </si>
  <si>
    <t>Aged</t>
  </si>
  <si>
    <t>Aged (Exenatide-treated)</t>
  </si>
  <si>
    <t>Measure1</t>
  </si>
  <si>
    <t>Measure2</t>
  </si>
  <si>
    <t>Flt1</t>
  </si>
  <si>
    <t>Klf6</t>
  </si>
  <si>
    <t>Lef1</t>
  </si>
  <si>
    <t>Smad7</t>
  </si>
  <si>
    <t>Mfsd2a</t>
  </si>
  <si>
    <t>Slc2a1</t>
  </si>
  <si>
    <t>Mean</t>
  </si>
  <si>
    <t>SD</t>
  </si>
  <si>
    <t>SEM</t>
  </si>
  <si>
    <t>Avg1</t>
  </si>
  <si>
    <t>Avg2</t>
  </si>
  <si>
    <t>Avg3</t>
  </si>
  <si>
    <t>Stats</t>
  </si>
  <si>
    <t>Fig. 2d</t>
  </si>
  <si>
    <t>Fig. 4b</t>
  </si>
  <si>
    <t>Fig. 4c</t>
  </si>
  <si>
    <t>Supp. Fig. 7b</t>
  </si>
  <si>
    <t>Supp. Fig. 9b</t>
  </si>
  <si>
    <t>Fig. 2e</t>
  </si>
  <si>
    <t>*Each sample: merged from 3 animals and measured in duplicate.</t>
  </si>
  <si>
    <t>Uncropped WB images</t>
  </si>
  <si>
    <t>Animal</t>
  </si>
  <si>
    <r>
      <t>Cortical vascular length density (10</t>
    </r>
    <r>
      <rPr>
        <i/>
        <vertAlign val="superscript"/>
        <sz val="10"/>
        <color theme="1"/>
        <rFont val="Times New Roman"/>
        <family val="1"/>
      </rPr>
      <t>7</t>
    </r>
    <r>
      <rPr>
        <i/>
        <sz val="10"/>
        <color theme="1"/>
        <rFont val="Times New Roman"/>
        <family val="1"/>
      </rPr>
      <t xml:space="preserve"> µm per mm</t>
    </r>
    <r>
      <rPr>
        <i/>
        <vertAlign val="superscript"/>
        <sz val="10"/>
        <color theme="1"/>
        <rFont val="Times New Roman"/>
        <family val="1"/>
      </rPr>
      <t>3</t>
    </r>
    <r>
      <rPr>
        <i/>
        <sz val="10"/>
        <color theme="1"/>
        <rFont val="Times New Roman"/>
        <family val="1"/>
      </rPr>
      <t>)</t>
    </r>
  </si>
  <si>
    <r>
      <t>IBA1+ cell density (per mm</t>
    </r>
    <r>
      <rPr>
        <i/>
        <vertAlign val="superscript"/>
        <sz val="11"/>
        <color theme="1"/>
        <rFont val="Times New Roman"/>
        <family val="1"/>
      </rPr>
      <t>2</t>
    </r>
    <r>
      <rPr>
        <i/>
        <sz val="11"/>
        <color theme="1"/>
        <rFont val="Times New Roman"/>
        <family val="1"/>
      </rPr>
      <t>)</t>
    </r>
  </si>
  <si>
    <t>Stats (calculating the mean of each animal first)</t>
  </si>
  <si>
    <t>Stack</t>
  </si>
  <si>
    <t>*For each WB image, left lane: young adult group; right lane: aged group. Apart from anti-GAPDH, the rightmost WB image was also blotted with anti-SLC2A1, which however showed very broad band and possibly non-specific binding.</t>
  </si>
  <si>
    <t>Fold change of mRNA relative to young adult group mean</t>
  </si>
  <si>
    <t>Fold change of extravasated dextran (40 kDa) relative to young adult group 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</si>
</sst>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0"/>
    <numFmt numFmtId="166" formatCode="0.000"/>
  </numFmts>
  <fonts count="17">
    <font>
      <sz val="11"/>
      <color theme="1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b/>
      <sz val="11"/>
      <color theme="1"/>
      <name val="Times New Roman"/>
      <family val="1"/>
    </font>
    <font>
      <b/>
      <sz val="11"/>
      <color theme="0"/>
      <name val="Times New Roman"/>
      <family val="1"/>
    </font>
    <font>
      <sz val="11"/>
      <color theme="1"/>
      <name val="Times New Roman"/>
      <family val="1"/>
    </font>
    <font>
      <u/>
      <sz val="9"/>
      <color theme="1"/>
      <name val="Times New Roman"/>
      <family val="1"/>
    </font>
    <font>
      <u/>
      <sz val="10"/>
      <color theme="1"/>
      <name val="Times New Roman"/>
      <family val="1"/>
    </font>
    <font>
      <sz val="11"/>
      <name val="Times New Roman"/>
      <family val="1"/>
    </font>
    <font>
      <b/>
      <sz val="10"/>
      <color theme="0"/>
      <name val="Times New Roman"/>
      <family val="1"/>
    </font>
    <font>
      <i/>
      <sz val="11"/>
      <color theme="1"/>
      <name val="Times New Roman"/>
      <family val="1"/>
    </font>
    <font>
      <u/>
      <sz val="11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name val="Arial"/>
    </font>
    <font>
      <i/>
      <vertAlign val="superscript"/>
      <sz val="10"/>
      <color theme="1"/>
      <name val="Times New Roman"/>
      <family val="1"/>
    </font>
    <font>
      <i/>
      <vertAlign val="superscript"/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1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16" fillId="0" borderId="0"/>
  </cellStyleXfs>
  <cellXfs count="81">
    <xf numFmtId="0" fontId="0" fillId="0" borderId="0" xfId="0"/>
    <xf numFmtId="2" fontId="2" fillId="0" borderId="0" xfId="0" applyNumberFormat="1" applyFont="1" applyAlignment="1">
      <alignment horizontal="center" vertical="center"/>
    </xf>
    <xf numFmtId="2" fontId="8" fillId="2" borderId="7" xfId="1" applyNumberFormat="1" applyFont="1" applyBorder="1" applyAlignment="1">
      <alignment horizontal="center" vertical="center"/>
    </xf>
    <xf numFmtId="2" fontId="8" fillId="2" borderId="8" xfId="1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3" fillId="2" borderId="7" xfId="1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8" fillId="2" borderId="7" xfId="1" applyNumberFormat="1" applyFont="1" applyBorder="1" applyAlignment="1">
      <alignment horizontal="center" vertical="center" wrapText="1"/>
    </xf>
    <xf numFmtId="164" fontId="8" fillId="2" borderId="8" xfId="1" applyNumberFormat="1" applyFont="1" applyBorder="1" applyAlignment="1">
      <alignment horizontal="center" vertical="center" wrapText="1"/>
    </xf>
    <xf numFmtId="164" fontId="8" fillId="2" borderId="9" xfId="1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0" fontId="12" fillId="0" borderId="0" xfId="0" applyFont="1"/>
    <xf numFmtId="165" fontId="4" fillId="0" borderId="0" xfId="0" applyNumberFormat="1" applyFont="1" applyAlignment="1">
      <alignment horizontal="center" vertical="center"/>
    </xf>
    <xf numFmtId="166" fontId="8" fillId="2" borderId="8" xfId="1" applyNumberFormat="1" applyFont="1" applyBorder="1" applyAlignment="1">
      <alignment horizontal="center" vertical="center"/>
    </xf>
    <xf numFmtId="166" fontId="8" fillId="2" borderId="9" xfId="1" applyNumberFormat="1" applyFont="1" applyBorder="1" applyAlignment="1">
      <alignment horizontal="center" vertical="center"/>
    </xf>
    <xf numFmtId="166" fontId="7" fillId="0" borderId="0" xfId="0" applyNumberFormat="1" applyFont="1" applyBorder="1" applyAlignment="1">
      <alignment horizontal="center" vertical="center"/>
    </xf>
    <xf numFmtId="166" fontId="7" fillId="0" borderId="3" xfId="0" applyNumberFormat="1" applyFont="1" applyBorder="1" applyAlignment="1">
      <alignment horizontal="center" vertical="center"/>
    </xf>
    <xf numFmtId="166" fontId="7" fillId="0" borderId="5" xfId="0" applyNumberFormat="1" applyFont="1" applyBorder="1" applyAlignment="1">
      <alignment horizontal="center" vertical="center"/>
    </xf>
    <xf numFmtId="166" fontId="7" fillId="0" borderId="6" xfId="0" applyNumberFormat="1" applyFont="1" applyBorder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166" fontId="4" fillId="0" borderId="8" xfId="0" applyNumberFormat="1" applyFont="1" applyBorder="1" applyAlignment="1">
      <alignment horizontal="center" vertical="center"/>
    </xf>
    <xf numFmtId="166" fontId="4" fillId="0" borderId="9" xfId="0" applyNumberFormat="1" applyFont="1" applyBorder="1" applyAlignment="1">
      <alignment horizontal="center" vertical="center"/>
    </xf>
    <xf numFmtId="166" fontId="4" fillId="0" borderId="0" xfId="0" applyNumberFormat="1" applyFont="1" applyBorder="1" applyAlignment="1">
      <alignment horizontal="center" vertical="center"/>
    </xf>
    <xf numFmtId="166" fontId="4" fillId="0" borderId="3" xfId="0" applyNumberFormat="1" applyFont="1" applyBorder="1" applyAlignment="1">
      <alignment horizontal="center" vertical="center"/>
    </xf>
    <xf numFmtId="166" fontId="4" fillId="0" borderId="5" xfId="0" applyNumberFormat="1" applyFont="1" applyBorder="1" applyAlignment="1">
      <alignment horizontal="center" vertical="center"/>
    </xf>
    <xf numFmtId="166" fontId="4" fillId="0" borderId="6" xfId="0" applyNumberFormat="1" applyFont="1" applyBorder="1" applyAlignment="1">
      <alignment horizontal="center" vertical="center"/>
    </xf>
    <xf numFmtId="166" fontId="10" fillId="0" borderId="0" xfId="0" applyNumberFormat="1" applyFont="1" applyBorder="1" applyAlignment="1">
      <alignment horizontal="center" vertical="center"/>
    </xf>
    <xf numFmtId="166" fontId="10" fillId="0" borderId="3" xfId="0" applyNumberFormat="1" applyFont="1" applyBorder="1" applyAlignment="1">
      <alignment horizontal="center" vertical="center"/>
    </xf>
    <xf numFmtId="166" fontId="10" fillId="0" borderId="5" xfId="0" applyNumberFormat="1" applyFont="1" applyBorder="1" applyAlignment="1">
      <alignment horizontal="center" vertical="center"/>
    </xf>
    <xf numFmtId="166" fontId="10" fillId="0" borderId="6" xfId="0" applyNumberFormat="1" applyFont="1" applyBorder="1" applyAlignment="1">
      <alignment horizontal="center" vertical="center"/>
    </xf>
    <xf numFmtId="2" fontId="8" fillId="2" borderId="8" xfId="1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166" fontId="4" fillId="0" borderId="12" xfId="0" applyNumberFormat="1" applyFont="1" applyBorder="1" applyAlignment="1">
      <alignment horizontal="center" vertical="center"/>
    </xf>
    <xf numFmtId="166" fontId="4" fillId="0" borderId="13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vertical="center"/>
    </xf>
    <xf numFmtId="2" fontId="6" fillId="0" borderId="0" xfId="0" applyNumberFormat="1" applyFont="1" applyAlignment="1">
      <alignment vertical="center" wrapText="1"/>
    </xf>
    <xf numFmtId="166" fontId="4" fillId="0" borderId="0" xfId="0" applyNumberFormat="1" applyFont="1" applyBorder="1" applyAlignment="1">
      <alignment horizontal="center"/>
    </xf>
    <xf numFmtId="166" fontId="4" fillId="0" borderId="3" xfId="0" applyNumberFormat="1" applyFont="1" applyBorder="1" applyAlignment="1">
      <alignment horizontal="center"/>
    </xf>
    <xf numFmtId="166" fontId="4" fillId="0" borderId="5" xfId="0" applyNumberFormat="1" applyFont="1" applyBorder="1" applyAlignment="1">
      <alignment horizontal="center"/>
    </xf>
    <xf numFmtId="166" fontId="4" fillId="0" borderId="6" xfId="0" applyNumberFormat="1" applyFont="1" applyBorder="1" applyAlignment="1">
      <alignment horizontal="center"/>
    </xf>
    <xf numFmtId="2" fontId="6" fillId="0" borderId="0" xfId="0" applyNumberFormat="1" applyFont="1" applyBorder="1" applyAlignment="1">
      <alignment horizontal="left" vertical="center"/>
    </xf>
    <xf numFmtId="2" fontId="4" fillId="0" borderId="0" xfId="0" applyNumberFormat="1" applyFont="1" applyAlignment="1">
      <alignment horizontal="center" vertical="center"/>
    </xf>
    <xf numFmtId="166" fontId="4" fillId="0" borderId="0" xfId="2" applyNumberFormat="1" applyFont="1" applyBorder="1" applyAlignment="1">
      <alignment horizontal="center" vertical="center"/>
    </xf>
    <xf numFmtId="166" fontId="4" fillId="0" borderId="12" xfId="2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left" vertical="center" wrapText="1"/>
    </xf>
    <xf numFmtId="2" fontId="6" fillId="0" borderId="0" xfId="0" applyNumberFormat="1" applyFont="1" applyBorder="1" applyAlignment="1">
      <alignment horizontal="left" vertical="center"/>
    </xf>
    <xf numFmtId="2" fontId="11" fillId="0" borderId="0" xfId="0" applyNumberFormat="1" applyFont="1" applyBorder="1" applyAlignment="1">
      <alignment horizontal="center" vertical="center" wrapText="1"/>
    </xf>
    <xf numFmtId="2" fontId="8" fillId="2" borderId="8" xfId="1" applyNumberFormat="1" applyFont="1" applyBorder="1" applyAlignment="1">
      <alignment horizontal="center" vertical="center"/>
    </xf>
    <xf numFmtId="2" fontId="8" fillId="2" borderId="9" xfId="1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15" fillId="0" borderId="7" xfId="0" applyNumberFormat="1" applyFont="1" applyBorder="1" applyAlignment="1">
      <alignment horizontal="center" vertical="center" wrapText="1"/>
    </xf>
    <xf numFmtId="2" fontId="15" fillId="0" borderId="2" xfId="0" applyNumberFormat="1" applyFont="1" applyBorder="1" applyAlignment="1">
      <alignment horizontal="center" vertical="center" wrapText="1"/>
    </xf>
    <xf numFmtId="2" fontId="15" fillId="0" borderId="4" xfId="0" applyNumberFormat="1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2" fontId="15" fillId="0" borderId="7" xfId="0" applyNumberFormat="1" applyFont="1" applyBorder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2" fontId="15" fillId="0" borderId="4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</cellXfs>
  <cellStyles count="3">
    <cellStyle name="Check Cell" xfId="1" builtinId="23"/>
    <cellStyle name="Normal" xfId="0" builtinId="0"/>
    <cellStyle name="Normal 2" xfId="2" xr:uid="{9E37D727-CB4B-4DAD-9BC3-44D223DADA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10</xdr:row>
      <xdr:rowOff>190499</xdr:rowOff>
    </xdr:from>
    <xdr:to>
      <xdr:col>9</xdr:col>
      <xdr:colOff>757719</xdr:colOff>
      <xdr:row>28</xdr:row>
      <xdr:rowOff>257174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BDB90C-5815-4CA6-9183-5685BA2B1C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87" t="5769" b="10577"/>
        <a:stretch/>
      </xdr:blipFill>
      <xdr:spPr>
        <a:xfrm>
          <a:off x="1390650" y="2105024"/>
          <a:ext cx="6644169" cy="3495675"/>
        </a:xfrm>
        <a:prstGeom prst="rect">
          <a:avLst/>
        </a:prstGeom>
        <a:ln w="12700"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58341-2B27-436A-A340-5C68B3DEB9A7}">
  <dimension ref="A1:L30"/>
  <sheetViews>
    <sheetView tabSelected="1" workbookViewId="0">
      <selection activeCell="J32" sqref="J32"/>
    </sheetView>
  </sheetViews>
  <sheetFormatPr defaultRowHeight="15"/>
  <cols>
    <col min="1" max="1" width="20.7109375" style="62" customWidth="1"/>
    <col min="2" max="2" width="7.42578125" style="62" bestFit="1" customWidth="1"/>
    <col min="3" max="10" width="11.5703125" style="62" customWidth="1"/>
    <col min="11" max="11" width="9.42578125" style="62" bestFit="1" customWidth="1"/>
    <col min="12" max="16384" width="9.140625" style="62"/>
  </cols>
  <sheetData>
    <row r="1" spans="1:12">
      <c r="A1" s="1" t="s">
        <v>18</v>
      </c>
      <c r="B1" s="10"/>
      <c r="C1" s="68" t="s">
        <v>0</v>
      </c>
      <c r="D1" s="68"/>
      <c r="E1" s="68"/>
      <c r="F1" s="68"/>
      <c r="G1" s="68" t="s">
        <v>1</v>
      </c>
      <c r="H1" s="68"/>
      <c r="I1" s="68"/>
      <c r="J1" s="69"/>
    </row>
    <row r="2" spans="1:12">
      <c r="A2" s="67" t="s">
        <v>32</v>
      </c>
      <c r="B2" s="50"/>
      <c r="C2" s="5" t="s">
        <v>3</v>
      </c>
      <c r="D2" s="5" t="s">
        <v>4</v>
      </c>
      <c r="E2" s="5" t="s">
        <v>11</v>
      </c>
      <c r="F2" s="5" t="s">
        <v>13</v>
      </c>
      <c r="G2" s="52" t="s">
        <v>3</v>
      </c>
      <c r="H2" s="5" t="s">
        <v>4</v>
      </c>
      <c r="I2" s="5" t="s">
        <v>11</v>
      </c>
      <c r="J2" s="6" t="s">
        <v>13</v>
      </c>
    </row>
    <row r="3" spans="1:12">
      <c r="A3" s="67"/>
      <c r="B3" s="50" t="s">
        <v>5</v>
      </c>
      <c r="C3" s="63">
        <v>1.0072273253693806</v>
      </c>
      <c r="D3" s="63">
        <v>0.99282453405766158</v>
      </c>
      <c r="E3" s="40">
        <f>AVERAGE(C3:D3)</f>
        <v>1.0000259297135212</v>
      </c>
      <c r="F3" s="40">
        <f>STDEV(C3:D3)/(2^0.5)</f>
        <v>7.2013956558595327E-3</v>
      </c>
      <c r="G3" s="64">
        <v>1.164815417673801</v>
      </c>
      <c r="H3" s="63">
        <v>1.1126203301894455</v>
      </c>
      <c r="I3" s="40">
        <f>AVERAGE(G3:H3)</f>
        <v>1.1387178739316233</v>
      </c>
      <c r="J3" s="41">
        <f>STDEV(G3:H3)/(2^0.5)</f>
        <v>2.6097543742177765E-2</v>
      </c>
    </row>
    <row r="4" spans="1:12">
      <c r="A4" s="67"/>
      <c r="B4" s="50" t="s">
        <v>6</v>
      </c>
      <c r="C4" s="40">
        <v>1.0185930000000001</v>
      </c>
      <c r="D4" s="40">
        <v>0.98174700000000004</v>
      </c>
      <c r="E4" s="40">
        <f t="shared" ref="E4:E8" si="0">AVERAGE(C4:D4)</f>
        <v>1.00017</v>
      </c>
      <c r="F4" s="40">
        <f t="shared" ref="F4:F8" si="1">STDEV(C4:D4)/(2^0.5)</f>
        <v>1.8423000000000023E-2</v>
      </c>
      <c r="G4" s="53">
        <v>1.1754420000000001</v>
      </c>
      <c r="H4" s="40">
        <v>1.1733579999999999</v>
      </c>
      <c r="I4" s="40">
        <f t="shared" ref="I4:I8" si="2">AVERAGE(G4:H4)</f>
        <v>1.1743999999999999</v>
      </c>
      <c r="J4" s="41">
        <f t="shared" ref="J4:J8" si="3">STDEV(G4:H4)/(2^0.5)</f>
        <v>1.0420000000000982E-3</v>
      </c>
    </row>
    <row r="5" spans="1:12">
      <c r="A5" s="67"/>
      <c r="B5" s="50" t="s">
        <v>7</v>
      </c>
      <c r="C5" s="40">
        <v>0.894204</v>
      </c>
      <c r="D5" s="40">
        <v>1.1183129999999999</v>
      </c>
      <c r="E5" s="40">
        <f t="shared" si="0"/>
        <v>1.0062584999999999</v>
      </c>
      <c r="F5" s="40">
        <f t="shared" si="1"/>
        <v>0.11205449999999977</v>
      </c>
      <c r="G5" s="53">
        <v>0.875525</v>
      </c>
      <c r="H5" s="40">
        <v>0.77292700000000003</v>
      </c>
      <c r="I5" s="40">
        <f t="shared" si="2"/>
        <v>0.82422600000000001</v>
      </c>
      <c r="J5" s="41">
        <f t="shared" si="3"/>
        <v>5.1298999999999977E-2</v>
      </c>
    </row>
    <row r="6" spans="1:12">
      <c r="A6" s="67"/>
      <c r="B6" s="50" t="s">
        <v>8</v>
      </c>
      <c r="C6" s="40">
        <v>0.963144</v>
      </c>
      <c r="D6" s="40">
        <v>1.0382659999999999</v>
      </c>
      <c r="E6" s="40">
        <f t="shared" si="0"/>
        <v>1.000705</v>
      </c>
      <c r="F6" s="40">
        <f t="shared" si="1"/>
        <v>3.7560999999999949E-2</v>
      </c>
      <c r="G6" s="53">
        <v>1.4187099999999999</v>
      </c>
      <c r="H6" s="40">
        <v>1.372161</v>
      </c>
      <c r="I6" s="40">
        <f t="shared" si="2"/>
        <v>1.3954355000000001</v>
      </c>
      <c r="J6" s="41">
        <f t="shared" si="3"/>
        <v>2.3274499999999972E-2</v>
      </c>
    </row>
    <row r="7" spans="1:12">
      <c r="A7" s="67"/>
      <c r="B7" s="50" t="s">
        <v>9</v>
      </c>
      <c r="C7" s="40">
        <v>0.98528199999999999</v>
      </c>
      <c r="D7" s="40">
        <v>1.0149379999999999</v>
      </c>
      <c r="E7" s="40">
        <f t="shared" si="0"/>
        <v>1.0001099999999998</v>
      </c>
      <c r="F7" s="40">
        <f t="shared" si="1"/>
        <v>1.4827999999999951E-2</v>
      </c>
      <c r="G7" s="53">
        <v>0.72611000000000003</v>
      </c>
      <c r="H7" s="40">
        <v>0.63534800000000002</v>
      </c>
      <c r="I7" s="40">
        <f t="shared" si="2"/>
        <v>0.68072900000000003</v>
      </c>
      <c r="J7" s="41">
        <f t="shared" si="3"/>
        <v>4.5381000000000005E-2</v>
      </c>
    </row>
    <row r="8" spans="1:12" ht="15.75" thickBot="1">
      <c r="A8" s="67"/>
      <c r="B8" s="51" t="s">
        <v>10</v>
      </c>
      <c r="C8" s="42">
        <v>0.95011100000000004</v>
      </c>
      <c r="D8" s="42">
        <v>1.052508</v>
      </c>
      <c r="E8" s="42">
        <f t="shared" si="0"/>
        <v>1.0013095000000001</v>
      </c>
      <c r="F8" s="42">
        <f t="shared" si="1"/>
        <v>5.1198499999999973E-2</v>
      </c>
      <c r="G8" s="54">
        <v>1.135065</v>
      </c>
      <c r="H8" s="42">
        <v>0.68033699999999997</v>
      </c>
      <c r="I8" s="42">
        <f t="shared" si="2"/>
        <v>0.90770099999999998</v>
      </c>
      <c r="J8" s="43">
        <f t="shared" si="3"/>
        <v>0.22736400000000009</v>
      </c>
    </row>
    <row r="9" spans="1:12">
      <c r="B9" s="66" t="s">
        <v>24</v>
      </c>
      <c r="C9" s="66"/>
      <c r="D9" s="66"/>
      <c r="E9" s="66"/>
      <c r="F9" s="66"/>
      <c r="G9" s="66"/>
      <c r="H9" s="66"/>
      <c r="I9" s="61"/>
      <c r="J9" s="61"/>
    </row>
    <row r="10" spans="1:12">
      <c r="B10" s="11"/>
      <c r="C10" s="11"/>
      <c r="D10" s="11"/>
      <c r="E10" s="11"/>
      <c r="F10" s="11"/>
      <c r="G10" s="11"/>
      <c r="H10" s="11"/>
      <c r="I10" s="11"/>
      <c r="J10" s="11"/>
    </row>
    <row r="11" spans="1:12">
      <c r="A11" s="1" t="s">
        <v>23</v>
      </c>
      <c r="B11" s="70" t="s">
        <v>25</v>
      </c>
      <c r="C11" s="70"/>
      <c r="D11" s="70"/>
      <c r="E11" s="70"/>
      <c r="F11" s="70"/>
      <c r="G11" s="70"/>
      <c r="H11" s="70"/>
      <c r="I11" s="70"/>
      <c r="J11" s="70"/>
      <c r="K11" s="55"/>
      <c r="L11" s="55"/>
    </row>
    <row r="29" spans="2:12" ht="20.25" customHeight="1"/>
    <row r="30" spans="2:12" ht="32.25" customHeight="1">
      <c r="B30" s="65" t="s">
        <v>31</v>
      </c>
      <c r="C30" s="65"/>
      <c r="D30" s="65"/>
      <c r="E30" s="65"/>
      <c r="F30" s="65"/>
      <c r="G30" s="65"/>
      <c r="H30" s="65"/>
      <c r="I30" s="65"/>
      <c r="J30" s="65"/>
      <c r="K30" s="56"/>
      <c r="L30" s="56"/>
    </row>
  </sheetData>
  <mergeCells count="6">
    <mergeCell ref="B30:J30"/>
    <mergeCell ref="B9:H9"/>
    <mergeCell ref="A2:A8"/>
    <mergeCell ref="G1:J1"/>
    <mergeCell ref="C1:F1"/>
    <mergeCell ref="B11:J1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150F0-4F58-4D68-A046-4FC5981730FC}">
  <dimension ref="A1:K43"/>
  <sheetViews>
    <sheetView zoomScaleNormal="100" workbookViewId="0">
      <selection activeCell="F45" sqref="F45"/>
    </sheetView>
  </sheetViews>
  <sheetFormatPr defaultRowHeight="15"/>
  <cols>
    <col min="1" max="1" width="20.7109375" style="49" customWidth="1"/>
    <col min="2" max="2" width="7.7109375" style="49" customWidth="1"/>
    <col min="3" max="3" width="9.7109375" style="49" customWidth="1"/>
    <col min="4" max="6" width="23.42578125" style="37" customWidth="1"/>
    <col min="7" max="8" width="9.140625" style="49"/>
    <col min="9" max="11" width="9.140625" style="30"/>
    <col min="12" max="16384" width="9.140625" style="49"/>
  </cols>
  <sheetData>
    <row r="1" spans="1:6">
      <c r="A1" s="1" t="s">
        <v>19</v>
      </c>
      <c r="B1" s="2" t="s">
        <v>26</v>
      </c>
      <c r="C1" s="48" t="s">
        <v>30</v>
      </c>
      <c r="D1" s="31" t="s">
        <v>0</v>
      </c>
      <c r="E1" s="31" t="s">
        <v>1</v>
      </c>
      <c r="F1" s="32" t="s">
        <v>2</v>
      </c>
    </row>
    <row r="2" spans="1:6">
      <c r="A2" s="74" t="s">
        <v>33</v>
      </c>
      <c r="B2" s="75">
        <v>1</v>
      </c>
      <c r="C2" s="27">
        <v>1</v>
      </c>
      <c r="D2" s="33">
        <v>0.79394399999999998</v>
      </c>
      <c r="E2" s="33">
        <v>12.82325</v>
      </c>
      <c r="F2" s="34">
        <v>7.6431630000000004</v>
      </c>
    </row>
    <row r="3" spans="1:6">
      <c r="A3" s="74"/>
      <c r="B3" s="75"/>
      <c r="C3" s="27">
        <v>2</v>
      </c>
      <c r="D3" s="33">
        <v>0.69105799999999995</v>
      </c>
      <c r="E3" s="33">
        <v>18.4816</v>
      </c>
      <c r="F3" s="34">
        <v>7.5878620000000003</v>
      </c>
    </row>
    <row r="4" spans="1:6">
      <c r="A4" s="74"/>
      <c r="B4" s="75"/>
      <c r="C4" s="27">
        <v>3</v>
      </c>
      <c r="D4" s="33">
        <v>1.0771980000000001</v>
      </c>
      <c r="E4" s="33">
        <v>20.383379999999999</v>
      </c>
      <c r="F4" s="34">
        <v>7.5730560000000002</v>
      </c>
    </row>
    <row r="5" spans="1:6">
      <c r="A5" s="74"/>
      <c r="B5" s="75">
        <v>2</v>
      </c>
      <c r="C5" s="27">
        <v>1</v>
      </c>
      <c r="D5" s="33">
        <v>0.79630000000000001</v>
      </c>
      <c r="E5" s="33">
        <v>13.81589</v>
      </c>
      <c r="F5" s="34">
        <v>7.0858650000000001</v>
      </c>
    </row>
    <row r="6" spans="1:6">
      <c r="A6" s="74"/>
      <c r="B6" s="75"/>
      <c r="C6" s="27">
        <v>2</v>
      </c>
      <c r="D6" s="33">
        <v>1.039059</v>
      </c>
      <c r="E6" s="33">
        <v>12.00249</v>
      </c>
      <c r="F6" s="34">
        <v>6.2621869999999999</v>
      </c>
    </row>
    <row r="7" spans="1:6">
      <c r="A7" s="74"/>
      <c r="B7" s="75"/>
      <c r="C7" s="27">
        <v>3</v>
      </c>
      <c r="D7" s="33">
        <v>1.2387889999999999</v>
      </c>
      <c r="E7" s="33">
        <v>13.794219999999999</v>
      </c>
      <c r="F7" s="34">
        <v>7.8651799999999996</v>
      </c>
    </row>
    <row r="8" spans="1:6">
      <c r="A8" s="74"/>
      <c r="B8" s="75">
        <v>3</v>
      </c>
      <c r="C8" s="27">
        <v>1</v>
      </c>
      <c r="D8" s="33">
        <v>1.246729</v>
      </c>
      <c r="E8" s="33">
        <v>17.17192</v>
      </c>
      <c r="F8" s="34">
        <v>7.2892130000000002</v>
      </c>
    </row>
    <row r="9" spans="1:6">
      <c r="A9" s="74"/>
      <c r="B9" s="75"/>
      <c r="C9" s="27">
        <v>2</v>
      </c>
      <c r="D9" s="33">
        <v>1.1712720000000001</v>
      </c>
      <c r="E9" s="33">
        <v>18.23846</v>
      </c>
      <c r="F9" s="34">
        <v>8.6362240000000003</v>
      </c>
    </row>
    <row r="10" spans="1:6" ht="15.75" thickBot="1">
      <c r="A10" s="74"/>
      <c r="B10" s="76"/>
      <c r="C10" s="28">
        <v>3</v>
      </c>
      <c r="D10" s="35">
        <v>0.94564899999999996</v>
      </c>
      <c r="E10" s="35">
        <v>15.23115</v>
      </c>
      <c r="F10" s="36">
        <v>7.3786889999999996</v>
      </c>
    </row>
    <row r="11" spans="1:6" ht="15.75" thickBot="1"/>
    <row r="12" spans="1:6">
      <c r="A12" s="77" t="s">
        <v>17</v>
      </c>
      <c r="B12" s="8"/>
      <c r="C12" s="8" t="s">
        <v>11</v>
      </c>
      <c r="D12" s="38">
        <f>AVERAGE(D2:D10)</f>
        <v>0.9999997777777776</v>
      </c>
      <c r="E12" s="38">
        <f>AVERAGE(E2:E10)</f>
        <v>15.771373333333335</v>
      </c>
      <c r="F12" s="39">
        <f>AVERAGE(F2:F10)</f>
        <v>7.4801598888888883</v>
      </c>
    </row>
    <row r="13" spans="1:6">
      <c r="A13" s="78"/>
      <c r="B13" s="5"/>
      <c r="C13" s="5" t="s">
        <v>12</v>
      </c>
      <c r="D13" s="40">
        <f>STDEV(D2:D10)</f>
        <v>0.20526403007211236</v>
      </c>
      <c r="E13" s="40">
        <f>STDEV(E2:E10)</f>
        <v>2.9065612425510579</v>
      </c>
      <c r="F13" s="41">
        <f>STDEV(F2:F10)</f>
        <v>0.63415373082251214</v>
      </c>
    </row>
    <row r="14" spans="1:6" ht="15.75" thickBot="1">
      <c r="A14" s="79"/>
      <c r="B14" s="7"/>
      <c r="C14" s="7" t="s">
        <v>13</v>
      </c>
      <c r="D14" s="42">
        <f>D13/(9^0.5)</f>
        <v>6.8421343357370781E-2</v>
      </c>
      <c r="E14" s="42">
        <f>E13/(9^0.5)</f>
        <v>0.96885374751701925</v>
      </c>
      <c r="F14" s="43">
        <f>F13/(9^0.5)</f>
        <v>0.21138457694083737</v>
      </c>
    </row>
    <row r="15" spans="1:6" ht="15.75" thickBot="1">
      <c r="A15" s="50"/>
      <c r="B15" s="5"/>
      <c r="C15" s="5"/>
      <c r="D15" s="40"/>
      <c r="E15" s="40"/>
      <c r="F15" s="40"/>
    </row>
    <row r="16" spans="1:6">
      <c r="A16" s="71" t="s">
        <v>29</v>
      </c>
      <c r="B16" s="8"/>
      <c r="C16" s="8" t="s">
        <v>14</v>
      </c>
      <c r="D16" s="38">
        <f>AVERAGE(D2:D4)</f>
        <v>0.85406666666666664</v>
      </c>
      <c r="E16" s="38">
        <f>AVERAGE(E2:E4)</f>
        <v>17.229410000000001</v>
      </c>
      <c r="F16" s="39">
        <f>AVERAGE(F2:F4)</f>
        <v>7.6013603333333331</v>
      </c>
    </row>
    <row r="17" spans="1:6">
      <c r="A17" s="72"/>
      <c r="B17" s="5"/>
      <c r="C17" s="5" t="s">
        <v>15</v>
      </c>
      <c r="D17" s="40">
        <f>AVERAGE(D5:D7)</f>
        <v>1.024716</v>
      </c>
      <c r="E17" s="40">
        <f>AVERAGE(E5:E7)</f>
        <v>13.2042</v>
      </c>
      <c r="F17" s="41">
        <f>AVERAGE(F5:F7)</f>
        <v>7.0710773333333323</v>
      </c>
    </row>
    <row r="18" spans="1:6">
      <c r="A18" s="72"/>
      <c r="B18" s="5"/>
      <c r="C18" s="5" t="s">
        <v>16</v>
      </c>
      <c r="D18" s="40">
        <f>AVERAGE(D8:D10)</f>
        <v>1.1212166666666668</v>
      </c>
      <c r="E18" s="40">
        <f>AVERAGE(E8:E10)</f>
        <v>16.880510000000001</v>
      </c>
      <c r="F18" s="41">
        <f>AVERAGE(F8:F10)</f>
        <v>7.7680420000000003</v>
      </c>
    </row>
    <row r="19" spans="1:6">
      <c r="A19" s="72"/>
      <c r="B19" s="5"/>
      <c r="C19" s="5" t="s">
        <v>11</v>
      </c>
      <c r="D19" s="44">
        <f>AVERAGE(D16:D18)</f>
        <v>0.99999977777777771</v>
      </c>
      <c r="E19" s="44">
        <f>AVERAGE(E16:E18)</f>
        <v>15.771373333333335</v>
      </c>
      <c r="F19" s="45">
        <f>AVERAGE(F16:F18)</f>
        <v>7.4801598888888883</v>
      </c>
    </row>
    <row r="20" spans="1:6">
      <c r="A20" s="72"/>
      <c r="B20" s="5"/>
      <c r="C20" s="5" t="s">
        <v>12</v>
      </c>
      <c r="D20" s="40">
        <f>STDEV(D16:D18)</f>
        <v>0.13527915344096431</v>
      </c>
      <c r="E20" s="40">
        <f>STDEV(E16:E18)</f>
        <v>2.2300710739869571</v>
      </c>
      <c r="F20" s="41">
        <f>STDEV(F16:F18)</f>
        <v>0.36394655850219693</v>
      </c>
    </row>
    <row r="21" spans="1:6" ht="15.75" thickBot="1">
      <c r="A21" s="73"/>
      <c r="B21" s="7"/>
      <c r="C21" s="7" t="s">
        <v>13</v>
      </c>
      <c r="D21" s="46">
        <f>D20/(3^0.5)</f>
        <v>7.810345565488544E-2</v>
      </c>
      <c r="E21" s="46">
        <f>E20/(3^0.5)</f>
        <v>1.2875321348783677</v>
      </c>
      <c r="F21" s="47">
        <f>F20/(3^0.5)</f>
        <v>0.21012464352188129</v>
      </c>
    </row>
    <row r="22" spans="1:6" ht="15.75" thickBot="1"/>
    <row r="23" spans="1:6">
      <c r="A23" s="1" t="s">
        <v>20</v>
      </c>
      <c r="B23" s="2" t="s">
        <v>26</v>
      </c>
      <c r="C23" s="48" t="s">
        <v>30</v>
      </c>
      <c r="D23" s="31" t="s">
        <v>0</v>
      </c>
      <c r="E23" s="31" t="s">
        <v>1</v>
      </c>
      <c r="F23" s="32" t="s">
        <v>2</v>
      </c>
    </row>
    <row r="24" spans="1:6">
      <c r="A24" s="74" t="s">
        <v>27</v>
      </c>
      <c r="B24" s="75">
        <v>1</v>
      </c>
      <c r="C24" s="27">
        <v>1</v>
      </c>
      <c r="D24" s="57">
        <v>0.96483376712936908</v>
      </c>
      <c r="E24" s="57">
        <v>0.83573443068451059</v>
      </c>
      <c r="F24" s="58">
        <v>0.98636989355254057</v>
      </c>
    </row>
    <row r="25" spans="1:6">
      <c r="A25" s="74"/>
      <c r="B25" s="75"/>
      <c r="C25" s="27">
        <v>2</v>
      </c>
      <c r="D25" s="57">
        <v>0.63864481428661146</v>
      </c>
      <c r="E25" s="57">
        <v>0.92442468587785165</v>
      </c>
      <c r="F25" s="58">
        <v>0.94331039351560553</v>
      </c>
    </row>
    <row r="26" spans="1:6">
      <c r="A26" s="74"/>
      <c r="B26" s="75"/>
      <c r="C26" s="27">
        <v>3</v>
      </c>
      <c r="D26" s="57">
        <v>0.71009399301771658</v>
      </c>
      <c r="E26" s="57">
        <v>1.0999442485671738</v>
      </c>
      <c r="F26" s="58">
        <v>0.99624947093887384</v>
      </c>
    </row>
    <row r="27" spans="1:6">
      <c r="A27" s="74"/>
      <c r="B27" s="75">
        <v>2</v>
      </c>
      <c r="C27" s="27">
        <v>1</v>
      </c>
      <c r="D27" s="57">
        <v>0.90154494270499608</v>
      </c>
      <c r="E27" s="57">
        <v>0.72481939735997591</v>
      </c>
      <c r="F27" s="58">
        <v>0.90693360622741337</v>
      </c>
    </row>
    <row r="28" spans="1:6">
      <c r="A28" s="74"/>
      <c r="B28" s="75"/>
      <c r="C28" s="27">
        <v>2</v>
      </c>
      <c r="D28" s="57">
        <v>0.95184996343793593</v>
      </c>
      <c r="E28" s="57">
        <v>0.87197021521208051</v>
      </c>
      <c r="F28" s="58">
        <v>0.86551103755654246</v>
      </c>
    </row>
    <row r="29" spans="1:6">
      <c r="A29" s="74"/>
      <c r="B29" s="75"/>
      <c r="C29" s="27">
        <v>3</v>
      </c>
      <c r="D29" s="57">
        <v>0.86819345867500242</v>
      </c>
      <c r="E29" s="57">
        <v>1.0493531317892166</v>
      </c>
      <c r="F29" s="58">
        <v>0.96870677128461935</v>
      </c>
    </row>
    <row r="30" spans="1:6">
      <c r="A30" s="74"/>
      <c r="B30" s="75">
        <v>3</v>
      </c>
      <c r="C30" s="27">
        <v>1</v>
      </c>
      <c r="D30" s="57">
        <v>0.96058250983470195</v>
      </c>
      <c r="E30" s="57">
        <v>1.0032281451134963</v>
      </c>
      <c r="F30" s="58">
        <v>0.68885767792515162</v>
      </c>
    </row>
    <row r="31" spans="1:6">
      <c r="A31" s="74"/>
      <c r="B31" s="75"/>
      <c r="C31" s="27">
        <v>2</v>
      </c>
      <c r="D31" s="57">
        <v>1.0113021171829188</v>
      </c>
      <c r="E31" s="57">
        <v>0.96675727577854087</v>
      </c>
      <c r="F31" s="58">
        <v>0.77415881386360319</v>
      </c>
    </row>
    <row r="32" spans="1:6" ht="15.75" thickBot="1">
      <c r="A32" s="74"/>
      <c r="B32" s="76"/>
      <c r="C32" s="28">
        <v>3</v>
      </c>
      <c r="D32" s="59">
        <v>1.4964930977223723</v>
      </c>
      <c r="E32" s="59">
        <v>0.95762482052826936</v>
      </c>
      <c r="F32" s="60">
        <v>0.43631716188873437</v>
      </c>
    </row>
    <row r="33" spans="1:6" ht="15.75" thickBot="1"/>
    <row r="34" spans="1:6">
      <c r="A34" s="77" t="s">
        <v>17</v>
      </c>
      <c r="B34" s="8"/>
      <c r="C34" s="8" t="s">
        <v>11</v>
      </c>
      <c r="D34" s="38">
        <f>AVERAGE(D24:D32)</f>
        <v>0.94483762933240278</v>
      </c>
      <c r="E34" s="38">
        <f>AVERAGE(E24:E32)</f>
        <v>0.93709515010123512</v>
      </c>
      <c r="F34" s="39">
        <f>AVERAGE(F24:F32)</f>
        <v>0.84071275852812055</v>
      </c>
    </row>
    <row r="35" spans="1:6">
      <c r="A35" s="78"/>
      <c r="B35" s="5"/>
      <c r="C35" s="5" t="s">
        <v>12</v>
      </c>
      <c r="D35" s="40">
        <f>STDEV(D24:D32)</f>
        <v>0.24136212522766218</v>
      </c>
      <c r="E35" s="40">
        <f>STDEV(E24:E32)</f>
        <v>0.1143095325591629</v>
      </c>
      <c r="F35" s="41">
        <f>STDEV(F24:F32)</f>
        <v>0.18314671674884495</v>
      </c>
    </row>
    <row r="36" spans="1:6" ht="15.75" thickBot="1">
      <c r="A36" s="79"/>
      <c r="B36" s="7"/>
      <c r="C36" s="7" t="s">
        <v>13</v>
      </c>
      <c r="D36" s="42">
        <f>D35/(9^0.5)</f>
        <v>8.0454041742554064E-2</v>
      </c>
      <c r="E36" s="42">
        <f>E35/(9^0.5)</f>
        <v>3.810317751972097E-2</v>
      </c>
      <c r="F36" s="43">
        <f>F35/(9^0.5)</f>
        <v>6.1048905582948315E-2</v>
      </c>
    </row>
    <row r="37" spans="1:6" ht="15.75" thickBot="1"/>
    <row r="38" spans="1:6">
      <c r="A38" s="71" t="s">
        <v>29</v>
      </c>
      <c r="B38" s="8"/>
      <c r="C38" s="8" t="s">
        <v>14</v>
      </c>
      <c r="D38" s="38">
        <f>AVERAGE(D24:D26)</f>
        <v>0.77119085814456578</v>
      </c>
      <c r="E38" s="38">
        <f>AVERAGE(E24:E26)</f>
        <v>0.95336778837651204</v>
      </c>
      <c r="F38" s="39">
        <f>AVERAGE(F24:F26)</f>
        <v>0.97530991933567324</v>
      </c>
    </row>
    <row r="39" spans="1:6">
      <c r="A39" s="72"/>
      <c r="B39" s="5"/>
      <c r="C39" s="5" t="s">
        <v>15</v>
      </c>
      <c r="D39" s="40">
        <f>AVERAGE(D27:D29)</f>
        <v>0.90719612160597818</v>
      </c>
      <c r="E39" s="40">
        <f>AVERAGE(E27:E29)</f>
        <v>0.88204758145375772</v>
      </c>
      <c r="F39" s="41">
        <f>AVERAGE(F27:F29)</f>
        <v>0.91371713835619184</v>
      </c>
    </row>
    <row r="40" spans="1:6">
      <c r="A40" s="72"/>
      <c r="B40" s="5"/>
      <c r="C40" s="5" t="s">
        <v>16</v>
      </c>
      <c r="D40" s="40">
        <f>AVERAGE(D30:D32)</f>
        <v>1.1561259082466642</v>
      </c>
      <c r="E40" s="40">
        <f>AVERAGE(E30:E32)</f>
        <v>0.97587008047343549</v>
      </c>
      <c r="F40" s="41">
        <f>AVERAGE(F30:F32)</f>
        <v>0.63311121789249636</v>
      </c>
    </row>
    <row r="41" spans="1:6">
      <c r="A41" s="72"/>
      <c r="B41" s="5"/>
      <c r="C41" s="5" t="s">
        <v>11</v>
      </c>
      <c r="D41" s="44">
        <f>AVERAGE(D38:D40)</f>
        <v>0.94483762933240278</v>
      </c>
      <c r="E41" s="44">
        <f>AVERAGE(E38:E40)</f>
        <v>0.93709515010123512</v>
      </c>
      <c r="F41" s="45">
        <f>AVERAGE(F38:F40)</f>
        <v>0.84071275852812055</v>
      </c>
    </row>
    <row r="42" spans="1:6">
      <c r="A42" s="72"/>
      <c r="B42" s="5"/>
      <c r="C42" s="5" t="s">
        <v>12</v>
      </c>
      <c r="D42" s="40">
        <f>STDEV(D38:D40)</f>
        <v>0.19520863333166097</v>
      </c>
      <c r="E42" s="40">
        <f>STDEV(E38:E40)</f>
        <v>4.8982286572830235E-2</v>
      </c>
      <c r="F42" s="41">
        <f>STDEV(F38:F40)</f>
        <v>0.18240673623227319</v>
      </c>
    </row>
    <row r="43" spans="1:6" ht="15.75" thickBot="1">
      <c r="A43" s="73"/>
      <c r="B43" s="7"/>
      <c r="C43" s="7" t="s">
        <v>13</v>
      </c>
      <c r="D43" s="46">
        <f>D42/(3^0.5)</f>
        <v>0.11270375700217342</v>
      </c>
      <c r="E43" s="46">
        <f>E42/(3^0.5)</f>
        <v>2.8279936338346929E-2</v>
      </c>
      <c r="F43" s="47">
        <f>F42/(3^0.5)</f>
        <v>0.10531257826570399</v>
      </c>
    </row>
  </sheetData>
  <mergeCells count="12">
    <mergeCell ref="A12:A14"/>
    <mergeCell ref="A16:A21"/>
    <mergeCell ref="B2:B4"/>
    <mergeCell ref="B5:B7"/>
    <mergeCell ref="B8:B10"/>
    <mergeCell ref="A2:A10"/>
    <mergeCell ref="A38:A43"/>
    <mergeCell ref="A24:A32"/>
    <mergeCell ref="B24:B26"/>
    <mergeCell ref="B27:B29"/>
    <mergeCell ref="B30:B32"/>
    <mergeCell ref="A34:A3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444FD-92EA-4475-8882-B3E87CA8AB60}">
  <dimension ref="A1:S21"/>
  <sheetViews>
    <sheetView workbookViewId="0">
      <selection activeCell="F23" sqref="F23"/>
    </sheetView>
  </sheetViews>
  <sheetFormatPr defaultRowHeight="15"/>
  <cols>
    <col min="1" max="1" width="20.7109375" style="4" customWidth="1"/>
    <col min="2" max="2" width="7.7109375" style="4" customWidth="1"/>
    <col min="3" max="3" width="9.7109375" style="4" customWidth="1"/>
    <col min="4" max="6" width="23.42578125" style="37" customWidth="1"/>
    <col min="7" max="16384" width="9.140625" style="4"/>
  </cols>
  <sheetData>
    <row r="1" spans="1:19">
      <c r="A1" s="1" t="s">
        <v>21</v>
      </c>
      <c r="B1" s="2" t="s">
        <v>26</v>
      </c>
      <c r="C1" s="3" t="s">
        <v>30</v>
      </c>
      <c r="D1" s="31" t="s">
        <v>0</v>
      </c>
      <c r="E1" s="31" t="s">
        <v>1</v>
      </c>
      <c r="F1" s="32" t="s">
        <v>2</v>
      </c>
    </row>
    <row r="2" spans="1:19">
      <c r="A2" s="74" t="s">
        <v>33</v>
      </c>
      <c r="B2" s="75">
        <v>1</v>
      </c>
      <c r="C2" s="27">
        <v>1</v>
      </c>
      <c r="D2" s="40">
        <v>1.0824229999999999</v>
      </c>
      <c r="E2" s="40">
        <v>24.13176</v>
      </c>
      <c r="F2" s="41">
        <v>9.739706</v>
      </c>
      <c r="I2" s="29"/>
      <c r="J2" s="29"/>
      <c r="K2" s="29"/>
      <c r="M2" s="29"/>
      <c r="N2" s="29"/>
      <c r="O2" s="29"/>
      <c r="Q2" s="29"/>
      <c r="R2" s="29"/>
      <c r="S2" s="29"/>
    </row>
    <row r="3" spans="1:19">
      <c r="A3" s="74"/>
      <c r="B3" s="75"/>
      <c r="C3" s="27">
        <v>2</v>
      </c>
      <c r="D3" s="40">
        <v>1.1360710000000001</v>
      </c>
      <c r="E3" s="40">
        <v>23.91891</v>
      </c>
      <c r="F3" s="41">
        <v>7.5346120000000001</v>
      </c>
      <c r="I3" s="29"/>
      <c r="J3" s="29"/>
      <c r="K3" s="29"/>
      <c r="M3" s="29"/>
      <c r="N3" s="29"/>
      <c r="O3" s="29"/>
      <c r="Q3" s="29"/>
      <c r="R3" s="29"/>
      <c r="S3" s="29"/>
    </row>
    <row r="4" spans="1:19">
      <c r="A4" s="74"/>
      <c r="B4" s="75"/>
      <c r="C4" s="27">
        <v>3</v>
      </c>
      <c r="D4" s="40">
        <v>0.88014599999999998</v>
      </c>
      <c r="E4" s="40">
        <v>25.00638</v>
      </c>
      <c r="F4" s="41">
        <v>8.9561010000000003</v>
      </c>
      <c r="I4" s="29"/>
      <c r="J4" s="29"/>
      <c r="K4" s="29"/>
      <c r="M4" s="29"/>
      <c r="N4" s="29"/>
      <c r="O4" s="29"/>
      <c r="Q4" s="29"/>
      <c r="R4" s="29"/>
      <c r="S4" s="29"/>
    </row>
    <row r="5" spans="1:19">
      <c r="A5" s="74"/>
      <c r="B5" s="75">
        <v>2</v>
      </c>
      <c r="C5" s="27">
        <v>1</v>
      </c>
      <c r="D5" s="40">
        <v>0.81528199999999995</v>
      </c>
      <c r="E5" s="40">
        <v>20.362349999999999</v>
      </c>
      <c r="F5" s="41">
        <v>9.5851520000000008</v>
      </c>
      <c r="I5" s="29"/>
      <c r="J5" s="29"/>
      <c r="K5" s="29"/>
      <c r="M5" s="29"/>
      <c r="N5" s="29"/>
      <c r="O5" s="29"/>
    </row>
    <row r="6" spans="1:19">
      <c r="A6" s="74"/>
      <c r="B6" s="75"/>
      <c r="C6" s="27">
        <v>2</v>
      </c>
      <c r="D6" s="40">
        <v>0.95389699999999999</v>
      </c>
      <c r="E6" s="40">
        <v>23.580860000000001</v>
      </c>
      <c r="F6" s="41">
        <v>13.960800000000001</v>
      </c>
      <c r="I6" s="29"/>
      <c r="J6" s="29"/>
      <c r="K6" s="29"/>
      <c r="M6" s="29"/>
      <c r="N6" s="29"/>
      <c r="O6" s="29"/>
    </row>
    <row r="7" spans="1:19">
      <c r="A7" s="74"/>
      <c r="B7" s="75"/>
      <c r="C7" s="27">
        <v>3</v>
      </c>
      <c r="D7" s="40">
        <v>0.94191800000000003</v>
      </c>
      <c r="E7" s="40">
        <v>18.210249999999998</v>
      </c>
      <c r="F7" s="41">
        <v>12.39819</v>
      </c>
      <c r="I7" s="29"/>
      <c r="J7" s="29"/>
      <c r="K7" s="29"/>
      <c r="M7" s="29"/>
      <c r="N7" s="29"/>
      <c r="O7" s="29"/>
    </row>
    <row r="8" spans="1:19">
      <c r="A8" s="74"/>
      <c r="B8" s="75">
        <v>3</v>
      </c>
      <c r="C8" s="27">
        <v>1</v>
      </c>
      <c r="D8" s="40">
        <v>1.0759730000000001</v>
      </c>
      <c r="E8" s="40">
        <v>17.847529999999999</v>
      </c>
      <c r="F8" s="41">
        <v>15.146409999999999</v>
      </c>
      <c r="I8" s="29"/>
      <c r="J8" s="29"/>
      <c r="K8" s="29"/>
      <c r="M8" s="29"/>
      <c r="N8" s="29"/>
      <c r="O8" s="29"/>
    </row>
    <row r="9" spans="1:19">
      <c r="A9" s="74"/>
      <c r="B9" s="75"/>
      <c r="C9" s="27">
        <v>2</v>
      </c>
      <c r="D9" s="40">
        <v>1.233301</v>
      </c>
      <c r="E9" s="40">
        <v>16.275950000000002</v>
      </c>
      <c r="F9" s="41">
        <v>6.6453579999999999</v>
      </c>
      <c r="I9" s="29"/>
      <c r="J9" s="29"/>
      <c r="K9" s="29"/>
      <c r="M9" s="29"/>
      <c r="N9" s="29"/>
      <c r="O9" s="29"/>
    </row>
    <row r="10" spans="1:19" ht="15.75" thickBot="1">
      <c r="A10" s="74"/>
      <c r="B10" s="76"/>
      <c r="C10" s="28">
        <v>3</v>
      </c>
      <c r="D10" s="42">
        <v>0.88098799999999999</v>
      </c>
      <c r="E10" s="42">
        <v>15.276020000000001</v>
      </c>
      <c r="F10" s="43">
        <v>8.6759579999999996</v>
      </c>
      <c r="I10" s="29"/>
      <c r="J10" s="29"/>
      <c r="K10" s="29"/>
      <c r="M10" s="29"/>
      <c r="N10" s="29"/>
      <c r="O10" s="29"/>
    </row>
    <row r="11" spans="1:19" ht="15.75" thickBot="1"/>
    <row r="12" spans="1:19" ht="15" customHeight="1">
      <c r="A12" s="77" t="s">
        <v>17</v>
      </c>
      <c r="B12" s="8"/>
      <c r="C12" s="8" t="s">
        <v>11</v>
      </c>
      <c r="D12" s="38">
        <f>AVERAGE(D2:D10)</f>
        <v>0.99999988888888902</v>
      </c>
      <c r="E12" s="38">
        <f>AVERAGE(E2:E10)</f>
        <v>20.512223333333331</v>
      </c>
      <c r="F12" s="39">
        <f>AVERAGE(F2:F10)</f>
        <v>10.293587444444444</v>
      </c>
    </row>
    <row r="13" spans="1:19">
      <c r="A13" s="78"/>
      <c r="B13" s="5"/>
      <c r="C13" s="5" t="s">
        <v>12</v>
      </c>
      <c r="D13" s="40">
        <f>STDEV(D2:D10)</f>
        <v>0.13859054062998369</v>
      </c>
      <c r="E13" s="40">
        <f>STDEV(E2:E10)</f>
        <v>3.7434360180454544</v>
      </c>
      <c r="F13" s="41">
        <f>STDEV(F2:F10)</f>
        <v>2.906102859169692</v>
      </c>
    </row>
    <row r="14" spans="1:19" ht="15.75" thickBot="1">
      <c r="A14" s="79"/>
      <c r="B14" s="7"/>
      <c r="C14" s="7" t="s">
        <v>13</v>
      </c>
      <c r="D14" s="42">
        <f>D13/(9^0.5)</f>
        <v>4.6196846876661229E-2</v>
      </c>
      <c r="E14" s="42">
        <f>E13/(9^0.5)</f>
        <v>1.2478120060151514</v>
      </c>
      <c r="F14" s="43">
        <f>F13/(9^0.5)</f>
        <v>0.96870095305656401</v>
      </c>
    </row>
    <row r="15" spans="1:19" ht="15.75" thickBot="1">
      <c r="A15" s="9"/>
      <c r="B15" s="5"/>
      <c r="C15" s="5"/>
      <c r="D15" s="40"/>
      <c r="E15" s="40"/>
      <c r="F15" s="40"/>
    </row>
    <row r="16" spans="1:19">
      <c r="A16" s="71" t="s">
        <v>29</v>
      </c>
      <c r="B16" s="8"/>
      <c r="C16" s="8" t="s">
        <v>14</v>
      </c>
      <c r="D16" s="38">
        <f>AVERAGE(D2:D4)</f>
        <v>1.0328799999999998</v>
      </c>
      <c r="E16" s="38">
        <f>AVERAGE(E2:E4)</f>
        <v>24.352350000000001</v>
      </c>
      <c r="F16" s="39">
        <f>AVERAGE(F2:F4)</f>
        <v>8.7434729999999998</v>
      </c>
    </row>
    <row r="17" spans="1:6">
      <c r="A17" s="72"/>
      <c r="B17" s="5"/>
      <c r="C17" s="5" t="s">
        <v>15</v>
      </c>
      <c r="D17" s="40">
        <f>AVERAGE(D5:D7)</f>
        <v>0.90369899999999992</v>
      </c>
      <c r="E17" s="40">
        <f>AVERAGE(E5:E7)</f>
        <v>20.71782</v>
      </c>
      <c r="F17" s="41">
        <f>AVERAGE(F5:F7)</f>
        <v>11.981380666666666</v>
      </c>
    </row>
    <row r="18" spans="1:6">
      <c r="A18" s="72"/>
      <c r="B18" s="5"/>
      <c r="C18" s="5" t="s">
        <v>16</v>
      </c>
      <c r="D18" s="40">
        <f>AVERAGE(D8:D10)</f>
        <v>1.0634206666666668</v>
      </c>
      <c r="E18" s="40">
        <f>AVERAGE(E8:E10)</f>
        <v>16.4665</v>
      </c>
      <c r="F18" s="41">
        <f>AVERAGE(F8:F10)</f>
        <v>10.155908666666667</v>
      </c>
    </row>
    <row r="19" spans="1:6">
      <c r="A19" s="72"/>
      <c r="B19" s="5"/>
      <c r="C19" s="5" t="s">
        <v>11</v>
      </c>
      <c r="D19" s="44">
        <f>AVERAGE(D16:D18)</f>
        <v>0.99999988888888891</v>
      </c>
      <c r="E19" s="44">
        <f>AVERAGE(E16:E18)</f>
        <v>20.512223333333335</v>
      </c>
      <c r="F19" s="45">
        <f>AVERAGE(F16:F18)</f>
        <v>10.293587444444446</v>
      </c>
    </row>
    <row r="20" spans="1:6">
      <c r="A20" s="72"/>
      <c r="B20" s="5"/>
      <c r="C20" s="5" t="s">
        <v>12</v>
      </c>
      <c r="D20" s="40">
        <f>STDEV(D16:D18)</f>
        <v>8.4785488031288186E-2</v>
      </c>
      <c r="E20" s="40">
        <f>STDEV(E16:E18)</f>
        <v>3.9469431269823589</v>
      </c>
      <c r="F20" s="41">
        <f>STDEV(F16:F18)</f>
        <v>1.6233385656887633</v>
      </c>
    </row>
    <row r="21" spans="1:6" ht="15.75" thickBot="1">
      <c r="A21" s="73"/>
      <c r="B21" s="7"/>
      <c r="C21" s="7" t="s">
        <v>13</v>
      </c>
      <c r="D21" s="46">
        <f>D20/(3^0.5)</f>
        <v>4.8950924338238028E-2</v>
      </c>
      <c r="E21" s="46">
        <f>E20/(3^0.5)</f>
        <v>2.2787686768394084</v>
      </c>
      <c r="F21" s="47">
        <f>F20/(3^0.5)</f>
        <v>0.93723495788630851</v>
      </c>
    </row>
  </sheetData>
  <mergeCells count="6">
    <mergeCell ref="B2:B4"/>
    <mergeCell ref="B5:B7"/>
    <mergeCell ref="B8:B10"/>
    <mergeCell ref="A12:A14"/>
    <mergeCell ref="A16:A21"/>
    <mergeCell ref="A2:A1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D399E-B8E8-44B0-BE7E-0233893FA11B}">
  <dimension ref="A1:D15"/>
  <sheetViews>
    <sheetView workbookViewId="0">
      <selection activeCell="D17" sqref="D17"/>
    </sheetView>
  </sheetViews>
  <sheetFormatPr defaultRowHeight="15"/>
  <cols>
    <col min="1" max="1" width="20.7109375" style="16" customWidth="1"/>
    <col min="2" max="4" width="21.140625" style="22" customWidth="1"/>
    <col min="5" max="5" width="15.85546875" style="16" customWidth="1"/>
    <col min="6" max="6" width="12.140625" style="16" customWidth="1"/>
    <col min="7" max="7" width="11.7109375" style="16" customWidth="1"/>
    <col min="8" max="16384" width="9.140625" style="16"/>
  </cols>
  <sheetData>
    <row r="1" spans="1:4">
      <c r="A1" s="12" t="s">
        <v>22</v>
      </c>
      <c r="B1" s="13" t="s">
        <v>0</v>
      </c>
      <c r="C1" s="14" t="s">
        <v>1</v>
      </c>
      <c r="D1" s="15" t="s">
        <v>2</v>
      </c>
    </row>
    <row r="2" spans="1:4">
      <c r="A2" s="80" t="s">
        <v>28</v>
      </c>
      <c r="B2" s="17">
        <v>121.3018</v>
      </c>
      <c r="C2" s="18">
        <v>162.72190000000001</v>
      </c>
      <c r="D2" s="19">
        <v>137.79069999999999</v>
      </c>
    </row>
    <row r="3" spans="1:4">
      <c r="A3" s="80"/>
      <c r="B3" s="17">
        <v>106.5089</v>
      </c>
      <c r="C3" s="18">
        <v>201.18340000000001</v>
      </c>
      <c r="D3" s="19">
        <v>142.01179999999999</v>
      </c>
    </row>
    <row r="4" spans="1:4">
      <c r="A4" s="80"/>
      <c r="B4" s="17">
        <v>218.9349</v>
      </c>
      <c r="C4" s="18">
        <v>106.5089</v>
      </c>
      <c r="D4" s="19">
        <v>160.61330000000001</v>
      </c>
    </row>
    <row r="5" spans="1:4">
      <c r="A5" s="80"/>
      <c r="B5" s="17">
        <v>136.09469999999999</v>
      </c>
      <c r="C5" s="18">
        <v>180.29470000000001</v>
      </c>
      <c r="D5" s="19">
        <v>106.5089</v>
      </c>
    </row>
    <row r="6" spans="1:4">
      <c r="A6" s="80"/>
      <c r="B6" s="17">
        <v>129.953</v>
      </c>
      <c r="C6" s="18">
        <v>189.02250000000001</v>
      </c>
      <c r="D6" s="19">
        <v>133.1361</v>
      </c>
    </row>
    <row r="7" spans="1:4">
      <c r="A7" s="80"/>
      <c r="B7" s="17">
        <v>141.76689999999999</v>
      </c>
      <c r="C7" s="18">
        <v>177.20859999999999</v>
      </c>
      <c r="D7" s="19">
        <v>129.953</v>
      </c>
    </row>
    <row r="8" spans="1:4">
      <c r="A8" s="80"/>
      <c r="B8" s="17">
        <v>118.1391</v>
      </c>
      <c r="C8" s="18">
        <v>212.65029999999999</v>
      </c>
      <c r="D8" s="19">
        <v>129.953</v>
      </c>
    </row>
    <row r="9" spans="1:4">
      <c r="A9" s="80"/>
      <c r="B9" s="17">
        <v>177.20859999999999</v>
      </c>
      <c r="C9" s="18">
        <v>141.76689999999999</v>
      </c>
      <c r="D9" s="19">
        <v>177.20859999999999</v>
      </c>
    </row>
    <row r="10" spans="1:4">
      <c r="A10" s="80"/>
      <c r="B10" s="17">
        <v>118.1391</v>
      </c>
      <c r="C10" s="18"/>
      <c r="D10" s="19">
        <v>189.02250000000001</v>
      </c>
    </row>
    <row r="11" spans="1:4">
      <c r="A11" s="80"/>
      <c r="B11" s="17"/>
      <c r="C11" s="18"/>
      <c r="D11" s="19">
        <v>189.02250000000001</v>
      </c>
    </row>
    <row r="12" spans="1:4">
      <c r="A12" s="80"/>
      <c r="B12" s="17"/>
      <c r="C12" s="18"/>
      <c r="D12" s="19">
        <v>165.3947</v>
      </c>
    </row>
    <row r="13" spans="1:4" ht="15.75" thickBot="1">
      <c r="A13" s="80"/>
      <c r="B13" s="17"/>
      <c r="C13" s="18"/>
      <c r="D13" s="19">
        <v>189.02250000000001</v>
      </c>
    </row>
    <row r="14" spans="1:4">
      <c r="A14" s="24" t="s">
        <v>11</v>
      </c>
      <c r="B14" s="23">
        <f>AVERAGE(B2:B13)</f>
        <v>140.8941111111111</v>
      </c>
      <c r="C14" s="23">
        <f t="shared" ref="C14:D14" si="0">AVERAGE(C2:C13)</f>
        <v>171.41965000000002</v>
      </c>
      <c r="D14" s="25">
        <f t="shared" si="0"/>
        <v>154.13646666666668</v>
      </c>
    </row>
    <row r="15" spans="1:4" ht="15.75" thickBot="1">
      <c r="A15" s="26" t="s">
        <v>12</v>
      </c>
      <c r="B15" s="20">
        <f>STDEV(B2:B13)</f>
        <v>35.627225040390194</v>
      </c>
      <c r="C15" s="20">
        <f t="shared" ref="C15:D15" si="1">STDEV(C2:C13)</f>
        <v>34.176700499860125</v>
      </c>
      <c r="D15" s="21">
        <f t="shared" si="1"/>
        <v>28.03471670175891</v>
      </c>
    </row>
  </sheetData>
  <mergeCells count="1">
    <mergeCell ref="A2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Fig2</vt:lpstr>
      <vt:lpstr>Fig4</vt:lpstr>
      <vt:lpstr>SuppFig7</vt:lpstr>
      <vt:lpstr>SuppFig9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姚晓萍</dc:creator>
  <cp:lastModifiedBy>Ho Ko</cp:lastModifiedBy>
  <dcterms:created xsi:type="dcterms:W3CDTF">2020-06-12T14:30:48Z</dcterms:created>
  <dcterms:modified xsi:type="dcterms:W3CDTF">2020-06-14T10:59:40Z</dcterms:modified>
</cp:coreProperties>
</file>