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gdalena/Dropbox/Islet_paper/RESUBMISSION III/TO SUBMIT/"/>
    </mc:Choice>
  </mc:AlternateContent>
  <xr:revisionPtr revIDLastSave="0" documentId="13_ncr:1_{F5A722A3-F5F2-EA44-8E9A-2634143F4590}" xr6:coauthVersionLast="45" xr6:coauthVersionMax="45" xr10:uidLastSave="{00000000-0000-0000-0000-000000000000}"/>
  <bookViews>
    <workbookView xWindow="0" yWindow="480" windowWidth="25600" windowHeight="14480" tabRatio="500" activeTab="15" xr2:uid="{00000000-000D-0000-FFFF-FFFF00000000}"/>
  </bookViews>
  <sheets>
    <sheet name="Fig. 1i; 2e,f,h,l,n; S1h,m" sheetId="1" r:id="rId1"/>
    <sheet name="Fig. 2n; S1h,I,j,k,m" sheetId="2" r:id="rId2"/>
    <sheet name="Fig. 4e,f,h,I; S3a-d,f,i-k,m" sheetId="11" r:id="rId3"/>
    <sheet name="S5k,l,m,n" sheetId="3" r:id="rId4"/>
    <sheet name="Fig. 4l,n, S5a,b,e,f,g,i" sheetId="4" r:id="rId5"/>
    <sheet name="Fig. 4m,n, S5c,d,e,f,h,i" sheetId="5" r:id="rId6"/>
    <sheet name="Fig. 4o; S2n,o" sheetId="15" r:id="rId7"/>
    <sheet name="Fig. 4o; S2n,o (2)" sheetId="16" r:id="rId8"/>
    <sheet name="Fig. 4o; S2n,o (3)" sheetId="17" r:id="rId9"/>
    <sheet name="Fig. 4o; S2n,o (4)" sheetId="18" r:id="rId10"/>
    <sheet name="Fig. 4o; S2n,o (5)" sheetId="19" r:id="rId11"/>
    <sheet name="Fig. 4o; S2n,o (6)" sheetId="20" r:id="rId12"/>
    <sheet name="Fig. 5c" sheetId="6" r:id="rId13"/>
    <sheet name="Fig. 5c (2)" sheetId="7" r:id="rId14"/>
    <sheet name="Fig. 5c (3)" sheetId="12" r:id="rId15"/>
    <sheet name="In text and Fig. S2h " sheetId="10" r:id="rId16"/>
    <sheet name="Fig. 3c" sheetId="8" r:id="rId17"/>
    <sheet name="In text" sheetId="9" r:id="rId18"/>
    <sheet name="Fig. 3f" sheetId="13" r:id="rId19"/>
    <sheet name="Fig. 3f (2)" sheetId="14" r:id="rId20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" i="20" l="1"/>
  <c r="D9" i="20"/>
  <c r="I8" i="20"/>
  <c r="H8" i="20"/>
  <c r="F8" i="20"/>
  <c r="E8" i="20"/>
  <c r="D8" i="20"/>
  <c r="I7" i="20"/>
  <c r="C7" i="20"/>
  <c r="I6" i="20"/>
  <c r="H6" i="20"/>
  <c r="D6" i="20"/>
  <c r="I5" i="20"/>
  <c r="H5" i="20"/>
  <c r="F5" i="20"/>
  <c r="D5" i="20"/>
  <c r="I4" i="20"/>
  <c r="F4" i="20"/>
  <c r="D4" i="20"/>
  <c r="I10" i="19"/>
  <c r="H10" i="19"/>
  <c r="F10" i="19"/>
  <c r="I9" i="19"/>
  <c r="H9" i="19"/>
  <c r="F9" i="19"/>
  <c r="C9" i="19"/>
  <c r="I8" i="19"/>
  <c r="H8" i="19"/>
  <c r="I7" i="19"/>
  <c r="D7" i="19"/>
  <c r="I6" i="19"/>
  <c r="E6" i="19"/>
  <c r="I5" i="19"/>
  <c r="H5" i="19"/>
  <c r="F5" i="19"/>
  <c r="E5" i="19"/>
  <c r="D5" i="19"/>
  <c r="D4" i="19"/>
  <c r="H16" i="18"/>
  <c r="H15" i="18"/>
  <c r="E15" i="18"/>
  <c r="H14" i="18"/>
  <c r="H13" i="18"/>
  <c r="F13" i="18"/>
  <c r="E13" i="18"/>
  <c r="D13" i="18"/>
  <c r="C13" i="18"/>
  <c r="H12" i="18"/>
  <c r="F12" i="18"/>
  <c r="E12" i="18"/>
  <c r="D12" i="18"/>
  <c r="C12" i="18"/>
  <c r="H11" i="18"/>
  <c r="H10" i="18"/>
  <c r="E10" i="18"/>
  <c r="C10" i="18"/>
  <c r="H9" i="18"/>
  <c r="D9" i="18"/>
  <c r="H8" i="18"/>
  <c r="D8" i="18"/>
  <c r="H7" i="18"/>
  <c r="H6" i="18"/>
  <c r="E6" i="18"/>
  <c r="H5" i="18"/>
  <c r="E5" i="18"/>
  <c r="D5" i="18"/>
  <c r="H4" i="18"/>
  <c r="C18" i="17"/>
  <c r="G17" i="17"/>
  <c r="G16" i="17"/>
  <c r="G15" i="17"/>
  <c r="D15" i="17"/>
  <c r="G14" i="17"/>
  <c r="E14" i="17"/>
  <c r="G13" i="17"/>
  <c r="E13" i="17"/>
  <c r="G12" i="17"/>
  <c r="D12" i="17"/>
  <c r="C12" i="17"/>
  <c r="G11" i="17"/>
  <c r="E11" i="17"/>
  <c r="D11" i="17"/>
  <c r="C11" i="17"/>
  <c r="G10" i="17"/>
  <c r="D10" i="17"/>
  <c r="G9" i="17"/>
  <c r="G8" i="17"/>
  <c r="G4" i="17"/>
  <c r="G13" i="16"/>
  <c r="D13" i="16"/>
  <c r="G12" i="16"/>
  <c r="E12" i="16"/>
  <c r="D12" i="16"/>
  <c r="G11" i="16"/>
  <c r="F11" i="16"/>
  <c r="D11" i="16"/>
  <c r="C11" i="16"/>
  <c r="G10" i="16"/>
  <c r="G9" i="16"/>
  <c r="E9" i="16"/>
  <c r="D9" i="16"/>
  <c r="C9" i="16"/>
  <c r="G8" i="16"/>
  <c r="E8" i="16"/>
  <c r="D8" i="16"/>
  <c r="C8" i="16"/>
  <c r="G7" i="16"/>
  <c r="G6" i="16"/>
  <c r="D6" i="16"/>
  <c r="G5" i="16"/>
  <c r="G4" i="16"/>
  <c r="D4" i="16"/>
  <c r="G13" i="15"/>
  <c r="D13" i="15"/>
  <c r="G12" i="15"/>
  <c r="E12" i="15"/>
  <c r="D12" i="15"/>
  <c r="G11" i="15"/>
  <c r="C11" i="15"/>
  <c r="G10" i="15"/>
  <c r="D10" i="15"/>
  <c r="G9" i="15"/>
  <c r="G8" i="15"/>
  <c r="D8" i="15"/>
  <c r="C8" i="15"/>
  <c r="G7" i="15"/>
  <c r="D7" i="15"/>
  <c r="G6" i="15"/>
  <c r="D6" i="15"/>
  <c r="G5" i="15"/>
  <c r="D5" i="15"/>
  <c r="C5" i="15"/>
  <c r="G4" i="15"/>
  <c r="D4" i="15"/>
  <c r="F100" i="13" l="1"/>
  <c r="F273" i="13"/>
  <c r="F251" i="13"/>
  <c r="F250" i="13"/>
  <c r="F249" i="13"/>
  <c r="F248" i="13"/>
  <c r="F245" i="13"/>
  <c r="F232" i="13"/>
  <c r="F227" i="13"/>
  <c r="F226" i="13"/>
  <c r="F216" i="13"/>
  <c r="F202" i="13"/>
  <c r="F189" i="13"/>
  <c r="F188" i="13"/>
  <c r="F176" i="13"/>
  <c r="F165" i="13"/>
  <c r="F152" i="13"/>
  <c r="F125" i="13"/>
  <c r="F103" i="13"/>
  <c r="F101" i="13"/>
  <c r="F72" i="13"/>
  <c r="F69" i="13"/>
  <c r="F68" i="13"/>
  <c r="F67" i="13"/>
  <c r="F66" i="13"/>
  <c r="F63" i="13"/>
  <c r="F62" i="13"/>
  <c r="F61" i="13"/>
  <c r="F50" i="13"/>
  <c r="F48" i="13"/>
  <c r="F37" i="13"/>
  <c r="F31" i="13"/>
  <c r="F30" i="13"/>
  <c r="F23" i="13"/>
  <c r="F18" i="13"/>
  <c r="F17" i="13"/>
  <c r="F14" i="13"/>
  <c r="F13" i="13"/>
  <c r="F11" i="13"/>
  <c r="F9" i="13"/>
  <c r="F6" i="13"/>
  <c r="E133" i="11" l="1"/>
  <c r="E132" i="11"/>
  <c r="E131" i="11"/>
  <c r="E130" i="11"/>
  <c r="E129" i="11"/>
  <c r="E128" i="11"/>
  <c r="E127" i="11"/>
  <c r="E126" i="11"/>
  <c r="E125" i="11"/>
  <c r="E124" i="11"/>
  <c r="E123" i="11"/>
  <c r="E122" i="11"/>
  <c r="E121" i="11"/>
  <c r="E120" i="11"/>
  <c r="E119" i="11"/>
  <c r="E118" i="11"/>
  <c r="E117" i="11"/>
  <c r="E116" i="11"/>
  <c r="E115" i="11"/>
  <c r="E114" i="11"/>
  <c r="E113" i="11"/>
  <c r="E112" i="11"/>
  <c r="E111" i="11"/>
  <c r="E110" i="11"/>
  <c r="E109" i="11"/>
  <c r="E108" i="11"/>
  <c r="E107" i="1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26" i="11"/>
  <c r="B36" i="6"/>
  <c r="E106" i="7"/>
  <c r="B109" i="7" s="1"/>
  <c r="F106" i="7"/>
  <c r="C106" i="7"/>
  <c r="D106" i="7"/>
  <c r="B106" i="7"/>
  <c r="E69" i="7"/>
  <c r="F69" i="7"/>
  <c r="C69" i="7"/>
  <c r="D69" i="7"/>
  <c r="B71" i="7"/>
  <c r="B69" i="7"/>
  <c r="E35" i="7"/>
  <c r="F35" i="7"/>
  <c r="B38" i="7"/>
  <c r="C35" i="7"/>
  <c r="D35" i="7"/>
  <c r="B37" i="7"/>
  <c r="B35" i="7"/>
  <c r="E111" i="6"/>
  <c r="F111" i="6"/>
  <c r="B114" i="6"/>
  <c r="C111" i="6"/>
  <c r="D111" i="6"/>
  <c r="B111" i="6"/>
  <c r="E74" i="6"/>
  <c r="F74" i="6"/>
  <c r="C74" i="6"/>
  <c r="D74" i="6"/>
  <c r="B74" i="6"/>
  <c r="E36" i="6"/>
  <c r="B39" i="6" s="1"/>
  <c r="F36" i="6"/>
  <c r="C36" i="6"/>
  <c r="D36" i="6"/>
  <c r="E66" i="5"/>
  <c r="E65" i="5"/>
  <c r="E64" i="5"/>
  <c r="E63" i="5"/>
  <c r="E62" i="5"/>
  <c r="E61" i="5"/>
  <c r="E60" i="5"/>
  <c r="E59" i="5"/>
  <c r="E58" i="5"/>
  <c r="E56" i="5"/>
  <c r="E55" i="5"/>
  <c r="E54" i="5"/>
  <c r="E53" i="5"/>
  <c r="E52" i="5"/>
  <c r="E51" i="5"/>
  <c r="E50" i="5"/>
  <c r="E49" i="5"/>
  <c r="E48" i="5"/>
  <c r="E47" i="5"/>
  <c r="E46" i="5"/>
  <c r="E44" i="5"/>
  <c r="E43" i="5"/>
  <c r="E41" i="5"/>
  <c r="E40" i="5"/>
  <c r="E39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1" i="5"/>
  <c r="E20" i="5"/>
  <c r="E19" i="5"/>
  <c r="E18" i="5"/>
  <c r="E17" i="5"/>
  <c r="E16" i="5"/>
  <c r="E15" i="5"/>
  <c r="E14" i="5"/>
  <c r="E12" i="5"/>
  <c r="E11" i="5"/>
  <c r="E10" i="5"/>
  <c r="E9" i="5"/>
  <c r="E8" i="5"/>
  <c r="E7" i="5"/>
  <c r="E6" i="5"/>
  <c r="E5" i="5"/>
  <c r="E4" i="5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3" i="4"/>
  <c r="E22" i="4"/>
  <c r="E21" i="4"/>
  <c r="E20" i="4"/>
  <c r="E19" i="4"/>
  <c r="E18" i="4"/>
  <c r="E17" i="4"/>
  <c r="E16" i="4"/>
  <c r="E15" i="4"/>
  <c r="E13" i="4"/>
  <c r="E11" i="4"/>
  <c r="E8" i="4"/>
  <c r="E7" i="4"/>
  <c r="E6" i="4"/>
  <c r="E5" i="4"/>
  <c r="E4" i="4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B108" i="7" l="1"/>
  <c r="B38" i="6"/>
  <c r="B77" i="6"/>
  <c r="B72" i="7"/>
  <c r="B113" i="6"/>
  <c r="B76" i="6"/>
</calcChain>
</file>

<file path=xl/sharedStrings.xml><?xml version="1.0" encoding="utf-8"?>
<sst xmlns="http://schemas.openxmlformats.org/spreadsheetml/2006/main" count="12886" uniqueCount="1335">
  <si>
    <t>ID</t>
  </si>
  <si>
    <t>File name</t>
  </si>
  <si>
    <t>Number of labelled colours</t>
  </si>
  <si>
    <t>Number of merging islets</t>
  </si>
  <si>
    <t>mCFP</t>
  </si>
  <si>
    <t>nGFP</t>
  </si>
  <si>
    <t>cYFP</t>
  </si>
  <si>
    <t>cRFP</t>
  </si>
  <si>
    <t>Other comments</t>
  </si>
  <si>
    <t>total islet no</t>
  </si>
  <si>
    <t>total islet-doublet no</t>
  </si>
  <si>
    <t>labelled islet-doublet number</t>
  </si>
  <si>
    <t>e185_JN21.6g_ms2_chromglcg_s_3_2_Stitch</t>
  </si>
  <si>
    <t>T, B</t>
  </si>
  <si>
    <t>L, T, B</t>
  </si>
  <si>
    <t>B=2YFP, T=1YFP</t>
  </si>
  <si>
    <t>e185_JN21.6g_ms2_chromglcg_s_3_2_part2_Stitch</t>
  </si>
  <si>
    <t>T=2RFP, B=2RFP</t>
  </si>
  <si>
    <t>L</t>
  </si>
  <si>
    <t>Rr</t>
  </si>
  <si>
    <t>R, Rr</t>
  </si>
  <si>
    <t>L1, L2,R, Rr, T</t>
  </si>
  <si>
    <t>B</t>
  </si>
  <si>
    <t>B=8YFP</t>
  </si>
  <si>
    <t>T1</t>
  </si>
  <si>
    <t>T3</t>
  </si>
  <si>
    <t>T1,2,3,4,5-10, R1,2</t>
  </si>
  <si>
    <t>T1=10CFP, T3=1GFP, T10=1RFP, R1=2RFP</t>
  </si>
  <si>
    <t>T</t>
  </si>
  <si>
    <t>T=3YFP</t>
  </si>
  <si>
    <t>e185_JN21.6g_ms2_chromglcg_s_3_1_Stitch</t>
  </si>
  <si>
    <t>T, R</t>
  </si>
  <si>
    <t>T,R</t>
  </si>
  <si>
    <t>L, T, R</t>
  </si>
  <si>
    <t>R=2GFP, 3RFP, M=3GFP, 2RFP, L=4RFP</t>
  </si>
  <si>
    <t>B=1GFP, 1RFP</t>
  </si>
  <si>
    <t>R, R2, R3</t>
  </si>
  <si>
    <t>L, R, R2</t>
  </si>
  <si>
    <t>R, R2</t>
  </si>
  <si>
    <t>L, R, R2, R3</t>
  </si>
  <si>
    <t>L=10YFP, R=3YFP,4RFP, 1CFP, R2=5YFP, 5CFP,1RFP,R3=4CFP</t>
  </si>
  <si>
    <t>R</t>
  </si>
  <si>
    <t>L, R</t>
  </si>
  <si>
    <t>L=1YFP, R=2CFP</t>
  </si>
  <si>
    <t>T=2YFP, B=1YFP</t>
  </si>
  <si>
    <t>e185_JN21.6g_ms1_chromglcg_s_5_2_Stitch</t>
  </si>
  <si>
    <t>1 cell</t>
  </si>
  <si>
    <t>e185_JN21.6g_ms1_chromglcg_s_5_1_Stitch</t>
  </si>
  <si>
    <t>T, M, B,  L2</t>
  </si>
  <si>
    <t>T, M, B, L</t>
  </si>
  <si>
    <t>T, M, B, L2</t>
  </si>
  <si>
    <t>T, M, B, L, L2</t>
  </si>
  <si>
    <t>T=7RFP,3YFP,2CFP,M=3RFP,5YFP,6CFP,B=19RFP,6YFP,6CFP, L=3YFP, L2=8RFP, 7CFP</t>
  </si>
  <si>
    <t>R=1YFP</t>
  </si>
  <si>
    <t>e185_JN21.6g_ms1_chromglcg_s_5_1_part2_Stitch</t>
  </si>
  <si>
    <t>T=1GFP, B=1YFP</t>
  </si>
  <si>
    <t>L=1YFP</t>
  </si>
  <si>
    <t>ins647clcg594_e12toe18_JNC21.6e_ms1_s2_1</t>
  </si>
  <si>
    <t>T, M1, M2, B</t>
  </si>
  <si>
    <t>T=1YFP, B=1YFP</t>
  </si>
  <si>
    <t>ins647clcg594_e12toe18_JNC21.6e_ms1_s3_3_part2</t>
  </si>
  <si>
    <t>L=3YFP</t>
  </si>
  <si>
    <t>L=4YFP, R=3YFP</t>
  </si>
  <si>
    <t>L=3RFP,2YFP, R=1YFP</t>
  </si>
  <si>
    <t>R=6YFP</t>
  </si>
  <si>
    <t>T=1RFP</t>
  </si>
  <si>
    <t>ins647clcg594_e12toe18_JNC21.6e_ms1_s3_3</t>
  </si>
  <si>
    <t>T5, T7</t>
  </si>
  <si>
    <t>T1, T2, T2-L, T2-R,  T3, T3-L, T4, T4-R, T4, R2, T5, T5-L, T6, T7</t>
  </si>
  <si>
    <t>T5=3YFP, T7=1YFP</t>
  </si>
  <si>
    <t>T, M, B</t>
  </si>
  <si>
    <t>T=4YFP, M=1YFP, B=2YFP</t>
  </si>
  <si>
    <t>L, R, L2</t>
  </si>
  <si>
    <t>L=1YFP, R=1YFP</t>
  </si>
  <si>
    <t>R=5YFP, L=6RFP</t>
  </si>
  <si>
    <t>L=10YFP, R=1YFP</t>
  </si>
  <si>
    <t>L, M, R</t>
  </si>
  <si>
    <t>L=11,M=9YFP, R=6YFP</t>
  </si>
  <si>
    <t>L, R, M-L</t>
  </si>
  <si>
    <t>L, R, M, M-L, M-R, M-R2</t>
  </si>
  <si>
    <t>L=2YFP, R=1YFP, M-L=8YFP</t>
  </si>
  <si>
    <t>ins647clcg594_e12toe18_JNC21.6e_ms1_s3_2_part2</t>
  </si>
  <si>
    <t>R=2YFP</t>
  </si>
  <si>
    <t>L=3YFP, R=3YFP</t>
  </si>
  <si>
    <t>T-L,T, B</t>
  </si>
  <si>
    <t>T-L, T,  B</t>
  </si>
  <si>
    <t>B=3YFP, 1RFP, T=9YFP, T-L=1YFP</t>
  </si>
  <si>
    <t>T=2YFP</t>
  </si>
  <si>
    <t>T=1GFP</t>
  </si>
  <si>
    <t>ins647clcg594_e12toe18_JNC21.6e_ms1_s3_2</t>
  </si>
  <si>
    <t>L, R, M, M2-R</t>
  </si>
  <si>
    <t>L, R, M, M2, M2-R, B2, B3, B4</t>
  </si>
  <si>
    <t>Islet arrangement</t>
  </si>
  <si>
    <t>L1=4GFP,L2=3GFP,R=1RFP, Rr=5RFP, 3YFP</t>
  </si>
  <si>
    <t>L=2YFP, R=6YFP, M=2YFP, M2R=4YFP, B4=10YFP</t>
  </si>
  <si>
    <t>L, C, R</t>
  </si>
  <si>
    <t>L, C</t>
  </si>
  <si>
    <t>?</t>
  </si>
  <si>
    <t>T,B</t>
  </si>
  <si>
    <t>C, B</t>
  </si>
  <si>
    <t>T, C, B</t>
  </si>
  <si>
    <t>L, B, R</t>
  </si>
  <si>
    <t>T, C</t>
  </si>
  <si>
    <t>C, R</t>
  </si>
  <si>
    <t>L, T, B, R</t>
  </si>
  <si>
    <t>Sample name</t>
  </si>
  <si>
    <t>labelled islet number (includes doublets)</t>
  </si>
  <si>
    <t>4.5.13 s14_2</t>
  </si>
  <si>
    <t>4.5.13 s13_2</t>
  </si>
  <si>
    <t>4.5.13 s13_1</t>
  </si>
  <si>
    <t>4.5.13 s12_2</t>
  </si>
  <si>
    <t>4.5.13 s12_1</t>
  </si>
  <si>
    <t>4.5.13 s11_2</t>
  </si>
  <si>
    <t>4.5.13 s11_1</t>
  </si>
  <si>
    <t>4.5.13 s10_2</t>
  </si>
  <si>
    <t>4.5.13 s10_1</t>
  </si>
  <si>
    <t>4.5.13 s9_2</t>
  </si>
  <si>
    <t>4.5.13 s9_1 p2</t>
  </si>
  <si>
    <t>4.5.13 s9_1 p1</t>
  </si>
  <si>
    <t>4.5.12 s12_2</t>
  </si>
  <si>
    <t>4.5.12 s11_2</t>
  </si>
  <si>
    <t>4.5.12 s11_1</t>
  </si>
  <si>
    <t>4.5.10 s8_2</t>
  </si>
  <si>
    <t>4.5.10 s8_1</t>
  </si>
  <si>
    <t>4.5.12 s7_2 T4</t>
  </si>
  <si>
    <t>4.5.12 s7_2 T5</t>
  </si>
  <si>
    <t>4.5.12 s7_1 T1</t>
  </si>
  <si>
    <t>4.5.12 s7_1 T2</t>
  </si>
  <si>
    <t>4.5.12 s7_1 T3</t>
  </si>
  <si>
    <t>4.5.12 s7_1 T4</t>
  </si>
  <si>
    <t>4.5.12 s6_2 T1</t>
  </si>
  <si>
    <t>islet ID</t>
  </si>
  <si>
    <t>clone ID</t>
  </si>
  <si>
    <t>colour</t>
  </si>
  <si>
    <t>clone total cell number</t>
  </si>
  <si>
    <t>clone ins+ cell number</t>
  </si>
  <si>
    <t>clone gluc+ cell number</t>
  </si>
  <si>
    <t>ins- gluc- cell number</t>
  </si>
  <si>
    <t>4.5.10_s10_1_part1</t>
  </si>
  <si>
    <t>GFP</t>
  </si>
  <si>
    <t>YFP</t>
  </si>
  <si>
    <t>4.5.10_s10_1_part2</t>
  </si>
  <si>
    <t>4.5.10_s10_2_part1</t>
  </si>
  <si>
    <t>4.5.12_s1_3_part2</t>
  </si>
  <si>
    <t>4.5.10_s4_2_part2</t>
  </si>
  <si>
    <t>4.5.10_s4_2_part3</t>
  </si>
  <si>
    <t>4.5.10_s4_2_part4</t>
  </si>
  <si>
    <t>RFP</t>
  </si>
  <si>
    <t>4.5.10_s4_2_part7</t>
  </si>
  <si>
    <t>4.5.10_s4_2_part5</t>
  </si>
  <si>
    <t>4.5.10_s4_2_part8</t>
  </si>
  <si>
    <t>4.5.10_s4_2_part9</t>
  </si>
  <si>
    <t>4.5.10_s4_2_part10</t>
  </si>
  <si>
    <t>4.5.10_s4_1_part1</t>
  </si>
  <si>
    <t>4.5.10_s4_1_part4</t>
  </si>
  <si>
    <t>4.5.10_s4_1_part5</t>
  </si>
  <si>
    <t>4.5.10_s4_1_part6</t>
  </si>
  <si>
    <t>4.5.10_s4_1_part9</t>
  </si>
  <si>
    <t>4.5.10_s4_1_part10</t>
  </si>
  <si>
    <t>4.5.10_s6_1_part2</t>
  </si>
  <si>
    <t>4.5.10_s6_1_part3</t>
  </si>
  <si>
    <t>4.5.10_s6_1_part4</t>
  </si>
  <si>
    <t>4.5.10_s6_1_part5</t>
  </si>
  <si>
    <t>4.5.10_s6_1_part6</t>
  </si>
  <si>
    <t>4.5.10_s6_1_part8</t>
  </si>
  <si>
    <t>4.5.10_s6_2_part1</t>
  </si>
  <si>
    <t>4.5.10_s6_2_part4</t>
  </si>
  <si>
    <t>4.5.13_s7_2_ins647glcg594</t>
  </si>
  <si>
    <t>4.5.13_s7_2_ins647glcg594_part2</t>
  </si>
  <si>
    <t>CFP</t>
  </si>
  <si>
    <t>4.5.13_s7_1_ins647glcg594</t>
  </si>
  <si>
    <t>4.5.13_s6_3_ins647glcg594</t>
  </si>
  <si>
    <t>4.5.13_s2_3_ins647glcg594_part2</t>
  </si>
  <si>
    <t>4.5.13_s2_3_ins647glcg594</t>
  </si>
  <si>
    <t>4.5.13_s2_2_ins647glcg594</t>
  </si>
  <si>
    <t>4.5.13_s2_2_ins647glcg594_part2</t>
  </si>
  <si>
    <t>4.5.13_s2_1_ins647glcg594</t>
  </si>
  <si>
    <t>4.5.13_s2_1_ins647glcg594_part2</t>
  </si>
  <si>
    <t>4.5.13_s2_1_ins647glcg594_part3</t>
  </si>
  <si>
    <t>4.5.12_s2_3_ins647glcg594</t>
  </si>
  <si>
    <t>4.5.13_s6_1_ins647glcg594</t>
  </si>
  <si>
    <t>4.5.12_s2_3_ins647glcg594_part2</t>
  </si>
  <si>
    <t>5.1.11_s4_1_ins647clg594</t>
  </si>
  <si>
    <t>Clone ID</t>
  </si>
  <si>
    <t>Cluster ID</t>
  </si>
  <si>
    <t>Item Name</t>
  </si>
  <si>
    <t>Name</t>
  </si>
  <si>
    <t>Volume (µm³)</t>
  </si>
  <si>
    <t>Centroid X (µm)</t>
  </si>
  <si>
    <t>Centroid Y (µm)</t>
  </si>
  <si>
    <t>Centroid Z (µm)</t>
  </si>
  <si>
    <t>Bounds X (µm)</t>
  </si>
  <si>
    <t>Bounds Y (µm)</t>
  </si>
  <si>
    <t>Bounds Z (µm)</t>
  </si>
  <si>
    <t>Surface Area (µm²)</t>
  </si>
  <si>
    <t>Shape Factor</t>
  </si>
  <si>
    <t>Longest Axis (µm)</t>
  </si>
  <si>
    <t>Cell type</t>
  </si>
  <si>
    <t>Total islet no</t>
  </si>
  <si>
    <t>Labelled islet no</t>
  </si>
  <si>
    <t>Islet ID</t>
  </si>
  <si>
    <t>p14 4.5.13 slide 14_2_Merging</t>
  </si>
  <si>
    <t>Green 38</t>
  </si>
  <si>
    <t>Acinar only</t>
  </si>
  <si>
    <t>Green 39</t>
  </si>
  <si>
    <t>Green 36</t>
  </si>
  <si>
    <t>Green 33</t>
  </si>
  <si>
    <t>Green 34</t>
  </si>
  <si>
    <t>Green 27</t>
  </si>
  <si>
    <t>Cyan 1</t>
  </si>
  <si>
    <t>Cyan 2</t>
  </si>
  <si>
    <t>Cyan 3</t>
  </si>
  <si>
    <t>p14 4.5.13 slide 14_1_Merging</t>
  </si>
  <si>
    <t>Green 175</t>
  </si>
  <si>
    <t>Acinar majority</t>
  </si>
  <si>
    <t>Green 165</t>
  </si>
  <si>
    <t>Green 118</t>
  </si>
  <si>
    <t>Green 145</t>
  </si>
  <si>
    <t>Green 54</t>
  </si>
  <si>
    <t>Green 104</t>
  </si>
  <si>
    <t>Green 10</t>
  </si>
  <si>
    <t>Green 86</t>
  </si>
  <si>
    <t>Green 168</t>
  </si>
  <si>
    <t>Green 32</t>
  </si>
  <si>
    <t>Green 67</t>
  </si>
  <si>
    <t>Green 111</t>
  </si>
  <si>
    <t>Green 47</t>
  </si>
  <si>
    <t>Green 76</t>
  </si>
  <si>
    <t>Green 24</t>
  </si>
  <si>
    <t>Green 63</t>
  </si>
  <si>
    <t>Green 56</t>
  </si>
  <si>
    <t>Green 31</t>
  </si>
  <si>
    <t>Green 91</t>
  </si>
  <si>
    <t>Green 3</t>
  </si>
  <si>
    <t>Green 4</t>
  </si>
  <si>
    <t>Green 1</t>
  </si>
  <si>
    <t>Green 12</t>
  </si>
  <si>
    <t>Green 7</t>
  </si>
  <si>
    <t>Green 15</t>
  </si>
  <si>
    <t>Green 14</t>
  </si>
  <si>
    <t>Green 17</t>
  </si>
  <si>
    <t>Cyan 4</t>
  </si>
  <si>
    <t>Cyan 5</t>
  </si>
  <si>
    <t>Cyan 6</t>
  </si>
  <si>
    <t>Cyan 7</t>
  </si>
  <si>
    <t>Yellow 1</t>
  </si>
  <si>
    <t>Yellow 2</t>
  </si>
  <si>
    <t>Yellow 3</t>
  </si>
  <si>
    <t>Yellow 4</t>
  </si>
  <si>
    <t>Mixed</t>
  </si>
  <si>
    <t>Yellow 5</t>
  </si>
  <si>
    <t>Ductal majority</t>
  </si>
  <si>
    <t>Yellow 6</t>
  </si>
  <si>
    <t>Yellow 7</t>
  </si>
  <si>
    <t>Yellow 8</t>
  </si>
  <si>
    <t>Yellow 9</t>
  </si>
  <si>
    <t>Ductal only</t>
  </si>
  <si>
    <t>Yellow 10</t>
  </si>
  <si>
    <t>Yellow 11</t>
  </si>
  <si>
    <t>p14 4.5.13 slide 13_1_Merging</t>
  </si>
  <si>
    <t>Red 1</t>
  </si>
  <si>
    <t>Red 2</t>
  </si>
  <si>
    <t>Red 3</t>
  </si>
  <si>
    <t>Islet only</t>
  </si>
  <si>
    <t>Red 4</t>
  </si>
  <si>
    <t>Red 5</t>
  </si>
  <si>
    <t>Red 6</t>
  </si>
  <si>
    <t>Red 7</t>
  </si>
  <si>
    <t>Red 9</t>
  </si>
  <si>
    <t>Red 10</t>
  </si>
  <si>
    <t>Red 11</t>
  </si>
  <si>
    <t>Red 12</t>
  </si>
  <si>
    <t>Red 13</t>
  </si>
  <si>
    <t>Red 8</t>
  </si>
  <si>
    <t>Cyan 9</t>
  </si>
  <si>
    <t>Cyan 10</t>
  </si>
  <si>
    <t>Cyan 11</t>
  </si>
  <si>
    <t>Cyan 14</t>
  </si>
  <si>
    <t>Cyan 15</t>
  </si>
  <si>
    <t>Cyan 16</t>
  </si>
  <si>
    <t>Cyan 20</t>
  </si>
  <si>
    <t>Cyan 21</t>
  </si>
  <si>
    <t>Cyan 22</t>
  </si>
  <si>
    <t>Cyan 23</t>
  </si>
  <si>
    <t>Cyan 25</t>
  </si>
  <si>
    <t>Cyan 27</t>
  </si>
  <si>
    <t>Cyan 28</t>
  </si>
  <si>
    <t>Cyan 29</t>
  </si>
  <si>
    <t>Cyan 31</t>
  </si>
  <si>
    <t>Cyan 32</t>
  </si>
  <si>
    <t>Cyan 33</t>
  </si>
  <si>
    <t>Cyan 35</t>
  </si>
  <si>
    <t>Cyan 36</t>
  </si>
  <si>
    <t>Cyan 37</t>
  </si>
  <si>
    <t>Islet majority</t>
  </si>
  <si>
    <t>Cyan 38</t>
  </si>
  <si>
    <t>Cyan 39</t>
  </si>
  <si>
    <t>Cyan 42</t>
  </si>
  <si>
    <t>Cyan 43</t>
  </si>
  <si>
    <t>Cyan 44</t>
  </si>
  <si>
    <t>Cyan 45</t>
  </si>
  <si>
    <t xml:space="preserve">Ductal only </t>
  </si>
  <si>
    <t>Cyan 46</t>
  </si>
  <si>
    <t>Cyan 47</t>
  </si>
  <si>
    <t>Cyan 48</t>
  </si>
  <si>
    <t>Cyan 49</t>
  </si>
  <si>
    <t>Cyan 50</t>
  </si>
  <si>
    <t>Cyan 8</t>
  </si>
  <si>
    <t>Yellow 12</t>
  </si>
  <si>
    <t>Yellow 13</t>
  </si>
  <si>
    <t>Yellow 14</t>
  </si>
  <si>
    <t>Yellow 15</t>
  </si>
  <si>
    <t>Yellow 16</t>
  </si>
  <si>
    <t>N/A</t>
  </si>
  <si>
    <t xml:space="preserve">Islet only </t>
  </si>
  <si>
    <t>Green 19</t>
  </si>
  <si>
    <t>Green 21</t>
  </si>
  <si>
    <t>Green 43</t>
  </si>
  <si>
    <t>Green 44</t>
  </si>
  <si>
    <t>Green 45</t>
  </si>
  <si>
    <t>Green 48</t>
  </si>
  <si>
    <t>Green 55</t>
  </si>
  <si>
    <t>Green 59</t>
  </si>
  <si>
    <t>Green 60</t>
  </si>
  <si>
    <t>Green 61</t>
  </si>
  <si>
    <t>Green 62</t>
  </si>
  <si>
    <t>Green 72</t>
  </si>
  <si>
    <t>Green 73</t>
  </si>
  <si>
    <t>Green 77</t>
  </si>
  <si>
    <t>Green 78</t>
  </si>
  <si>
    <t>Green 79</t>
  </si>
  <si>
    <t>Green 80</t>
  </si>
  <si>
    <t>Green 81</t>
  </si>
  <si>
    <t>Green 82</t>
  </si>
  <si>
    <t>Green 83</t>
  </si>
  <si>
    <t>Green 84</t>
  </si>
  <si>
    <t>Green 85</t>
  </si>
  <si>
    <t>Green 87</t>
  </si>
  <si>
    <t>Green 88</t>
  </si>
  <si>
    <t>Green 90</t>
  </si>
  <si>
    <t>Green 92</t>
  </si>
  <si>
    <t>Green 93</t>
  </si>
  <si>
    <t>Green 94</t>
  </si>
  <si>
    <t>Green 95</t>
  </si>
  <si>
    <t>Green 96</t>
  </si>
  <si>
    <t>Green 97</t>
  </si>
  <si>
    <t>Green 98</t>
  </si>
  <si>
    <t>Green 99</t>
  </si>
  <si>
    <t>Green 100</t>
  </si>
  <si>
    <t>Green 101</t>
  </si>
  <si>
    <t>Green 103</t>
  </si>
  <si>
    <t>Green 105</t>
  </si>
  <si>
    <t>Green 106</t>
  </si>
  <si>
    <t>Green 107</t>
  </si>
  <si>
    <t>Green 109</t>
  </si>
  <si>
    <t>Green 110</t>
  </si>
  <si>
    <t>Green 112</t>
  </si>
  <si>
    <t>Green 113</t>
  </si>
  <si>
    <t>Green 114</t>
  </si>
  <si>
    <t>Green 115</t>
  </si>
  <si>
    <t>Green 116</t>
  </si>
  <si>
    <t>Green 119</t>
  </si>
  <si>
    <t>Green 120</t>
  </si>
  <si>
    <t>Green 121</t>
  </si>
  <si>
    <t>Green 122</t>
  </si>
  <si>
    <t>Green 123</t>
  </si>
  <si>
    <t>Green 124</t>
  </si>
  <si>
    <t>Green 127</t>
  </si>
  <si>
    <t>Green 128</t>
  </si>
  <si>
    <t>Green 129</t>
  </si>
  <si>
    <t>Green 132</t>
  </si>
  <si>
    <t>Green 133</t>
  </si>
  <si>
    <t>Green 134</t>
  </si>
  <si>
    <t>Green 138</t>
  </si>
  <si>
    <t>Green 139</t>
  </si>
  <si>
    <t>Green 140</t>
  </si>
  <si>
    <t>Green 141</t>
  </si>
  <si>
    <t>Green 143</t>
  </si>
  <si>
    <t>Green 144</t>
  </si>
  <si>
    <t>Green 147</t>
  </si>
  <si>
    <t>Green 148</t>
  </si>
  <si>
    <t>Green 149</t>
  </si>
  <si>
    <t>Green 151</t>
  </si>
  <si>
    <t>Green 152</t>
  </si>
  <si>
    <t>Green 154</t>
  </si>
  <si>
    <t>Green 156</t>
  </si>
  <si>
    <t>Green 157</t>
  </si>
  <si>
    <t>Green 158</t>
  </si>
  <si>
    <t>Green 26</t>
  </si>
  <si>
    <t>Green 23</t>
  </si>
  <si>
    <t>Green 25</t>
  </si>
  <si>
    <t>Green 6</t>
  </si>
  <si>
    <t>Green 16</t>
  </si>
  <si>
    <t>p14 slide13_2_Merging</t>
  </si>
  <si>
    <t>Green 2</t>
  </si>
  <si>
    <t>Green 5</t>
  </si>
  <si>
    <t>Green 11</t>
  </si>
  <si>
    <t>Green 20</t>
  </si>
  <si>
    <t>Green 22</t>
  </si>
  <si>
    <t>Green 35</t>
  </si>
  <si>
    <t>Green 41</t>
  </si>
  <si>
    <t>Green 42</t>
  </si>
  <si>
    <t>Green 46</t>
  </si>
  <si>
    <t>Green 57</t>
  </si>
  <si>
    <t>Green 64</t>
  </si>
  <si>
    <t>Green 68</t>
  </si>
  <si>
    <t>Green 74</t>
  </si>
  <si>
    <t>Green 126</t>
  </si>
  <si>
    <t>Green 131</t>
  </si>
  <si>
    <t>Green 135</t>
  </si>
  <si>
    <t>Green 136</t>
  </si>
  <si>
    <t>Green 8</t>
  </si>
  <si>
    <t>Green 9</t>
  </si>
  <si>
    <t>Green 13</t>
  </si>
  <si>
    <t>Green 18</t>
  </si>
  <si>
    <t>Green 28</t>
  </si>
  <si>
    <t>Green 29</t>
  </si>
  <si>
    <t>Green 30</t>
  </si>
  <si>
    <t>Green 37</t>
  </si>
  <si>
    <t>Duct only</t>
  </si>
  <si>
    <t>Yellow 17</t>
  </si>
  <si>
    <t>Yellow 18</t>
  </si>
  <si>
    <t>Yellow 19</t>
  </si>
  <si>
    <t>Yellow 20</t>
  </si>
  <si>
    <t>Yellow 21</t>
  </si>
  <si>
    <t>Yellow 22</t>
  </si>
  <si>
    <t>Cyan 12</t>
  </si>
  <si>
    <t>Cyan 13</t>
  </si>
  <si>
    <t>Cyan 17</t>
  </si>
  <si>
    <t>Cyan 18</t>
  </si>
  <si>
    <t>Cyan 19</t>
  </si>
  <si>
    <t>Cyan 24</t>
  </si>
  <si>
    <t>Cyan 26</t>
  </si>
  <si>
    <t>p14 4.5.13 slide 12_1_Merging</t>
  </si>
  <si>
    <t>Green 50</t>
  </si>
  <si>
    <t>Green 53</t>
  </si>
  <si>
    <t>Green 58</t>
  </si>
  <si>
    <t>Green 65</t>
  </si>
  <si>
    <t>Cyan 34</t>
  </si>
  <si>
    <t>Islet onlly</t>
  </si>
  <si>
    <t>Red 14</t>
  </si>
  <si>
    <t>Red 16</t>
  </si>
  <si>
    <t>Red 17</t>
  </si>
  <si>
    <t>Red 15</t>
  </si>
  <si>
    <t>p14 4.5.13 slide 12_2_Merging</t>
  </si>
  <si>
    <t>Green 40</t>
  </si>
  <si>
    <t>Green 49</t>
  </si>
  <si>
    <t>Green 51</t>
  </si>
  <si>
    <t>Green 52</t>
  </si>
  <si>
    <t>Green 66</t>
  </si>
  <si>
    <t>Green 69</t>
  </si>
  <si>
    <t>Green 70</t>
  </si>
  <si>
    <t>Green 71</t>
  </si>
  <si>
    <t>Green 75</t>
  </si>
  <si>
    <t>Green 89</t>
  </si>
  <si>
    <t>Green 102</t>
  </si>
  <si>
    <t>Green 108</t>
  </si>
  <si>
    <t>Green 125</t>
  </si>
  <si>
    <t>Green 130</t>
  </si>
  <si>
    <t>Green 137</t>
  </si>
  <si>
    <t>Green 146</t>
  </si>
  <si>
    <t>Green 153</t>
  </si>
  <si>
    <t>Green 159</t>
  </si>
  <si>
    <t>Green 160</t>
  </si>
  <si>
    <t>Green 161</t>
  </si>
  <si>
    <t>Green 162</t>
  </si>
  <si>
    <t>Green 163</t>
  </si>
  <si>
    <t>Green 164</t>
  </si>
  <si>
    <t>Green 166</t>
  </si>
  <si>
    <t>Green 167</t>
  </si>
  <si>
    <t>Green 169</t>
  </si>
  <si>
    <t>Green 170</t>
  </si>
  <si>
    <t>Acinar  majority</t>
  </si>
  <si>
    <t>p14 slide 11_2_Merging</t>
  </si>
  <si>
    <t>Red 18</t>
  </si>
  <si>
    <t>Red 19</t>
  </si>
  <si>
    <t>Red 20</t>
  </si>
  <si>
    <t>Red 21</t>
  </si>
  <si>
    <t>p14 slide 11_1_Merging</t>
  </si>
  <si>
    <t>p14 slide10_2_Merging</t>
  </si>
  <si>
    <t>Red 22</t>
  </si>
  <si>
    <t>Red 23</t>
  </si>
  <si>
    <t>Red 24</t>
  </si>
  <si>
    <t>Red 25</t>
  </si>
  <si>
    <t>Red 26</t>
  </si>
  <si>
    <t>Red 27</t>
  </si>
  <si>
    <t>p14 slide 10_1_Merging</t>
  </si>
  <si>
    <t>Red 28</t>
  </si>
  <si>
    <t>Red 29</t>
  </si>
  <si>
    <t>Red 31</t>
  </si>
  <si>
    <t>Red 32</t>
  </si>
  <si>
    <t>Red 33</t>
  </si>
  <si>
    <t>Red 34</t>
  </si>
  <si>
    <t>Red 35</t>
  </si>
  <si>
    <t>Red 38</t>
  </si>
  <si>
    <t>Red 39</t>
  </si>
  <si>
    <t>Red 43</t>
  </si>
  <si>
    <t>Red 51</t>
  </si>
  <si>
    <t>Red 52</t>
  </si>
  <si>
    <t>Red 53</t>
  </si>
  <si>
    <t>Red 56</t>
  </si>
  <si>
    <t>Red 58</t>
  </si>
  <si>
    <t>Red 59</t>
  </si>
  <si>
    <t>Red 60</t>
  </si>
  <si>
    <t>Red 61</t>
  </si>
  <si>
    <t>Red 62</t>
  </si>
  <si>
    <t>Red 63</t>
  </si>
  <si>
    <t>Red 64</t>
  </si>
  <si>
    <t>Red 65</t>
  </si>
  <si>
    <t>Red 66</t>
  </si>
  <si>
    <t>Red 67</t>
  </si>
  <si>
    <t>Red 68</t>
  </si>
  <si>
    <t>Red 70</t>
  </si>
  <si>
    <t>Red 71</t>
  </si>
  <si>
    <t>Cyan 51</t>
  </si>
  <si>
    <t>Cyan 52</t>
  </si>
  <si>
    <t>Cyan 53</t>
  </si>
  <si>
    <t>Cyan 54</t>
  </si>
  <si>
    <t>9_2_Merging001</t>
  </si>
  <si>
    <t>Yellow 23</t>
  </si>
  <si>
    <t>Yellow 24</t>
  </si>
  <si>
    <t>Yellow 25</t>
  </si>
  <si>
    <t>Yellow 26</t>
  </si>
  <si>
    <t>Yellow 27</t>
  </si>
  <si>
    <t>Yellow 28</t>
  </si>
  <si>
    <t>Yellow 29</t>
  </si>
  <si>
    <t>Yellow 30</t>
  </si>
  <si>
    <t>Yellow 31</t>
  </si>
  <si>
    <t>Yellow 32</t>
  </si>
  <si>
    <t>Yellow 33</t>
  </si>
  <si>
    <t>Red 30</t>
  </si>
  <si>
    <t>Red 40</t>
  </si>
  <si>
    <t>Red 41</t>
  </si>
  <si>
    <t>Red 42</t>
  </si>
  <si>
    <t>Red 47</t>
  </si>
  <si>
    <t>Red 48</t>
  </si>
  <si>
    <t>Red 49</t>
  </si>
  <si>
    <t>Red 57</t>
  </si>
  <si>
    <t>Cyan 30</t>
  </si>
  <si>
    <t>Cyan 40</t>
  </si>
  <si>
    <t>p14 4.5.12 s10_2_001_Merging001</t>
  </si>
  <si>
    <t>p14 4.5.12 s10_1_001_Merging001</t>
  </si>
  <si>
    <t>Acinar maority</t>
  </si>
  <si>
    <t>p14_4.5.10_s8_2_001_Merging001</t>
  </si>
  <si>
    <t>Red 36</t>
  </si>
  <si>
    <t>p14_4.5.10_s8_1_001_Merging001</t>
  </si>
  <si>
    <t>p14_4.5.10_s7_2_001_Merging001</t>
  </si>
  <si>
    <t>Red 37</t>
  </si>
  <si>
    <t>P28insE12_3.4.9_s14_2</t>
  </si>
  <si>
    <t>P28insE12_3.4.9_s14_1_islets1</t>
  </si>
  <si>
    <t>P28insE12_3.4.9_s14_1_islets2</t>
  </si>
  <si>
    <t>P28insE12_4.6.6_s8_2_islets2</t>
  </si>
  <si>
    <t>P28insE12_4.6.6_s8_1_islets2</t>
  </si>
  <si>
    <t>P28insE12_4.3.9_s9_1_islet2</t>
  </si>
  <si>
    <t>P28insE12_4.3.9_s9_1_islet1</t>
  </si>
  <si>
    <t>P28insE12_4.3.9_s11_1_islet1</t>
  </si>
  <si>
    <t>P28insE12_4.6.6_s9_1</t>
  </si>
  <si>
    <t>P28insE12_4.6.6_s9_2</t>
  </si>
  <si>
    <t>P28insE12_3.4.9_s8_2_islets1</t>
  </si>
  <si>
    <t>P28insE12_3.4.9_s8_2_islets2</t>
  </si>
  <si>
    <t>P28insE12_3.4.9_s13_1</t>
  </si>
  <si>
    <t>P28insE12_3.4.9_s13_2_islets1</t>
  </si>
  <si>
    <t>P28insE12_3.4.9_s13_2_islets2</t>
  </si>
  <si>
    <t>P28insE12_3.4.9_s9_2_islet1</t>
  </si>
  <si>
    <t>P28insE12_3.4.9_s9_1_islet1</t>
  </si>
  <si>
    <t>E9toP14_51a_slide6_1_Merging001</t>
  </si>
  <si>
    <t>Red 45</t>
  </si>
  <si>
    <t>Islet ony</t>
  </si>
  <si>
    <t>Red 50</t>
  </si>
  <si>
    <t>Red 54</t>
  </si>
  <si>
    <t>Red 55</t>
  </si>
  <si>
    <t>Red 69</t>
  </si>
  <si>
    <t>Red 74</t>
  </si>
  <si>
    <t>Red 75</t>
  </si>
  <si>
    <t>Red 76</t>
  </si>
  <si>
    <t>Red 79</t>
  </si>
  <si>
    <t>Red 81</t>
  </si>
  <si>
    <t>Red 82</t>
  </si>
  <si>
    <t>Red 83</t>
  </si>
  <si>
    <t>Red 85</t>
  </si>
  <si>
    <t>Red 86</t>
  </si>
  <si>
    <t>Red 88</t>
  </si>
  <si>
    <t>Red 89</t>
  </si>
  <si>
    <t>Red 91</t>
  </si>
  <si>
    <t>Red 92</t>
  </si>
  <si>
    <t>Red 93</t>
  </si>
  <si>
    <t>Red 94</t>
  </si>
  <si>
    <t>Red 95</t>
  </si>
  <si>
    <t>Red 97</t>
  </si>
  <si>
    <t>Red 99</t>
  </si>
  <si>
    <t>Red 100</t>
  </si>
  <si>
    <t>Red 101</t>
  </si>
  <si>
    <t>Red 102</t>
  </si>
  <si>
    <t>Red 103</t>
  </si>
  <si>
    <t>Red 104</t>
  </si>
  <si>
    <t>E9toP14_51a_slide6_2_Merging050</t>
  </si>
  <si>
    <t>E9toP14_51a_slide6_2_Merging051</t>
  </si>
  <si>
    <t>E9toP14_51a_slide6_2_Merging052</t>
  </si>
  <si>
    <t>E9toP14_51a_slide6_2_Merging053</t>
  </si>
  <si>
    <t>E9toP14_51a_slide6_2_Merging054</t>
  </si>
  <si>
    <t>E9toP14_51a_slide6_2_Merging055</t>
  </si>
  <si>
    <t>E9toP14_51a_slide6_2_Merging056</t>
  </si>
  <si>
    <t>E9toP14_51a_slide6_2_Merging057</t>
  </si>
  <si>
    <t>E9toP14_51a_slide6_2_Merging058</t>
  </si>
  <si>
    <t>E9toP14_51a_slide6_2_Merging059</t>
  </si>
  <si>
    <t>E9toP14_51a_slide6_2_Merging060</t>
  </si>
  <si>
    <t>E9toP14_51a_slide6_2_Merging061</t>
  </si>
  <si>
    <t>E9toP14_51a_slide6_2_Merging062</t>
  </si>
  <si>
    <t>E9toP14_51a_slide6_2_Merging063</t>
  </si>
  <si>
    <t>E9toP14_51a_slide6_2_Merging064</t>
  </si>
  <si>
    <t>E9toP14_51a_slide6_2_Merging065</t>
  </si>
  <si>
    <t>E9toP14_51a_slide6_2_Merging066</t>
  </si>
  <si>
    <t>E9toP14_51a_slide6_2_Merging067</t>
  </si>
  <si>
    <t>E9toP14_51a_slide6_2_Merging068</t>
  </si>
  <si>
    <t>E9toP14_51a_slide6_2_Merging069</t>
  </si>
  <si>
    <t>E9toP14_51a_slide6_2_Merging070</t>
  </si>
  <si>
    <t>E9toP14_51a_slide6_2_Merging071</t>
  </si>
  <si>
    <t>E9toP14_51a_slide6_2_Merging072</t>
  </si>
  <si>
    <t>E9toP14_51a_slide6_2_Merging073</t>
  </si>
  <si>
    <t>E9toP14_51a_slide6_2_Merging074</t>
  </si>
  <si>
    <t>E9toP14_51a_slide6_2_Merging075</t>
  </si>
  <si>
    <t>E9toP14_51a_slide6_2_Merging076</t>
  </si>
  <si>
    <t>E9toP14_51a_slide6_2_Merging077</t>
  </si>
  <si>
    <t>E9toP14_51a_slide6_2_Merging078</t>
  </si>
  <si>
    <t>E9toP14_51a_slide6_2_Merging079</t>
  </si>
  <si>
    <t>E9toP14_51a_slide6_2_Merging080</t>
  </si>
  <si>
    <t>E9toP14_51a_slide6_2_Merging081</t>
  </si>
  <si>
    <t>E9toP14_51a_slide6_2_Merging082</t>
  </si>
  <si>
    <t>E9toP14_51a_slide6_2_Merging083</t>
  </si>
  <si>
    <t>E9toP14_51a_slide6_2_Merging084</t>
  </si>
  <si>
    <t>E9toP14_51a_slide6_2_Merging085</t>
  </si>
  <si>
    <t>Red 44</t>
  </si>
  <si>
    <t>Red 46</t>
  </si>
  <si>
    <t>E9toP14_51a_slide6_2_Merging086</t>
  </si>
  <si>
    <t>E9toP14_51a_slide6_2_Merging087</t>
  </si>
  <si>
    <t>E9toP14_51a_slide6_2_Merging088</t>
  </si>
  <si>
    <t>E9toP14_51a_slide6_2_Merging089</t>
  </si>
  <si>
    <t>Merge only_Panc_E9toP14_51a_slide6_3_0.01mg per gram_DBA ChromA (cropped)</t>
  </si>
  <si>
    <t>Cyan 55</t>
  </si>
  <si>
    <t>Cyan 56</t>
  </si>
  <si>
    <t>Cyan 57</t>
  </si>
  <si>
    <t>Cyan 59</t>
  </si>
  <si>
    <t>Cyan 60</t>
  </si>
  <si>
    <t>Cyan 61</t>
  </si>
  <si>
    <t>Cyan 62</t>
  </si>
  <si>
    <t>Cyan 63</t>
  </si>
  <si>
    <t>Cyan 64</t>
  </si>
  <si>
    <t>Cyan 65</t>
  </si>
  <si>
    <t>Cyan 66</t>
  </si>
  <si>
    <t>Cyan 67</t>
  </si>
  <si>
    <t>Cyan 68</t>
  </si>
  <si>
    <t>Cyan 69</t>
  </si>
  <si>
    <t>Cyan 70</t>
  </si>
  <si>
    <t>Cyan 71</t>
  </si>
  <si>
    <t>Cyan 72</t>
  </si>
  <si>
    <t>Cyan 73</t>
  </si>
  <si>
    <t>Cyan 74</t>
  </si>
  <si>
    <t>Cyan 75</t>
  </si>
  <si>
    <t>Cyan 76</t>
  </si>
  <si>
    <t>Cyan 77</t>
  </si>
  <si>
    <t>Cyan 78</t>
  </si>
  <si>
    <t>Cyan 79</t>
  </si>
  <si>
    <t>Cyan 80</t>
  </si>
  <si>
    <t>Cyan 81</t>
  </si>
  <si>
    <t>Cyan 82</t>
  </si>
  <si>
    <t>Cyan 83</t>
  </si>
  <si>
    <t>Cyan 84</t>
  </si>
  <si>
    <t>Cyan 85</t>
  </si>
  <si>
    <t>Cyan 86</t>
  </si>
  <si>
    <t>Cyan 87</t>
  </si>
  <si>
    <t>Cyan 88</t>
  </si>
  <si>
    <t>Cyan 89</t>
  </si>
  <si>
    <t>Cyan 90</t>
  </si>
  <si>
    <t>Cyan 91</t>
  </si>
  <si>
    <t>Cyan 92</t>
  </si>
  <si>
    <t>Cyan 93</t>
  </si>
  <si>
    <t>Cyan 94</t>
  </si>
  <si>
    <t>Cyan 95</t>
  </si>
  <si>
    <t>Cyan 96</t>
  </si>
  <si>
    <t>Cyan 97</t>
  </si>
  <si>
    <t>Cyan 98</t>
  </si>
  <si>
    <t>Cyan 99</t>
  </si>
  <si>
    <t>Cyan 100</t>
  </si>
  <si>
    <t>Cyan 101</t>
  </si>
  <si>
    <t>Cyan 102</t>
  </si>
  <si>
    <t>Cyan 103</t>
  </si>
  <si>
    <t>Cyan 104</t>
  </si>
  <si>
    <t>Cyan 105</t>
  </si>
  <si>
    <t>Cyan 106</t>
  </si>
  <si>
    <t>Cyan 107</t>
  </si>
  <si>
    <t>Cyan 108</t>
  </si>
  <si>
    <t>Cyan 109</t>
  </si>
  <si>
    <t>Cyan 110</t>
  </si>
  <si>
    <t>Cyan 112</t>
  </si>
  <si>
    <t>Cyan 113</t>
  </si>
  <si>
    <t>Cyan 114</t>
  </si>
  <si>
    <t>Cyan 115</t>
  </si>
  <si>
    <t>Cyan 116</t>
  </si>
  <si>
    <t>Cyan 117</t>
  </si>
  <si>
    <t>Cyan 118</t>
  </si>
  <si>
    <t>Cyan 119</t>
  </si>
  <si>
    <t>Cyan 120</t>
  </si>
  <si>
    <t>Cyan 121</t>
  </si>
  <si>
    <t>Cyan 122</t>
  </si>
  <si>
    <t>Cyan 123</t>
  </si>
  <si>
    <t>Cyan 124</t>
  </si>
  <si>
    <t>Cyan 125</t>
  </si>
  <si>
    <t>Cyan 126</t>
  </si>
  <si>
    <t>Cyan 127</t>
  </si>
  <si>
    <t>Cyan 128</t>
  </si>
  <si>
    <t>Cyan 129</t>
  </si>
  <si>
    <t>Cyan 130</t>
  </si>
  <si>
    <t>Cyan 131</t>
  </si>
  <si>
    <t>Cyan 132</t>
  </si>
  <si>
    <t>Cyan 133</t>
  </si>
  <si>
    <t>Cyan 134</t>
  </si>
  <si>
    <t>Cyan 135</t>
  </si>
  <si>
    <t>Cyan 136</t>
  </si>
  <si>
    <t>Cyan 137</t>
  </si>
  <si>
    <t>Cyan 138</t>
  </si>
  <si>
    <t>Cyan 139</t>
  </si>
  <si>
    <t>Cyan 140</t>
  </si>
  <si>
    <t>Cyan 141</t>
  </si>
  <si>
    <t>Cyan 142</t>
  </si>
  <si>
    <t>Cyan 143</t>
  </si>
  <si>
    <t>Cyan 144</t>
  </si>
  <si>
    <t>Cyan 145</t>
  </si>
  <si>
    <t>Cyan 146</t>
  </si>
  <si>
    <t>Cyan 147</t>
  </si>
  <si>
    <t>Cyan 148</t>
  </si>
  <si>
    <t>Cyan 149</t>
  </si>
  <si>
    <t>Cyan 150</t>
  </si>
  <si>
    <t>Cyan 151</t>
  </si>
  <si>
    <t>Cyan 152</t>
  </si>
  <si>
    <t>Cyan 153</t>
  </si>
  <si>
    <t>Cyan 154</t>
  </si>
  <si>
    <t>Cyan 155</t>
  </si>
  <si>
    <t>Cyan 156</t>
  </si>
  <si>
    <t>Cyan 157</t>
  </si>
  <si>
    <t>Cyan 158</t>
  </si>
  <si>
    <t>Cyan 159</t>
  </si>
  <si>
    <t>Cyan 160</t>
  </si>
  <si>
    <t>Cyan 161</t>
  </si>
  <si>
    <t>Cyan 162</t>
  </si>
  <si>
    <t>Cyan 163</t>
  </si>
  <si>
    <t>Cyan 164</t>
  </si>
  <si>
    <t>Cyan 165</t>
  </si>
  <si>
    <t>Cyan 166</t>
  </si>
  <si>
    <t>Cyan 167</t>
  </si>
  <si>
    <t>Cyan 168</t>
  </si>
  <si>
    <t>Cyan 169</t>
  </si>
  <si>
    <t>Cyan 170</t>
  </si>
  <si>
    <t>Cyan 171</t>
  </si>
  <si>
    <t>Cyan 172</t>
  </si>
  <si>
    <t>Cyan 173</t>
  </si>
  <si>
    <t>Cyan 174</t>
  </si>
  <si>
    <t>Cyan 175</t>
  </si>
  <si>
    <t>Cyan 176</t>
  </si>
  <si>
    <t>Cyan 177</t>
  </si>
  <si>
    <t>Cyan 178</t>
  </si>
  <si>
    <t>Yellow 34</t>
  </si>
  <si>
    <t>Yellow 35</t>
  </si>
  <si>
    <t>Yellow 36</t>
  </si>
  <si>
    <t>Yellow 37</t>
  </si>
  <si>
    <t>Yellow 38</t>
  </si>
  <si>
    <t>Yellow 39</t>
  </si>
  <si>
    <t>Yellow 40</t>
  </si>
  <si>
    <t>Yellow 41</t>
  </si>
  <si>
    <t>Yellow 42</t>
  </si>
  <si>
    <t>Yellow 43</t>
  </si>
  <si>
    <t>Yellow 44</t>
  </si>
  <si>
    <t>Yellow 45</t>
  </si>
  <si>
    <t>Yellow 46</t>
  </si>
  <si>
    <t>Yellow 47</t>
  </si>
  <si>
    <t>Yellow 48</t>
  </si>
  <si>
    <t>Yellow 49</t>
  </si>
  <si>
    <t>Yellow 50</t>
  </si>
  <si>
    <t>Yellow 51</t>
  </si>
  <si>
    <t>Yellow 52</t>
  </si>
  <si>
    <t>Yellow 53</t>
  </si>
  <si>
    <t>Yellow 54</t>
  </si>
  <si>
    <t>Yellow 55</t>
  </si>
  <si>
    <t>Yellow 56</t>
  </si>
  <si>
    <t>Yellow 57</t>
  </si>
  <si>
    <t>Yellow 58</t>
  </si>
  <si>
    <t>Yellow 59</t>
  </si>
  <si>
    <t>Yellow 60</t>
  </si>
  <si>
    <t>Yellow 61</t>
  </si>
  <si>
    <t>Yellow 62</t>
  </si>
  <si>
    <t>Yellow 63</t>
  </si>
  <si>
    <t>Yellow 64</t>
  </si>
  <si>
    <t>Yellow 65</t>
  </si>
  <si>
    <t>Yellow 66</t>
  </si>
  <si>
    <t>Yellow 67</t>
  </si>
  <si>
    <t>Yellow 68</t>
  </si>
  <si>
    <t>Yellow 69</t>
  </si>
  <si>
    <t>Yellow 70</t>
  </si>
  <si>
    <t>Yellow 71</t>
  </si>
  <si>
    <t>Yellow 72</t>
  </si>
  <si>
    <t>Yellow 73</t>
  </si>
  <si>
    <t>Yellow 74</t>
  </si>
  <si>
    <t>Yellow 75</t>
  </si>
  <si>
    <t>Yellow 76</t>
  </si>
  <si>
    <t>E9toP14_51a_slide6_2_Merging001</t>
  </si>
  <si>
    <t>E9toP14_51a_slide6_2_Merging002</t>
  </si>
  <si>
    <t>E9toP14_51a_slide6_2_Merging003</t>
  </si>
  <si>
    <t>E9toP14_51a_slide6_2_Merging004</t>
  </si>
  <si>
    <t>E9toP14_51a_slide6_2_Merging005</t>
  </si>
  <si>
    <t>E9toP14_51a_slide6_2_Merging006</t>
  </si>
  <si>
    <t>E9toP14_51a_slide6_2_Merging007</t>
  </si>
  <si>
    <t>E9toP14_51a_slide6_2_Merging008</t>
  </si>
  <si>
    <t>E9toP14_51a_slide6_2_Merging009</t>
  </si>
  <si>
    <t>E9toP14_51a_slide6_2_Merging010</t>
  </si>
  <si>
    <t>E9toP14_51a_slide6_2_Merging011</t>
  </si>
  <si>
    <t>E9toP14_51a_slide6_2_Merging012</t>
  </si>
  <si>
    <t>E9toP14_51a_slide6_2_Merging013</t>
  </si>
  <si>
    <t>E9toP14_51a_slide6_2_Merging014</t>
  </si>
  <si>
    <t>E9toP14_51a_slide6_2_Merging015</t>
  </si>
  <si>
    <t>E9toP14_51a_slide6_2_Merging016</t>
  </si>
  <si>
    <t>E9toP14_51a_slide6_2_Merging017</t>
  </si>
  <si>
    <t>E9toP14_51a_slide6_2_Merging018</t>
  </si>
  <si>
    <t>E9toP14_51a_slide6_2_Merging019</t>
  </si>
  <si>
    <t>E9toP14_51a_slide6_2_Merging020</t>
  </si>
  <si>
    <t>E9toP14_51a_slide6_2_Merging021</t>
  </si>
  <si>
    <t>E9toP14_51a_slide6_2_Merging022</t>
  </si>
  <si>
    <t>E9toP14_51a_slide6_2_Merging023</t>
  </si>
  <si>
    <t>E9toP14_51a_slide6_2_Merging024</t>
  </si>
  <si>
    <t>E9toP14_51a_slide6_2_Merging025</t>
  </si>
  <si>
    <t>E9toP14_51a_slide6_2_Merging026</t>
  </si>
  <si>
    <t>E9toP14_51a_slide6_2_Merging027</t>
  </si>
  <si>
    <t>E9toP14_51a_slide6_2_Merging028</t>
  </si>
  <si>
    <t>E9toP14_51a_slide6_2_Merging029</t>
  </si>
  <si>
    <t>E9toP14_51a_slide6_2_Merging030</t>
  </si>
  <si>
    <t>E9toP14_51a_slide6_2_Merging031</t>
  </si>
  <si>
    <t>E9toP14_51a_slide6_2_Merging032</t>
  </si>
  <si>
    <t>E9toP14_51a_slide6_2_Merging033</t>
  </si>
  <si>
    <t>E9toP14_51a_slide6_2_Merging034</t>
  </si>
  <si>
    <t>E9toP14_51a_slide6_2_Merging035</t>
  </si>
  <si>
    <t>E9toP14_51a_slide6_2_Merging036</t>
  </si>
  <si>
    <t>E9toP14_51a_slide6_2_Merging037</t>
  </si>
  <si>
    <t>E9toP14_51a_slide6_2_Merging038</t>
  </si>
  <si>
    <t>E9toP14_51a_slide6_2_Merging039</t>
  </si>
  <si>
    <t>E9toP14_51a_slide6_2_Merging040</t>
  </si>
  <si>
    <t>E9toP14_51a_slide6_2_Merging041</t>
  </si>
  <si>
    <t>E9toP14_51a_slide6_2_Merging042</t>
  </si>
  <si>
    <t>E9toP14_51a_slide6_2_Merging043</t>
  </si>
  <si>
    <t>E9toP14_51a_slide6_2_Merging044</t>
  </si>
  <si>
    <t>E9toP14_51a_slide6_2_Merging045</t>
  </si>
  <si>
    <t>E9toP14_51a_slide6_2_Merging046</t>
  </si>
  <si>
    <t>E9toP14_51a_slide6_2_Merging047</t>
  </si>
  <si>
    <t>E9toP14_51a_slide6_2_Merging048</t>
  </si>
  <si>
    <t>E9toP14_51a_slide6_2_Merging049</t>
  </si>
  <si>
    <t>Red 72</t>
  </si>
  <si>
    <t>Red 73</t>
  </si>
  <si>
    <t>5.1a_s5_3</t>
  </si>
  <si>
    <t>Yellow 77</t>
  </si>
  <si>
    <t>Yellow 78</t>
  </si>
  <si>
    <t>Yellow 79</t>
  </si>
  <si>
    <t>Yellow 80</t>
  </si>
  <si>
    <t>Yellow 81</t>
  </si>
  <si>
    <t>Yellow 82</t>
  </si>
  <si>
    <t>Yellow 83</t>
  </si>
  <si>
    <t>Yellow 84</t>
  </si>
  <si>
    <t>Yellow 85</t>
  </si>
  <si>
    <t>Yellow 86</t>
  </si>
  <si>
    <t>Yellow 87</t>
  </si>
  <si>
    <t>Yellow 88</t>
  </si>
  <si>
    <t>Yellow 89</t>
  </si>
  <si>
    <t>Yellow 90</t>
  </si>
  <si>
    <t>Yellow 91</t>
  </si>
  <si>
    <t>Yellow 92</t>
  </si>
  <si>
    <t>Yellow 93</t>
  </si>
  <si>
    <t>Yellow 94</t>
  </si>
  <si>
    <t>Yellow 95</t>
  </si>
  <si>
    <t>Yellow 96</t>
  </si>
  <si>
    <t>Yellow 97</t>
  </si>
  <si>
    <t>Yellow 98</t>
  </si>
  <si>
    <t>Yellow 99</t>
  </si>
  <si>
    <t>Yellow 100</t>
  </si>
  <si>
    <t>Yellow 101</t>
  </si>
  <si>
    <t>Yellow 102</t>
  </si>
  <si>
    <t>Yellow 103</t>
  </si>
  <si>
    <t>Yellow 104</t>
  </si>
  <si>
    <t>Yellow 105</t>
  </si>
  <si>
    <t>Yellow 106</t>
  </si>
  <si>
    <t>Yellow 107</t>
  </si>
  <si>
    <t>Yellow 108</t>
  </si>
  <si>
    <t>Yellow 109</t>
  </si>
  <si>
    <t>Yellow 110</t>
  </si>
  <si>
    <t>Yellow 111</t>
  </si>
  <si>
    <t>Yellow 112</t>
  </si>
  <si>
    <t>Yellow 113</t>
  </si>
  <si>
    <t>Yellow 114</t>
  </si>
  <si>
    <t>Yellow 115</t>
  </si>
  <si>
    <t>Yellow 116</t>
  </si>
  <si>
    <t>Yellow 117</t>
  </si>
  <si>
    <t>Yellow 118</t>
  </si>
  <si>
    <t>Yellow 119</t>
  </si>
  <si>
    <t>Yellow 120</t>
  </si>
  <si>
    <t>p14_5.1a_s_3_3_part1_Merging001</t>
  </si>
  <si>
    <t>p14_5.1a_4_2_part2</t>
  </si>
  <si>
    <t>p14_9.1_s9_1</t>
  </si>
  <si>
    <t>Red 77</t>
  </si>
  <si>
    <t>Red 78</t>
  </si>
  <si>
    <t>Red 80</t>
  </si>
  <si>
    <t>Red 84</t>
  </si>
  <si>
    <t>Red 87</t>
  </si>
  <si>
    <t>Red 90</t>
  </si>
  <si>
    <t>Red 96</t>
  </si>
  <si>
    <t>Red 98</t>
  </si>
  <si>
    <t>Red 105</t>
  </si>
  <si>
    <t>Red 106</t>
  </si>
  <si>
    <t>Red 107</t>
  </si>
  <si>
    <t>Red 108</t>
  </si>
  <si>
    <t>Red 109</t>
  </si>
  <si>
    <t>Red 110</t>
  </si>
  <si>
    <t>Red 111</t>
  </si>
  <si>
    <t>Red 112</t>
  </si>
  <si>
    <t>Red 113</t>
  </si>
  <si>
    <t>Red 114</t>
  </si>
  <si>
    <t>Red 115</t>
  </si>
  <si>
    <t>Red 116</t>
  </si>
  <si>
    <t>Red 117</t>
  </si>
  <si>
    <t>Red 118</t>
  </si>
  <si>
    <t>Red 119</t>
  </si>
  <si>
    <t>Red 120</t>
  </si>
  <si>
    <t>Red 121</t>
  </si>
  <si>
    <t>Red 122</t>
  </si>
  <si>
    <t>Red 123</t>
  </si>
  <si>
    <t>Red 124</t>
  </si>
  <si>
    <t>Red 125</t>
  </si>
  <si>
    <t>Red 126</t>
  </si>
  <si>
    <t>Red 127</t>
  </si>
  <si>
    <t>Red 128</t>
  </si>
  <si>
    <t>Red 129</t>
  </si>
  <si>
    <t>Red 130</t>
  </si>
  <si>
    <t>Red 131</t>
  </si>
  <si>
    <t>Red 132</t>
  </si>
  <si>
    <t>Red 133</t>
  </si>
  <si>
    <t>Red 134</t>
  </si>
  <si>
    <t>Red 135</t>
  </si>
  <si>
    <t>Red 136</t>
  </si>
  <si>
    <t>Red 137</t>
  </si>
  <si>
    <t>Red 138</t>
  </si>
  <si>
    <t>Red 139</t>
  </si>
  <si>
    <t>Red 140</t>
  </si>
  <si>
    <t>Red 141</t>
  </si>
  <si>
    <t>Red 142</t>
  </si>
  <si>
    <t>Red 143</t>
  </si>
  <si>
    <t>Red 144</t>
  </si>
  <si>
    <t>Acinar</t>
  </si>
  <si>
    <t>Green 171</t>
  </si>
  <si>
    <t>Green 172</t>
  </si>
  <si>
    <t>Green 174</t>
  </si>
  <si>
    <t>Green 176</t>
  </si>
  <si>
    <t>Green 177</t>
  </si>
  <si>
    <t>Green 178</t>
  </si>
  <si>
    <t>Green 179</t>
  </si>
  <si>
    <t>Green 180</t>
  </si>
  <si>
    <t>Green 181</t>
  </si>
  <si>
    <t>Green 182</t>
  </si>
  <si>
    <t>Green 183</t>
  </si>
  <si>
    <t>Green 184</t>
  </si>
  <si>
    <t>Green 185</t>
  </si>
  <si>
    <t>Green 186</t>
  </si>
  <si>
    <t>Green 187</t>
  </si>
  <si>
    <t>Green 188</t>
  </si>
  <si>
    <t>Green 189</t>
  </si>
  <si>
    <t>Green 190</t>
  </si>
  <si>
    <t>Green 191</t>
  </si>
  <si>
    <t>Green 192</t>
  </si>
  <si>
    <t>Green 193</t>
  </si>
  <si>
    <t>Green 194</t>
  </si>
  <si>
    <t>Green 195</t>
  </si>
  <si>
    <t>Green 196</t>
  </si>
  <si>
    <t>Green 197</t>
  </si>
  <si>
    <t>Green 198</t>
  </si>
  <si>
    <t>Green 199</t>
  </si>
  <si>
    <t>Green 200</t>
  </si>
  <si>
    <t>Green 201</t>
  </si>
  <si>
    <t>Green 202</t>
  </si>
  <si>
    <t>Green 203</t>
  </si>
  <si>
    <t>Green 204</t>
  </si>
  <si>
    <t>Green 205</t>
  </si>
  <si>
    <t>Green 206</t>
  </si>
  <si>
    <t>Green 207</t>
  </si>
  <si>
    <t>Green 208</t>
  </si>
  <si>
    <t>Green 209</t>
  </si>
  <si>
    <t>Green 210</t>
  </si>
  <si>
    <t>Green 211</t>
  </si>
  <si>
    <t>Green 212</t>
  </si>
  <si>
    <t>Green 213</t>
  </si>
  <si>
    <t>Green 214</t>
  </si>
  <si>
    <t>Green 215</t>
  </si>
  <si>
    <t>Green 216</t>
  </si>
  <si>
    <t>Green 217</t>
  </si>
  <si>
    <t>Green 218</t>
  </si>
  <si>
    <t>Green 219</t>
  </si>
  <si>
    <t>Green 220</t>
  </si>
  <si>
    <t>Green 221</t>
  </si>
  <si>
    <t>Green 222</t>
  </si>
  <si>
    <t>Green 223</t>
  </si>
  <si>
    <t>Green 224</t>
  </si>
  <si>
    <t>Green 225</t>
  </si>
  <si>
    <t>Green 226</t>
  </si>
  <si>
    <t>Green 227</t>
  </si>
  <si>
    <t>Green 228</t>
  </si>
  <si>
    <t>Green 229</t>
  </si>
  <si>
    <t>Green 230</t>
  </si>
  <si>
    <t>Green 231</t>
  </si>
  <si>
    <t>Green 232</t>
  </si>
  <si>
    <t>Green 233</t>
  </si>
  <si>
    <t>Green 234</t>
  </si>
  <si>
    <t>Green 235</t>
  </si>
  <si>
    <t>Green 236</t>
  </si>
  <si>
    <t>Green 237</t>
  </si>
  <si>
    <t>Green 238</t>
  </si>
  <si>
    <t>Green 240</t>
  </si>
  <si>
    <t>Green 241</t>
  </si>
  <si>
    <t>Green 242</t>
  </si>
  <si>
    <t>Green 243</t>
  </si>
  <si>
    <t>Green 244</t>
  </si>
  <si>
    <t>Green 245</t>
  </si>
  <si>
    <t>Green 246</t>
  </si>
  <si>
    <t>Green 247</t>
  </si>
  <si>
    <t>Green 248</t>
  </si>
  <si>
    <t>Green 249</t>
  </si>
  <si>
    <t>Green 250</t>
  </si>
  <si>
    <t>Green 251</t>
  </si>
  <si>
    <t>Green 252</t>
  </si>
  <si>
    <t>Green 253</t>
  </si>
  <si>
    <t>Green 254</t>
  </si>
  <si>
    <t>Green 255</t>
  </si>
  <si>
    <t>Green 256</t>
  </si>
  <si>
    <t>Green 257</t>
  </si>
  <si>
    <t>Green 258</t>
  </si>
  <si>
    <t>Green 259</t>
  </si>
  <si>
    <t>Green 260</t>
  </si>
  <si>
    <t>Green 261</t>
  </si>
  <si>
    <t>Green 262</t>
  </si>
  <si>
    <t>Green 263</t>
  </si>
  <si>
    <t>Green 265</t>
  </si>
  <si>
    <t>Green 266</t>
  </si>
  <si>
    <t>Green 267</t>
  </si>
  <si>
    <t>Green 268</t>
  </si>
  <si>
    <t>Green 269</t>
  </si>
  <si>
    <t>Green 270</t>
  </si>
  <si>
    <t>Green 272</t>
  </si>
  <si>
    <t>Green 273</t>
  </si>
  <si>
    <t>Green 274</t>
  </si>
  <si>
    <t>p14_9.1_s10_1</t>
  </si>
  <si>
    <t>p14_9.1_s10_2</t>
  </si>
  <si>
    <t>M</t>
  </si>
  <si>
    <t>p14_9.1_s11_1</t>
  </si>
  <si>
    <t>Yellow 121</t>
  </si>
  <si>
    <t>Yellow 122</t>
  </si>
  <si>
    <t>Yellow 123</t>
  </si>
  <si>
    <t>Yellow 124</t>
  </si>
  <si>
    <t>Yellow 125</t>
  </si>
  <si>
    <t>Yellow 126</t>
  </si>
  <si>
    <t>Yellow 128</t>
  </si>
  <si>
    <t>Yellow 129</t>
  </si>
  <si>
    <t>Yellow 130</t>
  </si>
  <si>
    <t>Yellow 131</t>
  </si>
  <si>
    <t>Yellow 132</t>
  </si>
  <si>
    <t>Yellow 133</t>
  </si>
  <si>
    <t>Yellow 134</t>
  </si>
  <si>
    <t>Yellow 135</t>
  </si>
  <si>
    <t>Yellow 136</t>
  </si>
  <si>
    <t>Yellow 137</t>
  </si>
  <si>
    <t>Yellow 138</t>
  </si>
  <si>
    <t>Yellow 139</t>
  </si>
  <si>
    <t>Yellow 140</t>
  </si>
  <si>
    <t>Yellow 141</t>
  </si>
  <si>
    <t>Yellow 142</t>
  </si>
  <si>
    <t>Yellow 143</t>
  </si>
  <si>
    <t>Yellow 144</t>
  </si>
  <si>
    <t>Yellow 145</t>
  </si>
  <si>
    <t>Yellow 148</t>
  </si>
  <si>
    <t>Yellow 149</t>
  </si>
  <si>
    <t>Yellow 150</t>
  </si>
  <si>
    <t>Yellow 151</t>
  </si>
  <si>
    <t>Yellow 152</t>
  </si>
  <si>
    <t>Yellow 153</t>
  </si>
  <si>
    <t>Yellow 154</t>
  </si>
  <si>
    <t>Yellow 155</t>
  </si>
  <si>
    <t>Yellow 156</t>
  </si>
  <si>
    <t>Yellow 157</t>
  </si>
  <si>
    <t>Yellow 159</t>
  </si>
  <si>
    <t>Yellow 160</t>
  </si>
  <si>
    <t>Yellow 162</t>
  </si>
  <si>
    <t>Yellow 163</t>
  </si>
  <si>
    <t>Yellow 165</t>
  </si>
  <si>
    <t>Yellow 166</t>
  </si>
  <si>
    <t>Yellow 167</t>
  </si>
  <si>
    <t>Yellow 168</t>
  </si>
  <si>
    <t>Yellow 169</t>
  </si>
  <si>
    <t>Yellow 170</t>
  </si>
  <si>
    <t>Yellow 171</t>
  </si>
  <si>
    <t>Yellow 172</t>
  </si>
  <si>
    <t>Yellow 173</t>
  </si>
  <si>
    <t>Yellow 174</t>
  </si>
  <si>
    <t>Yellow 176</t>
  </si>
  <si>
    <t>Yellow 177</t>
  </si>
  <si>
    <t>Yellow 180</t>
  </si>
  <si>
    <t>Yellow 181</t>
  </si>
  <si>
    <t>Yellow 182</t>
  </si>
  <si>
    <t>p14_9.1_s11_2</t>
  </si>
  <si>
    <t>Yellow 127</t>
  </si>
  <si>
    <t>Yellow 146</t>
  </si>
  <si>
    <t>Yellow 147</t>
  </si>
  <si>
    <t>Yellow 158</t>
  </si>
  <si>
    <t>Yellow 164</t>
  </si>
  <si>
    <t>Yellow 175</t>
  </si>
  <si>
    <t>Yellow 178</t>
  </si>
  <si>
    <t>Yellow 179</t>
  </si>
  <si>
    <t>Yellow 183</t>
  </si>
  <si>
    <t>Yellow 184</t>
  </si>
  <si>
    <t>Yellow 185</t>
  </si>
  <si>
    <t>Yellow 186</t>
  </si>
  <si>
    <t>Yellow 187</t>
  </si>
  <si>
    <t>Yellow 188</t>
  </si>
  <si>
    <t>Yellow 189</t>
  </si>
  <si>
    <t>Yellow 190</t>
  </si>
  <si>
    <t>Yellow 191</t>
  </si>
  <si>
    <t>Yellow 192</t>
  </si>
  <si>
    <t>Yellow 193</t>
  </si>
  <si>
    <t>Yellow 194</t>
  </si>
  <si>
    <t>Yellow 196</t>
  </si>
  <si>
    <t>Yellow 198</t>
  </si>
  <si>
    <t>Yellow 199</t>
  </si>
  <si>
    <t>Yellow 200</t>
  </si>
  <si>
    <t>Yellow 201</t>
  </si>
  <si>
    <t>Yellow 203</t>
  </si>
  <si>
    <t>Yellow 204</t>
  </si>
  <si>
    <t>Yellow 205</t>
  </si>
  <si>
    <t>Yellow 206</t>
  </si>
  <si>
    <t>Yellow 207</t>
  </si>
  <si>
    <t>Yellow 208</t>
  </si>
  <si>
    <t>Yellow 210</t>
  </si>
  <si>
    <t>Yellow 211</t>
  </si>
  <si>
    <t>5.1e_s7_2_part1</t>
  </si>
  <si>
    <t>5.1e_s7_2_part2</t>
  </si>
  <si>
    <t>5.1e_s7_2_part3</t>
  </si>
  <si>
    <t>5.1e_s7_2_part4</t>
  </si>
  <si>
    <t>5.1e_s7_2_part5</t>
  </si>
  <si>
    <t>5.1e_s7_2_part6</t>
  </si>
  <si>
    <t>5.1e_s7_2_part7</t>
  </si>
  <si>
    <t>5.1e_s7_2_part8</t>
  </si>
  <si>
    <t>5.1e_s7_2_part9</t>
  </si>
  <si>
    <t>5.1e_s7_2_part10</t>
  </si>
  <si>
    <t>5.1e_s7_2_part11</t>
  </si>
  <si>
    <t>5.1e_s7_2_part12</t>
  </si>
  <si>
    <t>5.1e_s7_2_part13</t>
  </si>
  <si>
    <t>5.1e_s7_2_part14</t>
  </si>
  <si>
    <t>5.1e_s7_2_part15</t>
  </si>
  <si>
    <t>5.1.f_s8_1</t>
  </si>
  <si>
    <t>5.1.f_s8_2</t>
  </si>
  <si>
    <t>5.1.f_s8_3</t>
  </si>
  <si>
    <t>TileScan_001_Merging001</t>
  </si>
  <si>
    <t>M00165609_ms1_s1_3_E15top14_part2</t>
  </si>
  <si>
    <t>M00165609_ms1_s1_2_E15top14</t>
  </si>
  <si>
    <t>N</t>
  </si>
  <si>
    <t>M00165609_ms1_s1_3_E15top14_part3</t>
  </si>
  <si>
    <t>M00165609_ms2_s12_3_E15top14</t>
  </si>
  <si>
    <t>M00165609_ms2_s12_2_E15top14</t>
  </si>
  <si>
    <t>M00165609_ms2_s9_3_E15top14_part2</t>
  </si>
  <si>
    <t>M00165609_ms2_s9_2_E15top14_part1</t>
  </si>
  <si>
    <t>M00165609_ms2_s9_3_E15top14_part1</t>
  </si>
  <si>
    <t>M00165609_ms2_s9_1_E15top14</t>
  </si>
  <si>
    <t>M00165609_ms2_s8_3_E15top14_piece</t>
  </si>
  <si>
    <t>MOO175807_E15toP14_s13_1_4islets</t>
  </si>
  <si>
    <t>MOO175807_E15toP14_s11_2</t>
  </si>
  <si>
    <t>MOO175807_E15toP14_s9_1</t>
  </si>
  <si>
    <t>MOO175807_E15toP14_s10_1</t>
  </si>
  <si>
    <t>M000165610_ms1_s8_2_E18toP14</t>
  </si>
  <si>
    <t>M000165610_ms1_s8_2__part2_E18toP14</t>
  </si>
  <si>
    <t>M000165610_ms1_s8_1__part2_E18toP14</t>
  </si>
  <si>
    <t>M000165610_ms1_s3_1__part2_positions_E18toP14</t>
  </si>
  <si>
    <t>M000165610_ms1_s3_1__part3_positions_E18toP14</t>
  </si>
  <si>
    <t>M000165610_ms1_s3_3_part1</t>
  </si>
  <si>
    <t>M000165610_ms1_s3_3_part2</t>
  </si>
  <si>
    <t>M000165610_ms2_s8_2_part2</t>
  </si>
  <si>
    <t>M000165610_ms2_s8_1</t>
  </si>
  <si>
    <t>M000165610_ms2_s8_2</t>
  </si>
  <si>
    <t>M000165610_ms2_s14_1</t>
  </si>
  <si>
    <t>M000165610_ms2_s14_2</t>
  </si>
  <si>
    <t>M000165610_ms1_s7_2_E18toP14</t>
  </si>
  <si>
    <t>M000165610_ms2_s10_2_E18toP14_part1</t>
  </si>
  <si>
    <t>M000165610_ms2_s10_2_E18toP14_part2</t>
  </si>
  <si>
    <t>M000165610_ms2_s10_2_E18toP14_part3</t>
  </si>
  <si>
    <t>M000165610_ms2_s10_1_E18toP14_part1</t>
  </si>
  <si>
    <t>7.1b (m)_24/3_E18 to P14_s11_2</t>
  </si>
  <si>
    <t>187 E12 Tam 5-5</t>
  </si>
  <si>
    <t>islet</t>
  </si>
  <si>
    <t>Ins/Gcg</t>
  </si>
  <si>
    <t>Ins/Gcg in GFP</t>
  </si>
  <si>
    <t>181 E12 Tam 1-7</t>
  </si>
  <si>
    <t>197 198 E12Tam 9-5</t>
  </si>
  <si>
    <t>186 E15 Tam 6-4</t>
  </si>
  <si>
    <t>182 E15Tam 4-6</t>
  </si>
  <si>
    <t>201 E15Tam 10-2</t>
  </si>
  <si>
    <t>196 No Tam 7-1</t>
  </si>
  <si>
    <t>226 No Tam 18-9</t>
  </si>
  <si>
    <r>
      <rPr>
        <b/>
        <sz val="12"/>
        <color theme="1"/>
        <rFont val="Calibri"/>
        <family val="2"/>
        <scheme val="minor"/>
      </rPr>
      <t>Ins in GFP</t>
    </r>
    <r>
      <rPr>
        <sz val="12"/>
        <color theme="1"/>
        <rFont val="Calibri"/>
        <family val="2"/>
        <scheme val="minor"/>
      </rPr>
      <t xml:space="preserve"> P4 488-546</t>
    </r>
  </si>
  <si>
    <r>
      <rPr>
        <b/>
        <sz val="12"/>
        <color theme="1"/>
        <rFont val="Calibri"/>
        <family val="2"/>
        <scheme val="minor"/>
      </rPr>
      <t>Glcg in GFP</t>
    </r>
    <r>
      <rPr>
        <sz val="12"/>
        <color theme="1"/>
        <rFont val="Calibri"/>
        <family val="2"/>
        <scheme val="minor"/>
      </rPr>
      <t xml:space="preserve"> P5 488-647</t>
    </r>
  </si>
  <si>
    <r>
      <rPr>
        <b/>
        <sz val="12"/>
        <color theme="1"/>
        <rFont val="Calibri"/>
        <family val="2"/>
        <scheme val="minor"/>
      </rPr>
      <t>Glcg</t>
    </r>
    <r>
      <rPr>
        <sz val="12"/>
        <color theme="1"/>
        <rFont val="Calibri"/>
        <family val="2"/>
        <scheme val="minor"/>
      </rPr>
      <t xml:space="preserve"> P3 647</t>
    </r>
  </si>
  <si>
    <r>
      <rPr>
        <b/>
        <sz val="12"/>
        <color theme="1"/>
        <rFont val="Calibri"/>
        <family val="2"/>
        <scheme val="minor"/>
      </rPr>
      <t>Ins</t>
    </r>
    <r>
      <rPr>
        <sz val="12"/>
        <color theme="1"/>
        <rFont val="Calibri"/>
        <family val="2"/>
        <scheme val="minor"/>
      </rPr>
      <t xml:space="preserve"> P2 546</t>
    </r>
  </si>
  <si>
    <r>
      <rPr>
        <b/>
        <sz val="12"/>
        <color theme="1"/>
        <rFont val="Calibri"/>
        <family val="2"/>
        <scheme val="minor"/>
      </rPr>
      <t>GFP</t>
    </r>
    <r>
      <rPr>
        <sz val="12"/>
        <color theme="1"/>
        <rFont val="Calibri"/>
        <family val="2"/>
        <scheme val="minor"/>
      </rPr>
      <t xml:space="preserve"> P1 488</t>
    </r>
  </si>
  <si>
    <r>
      <rPr>
        <b/>
        <sz val="12"/>
        <color rgb="FF000000"/>
        <rFont val="Calibri"/>
        <family val="2"/>
        <scheme val="minor"/>
      </rPr>
      <t>Ins</t>
    </r>
    <r>
      <rPr>
        <sz val="12"/>
        <color rgb="FF000000"/>
        <rFont val="Calibri"/>
        <family val="2"/>
        <scheme val="minor"/>
      </rPr>
      <t xml:space="preserve"> P2 546</t>
    </r>
  </si>
  <si>
    <r>
      <rPr>
        <b/>
        <sz val="12"/>
        <color rgb="FF000000"/>
        <rFont val="Calibri"/>
        <family val="2"/>
        <scheme val="minor"/>
      </rPr>
      <t>Glcg</t>
    </r>
    <r>
      <rPr>
        <sz val="12"/>
        <color rgb="FF000000"/>
        <rFont val="Calibri"/>
        <family val="2"/>
        <scheme val="minor"/>
      </rPr>
      <t xml:space="preserve"> P3 647</t>
    </r>
  </si>
  <si>
    <t>T10m, R1 (neighbours)</t>
  </si>
  <si>
    <t>NA</t>
  </si>
  <si>
    <t>file</t>
  </si>
  <si>
    <t>4.5.13 s8_2 p1</t>
  </si>
  <si>
    <t>4.5.13 s8_2 p2</t>
  </si>
  <si>
    <t>4.5.13 s8_1 p1</t>
  </si>
  <si>
    <t>4.5.12 s10_2</t>
  </si>
  <si>
    <t>4.5.12 s8_2_p1</t>
  </si>
  <si>
    <t>4.5.12 s8_2_p3</t>
  </si>
  <si>
    <t>4.5.12 s8_1_p1</t>
  </si>
  <si>
    <t>4.5.12 s8_1_p2</t>
  </si>
  <si>
    <t>4.5.12 s8_1_p3</t>
  </si>
  <si>
    <t>4.5.12 s7_1_p1</t>
  </si>
  <si>
    <t>4.5.12 s7_1_p2</t>
  </si>
  <si>
    <t>4.5.12 s7_1_p3</t>
  </si>
  <si>
    <t>4.5.10 s7_2</t>
  </si>
  <si>
    <t>4.6.6_s17_2</t>
  </si>
  <si>
    <t>4.6.6_s16_2</t>
  </si>
  <si>
    <t>3.4.9_s16_2</t>
  </si>
  <si>
    <t>3.4.9_s17_2</t>
  </si>
  <si>
    <t>5.1.a_s10_2</t>
  </si>
  <si>
    <t>singlet longest axis (um)</t>
  </si>
  <si>
    <t>doublet islet 1 (um)</t>
  </si>
  <si>
    <t>doublet islet 2 (um)</t>
  </si>
  <si>
    <t>doublet islet 3 (um)</t>
  </si>
  <si>
    <t>sum doublet (um)</t>
  </si>
  <si>
    <t>Staining</t>
  </si>
  <si>
    <t>DBA+</t>
  </si>
  <si>
    <t>DBA+ containing</t>
  </si>
  <si>
    <t>Glcg</t>
  </si>
  <si>
    <t>DBA+Glcg+</t>
  </si>
  <si>
    <t>DBA-Glcg-</t>
  </si>
  <si>
    <t>1-A-LCA10.1d_s3_2_e14_Stitch</t>
  </si>
  <si>
    <t>DBA-BV510-Glcg-AF647</t>
  </si>
  <si>
    <t>1-A-LCA10.1d_s3_3_e14_Stitch</t>
  </si>
  <si>
    <t>2-B-LCA10.1d_s5_2_e14</t>
  </si>
  <si>
    <t>2-B-LCA10.1d_s5_3_e14</t>
  </si>
  <si>
    <t>3-C-LCA10.1d_s3_1_e14_Stitch</t>
  </si>
  <si>
    <t>3-C-LCA10.1d_s5_1_e14_Stitch</t>
  </si>
  <si>
    <t>2-B-LCA10.1d_s2_3_e14_Stitch</t>
  </si>
  <si>
    <t>2-B-LCA10.1d_s2_1_e14_Stitch</t>
  </si>
  <si>
    <t>2-B-LCA10.1d_s2_2_e14_Stitch</t>
  </si>
  <si>
    <t>1-A-LCA10.1d_s2_1_e14_Stitch</t>
  </si>
  <si>
    <t>Ins</t>
  </si>
  <si>
    <t>DBA+Ins+</t>
  </si>
  <si>
    <t>DBA-Ins-</t>
  </si>
  <si>
    <t>1-A-LCA10.1d_s4_2_e14</t>
  </si>
  <si>
    <t>DBA-BV510-Ins-AF647</t>
  </si>
  <si>
    <t>1-A-LCA10.1d_s4_3_e14_Stitch</t>
  </si>
  <si>
    <t>2-B-LCA10.1d_s3_1_e14</t>
  </si>
  <si>
    <t>2-B-LCA10.1d_s3_3_e14</t>
  </si>
  <si>
    <t>3-C-LCA10.1d_s2_2_e14_Stitch</t>
  </si>
  <si>
    <t>3-C-LCA10.1d_s2_3_e14_Stitch</t>
  </si>
  <si>
    <t>1-A-LCA10.1d_s1_1_e14_Stitch</t>
  </si>
  <si>
    <t>1-A-LCA10.1d_s1_2_e14_Stitch</t>
  </si>
  <si>
    <t>3-C-LCA10.1d_s4_1_e14_Stitch</t>
  </si>
  <si>
    <t>3-C-LCA10.1d_s4_2_e14</t>
  </si>
  <si>
    <t>3-MACE3.1g-2-s2-p4_e15_Stitch</t>
  </si>
  <si>
    <t>DBA-AF647-Glcg-AF488</t>
  </si>
  <si>
    <t>2-MACE3.1g-s4_1_e15</t>
  </si>
  <si>
    <t>3-MACE3.1g-2-s2-p2_e15_Stitch</t>
  </si>
  <si>
    <t>3-MACE3.1g-2-s2-p3_e15_Stitch</t>
  </si>
  <si>
    <t>3-MACE3.1g-2-s2-p5_e15_Stitch</t>
  </si>
  <si>
    <t>5-F-MACE3.1g_s7_2_e15_Stitch</t>
  </si>
  <si>
    <t>5-F-MACE3.1g_s7_1_e15_Stitch</t>
  </si>
  <si>
    <t>4-E-LCA101.1c_s6_2_e15_Stitch</t>
  </si>
  <si>
    <t>4-E-LCA101.1c_s6_1_e15_Stitch</t>
  </si>
  <si>
    <t>3-D-LCA101.1c_s7_2_e15_Stitch</t>
  </si>
  <si>
    <t>3-D-LCA101.1c_s7_1_e15_Stitch</t>
  </si>
  <si>
    <t>3-D-LCA101.1c_s4_2_e15_Stitch</t>
  </si>
  <si>
    <t>3-D-LCA101.1c_s4_1_e15_Stitch</t>
  </si>
  <si>
    <t>2-B-LCA101.1c_s3_2_e15_Stitch</t>
  </si>
  <si>
    <t>DBA-AF647-Glcg-BV421</t>
  </si>
  <si>
    <t>Ins+ containing</t>
  </si>
  <si>
    <t>2-B-LCA101.1c_s4_1_e15_Stitch</t>
  </si>
  <si>
    <t>2-B-LCA101.1c_s4_2_e15_Stitch</t>
  </si>
  <si>
    <t>2-B-LCA101.1c_s4_3_e15_Stitch</t>
  </si>
  <si>
    <t>3-D-LCA101.1c_s3_1_e15_p1_Stitch</t>
  </si>
  <si>
    <t>3-D-LCA101.1c_s3_1_e15_p2_Stitch</t>
  </si>
  <si>
    <t>3-D-LCA101.1c_s3_1_e15_p3_Stitch</t>
  </si>
  <si>
    <t>3-D-LCA101.1c_s3_2_e15_Stitch</t>
  </si>
  <si>
    <t>3-D-LCA101.1c_s6_2_e15_Stitch</t>
  </si>
  <si>
    <t>4-E-LCA101.1c_s5_1_e15_Stitch</t>
  </si>
  <si>
    <t>5-F-MACE3.1g_s6_1_e15_Stitch</t>
  </si>
  <si>
    <t>4-E-LCA101.1c_s2_2_p2_e15_Stitch</t>
  </si>
  <si>
    <t>4-E-LCA101.1c_s2_2_e15_Stitch</t>
  </si>
  <si>
    <t>6-G-MACE3.1g_s7_1_e15_Stitch</t>
  </si>
  <si>
    <t>Glcg Other</t>
  </si>
  <si>
    <t>DBA+Glcg+ Other</t>
  </si>
  <si>
    <t>4-D-LCA10.1d_s7_1_p2_e18_Stitch</t>
  </si>
  <si>
    <t>4-D-LCA10.1d_s7_1_p1_e18_Stitch</t>
  </si>
  <si>
    <t>4-D-LCA10.1d_s7_2_p1_e18_Stitch</t>
  </si>
  <si>
    <t>5-E-MACA4.1e_s5_1_e18_Stitch</t>
  </si>
  <si>
    <t>5-E-MACA4.1e_s5_1_p2_e18_Stitch</t>
  </si>
  <si>
    <t>5-E-MACA4.1e_s5_1_p3_e18_Stitch</t>
  </si>
  <si>
    <t>6-F-MACA4.1e_s3_1_e18_Stitch</t>
  </si>
  <si>
    <t>Ins Other</t>
  </si>
  <si>
    <t>DBA+Ins+ Other</t>
  </si>
  <si>
    <t>5-E-MACA4.1e_s4_3_e18_Stitch</t>
  </si>
  <si>
    <t>5-E-MACA4.1e_s4_3_p2_e18_Stitch</t>
  </si>
  <si>
    <t>1-A-MACA4.1e_s1_1_p2_e18_Stitch</t>
  </si>
  <si>
    <t>6-F-MACA4.1e_s4_3_e18_Stitch</t>
  </si>
  <si>
    <t>6-F-MACA4.1e_s2_1_e18_Stitch</t>
  </si>
  <si>
    <t>2-B-JNC26.1g-s_2_1_e18_Stitch</t>
  </si>
  <si>
    <t>F</t>
  </si>
  <si>
    <t>R26 ChromA  DBA E12.5 to P14</t>
  </si>
  <si>
    <t>R26 ChromA  DBA E9.5 to P14</t>
  </si>
  <si>
    <t>R26 Ins Glcg E12.5 to P14</t>
  </si>
  <si>
    <t>R26 Ins Glcg E15.5 to P14</t>
  </si>
  <si>
    <t>R26 Ins Glcg E18.5 to P14</t>
  </si>
  <si>
    <t>Fission fusion E12.5 to P14</t>
  </si>
  <si>
    <t>P14 islet doublet diameter</t>
  </si>
  <si>
    <t>P28 singlet diameter</t>
  </si>
  <si>
    <t>R26 DBA Glcg E12.5 to E14.5</t>
  </si>
  <si>
    <t>R26 DBA Ins E12.5 to E14.5</t>
  </si>
  <si>
    <t>R26 DBA Glcg E12.5 to E15.5</t>
  </si>
  <si>
    <t>R26 DBA Ins E12.5 to E15.5</t>
  </si>
  <si>
    <t>R26 DBA Glcg E12.5 to E18.5</t>
  </si>
  <si>
    <t>R26 DBA Ins E12.5 to E18.5</t>
  </si>
  <si>
    <t>Ngn3 E12.5 to P14</t>
  </si>
  <si>
    <t>Ngn3 E15.5 to P14</t>
  </si>
  <si>
    <t>R26 Ins Glcg E12.5 to P28</t>
  </si>
  <si>
    <t>E12.5 to P14 doublet labelling</t>
  </si>
  <si>
    <t>Fission fusion E12.5 toE18.5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</si>
</sst>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33CC"/>
      <name val="Calibri"/>
      <family val="2"/>
      <scheme val="minor"/>
    </font>
    <font>
      <sz val="11"/>
      <color rgb="FFFF00FF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u/>
      <sz val="12"/>
      <color theme="1"/>
      <name val="Calibri (Body)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D9F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0" fillId="0" borderId="2" xfId="0" applyFill="1" applyBorder="1"/>
    <xf numFmtId="0" fontId="0" fillId="0" borderId="4" xfId="0" applyBorder="1"/>
    <xf numFmtId="0" fontId="0" fillId="0" borderId="4" xfId="0" applyFill="1" applyBorder="1"/>
    <xf numFmtId="0" fontId="2" fillId="0" borderId="0" xfId="0" applyFont="1"/>
    <xf numFmtId="0" fontId="2" fillId="0" borderId="2" xfId="0" applyFont="1" applyBorder="1"/>
    <xf numFmtId="0" fontId="0" fillId="0" borderId="0" xfId="0" applyBorder="1"/>
    <xf numFmtId="0" fontId="2" fillId="0" borderId="0" xfId="0" applyFont="1" applyBorder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2" xfId="0" applyFont="1" applyFill="1" applyBorder="1"/>
    <xf numFmtId="0" fontId="0" fillId="0" borderId="0" xfId="0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0" fillId="3" borderId="0" xfId="0" applyFill="1"/>
    <xf numFmtId="0" fontId="8" fillId="0" borderId="0" xfId="0" applyFont="1"/>
    <xf numFmtId="0" fontId="10" fillId="0" borderId="0" xfId="0" applyFont="1" applyFill="1" applyBorder="1"/>
    <xf numFmtId="0" fontId="1" fillId="2" borderId="0" xfId="0" applyFont="1" applyFill="1"/>
    <xf numFmtId="0" fontId="3" fillId="0" borderId="0" xfId="0" applyFont="1"/>
    <xf numFmtId="0" fontId="6" fillId="5" borderId="0" xfId="0" applyFont="1" applyFill="1"/>
    <xf numFmtId="0" fontId="7" fillId="0" borderId="0" xfId="0" applyFont="1" applyFill="1"/>
    <xf numFmtId="0" fontId="8" fillId="0" borderId="4" xfId="0" applyFont="1" applyFill="1" applyBorder="1"/>
    <xf numFmtId="0" fontId="8" fillId="0" borderId="0" xfId="0" applyFont="1" applyFill="1"/>
    <xf numFmtId="0" fontId="8" fillId="0" borderId="2" xfId="0" applyFont="1" applyFill="1" applyBorder="1"/>
    <xf numFmtId="0" fontId="9" fillId="0" borderId="0" xfId="0" applyFont="1" applyFill="1"/>
    <xf numFmtId="0" fontId="9" fillId="0" borderId="2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9" fillId="0" borderId="4" xfId="0" applyFont="1" applyFill="1" applyBorder="1"/>
    <xf numFmtId="0" fontId="8" fillId="0" borderId="5" xfId="0" applyFont="1" applyFill="1" applyBorder="1"/>
    <xf numFmtId="0" fontId="9" fillId="0" borderId="5" xfId="0" applyFont="1" applyFill="1" applyBorder="1"/>
    <xf numFmtId="0" fontId="10" fillId="0" borderId="4" xfId="0" applyFont="1" applyFill="1" applyBorder="1"/>
    <xf numFmtId="0" fontId="10" fillId="0" borderId="0" xfId="0" applyFont="1" applyFill="1"/>
    <xf numFmtId="0" fontId="10" fillId="0" borderId="2" xfId="0" applyFont="1" applyFill="1" applyBorder="1"/>
    <xf numFmtId="0" fontId="7" fillId="0" borderId="0" xfId="0" applyFont="1" applyFill="1" applyBorder="1"/>
    <xf numFmtId="0" fontId="3" fillId="0" borderId="4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3" fillId="0" borderId="2" xfId="0" applyFont="1" applyFill="1" applyBorder="1"/>
    <xf numFmtId="0" fontId="3" fillId="0" borderId="5" xfId="0" applyFont="1" applyFill="1" applyBorder="1"/>
    <xf numFmtId="0" fontId="3" fillId="0" borderId="5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0" fillId="4" borderId="0" xfId="0" applyFill="1"/>
    <xf numFmtId="0" fontId="6" fillId="0" borderId="0" xfId="0" applyFont="1" applyFill="1" applyBorder="1"/>
    <xf numFmtId="0" fontId="11" fillId="0" borderId="0" xfId="0" applyFont="1"/>
    <xf numFmtId="0" fontId="3" fillId="0" borderId="2" xfId="0" applyFont="1" applyBorder="1"/>
    <xf numFmtId="0" fontId="3" fillId="0" borderId="0" xfId="0" applyFont="1" applyBorder="1"/>
    <xf numFmtId="0" fontId="3" fillId="0" borderId="2" xfId="0" applyFont="1" applyBorder="1" applyAlignment="1">
      <alignment wrapText="1"/>
    </xf>
    <xf numFmtId="11" fontId="3" fillId="0" borderId="0" xfId="0" applyNumberFormat="1" applyFont="1" applyFill="1" applyBorder="1"/>
    <xf numFmtId="11" fontId="8" fillId="0" borderId="0" xfId="0" applyNumberFormat="1" applyFont="1" applyFill="1" applyBorder="1"/>
    <xf numFmtId="11" fontId="3" fillId="0" borderId="2" xfId="0" applyNumberFormat="1" applyFont="1" applyFill="1" applyBorder="1"/>
    <xf numFmtId="11" fontId="8" fillId="0" borderId="2" xfId="0" applyNumberFormat="1" applyFont="1" applyFill="1" applyBorder="1"/>
    <xf numFmtId="11" fontId="8" fillId="0" borderId="0" xfId="0" applyNumberFormat="1" applyFont="1" applyFill="1"/>
    <xf numFmtId="2" fontId="0" fillId="0" borderId="0" xfId="0" applyNumberFormat="1"/>
    <xf numFmtId="0" fontId="0" fillId="6" borderId="0" xfId="0" applyFill="1"/>
    <xf numFmtId="0" fontId="0" fillId="6" borderId="0" xfId="0" applyFill="1" applyBorder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2" fillId="0" borderId="0" xfId="0" applyFont="1" applyFill="1"/>
  </cellXfs>
  <cellStyles count="1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BR902"/>
  <sheetViews>
    <sheetView workbookViewId="0">
      <selection activeCell="B10" sqref="B10"/>
    </sheetView>
  </sheetViews>
  <sheetFormatPr baseColWidth="10" defaultColWidth="8.83203125" defaultRowHeight="16"/>
  <cols>
    <col min="1" max="1" width="8" customWidth="1"/>
    <col min="2" max="2" width="9" customWidth="1"/>
    <col min="3" max="3" width="19.1640625" customWidth="1"/>
    <col min="4" max="4" width="10.1640625" customWidth="1"/>
    <col min="5" max="5" width="13.5" customWidth="1"/>
    <col min="6" max="7" width="14.5" customWidth="1"/>
    <col min="8" max="8" width="15" customWidth="1"/>
    <col min="9" max="9" width="13.5" customWidth="1"/>
    <col min="10" max="10" width="13.83203125" customWidth="1"/>
    <col min="11" max="11" width="13.5" customWidth="1"/>
    <col min="12" max="12" width="17.33203125" customWidth="1"/>
    <col min="13" max="13" width="12.1640625" customWidth="1"/>
    <col min="14" max="14" width="16.6640625" customWidth="1"/>
    <col min="15" max="15" width="14.6640625" customWidth="1"/>
    <col min="16" max="16" width="8.83203125" style="23"/>
    <col min="17" max="17" width="13.5" customWidth="1"/>
    <col min="18" max="18" width="15" customWidth="1"/>
    <col min="19" max="19" width="14.5" customWidth="1"/>
    <col min="20" max="20" width="14.83203125" customWidth="1"/>
    <col min="21" max="21" width="17.5" customWidth="1"/>
    <col min="22" max="70" width="8.83203125" style="10"/>
  </cols>
  <sheetData>
    <row r="1" spans="1:70">
      <c r="A1" s="70" t="s">
        <v>1316</v>
      </c>
    </row>
    <row r="3" spans="1:70" s="4" customFormat="1" ht="17" thickBot="1">
      <c r="A3" s="42" t="s">
        <v>183</v>
      </c>
      <c r="B3" s="42" t="s">
        <v>184</v>
      </c>
      <c r="C3" s="42" t="s">
        <v>185</v>
      </c>
      <c r="D3" s="42" t="s">
        <v>186</v>
      </c>
      <c r="E3" s="28" t="s">
        <v>187</v>
      </c>
      <c r="F3" s="42" t="s">
        <v>188</v>
      </c>
      <c r="G3" s="42" t="s">
        <v>189</v>
      </c>
      <c r="H3" s="42" t="s">
        <v>190</v>
      </c>
      <c r="I3" s="42" t="s">
        <v>191</v>
      </c>
      <c r="J3" s="42" t="s">
        <v>192</v>
      </c>
      <c r="K3" s="42" t="s">
        <v>193</v>
      </c>
      <c r="L3" s="42" t="s">
        <v>194</v>
      </c>
      <c r="M3" s="42" t="s">
        <v>195</v>
      </c>
      <c r="N3" s="42" t="s">
        <v>196</v>
      </c>
      <c r="O3" s="42" t="s">
        <v>197</v>
      </c>
      <c r="P3" s="28" t="s">
        <v>200</v>
      </c>
      <c r="Q3" s="28" t="s">
        <v>187</v>
      </c>
      <c r="R3" s="28" t="s">
        <v>188</v>
      </c>
      <c r="S3" s="28" t="s">
        <v>189</v>
      </c>
      <c r="T3" s="28" t="s">
        <v>190</v>
      </c>
      <c r="U3" s="28" t="s">
        <v>194</v>
      </c>
    </row>
    <row r="4" spans="1:70" s="7" customFormat="1" ht="17" thickBot="1">
      <c r="A4" s="43">
        <v>1</v>
      </c>
      <c r="B4" s="43">
        <v>2</v>
      </c>
      <c r="C4" s="43" t="s">
        <v>201</v>
      </c>
      <c r="D4" s="43" t="s">
        <v>209</v>
      </c>
      <c r="E4" s="43">
        <v>3343.13</v>
      </c>
      <c r="F4" s="43">
        <v>1386.32</v>
      </c>
      <c r="G4" s="43">
        <v>445.25</v>
      </c>
      <c r="H4" s="43">
        <v>49.06</v>
      </c>
      <c r="I4" s="43">
        <v>21.8</v>
      </c>
      <c r="J4" s="43">
        <v>31.52</v>
      </c>
      <c r="K4" s="43">
        <v>21.69</v>
      </c>
      <c r="L4" s="43">
        <v>4393.63</v>
      </c>
      <c r="M4" s="43">
        <v>0.246</v>
      </c>
      <c r="N4" s="43">
        <v>31.72</v>
      </c>
      <c r="O4" s="43" t="s">
        <v>203</v>
      </c>
      <c r="P4" s="29">
        <v>0</v>
      </c>
      <c r="Q4" s="43">
        <v>0</v>
      </c>
      <c r="R4" s="43">
        <v>0</v>
      </c>
      <c r="S4" s="43">
        <v>0</v>
      </c>
      <c r="T4" s="43">
        <v>0</v>
      </c>
      <c r="U4" s="43">
        <v>0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</row>
    <row r="5" spans="1:70" s="20" customFormat="1">
      <c r="A5" s="34">
        <v>1</v>
      </c>
      <c r="B5" s="44">
        <v>2</v>
      </c>
      <c r="C5" s="44" t="s">
        <v>212</v>
      </c>
      <c r="D5" s="44" t="s">
        <v>209</v>
      </c>
      <c r="E5" s="44">
        <v>26602.400000000001</v>
      </c>
      <c r="F5" s="44">
        <v>1516.69</v>
      </c>
      <c r="G5" s="44">
        <v>565.41999999999996</v>
      </c>
      <c r="H5" s="44">
        <v>20.73</v>
      </c>
      <c r="I5" s="44">
        <v>38.15</v>
      </c>
      <c r="J5" s="44">
        <v>87.85</v>
      </c>
      <c r="K5" s="44">
        <v>37.47</v>
      </c>
      <c r="L5" s="44">
        <v>22618.46</v>
      </c>
      <c r="M5" s="44">
        <v>0.191</v>
      </c>
      <c r="N5" s="44">
        <v>87.4</v>
      </c>
      <c r="O5" s="45" t="s">
        <v>203</v>
      </c>
      <c r="P5" s="30">
        <v>0</v>
      </c>
      <c r="Q5" s="45">
        <v>0</v>
      </c>
      <c r="R5" s="45">
        <v>0</v>
      </c>
      <c r="S5" s="45">
        <v>0</v>
      </c>
      <c r="T5" s="45">
        <v>0</v>
      </c>
      <c r="U5" s="45">
        <v>0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</row>
    <row r="6" spans="1:70" s="20" customFormat="1">
      <c r="A6" s="34">
        <v>1</v>
      </c>
      <c r="B6" s="44">
        <v>4</v>
      </c>
      <c r="C6" s="44" t="s">
        <v>212</v>
      </c>
      <c r="D6" s="44" t="s">
        <v>210</v>
      </c>
      <c r="E6" s="44">
        <v>5766.27</v>
      </c>
      <c r="F6" s="44">
        <v>1472.2</v>
      </c>
      <c r="G6" s="44">
        <v>606.85</v>
      </c>
      <c r="H6" s="44">
        <v>35.380000000000003</v>
      </c>
      <c r="I6" s="44">
        <v>23.01</v>
      </c>
      <c r="J6" s="44">
        <v>27.87</v>
      </c>
      <c r="K6" s="44">
        <v>27.61</v>
      </c>
      <c r="L6" s="44">
        <v>5576.77</v>
      </c>
      <c r="M6" s="44">
        <v>0.27900000000000003</v>
      </c>
      <c r="N6" s="44">
        <v>28.75</v>
      </c>
      <c r="O6" s="45" t="s">
        <v>203</v>
      </c>
      <c r="P6" s="30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s="20" customFormat="1">
      <c r="A7" s="34">
        <v>1</v>
      </c>
      <c r="B7" s="44">
        <v>6</v>
      </c>
      <c r="C7" s="44" t="s">
        <v>212</v>
      </c>
      <c r="D7" s="44" t="s">
        <v>211</v>
      </c>
      <c r="E7" s="44">
        <v>2604.52</v>
      </c>
      <c r="F7" s="44">
        <v>1348</v>
      </c>
      <c r="G7" s="44">
        <v>652.49</v>
      </c>
      <c r="H7" s="44">
        <v>41.26</v>
      </c>
      <c r="I7" s="44">
        <v>21.8</v>
      </c>
      <c r="J7" s="44">
        <v>19.989999999999998</v>
      </c>
      <c r="K7" s="44">
        <v>21.69</v>
      </c>
      <c r="L7" s="44">
        <v>3738.69</v>
      </c>
      <c r="M7" s="44">
        <v>0.245</v>
      </c>
      <c r="N7" s="44">
        <v>25.65</v>
      </c>
      <c r="O7" s="45" t="s">
        <v>203</v>
      </c>
      <c r="P7" s="30">
        <v>0</v>
      </c>
      <c r="Q7" s="45">
        <v>0</v>
      </c>
      <c r="R7" s="45">
        <v>0</v>
      </c>
      <c r="S7" s="45">
        <v>0</v>
      </c>
      <c r="T7" s="45">
        <v>0</v>
      </c>
      <c r="U7" s="45">
        <v>0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s="20" customFormat="1">
      <c r="A8" s="34">
        <v>1</v>
      </c>
      <c r="B8" s="44">
        <v>8</v>
      </c>
      <c r="C8" s="44" t="s">
        <v>212</v>
      </c>
      <c r="D8" s="44" t="s">
        <v>241</v>
      </c>
      <c r="E8" s="44">
        <v>1097.0999999999999</v>
      </c>
      <c r="F8" s="44">
        <v>1442.24</v>
      </c>
      <c r="G8" s="44">
        <v>586.98</v>
      </c>
      <c r="H8" s="44">
        <v>45.13</v>
      </c>
      <c r="I8" s="44">
        <v>18.77</v>
      </c>
      <c r="J8" s="44">
        <v>24.24</v>
      </c>
      <c r="K8" s="44">
        <v>17.75</v>
      </c>
      <c r="L8" s="44">
        <v>2420.75</v>
      </c>
      <c r="M8" s="44">
        <v>0.21299999999999999</v>
      </c>
      <c r="N8" s="44">
        <v>23.72</v>
      </c>
      <c r="O8" s="45" t="s">
        <v>203</v>
      </c>
      <c r="P8" s="30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</row>
    <row r="9" spans="1:70" s="20" customFormat="1">
      <c r="A9" s="34">
        <v>1</v>
      </c>
      <c r="B9" s="44">
        <v>10</v>
      </c>
      <c r="C9" s="44" t="s">
        <v>212</v>
      </c>
      <c r="D9" s="44" t="s">
        <v>242</v>
      </c>
      <c r="E9" s="44">
        <v>515.26</v>
      </c>
      <c r="F9" s="44">
        <v>1351.95</v>
      </c>
      <c r="G9" s="44">
        <v>632.29999999999995</v>
      </c>
      <c r="H9" s="44">
        <v>44.74</v>
      </c>
      <c r="I9" s="44">
        <v>15.14</v>
      </c>
      <c r="J9" s="44">
        <v>16.96</v>
      </c>
      <c r="K9" s="44">
        <v>15.78</v>
      </c>
      <c r="L9" s="44">
        <v>1292.8800000000001</v>
      </c>
      <c r="M9" s="44">
        <v>0.24</v>
      </c>
      <c r="N9" s="44">
        <v>19.12</v>
      </c>
      <c r="O9" s="44" t="s">
        <v>214</v>
      </c>
      <c r="P9" s="30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</row>
    <row r="10" spans="1:70" s="5" customFormat="1" ht="17" thickBot="1">
      <c r="A10" s="31">
        <v>1</v>
      </c>
      <c r="B10" s="46">
        <v>12</v>
      </c>
      <c r="C10" s="46" t="s">
        <v>212</v>
      </c>
      <c r="D10" s="46" t="s">
        <v>243</v>
      </c>
      <c r="E10" s="46">
        <v>5104.82</v>
      </c>
      <c r="F10" s="46">
        <v>1425.09</v>
      </c>
      <c r="G10" s="46">
        <v>571.86</v>
      </c>
      <c r="H10" s="46">
        <v>33.130000000000003</v>
      </c>
      <c r="I10" s="46">
        <v>29.68</v>
      </c>
      <c r="J10" s="46">
        <v>24.84</v>
      </c>
      <c r="K10" s="46">
        <v>33.53</v>
      </c>
      <c r="L10" s="46">
        <v>5244.54</v>
      </c>
      <c r="M10" s="46">
        <v>0.27300000000000002</v>
      </c>
      <c r="N10" s="46">
        <v>34.71</v>
      </c>
      <c r="O10" s="46" t="s">
        <v>214</v>
      </c>
      <c r="P10" s="31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</row>
    <row r="11" spans="1:70" s="5" customFormat="1" ht="17" thickBot="1">
      <c r="A11" s="30">
        <v>2</v>
      </c>
      <c r="B11" s="44">
        <v>184</v>
      </c>
      <c r="C11" s="44" t="s">
        <v>212</v>
      </c>
      <c r="D11" s="44" t="s">
        <v>232</v>
      </c>
      <c r="E11" s="44">
        <v>16097.49</v>
      </c>
      <c r="F11" s="44">
        <v>1049.47</v>
      </c>
      <c r="G11" s="44">
        <v>393.27</v>
      </c>
      <c r="H11" s="44">
        <v>20.45</v>
      </c>
      <c r="I11" s="44">
        <v>50.27</v>
      </c>
      <c r="J11" s="44">
        <v>49.68</v>
      </c>
      <c r="K11" s="44">
        <v>33.53</v>
      </c>
      <c r="L11" s="44">
        <v>23335.84</v>
      </c>
      <c r="M11" s="44">
        <v>0.13200000000000001</v>
      </c>
      <c r="N11" s="44">
        <v>52.56</v>
      </c>
      <c r="O11" s="44" t="s">
        <v>203</v>
      </c>
      <c r="P11" s="30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</row>
    <row r="12" spans="1:70" s="20" customFormat="1">
      <c r="A12" s="30">
        <v>2</v>
      </c>
      <c r="B12" s="44">
        <v>7</v>
      </c>
      <c r="C12" s="44" t="s">
        <v>212</v>
      </c>
      <c r="D12" s="44" t="s">
        <v>233</v>
      </c>
      <c r="E12" s="44">
        <v>377.04</v>
      </c>
      <c r="F12" s="44">
        <v>1016.83</v>
      </c>
      <c r="G12" s="44">
        <v>407.92</v>
      </c>
      <c r="H12" s="44">
        <v>23.58</v>
      </c>
      <c r="I12" s="44">
        <v>8.48</v>
      </c>
      <c r="J12" s="44">
        <v>9.09</v>
      </c>
      <c r="K12" s="44">
        <v>21.69</v>
      </c>
      <c r="L12" s="44">
        <v>656.6</v>
      </c>
      <c r="M12" s="44">
        <v>0.38400000000000001</v>
      </c>
      <c r="N12" s="44">
        <v>16.170000000000002</v>
      </c>
      <c r="O12" s="44" t="s">
        <v>203</v>
      </c>
      <c r="P12" s="30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</row>
    <row r="13" spans="1:70" s="20" customFormat="1">
      <c r="A13" s="30">
        <v>2</v>
      </c>
      <c r="B13" s="44">
        <v>9</v>
      </c>
      <c r="C13" s="44" t="s">
        <v>212</v>
      </c>
      <c r="D13" s="44" t="s">
        <v>234</v>
      </c>
      <c r="E13" s="44">
        <v>615.85</v>
      </c>
      <c r="F13" s="44">
        <v>1016.99</v>
      </c>
      <c r="G13" s="44">
        <v>398.77</v>
      </c>
      <c r="H13" s="44">
        <v>22.71</v>
      </c>
      <c r="I13" s="44">
        <v>13.32</v>
      </c>
      <c r="J13" s="44">
        <v>14.54</v>
      </c>
      <c r="K13" s="44">
        <v>23.67</v>
      </c>
      <c r="L13" s="44">
        <v>1123.23</v>
      </c>
      <c r="M13" s="44">
        <v>0.312</v>
      </c>
      <c r="N13" s="44">
        <v>21.37</v>
      </c>
      <c r="O13" s="44" t="s">
        <v>203</v>
      </c>
      <c r="P13" s="30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</row>
    <row r="14" spans="1:70" s="20" customFormat="1">
      <c r="A14" s="30">
        <v>2</v>
      </c>
      <c r="B14" s="44">
        <v>3</v>
      </c>
      <c r="C14" s="44" t="s">
        <v>212</v>
      </c>
      <c r="D14" s="44" t="s">
        <v>235</v>
      </c>
      <c r="E14" s="44">
        <v>204.8</v>
      </c>
      <c r="F14" s="44">
        <v>1085.24</v>
      </c>
      <c r="G14" s="44">
        <v>404.43</v>
      </c>
      <c r="H14" s="44">
        <v>11.32</v>
      </c>
      <c r="I14" s="44">
        <v>8.48</v>
      </c>
      <c r="J14" s="44">
        <v>8.48</v>
      </c>
      <c r="K14" s="44">
        <v>11.83</v>
      </c>
      <c r="L14" s="44">
        <v>339.58</v>
      </c>
      <c r="M14" s="44">
        <v>0.495</v>
      </c>
      <c r="N14" s="44">
        <v>11.41</v>
      </c>
      <c r="O14" s="44" t="s">
        <v>203</v>
      </c>
      <c r="P14" s="30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</row>
    <row r="15" spans="1:70" s="20" customFormat="1">
      <c r="A15" s="30">
        <v>2</v>
      </c>
      <c r="B15" s="44">
        <v>25</v>
      </c>
      <c r="C15" s="44" t="s">
        <v>212</v>
      </c>
      <c r="D15" s="44" t="s">
        <v>236</v>
      </c>
      <c r="E15" s="44">
        <v>345.19</v>
      </c>
      <c r="F15" s="44">
        <v>1065.5999999999999</v>
      </c>
      <c r="G15" s="44">
        <v>416.76</v>
      </c>
      <c r="H15" s="44">
        <v>27.02</v>
      </c>
      <c r="I15" s="44">
        <v>9.08</v>
      </c>
      <c r="J15" s="44">
        <v>9.09</v>
      </c>
      <c r="K15" s="44">
        <v>19.72</v>
      </c>
      <c r="L15" s="44">
        <v>555.66999999999996</v>
      </c>
      <c r="M15" s="44">
        <v>0.42799999999999999</v>
      </c>
      <c r="N15" s="44">
        <v>9.3000000000000007</v>
      </c>
      <c r="O15" s="44" t="s">
        <v>203</v>
      </c>
      <c r="P15" s="30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</row>
    <row r="16" spans="1:70" s="20" customFormat="1">
      <c r="A16" s="30">
        <v>2</v>
      </c>
      <c r="B16" s="44">
        <v>15</v>
      </c>
      <c r="C16" s="44" t="s">
        <v>212</v>
      </c>
      <c r="D16" s="44" t="s">
        <v>237</v>
      </c>
      <c r="E16" s="44">
        <v>547.82000000000005</v>
      </c>
      <c r="F16" s="44">
        <v>1096.9000000000001</v>
      </c>
      <c r="G16" s="44">
        <v>408.44</v>
      </c>
      <c r="H16" s="44">
        <v>34.130000000000003</v>
      </c>
      <c r="I16" s="44">
        <v>10.3</v>
      </c>
      <c r="J16" s="44">
        <v>9.69</v>
      </c>
      <c r="K16" s="44">
        <v>19.72</v>
      </c>
      <c r="L16" s="44">
        <v>771.48</v>
      </c>
      <c r="M16" s="44">
        <v>0.42</v>
      </c>
      <c r="N16" s="44">
        <v>10.15</v>
      </c>
      <c r="O16" s="44" t="s">
        <v>203</v>
      </c>
      <c r="P16" s="30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</row>
    <row r="17" spans="1:70" s="20" customFormat="1" ht="17" thickBot="1">
      <c r="A17" s="31">
        <v>2</v>
      </c>
      <c r="B17" s="46">
        <v>31</v>
      </c>
      <c r="C17" s="46" t="s">
        <v>212</v>
      </c>
      <c r="D17" s="46" t="s">
        <v>238</v>
      </c>
      <c r="E17" s="46">
        <v>868.41</v>
      </c>
      <c r="F17" s="46">
        <v>1108.49</v>
      </c>
      <c r="G17" s="46">
        <v>404.31</v>
      </c>
      <c r="H17" s="46">
        <v>34.86</v>
      </c>
      <c r="I17" s="46">
        <v>14.54</v>
      </c>
      <c r="J17" s="46">
        <v>12.72</v>
      </c>
      <c r="K17" s="46">
        <v>25.64</v>
      </c>
      <c r="L17" s="46">
        <v>1448.18</v>
      </c>
      <c r="M17" s="46">
        <v>0.30399999999999999</v>
      </c>
      <c r="N17" s="46">
        <v>15.57</v>
      </c>
      <c r="O17" s="46" t="s">
        <v>203</v>
      </c>
      <c r="P17" s="31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</row>
    <row r="18" spans="1:70" s="20" customFormat="1">
      <c r="A18" s="30">
        <v>2</v>
      </c>
      <c r="B18" s="44">
        <v>30</v>
      </c>
      <c r="C18" s="44" t="s">
        <v>212</v>
      </c>
      <c r="D18" s="44" t="s">
        <v>239</v>
      </c>
      <c r="E18" s="44">
        <v>1587.03</v>
      </c>
      <c r="F18" s="44">
        <v>1243.54</v>
      </c>
      <c r="G18" s="44">
        <v>495.23</v>
      </c>
      <c r="H18" s="44">
        <v>29.63</v>
      </c>
      <c r="I18" s="44">
        <v>21.8</v>
      </c>
      <c r="J18" s="44">
        <v>22.42</v>
      </c>
      <c r="K18" s="44">
        <v>25.64</v>
      </c>
      <c r="L18" s="44">
        <v>2803.72</v>
      </c>
      <c r="M18" s="44">
        <v>0.23499999999999999</v>
      </c>
      <c r="N18" s="44">
        <v>27.54</v>
      </c>
      <c r="O18" s="44" t="s">
        <v>203</v>
      </c>
      <c r="P18" s="30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</row>
    <row r="19" spans="1:70" s="20" customFormat="1" ht="17" thickBot="1">
      <c r="A19" s="31">
        <v>2</v>
      </c>
      <c r="B19" s="46">
        <v>36</v>
      </c>
      <c r="C19" s="46" t="s">
        <v>212</v>
      </c>
      <c r="D19" s="46" t="s">
        <v>240</v>
      </c>
      <c r="E19" s="46">
        <v>1873.6</v>
      </c>
      <c r="F19" s="46">
        <v>1260.78</v>
      </c>
      <c r="G19" s="46">
        <v>487.05</v>
      </c>
      <c r="H19" s="46">
        <v>30.41</v>
      </c>
      <c r="I19" s="46">
        <v>17.559999999999999</v>
      </c>
      <c r="J19" s="46">
        <v>19.989999999999998</v>
      </c>
      <c r="K19" s="46">
        <v>23.67</v>
      </c>
      <c r="L19" s="46">
        <v>2632.05</v>
      </c>
      <c r="M19" s="46">
        <v>0.27900000000000003</v>
      </c>
      <c r="N19" s="46">
        <v>19.940000000000001</v>
      </c>
      <c r="O19" s="46" t="s">
        <v>203</v>
      </c>
      <c r="P19" s="31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</row>
    <row r="20" spans="1:70" s="20" customFormat="1">
      <c r="A20" s="44">
        <v>3</v>
      </c>
      <c r="B20" s="30">
        <v>20</v>
      </c>
      <c r="C20" s="30" t="s">
        <v>259</v>
      </c>
      <c r="D20" s="30" t="s">
        <v>269</v>
      </c>
      <c r="E20" s="44">
        <v>2169.9499999999998</v>
      </c>
      <c r="F20" s="44">
        <v>1369.76</v>
      </c>
      <c r="G20" s="44">
        <v>630.16999999999996</v>
      </c>
      <c r="H20" s="44">
        <v>29.31</v>
      </c>
      <c r="I20" s="44">
        <v>23.01</v>
      </c>
      <c r="J20" s="44">
        <v>30.29</v>
      </c>
      <c r="K20" s="44">
        <v>27.61</v>
      </c>
      <c r="L20" s="44">
        <v>2814.48</v>
      </c>
      <c r="M20" s="44">
        <v>0.28799999999999998</v>
      </c>
      <c r="N20" s="44">
        <v>31.68</v>
      </c>
      <c r="O20" s="44" t="s">
        <v>263</v>
      </c>
      <c r="P20" s="30">
        <v>1</v>
      </c>
      <c r="Q20" s="44">
        <v>71238.64</v>
      </c>
      <c r="R20" s="44">
        <v>98852.44</v>
      </c>
      <c r="S20" s="44">
        <v>41211.86</v>
      </c>
      <c r="T20" s="44">
        <v>2195.04</v>
      </c>
      <c r="U20" s="44">
        <v>57988.71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</row>
    <row r="21" spans="1:70" s="20" customFormat="1">
      <c r="A21" s="44">
        <v>3</v>
      </c>
      <c r="B21" s="30">
        <v>22</v>
      </c>
      <c r="C21" s="30" t="s">
        <v>259</v>
      </c>
      <c r="D21" s="30" t="s">
        <v>270</v>
      </c>
      <c r="E21" s="44">
        <v>2201.79</v>
      </c>
      <c r="F21" s="44">
        <v>1307.03</v>
      </c>
      <c r="G21" s="44">
        <v>574.02</v>
      </c>
      <c r="H21" s="44">
        <v>26.9</v>
      </c>
      <c r="I21" s="44">
        <v>16.96</v>
      </c>
      <c r="J21" s="44">
        <v>27.87</v>
      </c>
      <c r="K21" s="44">
        <v>25.64</v>
      </c>
      <c r="L21" s="44">
        <v>2341.65</v>
      </c>
      <c r="M21" s="44">
        <v>0.35</v>
      </c>
      <c r="N21" s="44">
        <v>27.71</v>
      </c>
      <c r="O21" s="44" t="s">
        <v>256</v>
      </c>
      <c r="P21" s="30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</row>
    <row r="22" spans="1:70" s="20" customFormat="1">
      <c r="A22" s="44">
        <v>3</v>
      </c>
      <c r="B22" s="30">
        <v>24</v>
      </c>
      <c r="C22" s="30" t="s">
        <v>259</v>
      </c>
      <c r="D22" s="30" t="s">
        <v>271</v>
      </c>
      <c r="E22" s="44">
        <v>426.18</v>
      </c>
      <c r="F22" s="44">
        <v>1372.98</v>
      </c>
      <c r="G22" s="44">
        <v>595.13</v>
      </c>
      <c r="H22" s="44">
        <v>32</v>
      </c>
      <c r="I22" s="44">
        <v>17.559999999999999</v>
      </c>
      <c r="J22" s="44">
        <v>9.09</v>
      </c>
      <c r="K22" s="44">
        <v>9.86</v>
      </c>
      <c r="L22" s="44">
        <v>585.49</v>
      </c>
      <c r="M22" s="44">
        <v>0.46800000000000003</v>
      </c>
      <c r="N22" s="44">
        <v>17.34</v>
      </c>
      <c r="O22" s="44" t="s">
        <v>263</v>
      </c>
      <c r="P22" s="30">
        <v>1</v>
      </c>
      <c r="Q22" s="44">
        <v>71238.64</v>
      </c>
      <c r="R22" s="44">
        <v>98852.44</v>
      </c>
      <c r="S22" s="44">
        <v>41211.86</v>
      </c>
      <c r="T22" s="44">
        <v>2195.04</v>
      </c>
      <c r="U22" s="44">
        <v>57988.71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</row>
    <row r="23" spans="1:70" s="5" customFormat="1" ht="17" thickBot="1">
      <c r="A23" s="46">
        <v>3</v>
      </c>
      <c r="B23" s="31">
        <v>26</v>
      </c>
      <c r="C23" s="31" t="s">
        <v>259</v>
      </c>
      <c r="D23" s="31" t="s">
        <v>272</v>
      </c>
      <c r="E23" s="46">
        <v>492.02</v>
      </c>
      <c r="F23" s="46">
        <v>1414.29</v>
      </c>
      <c r="G23" s="46">
        <v>575.91999999999996</v>
      </c>
      <c r="H23" s="46">
        <v>34.89</v>
      </c>
      <c r="I23" s="46">
        <v>10.3</v>
      </c>
      <c r="J23" s="46">
        <v>14.54</v>
      </c>
      <c r="K23" s="46">
        <v>9.86</v>
      </c>
      <c r="L23" s="46">
        <v>488.59</v>
      </c>
      <c r="M23" s="46">
        <v>0.61699999999999999</v>
      </c>
      <c r="N23" s="46">
        <v>15.84</v>
      </c>
      <c r="O23" s="46" t="s">
        <v>263</v>
      </c>
      <c r="P23" s="31">
        <v>1</v>
      </c>
      <c r="Q23" s="46">
        <v>71238.64</v>
      </c>
      <c r="R23" s="46">
        <v>98852.44</v>
      </c>
      <c r="S23" s="46">
        <v>41211.86</v>
      </c>
      <c r="T23" s="46">
        <v>2195.04</v>
      </c>
      <c r="U23" s="46">
        <v>57988.71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</row>
    <row r="24" spans="1:70" s="20" customFormat="1">
      <c r="A24" s="34">
        <v>1</v>
      </c>
      <c r="B24" s="44">
        <v>2</v>
      </c>
      <c r="C24" s="30" t="s">
        <v>259</v>
      </c>
      <c r="D24" s="44" t="s">
        <v>209</v>
      </c>
      <c r="E24" s="44">
        <v>81.760000000000005</v>
      </c>
      <c r="F24" s="44">
        <v>1341.68</v>
      </c>
      <c r="G24" s="44">
        <v>697.71</v>
      </c>
      <c r="H24" s="44">
        <v>9.49</v>
      </c>
      <c r="I24" s="44">
        <v>9.08</v>
      </c>
      <c r="J24" s="44">
        <v>5.45</v>
      </c>
      <c r="K24" s="44">
        <v>5.92</v>
      </c>
      <c r="L24" s="44">
        <v>184.63</v>
      </c>
      <c r="M24" s="44">
        <v>0.49299999999999999</v>
      </c>
      <c r="N24" s="44">
        <v>8.7899999999999991</v>
      </c>
      <c r="O24" s="44" t="s">
        <v>203</v>
      </c>
      <c r="P24" s="30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</row>
    <row r="25" spans="1:70" s="20" customFormat="1">
      <c r="A25" s="34">
        <v>1</v>
      </c>
      <c r="B25" s="44">
        <v>4</v>
      </c>
      <c r="C25" s="30" t="s">
        <v>259</v>
      </c>
      <c r="D25" s="44" t="s">
        <v>210</v>
      </c>
      <c r="E25" s="44">
        <v>162.80000000000001</v>
      </c>
      <c r="F25" s="44">
        <v>1298.3</v>
      </c>
      <c r="G25" s="44">
        <v>638.84</v>
      </c>
      <c r="H25" s="44">
        <v>11.57</v>
      </c>
      <c r="I25" s="44">
        <v>4.8499999999999996</v>
      </c>
      <c r="J25" s="44">
        <v>14.54</v>
      </c>
      <c r="K25" s="44">
        <v>9.86</v>
      </c>
      <c r="L25" s="44">
        <v>331.75</v>
      </c>
      <c r="M25" s="44">
        <v>0.435</v>
      </c>
      <c r="N25" s="44">
        <v>13.99</v>
      </c>
      <c r="O25" s="44" t="s">
        <v>203</v>
      </c>
      <c r="P25" s="30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</row>
    <row r="26" spans="1:70" s="20" customFormat="1">
      <c r="A26" s="34">
        <v>1</v>
      </c>
      <c r="B26" s="44">
        <v>6</v>
      </c>
      <c r="C26" s="30" t="s">
        <v>259</v>
      </c>
      <c r="D26" s="44" t="s">
        <v>211</v>
      </c>
      <c r="E26" s="44">
        <v>218.51</v>
      </c>
      <c r="F26" s="44">
        <v>1312.88</v>
      </c>
      <c r="G26" s="44">
        <v>647.29</v>
      </c>
      <c r="H26" s="44">
        <v>12.43</v>
      </c>
      <c r="I26" s="44">
        <v>10.9</v>
      </c>
      <c r="J26" s="44">
        <v>16.36</v>
      </c>
      <c r="K26" s="44">
        <v>9.86</v>
      </c>
      <c r="L26" s="44">
        <v>583</v>
      </c>
      <c r="M26" s="44">
        <v>0.30099999999999999</v>
      </c>
      <c r="N26" s="44">
        <v>18.18</v>
      </c>
      <c r="O26" s="44" t="s">
        <v>256</v>
      </c>
      <c r="P26" s="30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</row>
    <row r="27" spans="1:70" s="20" customFormat="1">
      <c r="A27" s="34">
        <v>1</v>
      </c>
      <c r="B27" s="44">
        <v>8</v>
      </c>
      <c r="C27" s="30" t="s">
        <v>259</v>
      </c>
      <c r="D27" s="44" t="s">
        <v>241</v>
      </c>
      <c r="E27" s="44">
        <v>90.44</v>
      </c>
      <c r="F27" s="44">
        <v>1438.89</v>
      </c>
      <c r="G27" s="44">
        <v>795.34</v>
      </c>
      <c r="H27" s="44">
        <v>15.24</v>
      </c>
      <c r="I27" s="44">
        <v>4.24</v>
      </c>
      <c r="J27" s="44">
        <v>6.66</v>
      </c>
      <c r="K27" s="44">
        <v>11.83</v>
      </c>
      <c r="L27" s="44">
        <v>188.57</v>
      </c>
      <c r="M27" s="44">
        <v>0.51700000000000002</v>
      </c>
      <c r="N27" s="44">
        <v>6.48</v>
      </c>
      <c r="O27" s="44" t="s">
        <v>203</v>
      </c>
      <c r="P27" s="30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</row>
    <row r="28" spans="1:70" s="20" customFormat="1">
      <c r="A28" s="34">
        <v>1</v>
      </c>
      <c r="B28" s="44">
        <v>10</v>
      </c>
      <c r="C28" s="30" t="s">
        <v>259</v>
      </c>
      <c r="D28" s="44" t="s">
        <v>242</v>
      </c>
      <c r="E28" s="44">
        <v>2190.9299999999998</v>
      </c>
      <c r="F28" s="44">
        <v>1480</v>
      </c>
      <c r="G28" s="44">
        <v>821.55</v>
      </c>
      <c r="H28" s="44">
        <v>15.06</v>
      </c>
      <c r="I28" s="44">
        <v>27.25</v>
      </c>
      <c r="J28" s="44">
        <v>21.81</v>
      </c>
      <c r="K28" s="44">
        <v>17.75</v>
      </c>
      <c r="L28" s="44">
        <v>2645.23</v>
      </c>
      <c r="M28" s="44">
        <v>0.308</v>
      </c>
      <c r="N28" s="44">
        <v>28.46</v>
      </c>
      <c r="O28" s="44" t="s">
        <v>203</v>
      </c>
      <c r="P28" s="30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</row>
    <row r="29" spans="1:70" s="20" customFormat="1">
      <c r="A29" s="34">
        <v>1</v>
      </c>
      <c r="B29" s="44">
        <v>12</v>
      </c>
      <c r="C29" s="30" t="s">
        <v>259</v>
      </c>
      <c r="D29" s="44" t="s">
        <v>243</v>
      </c>
      <c r="E29" s="44">
        <v>2591.06</v>
      </c>
      <c r="F29" s="44">
        <v>1284.6099999999999</v>
      </c>
      <c r="G29" s="44">
        <v>607.9</v>
      </c>
      <c r="H29" s="44">
        <v>13.4</v>
      </c>
      <c r="I29" s="44">
        <v>24.23</v>
      </c>
      <c r="J29" s="44">
        <v>38.770000000000003</v>
      </c>
      <c r="K29" s="44">
        <v>17.75</v>
      </c>
      <c r="L29" s="44">
        <v>3655.85</v>
      </c>
      <c r="M29" s="44">
        <v>0.25</v>
      </c>
      <c r="N29" s="44">
        <v>40.47</v>
      </c>
      <c r="O29" s="44" t="s">
        <v>251</v>
      </c>
      <c r="P29" s="30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</row>
    <row r="30" spans="1:70" s="20" customFormat="1">
      <c r="A30" s="34">
        <v>1</v>
      </c>
      <c r="B30" s="44">
        <v>18</v>
      </c>
      <c r="C30" s="30" t="s">
        <v>259</v>
      </c>
      <c r="D30" s="44" t="s">
        <v>274</v>
      </c>
      <c r="E30" s="44">
        <v>337.18</v>
      </c>
      <c r="F30" s="44">
        <v>1368.57</v>
      </c>
      <c r="G30" s="44">
        <v>734.2</v>
      </c>
      <c r="H30" s="44">
        <v>14.26</v>
      </c>
      <c r="I30" s="44">
        <v>9.69</v>
      </c>
      <c r="J30" s="44">
        <v>15.14</v>
      </c>
      <c r="K30" s="44">
        <v>13.81</v>
      </c>
      <c r="L30" s="44">
        <v>671.71</v>
      </c>
      <c r="M30" s="44">
        <v>0.34899999999999998</v>
      </c>
      <c r="N30" s="44">
        <v>15.47</v>
      </c>
      <c r="O30" s="44" t="s">
        <v>256</v>
      </c>
      <c r="P30" s="30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</row>
    <row r="31" spans="1:70" s="20" customFormat="1">
      <c r="A31" s="34">
        <v>1</v>
      </c>
      <c r="B31" s="44">
        <v>20</v>
      </c>
      <c r="C31" s="30" t="s">
        <v>259</v>
      </c>
      <c r="D31" s="44" t="s">
        <v>275</v>
      </c>
      <c r="E31" s="44">
        <v>2376.89</v>
      </c>
      <c r="F31" s="44">
        <v>1351.83</v>
      </c>
      <c r="G31" s="44">
        <v>757.59</v>
      </c>
      <c r="H31" s="44">
        <v>10.95</v>
      </c>
      <c r="I31" s="44">
        <v>29.68</v>
      </c>
      <c r="J31" s="44">
        <v>33.32</v>
      </c>
      <c r="K31" s="44">
        <v>15.78</v>
      </c>
      <c r="L31" s="44">
        <v>3326.57</v>
      </c>
      <c r="M31" s="44">
        <v>0.25900000000000001</v>
      </c>
      <c r="N31" s="44">
        <v>38.54</v>
      </c>
      <c r="O31" s="44" t="s">
        <v>203</v>
      </c>
      <c r="P31" s="30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</row>
    <row r="32" spans="1:70" s="20" customFormat="1">
      <c r="A32" s="34">
        <v>1</v>
      </c>
      <c r="B32" s="44">
        <v>22</v>
      </c>
      <c r="C32" s="30" t="s">
        <v>259</v>
      </c>
      <c r="D32" s="44" t="s">
        <v>276</v>
      </c>
      <c r="E32" s="44">
        <v>508.66</v>
      </c>
      <c r="F32" s="44">
        <v>1546.6</v>
      </c>
      <c r="G32" s="44">
        <v>821.75</v>
      </c>
      <c r="H32" s="44">
        <v>11.77</v>
      </c>
      <c r="I32" s="44">
        <v>12.11</v>
      </c>
      <c r="J32" s="44">
        <v>12.72</v>
      </c>
      <c r="K32" s="44">
        <v>11.83</v>
      </c>
      <c r="L32" s="44">
        <v>720.49</v>
      </c>
      <c r="M32" s="44">
        <v>0.42799999999999999</v>
      </c>
      <c r="N32" s="44">
        <v>13.1</v>
      </c>
      <c r="O32" s="44" t="s">
        <v>203</v>
      </c>
      <c r="P32" s="30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</row>
    <row r="33" spans="1:70" s="20" customFormat="1">
      <c r="A33" s="34">
        <v>1</v>
      </c>
      <c r="B33" s="44">
        <v>28</v>
      </c>
      <c r="C33" s="30" t="s">
        <v>259</v>
      </c>
      <c r="D33" s="44" t="s">
        <v>277</v>
      </c>
      <c r="E33" s="44">
        <v>488.4</v>
      </c>
      <c r="F33" s="44">
        <v>1486.02</v>
      </c>
      <c r="G33" s="44">
        <v>540.75</v>
      </c>
      <c r="H33" s="44">
        <v>20.55</v>
      </c>
      <c r="I33" s="44">
        <v>12.72</v>
      </c>
      <c r="J33" s="44">
        <v>14.54</v>
      </c>
      <c r="K33" s="44">
        <v>13.81</v>
      </c>
      <c r="L33" s="44">
        <v>1004.88</v>
      </c>
      <c r="M33" s="44">
        <v>0.29799999999999999</v>
      </c>
      <c r="N33" s="44">
        <v>15.97</v>
      </c>
      <c r="O33" s="44" t="s">
        <v>263</v>
      </c>
      <c r="P33" s="30">
        <v>3</v>
      </c>
      <c r="Q33" s="44">
        <v>104061.41</v>
      </c>
      <c r="R33" s="44">
        <v>80460.83</v>
      </c>
      <c r="S33" s="44">
        <v>28561.88</v>
      </c>
      <c r="T33" s="44">
        <v>1694.24</v>
      </c>
      <c r="U33" s="44">
        <v>74238.149999999994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</row>
    <row r="34" spans="1:70" s="20" customFormat="1">
      <c r="A34" s="34">
        <v>1</v>
      </c>
      <c r="B34" s="44">
        <v>30</v>
      </c>
      <c r="C34" s="30" t="s">
        <v>259</v>
      </c>
      <c r="D34" s="44" t="s">
        <v>278</v>
      </c>
      <c r="E34" s="44">
        <v>1062.9100000000001</v>
      </c>
      <c r="F34" s="44">
        <v>1315.43</v>
      </c>
      <c r="G34" s="44">
        <v>547.54</v>
      </c>
      <c r="H34" s="44">
        <v>19.260000000000002</v>
      </c>
      <c r="I34" s="44">
        <v>15.14</v>
      </c>
      <c r="J34" s="44">
        <v>19.989999999999998</v>
      </c>
      <c r="K34" s="44">
        <v>17.75</v>
      </c>
      <c r="L34" s="44">
        <v>1338.95</v>
      </c>
      <c r="M34" s="44">
        <v>0.376</v>
      </c>
      <c r="N34" s="44">
        <v>19.82</v>
      </c>
      <c r="O34" s="44" t="s">
        <v>263</v>
      </c>
      <c r="P34" s="30">
        <v>1</v>
      </c>
      <c r="Q34" s="44">
        <v>71238.64</v>
      </c>
      <c r="R34" s="44">
        <v>98852.44</v>
      </c>
      <c r="S34" s="44">
        <v>41211.86</v>
      </c>
      <c r="T34" s="44">
        <v>2195.04</v>
      </c>
      <c r="U34" s="44">
        <v>57988.71</v>
      </c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</row>
    <row r="35" spans="1:70" s="20" customFormat="1">
      <c r="A35" s="34">
        <v>1</v>
      </c>
      <c r="B35" s="44">
        <v>32</v>
      </c>
      <c r="C35" s="30" t="s">
        <v>259</v>
      </c>
      <c r="D35" s="44" t="s">
        <v>279</v>
      </c>
      <c r="E35" s="44">
        <v>592.59</v>
      </c>
      <c r="F35" s="44">
        <v>1365.83</v>
      </c>
      <c r="G35" s="44">
        <v>550.91999999999996</v>
      </c>
      <c r="H35" s="44">
        <v>19.57</v>
      </c>
      <c r="I35" s="44">
        <v>23.62</v>
      </c>
      <c r="J35" s="44">
        <v>15.75</v>
      </c>
      <c r="K35" s="44">
        <v>11.83</v>
      </c>
      <c r="L35" s="44">
        <v>1197.0899999999999</v>
      </c>
      <c r="M35" s="44">
        <v>0.28499999999999998</v>
      </c>
      <c r="N35" s="44">
        <v>26.59</v>
      </c>
      <c r="O35" s="44" t="s">
        <v>263</v>
      </c>
      <c r="P35" s="30">
        <v>1</v>
      </c>
      <c r="Q35" s="30">
        <v>71238.64</v>
      </c>
      <c r="R35" s="30">
        <v>98852.44</v>
      </c>
      <c r="S35" s="30">
        <v>41211.86</v>
      </c>
      <c r="T35" s="30">
        <v>2195.04</v>
      </c>
      <c r="U35" s="44">
        <v>57988.71</v>
      </c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</row>
    <row r="36" spans="1:70" s="20" customFormat="1">
      <c r="A36" s="34">
        <v>1</v>
      </c>
      <c r="B36" s="44">
        <v>40</v>
      </c>
      <c r="C36" s="30" t="s">
        <v>259</v>
      </c>
      <c r="D36" s="44" t="s">
        <v>280</v>
      </c>
      <c r="E36" s="44">
        <v>1202.55</v>
      </c>
      <c r="F36" s="44">
        <v>1329.61</v>
      </c>
      <c r="G36" s="44">
        <v>615.66999999999996</v>
      </c>
      <c r="H36" s="44">
        <v>17.89</v>
      </c>
      <c r="I36" s="44">
        <v>17.559999999999999</v>
      </c>
      <c r="J36" s="44">
        <v>18.170000000000002</v>
      </c>
      <c r="K36" s="44">
        <v>17.75</v>
      </c>
      <c r="L36" s="44">
        <v>1607.04</v>
      </c>
      <c r="M36" s="44">
        <v>0.34</v>
      </c>
      <c r="N36" s="44">
        <v>20.3</v>
      </c>
      <c r="O36" s="44" t="s">
        <v>263</v>
      </c>
      <c r="P36" s="30">
        <v>1</v>
      </c>
      <c r="Q36" s="30">
        <v>71238.64</v>
      </c>
      <c r="R36" s="30">
        <v>98852.44</v>
      </c>
      <c r="S36" s="30">
        <v>41211.86</v>
      </c>
      <c r="T36" s="30">
        <v>2195.04</v>
      </c>
      <c r="U36" s="44">
        <v>57988.71</v>
      </c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</row>
    <row r="37" spans="1:70" s="20" customFormat="1">
      <c r="A37" s="34">
        <v>1</v>
      </c>
      <c r="B37" s="44">
        <v>42</v>
      </c>
      <c r="C37" s="30" t="s">
        <v>259</v>
      </c>
      <c r="D37" s="44" t="s">
        <v>281</v>
      </c>
      <c r="E37" s="44">
        <v>1083.17</v>
      </c>
      <c r="F37" s="44">
        <v>1482.65</v>
      </c>
      <c r="G37" s="44">
        <v>786.08</v>
      </c>
      <c r="H37" s="44">
        <v>15.73</v>
      </c>
      <c r="I37" s="44">
        <v>15.14</v>
      </c>
      <c r="J37" s="44">
        <v>23.63</v>
      </c>
      <c r="K37" s="44">
        <v>15.78</v>
      </c>
      <c r="L37" s="44">
        <v>1644.68</v>
      </c>
      <c r="M37" s="44">
        <v>0.31</v>
      </c>
      <c r="N37" s="44">
        <v>24.2</v>
      </c>
      <c r="O37" s="44" t="s">
        <v>203</v>
      </c>
      <c r="P37" s="30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</row>
    <row r="38" spans="1:70" s="20" customFormat="1">
      <c r="A38" s="34">
        <v>1</v>
      </c>
      <c r="B38" s="44">
        <v>44</v>
      </c>
      <c r="C38" s="30" t="s">
        <v>259</v>
      </c>
      <c r="D38" s="44" t="s">
        <v>282</v>
      </c>
      <c r="E38" s="44">
        <v>6776.12</v>
      </c>
      <c r="F38" s="44">
        <v>1479.03</v>
      </c>
      <c r="G38" s="44">
        <v>962.3</v>
      </c>
      <c r="H38" s="44">
        <v>13.64</v>
      </c>
      <c r="I38" s="44">
        <v>35.729999999999997</v>
      </c>
      <c r="J38" s="44">
        <v>30.29</v>
      </c>
      <c r="K38" s="44">
        <v>21.69</v>
      </c>
      <c r="L38" s="44">
        <v>5831.78</v>
      </c>
      <c r="M38" s="44">
        <v>0.29699999999999999</v>
      </c>
      <c r="N38" s="44">
        <v>38.26</v>
      </c>
      <c r="O38" s="44" t="s">
        <v>214</v>
      </c>
      <c r="P38" s="30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</row>
    <row r="39" spans="1:70" s="20" customFormat="1">
      <c r="A39" s="34">
        <v>1</v>
      </c>
      <c r="B39" s="44">
        <v>46</v>
      </c>
      <c r="C39" s="30" t="s">
        <v>259</v>
      </c>
      <c r="D39" s="44" t="s">
        <v>283</v>
      </c>
      <c r="E39" s="44">
        <v>899.38</v>
      </c>
      <c r="F39" s="44">
        <v>1306.3699999999999</v>
      </c>
      <c r="G39" s="44">
        <v>589.34</v>
      </c>
      <c r="H39" s="44">
        <v>19.87</v>
      </c>
      <c r="I39" s="44">
        <v>16.96</v>
      </c>
      <c r="J39" s="44">
        <v>27.87</v>
      </c>
      <c r="K39" s="44">
        <v>13.81</v>
      </c>
      <c r="L39" s="44">
        <v>1646.4</v>
      </c>
      <c r="M39" s="44">
        <v>0.27400000000000002</v>
      </c>
      <c r="N39" s="44">
        <v>29.62</v>
      </c>
      <c r="O39" s="44" t="s">
        <v>256</v>
      </c>
      <c r="P39" s="30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</row>
    <row r="40" spans="1:70" s="20" customFormat="1">
      <c r="A40" s="34">
        <v>1</v>
      </c>
      <c r="B40" s="44">
        <v>50</v>
      </c>
      <c r="C40" s="30" t="s">
        <v>259</v>
      </c>
      <c r="D40" s="44" t="s">
        <v>284</v>
      </c>
      <c r="E40" s="44">
        <v>1227.8800000000001</v>
      </c>
      <c r="F40" s="44">
        <v>1314.15</v>
      </c>
      <c r="G40" s="44">
        <v>705.65</v>
      </c>
      <c r="H40" s="44">
        <v>15.77</v>
      </c>
      <c r="I40" s="44">
        <v>15.14</v>
      </c>
      <c r="J40" s="44">
        <v>18.170000000000002</v>
      </c>
      <c r="K40" s="44">
        <v>21.69</v>
      </c>
      <c r="L40" s="44">
        <v>1719.48</v>
      </c>
      <c r="M40" s="44">
        <v>0.32200000000000001</v>
      </c>
      <c r="N40" s="44">
        <v>21.34</v>
      </c>
      <c r="O40" s="44" t="s">
        <v>203</v>
      </c>
      <c r="P40" s="30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</row>
    <row r="41" spans="1:70" s="20" customFormat="1">
      <c r="A41" s="34">
        <v>1</v>
      </c>
      <c r="B41" s="44">
        <v>54</v>
      </c>
      <c r="C41" s="30" t="s">
        <v>259</v>
      </c>
      <c r="D41" s="44" t="s">
        <v>285</v>
      </c>
      <c r="E41" s="44">
        <v>2348.67</v>
      </c>
      <c r="F41" s="44">
        <v>1464.82</v>
      </c>
      <c r="G41" s="44">
        <v>786.56</v>
      </c>
      <c r="H41" s="44">
        <v>17.48</v>
      </c>
      <c r="I41" s="44">
        <v>18.170000000000002</v>
      </c>
      <c r="J41" s="44">
        <v>31.5</v>
      </c>
      <c r="K41" s="44">
        <v>17.75</v>
      </c>
      <c r="L41" s="44">
        <v>3148.71</v>
      </c>
      <c r="M41" s="44">
        <v>0.27100000000000002</v>
      </c>
      <c r="N41" s="44">
        <v>32.17</v>
      </c>
      <c r="O41" s="44" t="s">
        <v>203</v>
      </c>
      <c r="P41" s="30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</row>
    <row r="42" spans="1:70" s="20" customFormat="1">
      <c r="A42" s="34">
        <v>1</v>
      </c>
      <c r="B42" s="44">
        <v>56</v>
      </c>
      <c r="C42" s="30" t="s">
        <v>259</v>
      </c>
      <c r="D42" s="44" t="s">
        <v>286</v>
      </c>
      <c r="E42" s="44">
        <v>536.88</v>
      </c>
      <c r="F42" s="44">
        <v>1469.46</v>
      </c>
      <c r="G42" s="44">
        <v>519.75</v>
      </c>
      <c r="H42" s="44">
        <v>21.09</v>
      </c>
      <c r="I42" s="44">
        <v>14.54</v>
      </c>
      <c r="J42" s="44">
        <v>17.57</v>
      </c>
      <c r="K42" s="44">
        <v>13.81</v>
      </c>
      <c r="L42" s="44">
        <v>1024.49</v>
      </c>
      <c r="M42" s="44">
        <v>0.312</v>
      </c>
      <c r="N42" s="44">
        <v>19.63</v>
      </c>
      <c r="O42" s="44" t="s">
        <v>263</v>
      </c>
      <c r="P42" s="30">
        <v>3</v>
      </c>
      <c r="Q42" s="44">
        <v>104061.41</v>
      </c>
      <c r="R42" s="44">
        <v>80460.83</v>
      </c>
      <c r="S42" s="44">
        <v>28561.88</v>
      </c>
      <c r="T42" s="44">
        <v>1694.24</v>
      </c>
      <c r="U42" s="44">
        <v>74238.149999999994</v>
      </c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</row>
    <row r="43" spans="1:70" s="20" customFormat="1">
      <c r="A43" s="34">
        <v>1</v>
      </c>
      <c r="B43" s="44">
        <v>58</v>
      </c>
      <c r="C43" s="30" t="s">
        <v>259</v>
      </c>
      <c r="D43" s="44" t="s">
        <v>287</v>
      </c>
      <c r="E43" s="44">
        <v>6996.08</v>
      </c>
      <c r="F43" s="44">
        <v>1361.96</v>
      </c>
      <c r="G43" s="44">
        <v>696.6</v>
      </c>
      <c r="H43" s="44">
        <v>19.690000000000001</v>
      </c>
      <c r="I43" s="44">
        <v>41.18</v>
      </c>
      <c r="J43" s="44">
        <v>77.540000000000006</v>
      </c>
      <c r="K43" s="44">
        <v>29.58</v>
      </c>
      <c r="L43" s="44">
        <v>10035.370000000001</v>
      </c>
      <c r="M43" s="44">
        <v>0.17599999999999999</v>
      </c>
      <c r="N43" s="44">
        <v>81.260000000000005</v>
      </c>
      <c r="O43" s="44" t="s">
        <v>251</v>
      </c>
      <c r="P43" s="30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</row>
    <row r="44" spans="1:70" s="20" customFormat="1">
      <c r="A44" s="34">
        <v>1</v>
      </c>
      <c r="B44" s="44">
        <v>62</v>
      </c>
      <c r="C44" s="30" t="s">
        <v>259</v>
      </c>
      <c r="D44" s="44" t="s">
        <v>288</v>
      </c>
      <c r="E44" s="44">
        <v>324.88</v>
      </c>
      <c r="F44" s="44">
        <v>1477.55</v>
      </c>
      <c r="G44" s="44">
        <v>490.25</v>
      </c>
      <c r="H44" s="44">
        <v>26.47</v>
      </c>
      <c r="I44" s="44">
        <v>11.51</v>
      </c>
      <c r="J44" s="44">
        <v>13.33</v>
      </c>
      <c r="K44" s="44">
        <v>15.78</v>
      </c>
      <c r="L44" s="44">
        <v>885.8</v>
      </c>
      <c r="M44" s="44">
        <v>0.25800000000000001</v>
      </c>
      <c r="N44" s="44">
        <v>12.85</v>
      </c>
      <c r="O44" s="44" t="s">
        <v>263</v>
      </c>
      <c r="P44" s="30">
        <v>3</v>
      </c>
      <c r="Q44" s="44">
        <v>104061.41</v>
      </c>
      <c r="R44" s="44">
        <v>80460.83</v>
      </c>
      <c r="S44" s="44">
        <v>28561.88</v>
      </c>
      <c r="T44" s="44">
        <v>1694.24</v>
      </c>
      <c r="U44" s="44">
        <v>74238.149999999994</v>
      </c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</row>
    <row r="45" spans="1:70" s="20" customFormat="1">
      <c r="A45" s="34">
        <v>1</v>
      </c>
      <c r="B45" s="44">
        <v>64</v>
      </c>
      <c r="C45" s="30" t="s">
        <v>259</v>
      </c>
      <c r="D45" s="44" t="s">
        <v>289</v>
      </c>
      <c r="E45" s="44">
        <v>258.31</v>
      </c>
      <c r="F45" s="44">
        <v>1486.52</v>
      </c>
      <c r="G45" s="44">
        <v>513.51</v>
      </c>
      <c r="H45" s="44">
        <v>28.36</v>
      </c>
      <c r="I45" s="44">
        <v>9.08</v>
      </c>
      <c r="J45" s="44">
        <v>11.51</v>
      </c>
      <c r="K45" s="44">
        <v>13.81</v>
      </c>
      <c r="L45" s="44">
        <v>683.01</v>
      </c>
      <c r="M45" s="44">
        <v>0.28699999999999998</v>
      </c>
      <c r="N45" s="44">
        <v>12.63</v>
      </c>
      <c r="O45" s="44" t="s">
        <v>263</v>
      </c>
      <c r="P45" s="30">
        <v>3</v>
      </c>
      <c r="Q45" s="44">
        <v>104061.41</v>
      </c>
      <c r="R45" s="44">
        <v>80460.83</v>
      </c>
      <c r="S45" s="44">
        <v>28561.88</v>
      </c>
      <c r="T45" s="44">
        <v>1694.24</v>
      </c>
      <c r="U45" s="44">
        <v>74238.149999999994</v>
      </c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</row>
    <row r="46" spans="1:70" s="20" customFormat="1">
      <c r="A46" s="34">
        <v>1</v>
      </c>
      <c r="B46" s="44">
        <v>66</v>
      </c>
      <c r="C46" s="30" t="s">
        <v>259</v>
      </c>
      <c r="D46" s="44" t="s">
        <v>290</v>
      </c>
      <c r="E46" s="44">
        <v>122.28</v>
      </c>
      <c r="F46" s="44">
        <v>1393.36</v>
      </c>
      <c r="G46" s="44">
        <v>623.73</v>
      </c>
      <c r="H46" s="44">
        <v>28.89</v>
      </c>
      <c r="I46" s="44">
        <v>11.51</v>
      </c>
      <c r="J46" s="44">
        <v>6.66</v>
      </c>
      <c r="K46" s="44">
        <v>11.83</v>
      </c>
      <c r="L46" s="44">
        <v>353.12</v>
      </c>
      <c r="M46" s="44">
        <v>0.33700000000000002</v>
      </c>
      <c r="N46" s="44">
        <v>12.34</v>
      </c>
      <c r="O46" s="44" t="s">
        <v>263</v>
      </c>
      <c r="P46" s="30">
        <v>1</v>
      </c>
      <c r="Q46" s="44">
        <v>71238.64</v>
      </c>
      <c r="R46" s="44">
        <v>98852.44</v>
      </c>
      <c r="S46" s="44">
        <v>41211.86</v>
      </c>
      <c r="T46" s="44">
        <v>2195.04</v>
      </c>
      <c r="U46" s="44">
        <v>57988.71</v>
      </c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</row>
    <row r="47" spans="1:70" s="20" customFormat="1">
      <c r="A47" s="34">
        <v>1</v>
      </c>
      <c r="B47" s="44">
        <v>70</v>
      </c>
      <c r="C47" s="30" t="s">
        <v>259</v>
      </c>
      <c r="D47" s="44" t="s">
        <v>291</v>
      </c>
      <c r="E47" s="44">
        <v>5877.46</v>
      </c>
      <c r="F47" s="44">
        <v>1383.34</v>
      </c>
      <c r="G47" s="44">
        <v>754.02</v>
      </c>
      <c r="H47" s="44">
        <v>21.83</v>
      </c>
      <c r="I47" s="44">
        <v>35.729999999999997</v>
      </c>
      <c r="J47" s="44">
        <v>48.46</v>
      </c>
      <c r="K47" s="44">
        <v>31.56</v>
      </c>
      <c r="L47" s="44">
        <v>8281.7900000000009</v>
      </c>
      <c r="M47" s="44">
        <v>0.19</v>
      </c>
      <c r="N47" s="44">
        <v>53.39</v>
      </c>
      <c r="O47" s="44" t="s">
        <v>214</v>
      </c>
      <c r="P47" s="30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</row>
    <row r="48" spans="1:70" s="20" customFormat="1">
      <c r="A48" s="34">
        <v>1</v>
      </c>
      <c r="B48" s="44">
        <v>72</v>
      </c>
      <c r="C48" s="30" t="s">
        <v>259</v>
      </c>
      <c r="D48" s="44" t="s">
        <v>292</v>
      </c>
      <c r="E48" s="44">
        <v>101.3</v>
      </c>
      <c r="F48" s="44">
        <v>1475.53</v>
      </c>
      <c r="G48" s="44">
        <v>585.1</v>
      </c>
      <c r="H48" s="44">
        <v>31.25</v>
      </c>
      <c r="I48" s="44">
        <v>6.06</v>
      </c>
      <c r="J48" s="44">
        <v>12.72</v>
      </c>
      <c r="K48" s="44">
        <v>9.86</v>
      </c>
      <c r="L48" s="44">
        <v>304.89999999999998</v>
      </c>
      <c r="M48" s="44">
        <v>0.34499999999999997</v>
      </c>
      <c r="N48" s="44">
        <v>14.33</v>
      </c>
      <c r="O48" s="44" t="s">
        <v>263</v>
      </c>
      <c r="P48" s="30">
        <v>2</v>
      </c>
      <c r="Q48" s="44">
        <v>78866.39</v>
      </c>
      <c r="R48" s="44">
        <v>235733.02</v>
      </c>
      <c r="S48" s="44">
        <v>88477.61</v>
      </c>
      <c r="T48" s="44">
        <v>5271.4</v>
      </c>
      <c r="U48" s="44">
        <v>104346.57</v>
      </c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</row>
    <row r="49" spans="1:70" s="20" customFormat="1">
      <c r="A49" s="34">
        <v>1</v>
      </c>
      <c r="B49" s="44">
        <v>74</v>
      </c>
      <c r="C49" s="30" t="s">
        <v>259</v>
      </c>
      <c r="D49" s="44" t="s">
        <v>293</v>
      </c>
      <c r="E49" s="44">
        <v>537.6</v>
      </c>
      <c r="F49" s="44">
        <v>1366.78</v>
      </c>
      <c r="G49" s="44">
        <v>645.39</v>
      </c>
      <c r="H49" s="44">
        <v>27.02</v>
      </c>
      <c r="I49" s="44">
        <v>18.77</v>
      </c>
      <c r="J49" s="44">
        <v>9.09</v>
      </c>
      <c r="K49" s="44">
        <v>17.75</v>
      </c>
      <c r="L49" s="44">
        <v>1242.8800000000001</v>
      </c>
      <c r="M49" s="44">
        <v>0.25700000000000001</v>
      </c>
      <c r="N49" s="44">
        <v>22.82</v>
      </c>
      <c r="O49" s="44" t="s">
        <v>294</v>
      </c>
      <c r="P49" s="30">
        <v>1</v>
      </c>
      <c r="Q49" s="30">
        <v>71238.64</v>
      </c>
      <c r="R49" s="30">
        <v>98852.44</v>
      </c>
      <c r="S49" s="30">
        <v>41211.86</v>
      </c>
      <c r="T49" s="30">
        <v>2195.04</v>
      </c>
      <c r="U49" s="44">
        <v>57988.71</v>
      </c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</row>
    <row r="50" spans="1:70" s="20" customFormat="1">
      <c r="A50" s="34">
        <v>1</v>
      </c>
      <c r="B50" s="44">
        <v>76</v>
      </c>
      <c r="C50" s="30" t="s">
        <v>259</v>
      </c>
      <c r="D50" s="44" t="s">
        <v>295</v>
      </c>
      <c r="E50" s="44">
        <v>3591.74</v>
      </c>
      <c r="F50" s="44">
        <v>1466.11</v>
      </c>
      <c r="G50" s="44">
        <v>720.4</v>
      </c>
      <c r="H50" s="44">
        <v>16.47</v>
      </c>
      <c r="I50" s="44">
        <v>23.62</v>
      </c>
      <c r="J50" s="44">
        <v>32.71</v>
      </c>
      <c r="K50" s="44">
        <v>25.64</v>
      </c>
      <c r="L50" s="44">
        <v>4483.8100000000004</v>
      </c>
      <c r="M50" s="44">
        <v>0.253</v>
      </c>
      <c r="N50" s="44">
        <v>33.409999999999997</v>
      </c>
      <c r="O50" s="44" t="s">
        <v>214</v>
      </c>
      <c r="P50" s="30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</row>
    <row r="51" spans="1:70" s="20" customFormat="1">
      <c r="A51" s="34">
        <v>1</v>
      </c>
      <c r="B51" s="44">
        <v>78</v>
      </c>
      <c r="C51" s="30" t="s">
        <v>259</v>
      </c>
      <c r="D51" s="44" t="s">
        <v>296</v>
      </c>
      <c r="E51" s="44">
        <v>109.98</v>
      </c>
      <c r="F51" s="44">
        <v>1450.54</v>
      </c>
      <c r="G51" s="44">
        <v>523.47</v>
      </c>
      <c r="H51" s="44">
        <v>31.14</v>
      </c>
      <c r="I51" s="44">
        <v>8.48</v>
      </c>
      <c r="J51" s="44">
        <v>6.66</v>
      </c>
      <c r="K51" s="44">
        <v>11.83</v>
      </c>
      <c r="L51" s="44">
        <v>351.26</v>
      </c>
      <c r="M51" s="44">
        <v>0.316</v>
      </c>
      <c r="N51" s="44">
        <v>10.14</v>
      </c>
      <c r="O51" s="44" t="s">
        <v>263</v>
      </c>
      <c r="P51" s="30">
        <v>2</v>
      </c>
      <c r="Q51" s="44">
        <v>78866.39</v>
      </c>
      <c r="R51" s="44">
        <v>235733.02</v>
      </c>
      <c r="S51" s="44">
        <v>88477.61</v>
      </c>
      <c r="T51" s="44">
        <v>5271.4</v>
      </c>
      <c r="U51" s="44">
        <v>104346.57</v>
      </c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</row>
    <row r="52" spans="1:70" s="20" customFormat="1">
      <c r="A52" s="34">
        <v>1</v>
      </c>
      <c r="B52" s="44">
        <v>84</v>
      </c>
      <c r="C52" s="30" t="s">
        <v>259</v>
      </c>
      <c r="D52" s="44" t="s">
        <v>297</v>
      </c>
      <c r="E52" s="44">
        <v>1403.7</v>
      </c>
      <c r="F52" s="44">
        <v>1515.99</v>
      </c>
      <c r="G52" s="44">
        <v>938.27</v>
      </c>
      <c r="H52" s="44">
        <v>32.4</v>
      </c>
      <c r="I52" s="44">
        <v>16.350000000000001</v>
      </c>
      <c r="J52" s="44">
        <v>16.96</v>
      </c>
      <c r="K52" s="44">
        <v>19.72</v>
      </c>
      <c r="L52" s="44">
        <v>1964.96</v>
      </c>
      <c r="M52" s="44">
        <v>0.309</v>
      </c>
      <c r="N52" s="44">
        <v>18.53</v>
      </c>
      <c r="O52" s="44" t="s">
        <v>203</v>
      </c>
      <c r="P52" s="30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</row>
    <row r="53" spans="1:70" s="20" customFormat="1">
      <c r="A53" s="34">
        <v>1</v>
      </c>
      <c r="B53" s="44">
        <v>86</v>
      </c>
      <c r="C53" s="30" t="s">
        <v>259</v>
      </c>
      <c r="D53" s="44" t="s">
        <v>298</v>
      </c>
      <c r="E53" s="44">
        <v>107.81</v>
      </c>
      <c r="F53" s="44">
        <v>1474.41</v>
      </c>
      <c r="G53" s="44">
        <v>577.44000000000005</v>
      </c>
      <c r="H53" s="44">
        <v>32.11</v>
      </c>
      <c r="I53" s="44">
        <v>6.06</v>
      </c>
      <c r="J53" s="44">
        <v>8.48</v>
      </c>
      <c r="K53" s="44">
        <v>11.83</v>
      </c>
      <c r="L53" s="44">
        <v>310.81</v>
      </c>
      <c r="M53" s="44">
        <v>0.35199999999999998</v>
      </c>
      <c r="N53" s="44">
        <v>9.8699999999999992</v>
      </c>
      <c r="O53" s="44" t="s">
        <v>263</v>
      </c>
      <c r="P53" s="30">
        <v>2</v>
      </c>
      <c r="Q53" s="44">
        <v>78866.39</v>
      </c>
      <c r="R53" s="44">
        <v>235733.02</v>
      </c>
      <c r="S53" s="44">
        <v>88477.61</v>
      </c>
      <c r="T53" s="44">
        <v>5271.4</v>
      </c>
      <c r="U53" s="44">
        <v>104346.57</v>
      </c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</row>
    <row r="54" spans="1:70" s="20" customFormat="1">
      <c r="A54" s="34">
        <v>1</v>
      </c>
      <c r="B54" s="44">
        <v>88</v>
      </c>
      <c r="C54" s="30" t="s">
        <v>259</v>
      </c>
      <c r="D54" s="44" t="s">
        <v>299</v>
      </c>
      <c r="E54" s="44">
        <v>1192.42</v>
      </c>
      <c r="F54" s="44">
        <v>1436.01</v>
      </c>
      <c r="G54" s="44">
        <v>592.25</v>
      </c>
      <c r="H54" s="44">
        <v>30.59</v>
      </c>
      <c r="I54" s="44">
        <v>10.9</v>
      </c>
      <c r="J54" s="44">
        <v>24.23</v>
      </c>
      <c r="K54" s="44">
        <v>15.78</v>
      </c>
      <c r="L54" s="44">
        <v>1870.94</v>
      </c>
      <c r="M54" s="44">
        <v>0.29099999999999998</v>
      </c>
      <c r="N54" s="44">
        <v>23.75</v>
      </c>
      <c r="O54" s="44" t="s">
        <v>263</v>
      </c>
      <c r="P54" s="30">
        <v>2</v>
      </c>
      <c r="Q54" s="44">
        <v>78866.39</v>
      </c>
      <c r="R54" s="44">
        <v>235733.02</v>
      </c>
      <c r="S54" s="44">
        <v>88477.61</v>
      </c>
      <c r="T54" s="44">
        <v>5271.4</v>
      </c>
      <c r="U54" s="44">
        <v>104346.57</v>
      </c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</row>
    <row r="55" spans="1:70" s="20" customFormat="1">
      <c r="A55" s="34">
        <v>1</v>
      </c>
      <c r="B55" s="44">
        <v>90</v>
      </c>
      <c r="C55" s="30" t="s">
        <v>259</v>
      </c>
      <c r="D55" s="44" t="s">
        <v>300</v>
      </c>
      <c r="E55" s="44">
        <v>257.58999999999997</v>
      </c>
      <c r="F55" s="44">
        <v>1290.68</v>
      </c>
      <c r="G55" s="44">
        <v>677.64</v>
      </c>
      <c r="H55" s="44">
        <v>33.08</v>
      </c>
      <c r="I55" s="44">
        <v>7.27</v>
      </c>
      <c r="J55" s="44">
        <v>16.96</v>
      </c>
      <c r="K55" s="44">
        <v>13.81</v>
      </c>
      <c r="L55" s="44">
        <v>755.46</v>
      </c>
      <c r="M55" s="44">
        <v>0.25900000000000001</v>
      </c>
      <c r="N55" s="44">
        <v>17.350000000000001</v>
      </c>
      <c r="O55" s="44" t="s">
        <v>301</v>
      </c>
      <c r="P55" s="30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</row>
    <row r="56" spans="1:70" s="20" customFormat="1">
      <c r="A56" s="34">
        <v>1</v>
      </c>
      <c r="B56" s="44">
        <v>92</v>
      </c>
      <c r="C56" s="30" t="s">
        <v>259</v>
      </c>
      <c r="D56" s="44" t="s">
        <v>302</v>
      </c>
      <c r="E56" s="44">
        <v>6149.52</v>
      </c>
      <c r="F56" s="44">
        <v>1489.99</v>
      </c>
      <c r="G56" s="44">
        <v>701.32</v>
      </c>
      <c r="H56" s="44">
        <v>27.45</v>
      </c>
      <c r="I56" s="44">
        <v>28.46</v>
      </c>
      <c r="J56" s="44">
        <v>44.22</v>
      </c>
      <c r="K56" s="44">
        <v>25.64</v>
      </c>
      <c r="L56" s="44">
        <v>7318.19</v>
      </c>
      <c r="M56" s="44">
        <v>0.222</v>
      </c>
      <c r="N56" s="44">
        <v>46.59</v>
      </c>
      <c r="O56" s="44" t="s">
        <v>203</v>
      </c>
      <c r="P56" s="30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</row>
    <row r="57" spans="1:70" s="20" customFormat="1">
      <c r="A57" s="34">
        <v>1</v>
      </c>
      <c r="B57" s="44">
        <v>94</v>
      </c>
      <c r="C57" s="30" t="s">
        <v>259</v>
      </c>
      <c r="D57" s="44" t="s">
        <v>303</v>
      </c>
      <c r="E57" s="44">
        <v>17315.47</v>
      </c>
      <c r="F57" s="44">
        <v>1524.92</v>
      </c>
      <c r="G57" s="44">
        <v>918.85</v>
      </c>
      <c r="H57" s="44">
        <v>22.81</v>
      </c>
      <c r="I57" s="44">
        <v>65.41</v>
      </c>
      <c r="J57" s="44">
        <v>36.950000000000003</v>
      </c>
      <c r="K57" s="44">
        <v>37.47</v>
      </c>
      <c r="L57" s="44">
        <v>16080.12</v>
      </c>
      <c r="M57" s="44">
        <v>0.20100000000000001</v>
      </c>
      <c r="N57" s="44">
        <v>67.650000000000006</v>
      </c>
      <c r="O57" s="44" t="s">
        <v>203</v>
      </c>
      <c r="P57" s="30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</row>
    <row r="58" spans="1:70" s="20" customFormat="1">
      <c r="A58" s="34">
        <v>1</v>
      </c>
      <c r="B58" s="44">
        <v>96</v>
      </c>
      <c r="C58" s="30" t="s">
        <v>259</v>
      </c>
      <c r="D58" s="44" t="s">
        <v>304</v>
      </c>
      <c r="E58" s="44">
        <v>125.18</v>
      </c>
      <c r="F58" s="44">
        <v>1455.62</v>
      </c>
      <c r="G58" s="44">
        <v>520.27</v>
      </c>
      <c r="H58" s="44">
        <v>32.43</v>
      </c>
      <c r="I58" s="44">
        <v>7.27</v>
      </c>
      <c r="J58" s="44">
        <v>6.66</v>
      </c>
      <c r="K58" s="44">
        <v>11.83</v>
      </c>
      <c r="L58" s="44">
        <v>298.49</v>
      </c>
      <c r="M58" s="44">
        <v>0.40500000000000003</v>
      </c>
      <c r="N58" s="44">
        <v>6.69</v>
      </c>
      <c r="O58" s="44" t="s">
        <v>263</v>
      </c>
      <c r="P58" s="30">
        <v>3</v>
      </c>
      <c r="Q58" s="44">
        <v>104061.41</v>
      </c>
      <c r="R58" s="44">
        <v>80460.83</v>
      </c>
      <c r="S58" s="44">
        <v>28561.88</v>
      </c>
      <c r="T58" s="44">
        <v>1694.24</v>
      </c>
      <c r="U58" s="44">
        <v>74238.149999999994</v>
      </c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</row>
    <row r="59" spans="1:70" s="5" customFormat="1" ht="17" thickBot="1">
      <c r="A59" s="31">
        <v>1</v>
      </c>
      <c r="B59" s="46">
        <v>98</v>
      </c>
      <c r="C59" s="31" t="s">
        <v>259</v>
      </c>
      <c r="D59" s="46" t="s">
        <v>305</v>
      </c>
      <c r="E59" s="46">
        <v>1908.75</v>
      </c>
      <c r="F59" s="46">
        <v>1509.75</v>
      </c>
      <c r="G59" s="46">
        <v>784.48</v>
      </c>
      <c r="H59" s="46">
        <v>34.15</v>
      </c>
      <c r="I59" s="46">
        <v>18.170000000000002</v>
      </c>
      <c r="J59" s="46">
        <v>15.14</v>
      </c>
      <c r="K59" s="46">
        <v>25.64</v>
      </c>
      <c r="L59" s="46">
        <v>2437.44</v>
      </c>
      <c r="M59" s="46">
        <v>0.30499999999999999</v>
      </c>
      <c r="N59" s="46">
        <v>18.78</v>
      </c>
      <c r="O59" s="46" t="s">
        <v>203</v>
      </c>
      <c r="P59" s="31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</row>
    <row r="60" spans="1:70" s="20" customFormat="1">
      <c r="A60" s="34">
        <v>4</v>
      </c>
      <c r="B60" s="44">
        <v>2</v>
      </c>
      <c r="C60" s="30" t="s">
        <v>259</v>
      </c>
      <c r="D60" s="44" t="s">
        <v>245</v>
      </c>
      <c r="E60" s="44">
        <v>389.27</v>
      </c>
      <c r="F60" s="44">
        <v>1309.57</v>
      </c>
      <c r="G60" s="44">
        <v>1028.6099999999999</v>
      </c>
      <c r="H60" s="44">
        <v>10.99</v>
      </c>
      <c r="I60" s="44">
        <v>7.87</v>
      </c>
      <c r="J60" s="44">
        <v>12.72</v>
      </c>
      <c r="K60" s="44">
        <v>11.83</v>
      </c>
      <c r="L60" s="44">
        <v>437.52</v>
      </c>
      <c r="M60" s="44">
        <v>0.58899999999999997</v>
      </c>
      <c r="N60" s="44">
        <v>13.1</v>
      </c>
      <c r="O60" s="45" t="s">
        <v>203</v>
      </c>
      <c r="P60" s="30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</row>
    <row r="61" spans="1:70" s="20" customFormat="1">
      <c r="A61" s="30">
        <v>4</v>
      </c>
      <c r="B61" s="44">
        <v>4</v>
      </c>
      <c r="C61" s="30" t="s">
        <v>259</v>
      </c>
      <c r="D61" s="44" t="s">
        <v>246</v>
      </c>
      <c r="E61" s="44">
        <v>1024.56</v>
      </c>
      <c r="F61" s="44">
        <v>1215.7</v>
      </c>
      <c r="G61" s="44">
        <v>1024.46</v>
      </c>
      <c r="H61" s="44">
        <v>10.96</v>
      </c>
      <c r="I61" s="44">
        <v>24.23</v>
      </c>
      <c r="J61" s="44">
        <v>16.96</v>
      </c>
      <c r="K61" s="44">
        <v>13.81</v>
      </c>
      <c r="L61" s="44">
        <v>1124.82</v>
      </c>
      <c r="M61" s="44">
        <v>0.437</v>
      </c>
      <c r="N61" s="44">
        <v>26.57</v>
      </c>
      <c r="O61" s="45" t="s">
        <v>203</v>
      </c>
      <c r="P61" s="30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</row>
    <row r="62" spans="1:70" s="20" customFormat="1">
      <c r="A62" s="30">
        <v>4</v>
      </c>
      <c r="B62" s="44">
        <v>6</v>
      </c>
      <c r="C62" s="30" t="s">
        <v>259</v>
      </c>
      <c r="D62" s="44" t="s">
        <v>247</v>
      </c>
      <c r="E62" s="44">
        <v>87.55</v>
      </c>
      <c r="F62" s="44">
        <v>1316.23</v>
      </c>
      <c r="G62" s="44">
        <v>993.23</v>
      </c>
      <c r="H62" s="44">
        <v>12.32</v>
      </c>
      <c r="I62" s="44">
        <v>10.9</v>
      </c>
      <c r="J62" s="44">
        <v>6.66</v>
      </c>
      <c r="K62" s="44">
        <v>7.89</v>
      </c>
      <c r="L62" s="44">
        <v>196.55</v>
      </c>
      <c r="M62" s="44">
        <v>0.48499999999999999</v>
      </c>
      <c r="N62" s="44">
        <v>10.73</v>
      </c>
      <c r="O62" s="45" t="s">
        <v>203</v>
      </c>
      <c r="P62" s="30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</row>
    <row r="63" spans="1:70" s="20" customFormat="1">
      <c r="A63" s="30">
        <v>4</v>
      </c>
      <c r="B63" s="44">
        <v>8</v>
      </c>
      <c r="C63" s="30" t="s">
        <v>259</v>
      </c>
      <c r="D63" s="44" t="s">
        <v>248</v>
      </c>
      <c r="E63" s="44">
        <v>717.77</v>
      </c>
      <c r="F63" s="44">
        <v>1289.74</v>
      </c>
      <c r="G63" s="44">
        <v>1004.28</v>
      </c>
      <c r="H63" s="44">
        <v>12.32</v>
      </c>
      <c r="I63" s="44">
        <v>16.350000000000001</v>
      </c>
      <c r="J63" s="44">
        <v>15.14</v>
      </c>
      <c r="K63" s="44">
        <v>11.83</v>
      </c>
      <c r="L63" s="44">
        <v>826.72</v>
      </c>
      <c r="M63" s="44">
        <v>0.46899999999999997</v>
      </c>
      <c r="N63" s="44">
        <v>19.420000000000002</v>
      </c>
      <c r="O63" s="45" t="s">
        <v>249</v>
      </c>
      <c r="P63" s="30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</row>
    <row r="64" spans="1:70" s="20" customFormat="1">
      <c r="A64" s="30">
        <v>4</v>
      </c>
      <c r="B64" s="44">
        <v>10</v>
      </c>
      <c r="C64" s="30" t="s">
        <v>259</v>
      </c>
      <c r="D64" s="44" t="s">
        <v>250</v>
      </c>
      <c r="E64" s="44">
        <v>1020.22</v>
      </c>
      <c r="F64" s="44">
        <v>1225.04</v>
      </c>
      <c r="G64" s="44">
        <v>963.4</v>
      </c>
      <c r="H64" s="44">
        <v>27.48</v>
      </c>
      <c r="I64" s="44">
        <v>15.14</v>
      </c>
      <c r="J64" s="44">
        <v>21.2</v>
      </c>
      <c r="K64" s="44">
        <v>19.72</v>
      </c>
      <c r="L64" s="44">
        <v>1146.81</v>
      </c>
      <c r="M64" s="44">
        <v>0.42699999999999999</v>
      </c>
      <c r="N64" s="44">
        <v>22.14</v>
      </c>
      <c r="O64" s="44" t="s">
        <v>214</v>
      </c>
      <c r="P64" s="30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</row>
    <row r="65" spans="1:70" s="20" customFormat="1">
      <c r="A65" s="30">
        <v>4</v>
      </c>
      <c r="B65" s="44">
        <v>12</v>
      </c>
      <c r="C65" s="30" t="s">
        <v>259</v>
      </c>
      <c r="D65" s="44" t="s">
        <v>252</v>
      </c>
      <c r="E65" s="44">
        <v>609.96</v>
      </c>
      <c r="F65" s="44">
        <v>1159.6400000000001</v>
      </c>
      <c r="G65" s="44">
        <v>923.46</v>
      </c>
      <c r="H65" s="44">
        <v>33.76</v>
      </c>
      <c r="I65" s="44">
        <v>12.11</v>
      </c>
      <c r="J65" s="44">
        <v>10.3</v>
      </c>
      <c r="K65" s="44">
        <v>13.81</v>
      </c>
      <c r="L65" s="44">
        <v>665.26</v>
      </c>
      <c r="M65" s="44">
        <v>0.52300000000000002</v>
      </c>
      <c r="N65" s="44">
        <v>12.88</v>
      </c>
      <c r="O65" s="44" t="s">
        <v>203</v>
      </c>
      <c r="P65" s="30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</row>
    <row r="66" spans="1:70" s="20" customFormat="1">
      <c r="A66" s="30">
        <v>4</v>
      </c>
      <c r="B66" s="44">
        <v>14</v>
      </c>
      <c r="C66" s="30" t="s">
        <v>259</v>
      </c>
      <c r="D66" s="44" t="s">
        <v>253</v>
      </c>
      <c r="E66" s="44">
        <v>4001.28</v>
      </c>
      <c r="F66" s="44">
        <v>1226.07</v>
      </c>
      <c r="G66" s="44">
        <v>911.6</v>
      </c>
      <c r="H66" s="44">
        <v>23.95</v>
      </c>
      <c r="I66" s="44">
        <v>26.04</v>
      </c>
      <c r="J66" s="44">
        <v>41.8</v>
      </c>
      <c r="K66" s="44">
        <v>31.56</v>
      </c>
      <c r="L66" s="44">
        <v>3469.41</v>
      </c>
      <c r="M66" s="44">
        <v>0.35099999999999998</v>
      </c>
      <c r="N66" s="44">
        <v>41.9</v>
      </c>
      <c r="O66" s="44" t="s">
        <v>256</v>
      </c>
      <c r="P66" s="30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</row>
    <row r="67" spans="1:70" s="20" customFormat="1">
      <c r="A67" s="30">
        <v>4</v>
      </c>
      <c r="B67" s="44">
        <v>16</v>
      </c>
      <c r="C67" s="30" t="s">
        <v>259</v>
      </c>
      <c r="D67" s="44" t="s">
        <v>254</v>
      </c>
      <c r="E67" s="44">
        <v>402.3</v>
      </c>
      <c r="F67" s="44">
        <v>1209.05</v>
      </c>
      <c r="G67" s="44">
        <v>917.46</v>
      </c>
      <c r="H67" s="44">
        <v>34.15</v>
      </c>
      <c r="I67" s="44">
        <v>15.14</v>
      </c>
      <c r="J67" s="44">
        <v>9.69</v>
      </c>
      <c r="K67" s="44">
        <v>11.83</v>
      </c>
      <c r="L67" s="44">
        <v>636.54999999999995</v>
      </c>
      <c r="M67" s="44">
        <v>0.41399999999999998</v>
      </c>
      <c r="N67" s="44">
        <v>14.78</v>
      </c>
      <c r="O67" s="44" t="s">
        <v>256</v>
      </c>
      <c r="P67" s="30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</row>
    <row r="68" spans="1:70" s="20" customFormat="1">
      <c r="A68" s="30">
        <v>4</v>
      </c>
      <c r="B68" s="44">
        <v>18</v>
      </c>
      <c r="C68" s="30" t="s">
        <v>259</v>
      </c>
      <c r="D68" s="44" t="s">
        <v>255</v>
      </c>
      <c r="E68" s="44">
        <v>220.69</v>
      </c>
      <c r="F68" s="44">
        <v>1289.46</v>
      </c>
      <c r="G68" s="44">
        <v>955.1</v>
      </c>
      <c r="H68" s="44">
        <v>42.32</v>
      </c>
      <c r="I68" s="44">
        <v>7.87</v>
      </c>
      <c r="J68" s="44">
        <v>9.69</v>
      </c>
      <c r="K68" s="44">
        <v>11.83</v>
      </c>
      <c r="L68" s="44">
        <v>320.10000000000002</v>
      </c>
      <c r="M68" s="44">
        <v>0.55200000000000005</v>
      </c>
      <c r="N68" s="44">
        <v>9.3000000000000007</v>
      </c>
      <c r="O68" s="45" t="s">
        <v>203</v>
      </c>
      <c r="P68" s="34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</row>
    <row r="69" spans="1:70" s="20" customFormat="1">
      <c r="A69" s="30">
        <v>4</v>
      </c>
      <c r="B69" s="44">
        <v>20</v>
      </c>
      <c r="C69" s="30" t="s">
        <v>259</v>
      </c>
      <c r="D69" s="44" t="s">
        <v>257</v>
      </c>
      <c r="E69" s="44">
        <v>119.39</v>
      </c>
      <c r="F69" s="44">
        <v>1377.31</v>
      </c>
      <c r="G69" s="44">
        <v>1010.77</v>
      </c>
      <c r="H69" s="44">
        <v>42.36</v>
      </c>
      <c r="I69" s="44">
        <v>7.87</v>
      </c>
      <c r="J69" s="44">
        <v>5.45</v>
      </c>
      <c r="K69" s="44">
        <v>11.83</v>
      </c>
      <c r="L69" s="44">
        <v>222.83</v>
      </c>
      <c r="M69" s="44">
        <v>0.52600000000000002</v>
      </c>
      <c r="N69" s="44">
        <v>7.49</v>
      </c>
      <c r="O69" s="45" t="s">
        <v>203</v>
      </c>
      <c r="P69" s="34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</row>
    <row r="70" spans="1:70" s="20" customFormat="1">
      <c r="A70" s="30">
        <v>4</v>
      </c>
      <c r="B70" s="44">
        <v>22</v>
      </c>
      <c r="C70" s="30" t="s">
        <v>259</v>
      </c>
      <c r="D70" s="44" t="s">
        <v>258</v>
      </c>
      <c r="E70" s="44">
        <v>2875.42</v>
      </c>
      <c r="F70" s="44">
        <v>1147.9000000000001</v>
      </c>
      <c r="G70" s="44">
        <v>869.4</v>
      </c>
      <c r="H70" s="44">
        <v>35.299999999999997</v>
      </c>
      <c r="I70" s="44">
        <v>64.8</v>
      </c>
      <c r="J70" s="44">
        <v>55.13</v>
      </c>
      <c r="K70" s="44">
        <v>19.72</v>
      </c>
      <c r="L70" s="44">
        <v>3605.83</v>
      </c>
      <c r="M70" s="44">
        <v>0.27100000000000002</v>
      </c>
      <c r="N70" s="44">
        <v>78.78</v>
      </c>
      <c r="O70" s="45" t="s">
        <v>256</v>
      </c>
      <c r="P70" s="34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</row>
    <row r="71" spans="1:70" s="20" customFormat="1">
      <c r="A71" s="30">
        <v>4</v>
      </c>
      <c r="B71" s="44">
        <v>24</v>
      </c>
      <c r="C71" s="30" t="s">
        <v>259</v>
      </c>
      <c r="D71" s="44" t="s">
        <v>308</v>
      </c>
      <c r="E71" s="44">
        <v>124.45</v>
      </c>
      <c r="F71" s="44">
        <v>1265.53</v>
      </c>
      <c r="G71" s="44">
        <v>929.4</v>
      </c>
      <c r="H71" s="44">
        <v>42.41</v>
      </c>
      <c r="I71" s="44">
        <v>4.8499999999999996</v>
      </c>
      <c r="J71" s="44">
        <v>12.72</v>
      </c>
      <c r="K71" s="44">
        <v>7.89</v>
      </c>
      <c r="L71" s="44">
        <v>279.04000000000002</v>
      </c>
      <c r="M71" s="44">
        <v>0.432</v>
      </c>
      <c r="N71" s="44">
        <v>12.99</v>
      </c>
      <c r="O71" s="45" t="s">
        <v>256</v>
      </c>
      <c r="P71" s="34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</row>
    <row r="72" spans="1:70" s="20" customFormat="1">
      <c r="A72" s="30">
        <v>4</v>
      </c>
      <c r="B72" s="44">
        <v>26</v>
      </c>
      <c r="C72" s="30" t="s">
        <v>259</v>
      </c>
      <c r="D72" s="44" t="s">
        <v>309</v>
      </c>
      <c r="E72" s="44">
        <v>27137.05</v>
      </c>
      <c r="F72" s="44">
        <v>1263.8900000000001</v>
      </c>
      <c r="G72" s="44">
        <v>957.21</v>
      </c>
      <c r="H72" s="44">
        <v>27.86</v>
      </c>
      <c r="I72" s="44">
        <v>89.63</v>
      </c>
      <c r="J72" s="44">
        <v>107.83</v>
      </c>
      <c r="K72" s="44">
        <v>45.36</v>
      </c>
      <c r="L72" s="44">
        <v>20317.23</v>
      </c>
      <c r="M72" s="44">
        <v>0.215</v>
      </c>
      <c r="N72" s="44">
        <v>120.09</v>
      </c>
      <c r="O72" s="45" t="s">
        <v>251</v>
      </c>
      <c r="P72" s="34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</row>
    <row r="73" spans="1:70" s="20" customFormat="1">
      <c r="A73" s="30">
        <v>4</v>
      </c>
      <c r="B73" s="44">
        <v>28</v>
      </c>
      <c r="C73" s="30" t="s">
        <v>259</v>
      </c>
      <c r="D73" s="44" t="s">
        <v>310</v>
      </c>
      <c r="E73" s="44">
        <v>8371.57</v>
      </c>
      <c r="F73" s="44">
        <v>1338.12</v>
      </c>
      <c r="G73" s="44">
        <v>1023.11</v>
      </c>
      <c r="H73" s="44">
        <v>23.59</v>
      </c>
      <c r="I73" s="44">
        <v>58.75</v>
      </c>
      <c r="J73" s="44">
        <v>38.159999999999997</v>
      </c>
      <c r="K73" s="44">
        <v>43.39</v>
      </c>
      <c r="L73" s="44">
        <v>8110.28</v>
      </c>
      <c r="M73" s="44">
        <v>0.246</v>
      </c>
      <c r="N73" s="44">
        <v>61.83</v>
      </c>
      <c r="O73" s="44" t="s">
        <v>214</v>
      </c>
      <c r="P73" s="34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</row>
    <row r="74" spans="1:70" s="20" customFormat="1">
      <c r="A74" s="30">
        <v>4</v>
      </c>
      <c r="B74" s="44">
        <v>30</v>
      </c>
      <c r="C74" s="30" t="s">
        <v>259</v>
      </c>
      <c r="D74" s="44" t="s">
        <v>311</v>
      </c>
      <c r="E74" s="44">
        <v>10249.93</v>
      </c>
      <c r="F74" s="44">
        <v>1256.8</v>
      </c>
      <c r="G74" s="44">
        <v>1028.0899999999999</v>
      </c>
      <c r="H74" s="44">
        <v>21.8</v>
      </c>
      <c r="I74" s="44">
        <v>56.93</v>
      </c>
      <c r="J74" s="44">
        <v>39.380000000000003</v>
      </c>
      <c r="K74" s="44">
        <v>37.47</v>
      </c>
      <c r="L74" s="44">
        <v>8000.46</v>
      </c>
      <c r="M74" s="44">
        <v>0.28499999999999998</v>
      </c>
      <c r="N74" s="44">
        <v>59.78</v>
      </c>
      <c r="O74" s="44" t="s">
        <v>214</v>
      </c>
      <c r="P74" s="34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</row>
    <row r="75" spans="1:70" s="5" customFormat="1" ht="17" thickBot="1">
      <c r="A75" s="31">
        <v>4</v>
      </c>
      <c r="B75" s="46">
        <v>32</v>
      </c>
      <c r="C75" s="31" t="s">
        <v>259</v>
      </c>
      <c r="D75" s="46" t="s">
        <v>312</v>
      </c>
      <c r="E75" s="46">
        <v>2107.7199999999998</v>
      </c>
      <c r="F75" s="46">
        <v>1179.21</v>
      </c>
      <c r="G75" s="46">
        <v>918.52</v>
      </c>
      <c r="H75" s="46">
        <v>39.65</v>
      </c>
      <c r="I75" s="46">
        <v>30.89</v>
      </c>
      <c r="J75" s="46">
        <v>22.41</v>
      </c>
      <c r="K75" s="46">
        <v>17.75</v>
      </c>
      <c r="L75" s="46">
        <v>2328.1999999999998</v>
      </c>
      <c r="M75" s="46">
        <v>0.34100000000000003</v>
      </c>
      <c r="N75" s="46">
        <v>32.64</v>
      </c>
      <c r="O75" s="46" t="s">
        <v>214</v>
      </c>
      <c r="P75" s="31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</row>
    <row r="76" spans="1:70" s="5" customFormat="1" ht="17" thickBot="1">
      <c r="A76" s="31">
        <v>1</v>
      </c>
      <c r="B76" s="46">
        <v>100</v>
      </c>
      <c r="C76" s="31" t="s">
        <v>259</v>
      </c>
      <c r="D76" s="46" t="s">
        <v>306</v>
      </c>
      <c r="E76" s="46">
        <v>9556.0300000000007</v>
      </c>
      <c r="F76" s="46">
        <v>1529.03</v>
      </c>
      <c r="G76" s="46">
        <v>873.83</v>
      </c>
      <c r="H76" s="46">
        <v>23.86</v>
      </c>
      <c r="I76" s="46">
        <v>39.97</v>
      </c>
      <c r="J76" s="46">
        <v>31.5</v>
      </c>
      <c r="K76" s="46">
        <v>31.56</v>
      </c>
      <c r="L76" s="46">
        <v>8201.73</v>
      </c>
      <c r="M76" s="46">
        <v>0.26600000000000001</v>
      </c>
      <c r="N76" s="46">
        <v>41.95</v>
      </c>
      <c r="O76" s="46" t="s">
        <v>203</v>
      </c>
      <c r="P76" s="31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</row>
    <row r="77" spans="1:70" s="20" customFormat="1">
      <c r="A77" s="34">
        <v>5</v>
      </c>
      <c r="B77" s="44">
        <v>2</v>
      </c>
      <c r="C77" s="30" t="s">
        <v>259</v>
      </c>
      <c r="D77" s="44" t="s">
        <v>245</v>
      </c>
      <c r="E77" s="44">
        <v>306.07</v>
      </c>
      <c r="F77" s="44">
        <v>1378.09</v>
      </c>
      <c r="G77" s="44">
        <v>562.66</v>
      </c>
      <c r="H77" s="44">
        <v>18.86</v>
      </c>
      <c r="I77" s="44">
        <v>7.27</v>
      </c>
      <c r="J77" s="44">
        <v>13.33</v>
      </c>
      <c r="K77" s="44">
        <v>11.83</v>
      </c>
      <c r="L77" s="44">
        <v>389.29</v>
      </c>
      <c r="M77" s="44">
        <v>0.56399999999999995</v>
      </c>
      <c r="N77" s="44">
        <v>13.1</v>
      </c>
      <c r="O77" s="45" t="s">
        <v>314</v>
      </c>
      <c r="P77" s="34">
        <v>1</v>
      </c>
      <c r="Q77" s="44">
        <v>71238.64</v>
      </c>
      <c r="R77" s="44">
        <v>98852.44</v>
      </c>
      <c r="S77" s="44">
        <v>41211.86</v>
      </c>
      <c r="T77" s="44">
        <v>2195.04</v>
      </c>
      <c r="U77" s="44">
        <v>57988.71</v>
      </c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</row>
    <row r="78" spans="1:70" s="20" customFormat="1">
      <c r="A78" s="34">
        <v>5</v>
      </c>
      <c r="B78" s="44">
        <v>4</v>
      </c>
      <c r="C78" s="30" t="s">
        <v>259</v>
      </c>
      <c r="D78" s="44" t="s">
        <v>246</v>
      </c>
      <c r="E78" s="44">
        <v>456.57</v>
      </c>
      <c r="F78" s="44">
        <v>1393.05</v>
      </c>
      <c r="G78" s="44">
        <v>582.33000000000004</v>
      </c>
      <c r="H78" s="44">
        <v>22.86</v>
      </c>
      <c r="I78" s="44">
        <v>11.51</v>
      </c>
      <c r="J78" s="44">
        <v>12.72</v>
      </c>
      <c r="K78" s="44">
        <v>15.78</v>
      </c>
      <c r="L78" s="44">
        <v>518.32000000000005</v>
      </c>
      <c r="M78" s="44">
        <v>0.55300000000000005</v>
      </c>
      <c r="N78" s="44">
        <v>16.329999999999998</v>
      </c>
      <c r="O78" s="45" t="s">
        <v>314</v>
      </c>
      <c r="P78" s="34">
        <v>1</v>
      </c>
      <c r="Q78" s="30">
        <v>71238.64</v>
      </c>
      <c r="R78" s="30">
        <v>98852.44</v>
      </c>
      <c r="S78" s="30">
        <v>41211.86</v>
      </c>
      <c r="T78" s="30">
        <v>2195.04</v>
      </c>
      <c r="U78" s="44">
        <v>57988.71</v>
      </c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</row>
    <row r="79" spans="1:70" s="20" customFormat="1">
      <c r="A79" s="34">
        <v>5</v>
      </c>
      <c r="B79" s="44">
        <v>6</v>
      </c>
      <c r="C79" s="30" t="s">
        <v>259</v>
      </c>
      <c r="D79" s="44" t="s">
        <v>247</v>
      </c>
      <c r="E79" s="44">
        <v>533.26</v>
      </c>
      <c r="F79" s="44">
        <v>1323.36</v>
      </c>
      <c r="G79" s="44">
        <v>535.15</v>
      </c>
      <c r="H79" s="44">
        <v>25.08</v>
      </c>
      <c r="I79" s="44">
        <v>10.9</v>
      </c>
      <c r="J79" s="44">
        <v>13.93</v>
      </c>
      <c r="K79" s="44">
        <v>13.81</v>
      </c>
      <c r="L79" s="44">
        <v>656.32</v>
      </c>
      <c r="M79" s="44">
        <v>0.48499999999999999</v>
      </c>
      <c r="N79" s="44">
        <v>14.37</v>
      </c>
      <c r="O79" s="45" t="s">
        <v>314</v>
      </c>
      <c r="P79" s="34">
        <v>1</v>
      </c>
      <c r="Q79" s="44">
        <v>71238.64</v>
      </c>
      <c r="R79" s="44">
        <v>98852.44</v>
      </c>
      <c r="S79" s="44">
        <v>41211.86</v>
      </c>
      <c r="T79" s="44">
        <v>2195.04</v>
      </c>
      <c r="U79" s="44">
        <v>57988.71</v>
      </c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</row>
    <row r="80" spans="1:70" s="20" customFormat="1">
      <c r="A80" s="34">
        <v>5</v>
      </c>
      <c r="B80" s="44">
        <v>8</v>
      </c>
      <c r="C80" s="30" t="s">
        <v>259</v>
      </c>
      <c r="D80" s="44" t="s">
        <v>248</v>
      </c>
      <c r="E80" s="44">
        <v>1860.99</v>
      </c>
      <c r="F80" s="44">
        <v>1358.1</v>
      </c>
      <c r="G80" s="44">
        <v>555.22</v>
      </c>
      <c r="H80" s="44">
        <v>22.83</v>
      </c>
      <c r="I80" s="44">
        <v>28.46</v>
      </c>
      <c r="J80" s="44">
        <v>21.2</v>
      </c>
      <c r="K80" s="44">
        <v>19.72</v>
      </c>
      <c r="L80" s="44">
        <v>1871.97</v>
      </c>
      <c r="M80" s="44">
        <v>0.39100000000000001</v>
      </c>
      <c r="N80" s="44">
        <v>31.16</v>
      </c>
      <c r="O80" s="45" t="s">
        <v>314</v>
      </c>
      <c r="P80" s="34">
        <v>1</v>
      </c>
      <c r="Q80" s="30">
        <v>71238.64</v>
      </c>
      <c r="R80" s="30">
        <v>98852.44</v>
      </c>
      <c r="S80" s="30">
        <v>41211.86</v>
      </c>
      <c r="T80" s="30">
        <v>2195.04</v>
      </c>
      <c r="U80" s="44">
        <v>57988.71</v>
      </c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</row>
    <row r="81" spans="1:70" s="20" customFormat="1">
      <c r="A81" s="34">
        <v>5</v>
      </c>
      <c r="B81" s="44">
        <v>10</v>
      </c>
      <c r="C81" s="30" t="s">
        <v>259</v>
      </c>
      <c r="D81" s="44" t="s">
        <v>250</v>
      </c>
      <c r="E81" s="44">
        <v>1824.09</v>
      </c>
      <c r="F81" s="44">
        <v>1337.53</v>
      </c>
      <c r="G81" s="44">
        <v>526.84</v>
      </c>
      <c r="H81" s="44">
        <v>26.58</v>
      </c>
      <c r="I81" s="44">
        <v>27.25</v>
      </c>
      <c r="J81" s="44">
        <v>16.96</v>
      </c>
      <c r="K81" s="44">
        <v>17.75</v>
      </c>
      <c r="L81" s="44">
        <v>2089.6999999999998</v>
      </c>
      <c r="M81" s="44">
        <v>0.34499999999999997</v>
      </c>
      <c r="N81" s="44">
        <v>27.62</v>
      </c>
      <c r="O81" s="45" t="s">
        <v>263</v>
      </c>
      <c r="P81" s="34">
        <v>1</v>
      </c>
      <c r="Q81" s="30">
        <v>71238.64</v>
      </c>
      <c r="R81" s="30">
        <v>98852.44</v>
      </c>
      <c r="S81" s="30">
        <v>41211.86</v>
      </c>
      <c r="T81" s="30">
        <v>2195.04</v>
      </c>
      <c r="U81" s="44">
        <v>57988.71</v>
      </c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</row>
    <row r="82" spans="1:70" s="20" customFormat="1">
      <c r="A82" s="34">
        <v>5</v>
      </c>
      <c r="B82" s="44">
        <v>12</v>
      </c>
      <c r="C82" s="30" t="s">
        <v>259</v>
      </c>
      <c r="D82" s="44" t="s">
        <v>252</v>
      </c>
      <c r="E82" s="44">
        <v>522.41</v>
      </c>
      <c r="F82" s="44">
        <v>1411.79</v>
      </c>
      <c r="G82" s="44">
        <v>571.59</v>
      </c>
      <c r="H82" s="44">
        <v>28.12</v>
      </c>
      <c r="I82" s="44">
        <v>12.72</v>
      </c>
      <c r="J82" s="44">
        <v>11.51</v>
      </c>
      <c r="K82" s="44">
        <v>9.86</v>
      </c>
      <c r="L82" s="44">
        <v>588.1</v>
      </c>
      <c r="M82" s="44">
        <v>0.53300000000000003</v>
      </c>
      <c r="N82" s="44">
        <v>14.33</v>
      </c>
      <c r="O82" s="45" t="s">
        <v>263</v>
      </c>
      <c r="P82" s="34">
        <v>2</v>
      </c>
      <c r="Q82" s="44">
        <v>78866.39</v>
      </c>
      <c r="R82" s="44">
        <v>235733.02</v>
      </c>
      <c r="S82" s="44">
        <v>88477.61</v>
      </c>
      <c r="T82" s="44">
        <v>5271.4</v>
      </c>
      <c r="U82" s="44">
        <v>104346.57</v>
      </c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</row>
    <row r="83" spans="1:70" s="20" customFormat="1">
      <c r="A83" s="34">
        <v>5</v>
      </c>
      <c r="B83" s="44">
        <v>14</v>
      </c>
      <c r="C83" s="30" t="s">
        <v>259</v>
      </c>
      <c r="D83" s="44" t="s">
        <v>253</v>
      </c>
      <c r="E83" s="44">
        <v>966.67</v>
      </c>
      <c r="F83" s="44">
        <v>1427.56</v>
      </c>
      <c r="G83" s="44">
        <v>605.95000000000005</v>
      </c>
      <c r="H83" s="44">
        <v>31.57</v>
      </c>
      <c r="I83" s="44">
        <v>10.3</v>
      </c>
      <c r="J83" s="44">
        <v>27.87</v>
      </c>
      <c r="K83" s="44">
        <v>13.81</v>
      </c>
      <c r="L83" s="44">
        <v>1120.0899999999999</v>
      </c>
      <c r="M83" s="44">
        <v>0.42199999999999999</v>
      </c>
      <c r="N83" s="44">
        <v>29.53</v>
      </c>
      <c r="O83" s="45" t="s">
        <v>314</v>
      </c>
      <c r="P83" s="34">
        <v>2</v>
      </c>
      <c r="Q83" s="45">
        <v>78866.39</v>
      </c>
      <c r="R83" s="45">
        <v>235733.02</v>
      </c>
      <c r="S83" s="45">
        <v>88477.61</v>
      </c>
      <c r="T83" s="45">
        <v>5271.4</v>
      </c>
      <c r="U83" s="45">
        <v>104346.57</v>
      </c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</row>
    <row r="84" spans="1:70" s="5" customFormat="1" ht="17" thickBot="1">
      <c r="A84" s="31">
        <v>5</v>
      </c>
      <c r="B84" s="46">
        <v>16</v>
      </c>
      <c r="C84" s="31" t="s">
        <v>259</v>
      </c>
      <c r="D84" s="46" t="s">
        <v>254</v>
      </c>
      <c r="E84" s="46">
        <v>2059.25</v>
      </c>
      <c r="F84" s="46">
        <v>1399.62</v>
      </c>
      <c r="G84" s="46">
        <v>592.33000000000004</v>
      </c>
      <c r="H84" s="46">
        <v>34.75</v>
      </c>
      <c r="I84" s="46">
        <v>23.01</v>
      </c>
      <c r="J84" s="46">
        <v>21.2</v>
      </c>
      <c r="K84" s="46">
        <v>19.72</v>
      </c>
      <c r="L84" s="46">
        <v>2094.2600000000002</v>
      </c>
      <c r="M84" s="46">
        <v>0.374</v>
      </c>
      <c r="N84" s="46">
        <v>25.38</v>
      </c>
      <c r="O84" s="46" t="s">
        <v>263</v>
      </c>
      <c r="P84" s="31">
        <v>2</v>
      </c>
      <c r="Q84" s="46">
        <v>78866.39</v>
      </c>
      <c r="R84" s="46">
        <v>235733.02</v>
      </c>
      <c r="S84" s="46">
        <v>88477.61</v>
      </c>
      <c r="T84" s="46">
        <v>5271.4</v>
      </c>
      <c r="U84" s="46">
        <v>104346.57</v>
      </c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</row>
    <row r="85" spans="1:70" s="32" customFormat="1">
      <c r="A85" s="34">
        <v>3</v>
      </c>
      <c r="B85" s="30">
        <v>2</v>
      </c>
      <c r="C85" s="30" t="s">
        <v>393</v>
      </c>
      <c r="D85" s="30" t="s">
        <v>260</v>
      </c>
      <c r="E85" s="30">
        <v>243.12</v>
      </c>
      <c r="F85" s="30">
        <v>953.8</v>
      </c>
      <c r="G85" s="30">
        <v>647.15</v>
      </c>
      <c r="H85" s="30">
        <v>69.7</v>
      </c>
      <c r="I85" s="30">
        <v>8.48</v>
      </c>
      <c r="J85" s="30">
        <v>8.48</v>
      </c>
      <c r="K85" s="30">
        <v>9.86</v>
      </c>
      <c r="L85" s="30">
        <v>369.54</v>
      </c>
      <c r="M85" s="30">
        <v>0.51</v>
      </c>
      <c r="N85" s="30">
        <v>9.0299999999999994</v>
      </c>
      <c r="O85" s="34" t="s">
        <v>263</v>
      </c>
      <c r="P85" s="34">
        <v>4</v>
      </c>
      <c r="Q85" s="44">
        <v>117705.69</v>
      </c>
      <c r="R85" s="44">
        <v>940.91</v>
      </c>
      <c r="S85" s="44">
        <v>631.78</v>
      </c>
      <c r="T85" s="44">
        <v>59.95</v>
      </c>
      <c r="U85" s="44">
        <v>59124.51</v>
      </c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</row>
    <row r="86" spans="1:70" s="32" customFormat="1">
      <c r="A86" s="34">
        <v>3</v>
      </c>
      <c r="B86" s="30">
        <v>4</v>
      </c>
      <c r="C86" s="30" t="s">
        <v>393</v>
      </c>
      <c r="D86" s="30" t="s">
        <v>261</v>
      </c>
      <c r="E86" s="30">
        <v>185.96</v>
      </c>
      <c r="F86" s="30">
        <v>951.91</v>
      </c>
      <c r="G86" s="30">
        <v>656.17</v>
      </c>
      <c r="H86" s="30">
        <v>69.819999999999993</v>
      </c>
      <c r="I86" s="30">
        <v>6.66</v>
      </c>
      <c r="J86" s="30">
        <v>8.48</v>
      </c>
      <c r="K86" s="30">
        <v>9.86</v>
      </c>
      <c r="L86" s="30">
        <v>345.74</v>
      </c>
      <c r="M86" s="30">
        <v>0.45600000000000002</v>
      </c>
      <c r="N86" s="30">
        <v>8.89</v>
      </c>
      <c r="O86" s="34" t="s">
        <v>263</v>
      </c>
      <c r="P86" s="34">
        <v>4</v>
      </c>
      <c r="Q86" s="44">
        <v>117705.69</v>
      </c>
      <c r="R86" s="44">
        <v>940.91</v>
      </c>
      <c r="S86" s="44">
        <v>631.78</v>
      </c>
      <c r="T86" s="44">
        <v>59.95</v>
      </c>
      <c r="U86" s="44">
        <v>59124.51</v>
      </c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</row>
    <row r="87" spans="1:70" s="32" customFormat="1">
      <c r="A87" s="34">
        <v>3</v>
      </c>
      <c r="B87" s="30">
        <v>6</v>
      </c>
      <c r="C87" s="30" t="s">
        <v>393</v>
      </c>
      <c r="D87" s="30" t="s">
        <v>262</v>
      </c>
      <c r="E87" s="30">
        <v>682.34</v>
      </c>
      <c r="F87" s="30">
        <v>920.33</v>
      </c>
      <c r="G87" s="30">
        <v>650.20000000000005</v>
      </c>
      <c r="H87" s="30">
        <v>71.28</v>
      </c>
      <c r="I87" s="30">
        <v>15.75</v>
      </c>
      <c r="J87" s="30">
        <v>10.9</v>
      </c>
      <c r="K87" s="30">
        <v>13.81</v>
      </c>
      <c r="L87" s="30">
        <v>776.35</v>
      </c>
      <c r="M87" s="30">
        <v>0.48299999999999998</v>
      </c>
      <c r="N87" s="30">
        <v>16.21</v>
      </c>
      <c r="O87" s="34" t="s">
        <v>263</v>
      </c>
      <c r="P87" s="34">
        <v>4</v>
      </c>
      <c r="Q87" s="44">
        <v>117705.69</v>
      </c>
      <c r="R87" s="44">
        <v>940.91</v>
      </c>
      <c r="S87" s="44">
        <v>631.78</v>
      </c>
      <c r="T87" s="44">
        <v>59.95</v>
      </c>
      <c r="U87" s="44">
        <v>59124.51</v>
      </c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</row>
    <row r="88" spans="1:70" s="20" customFormat="1">
      <c r="A88" s="34">
        <v>3</v>
      </c>
      <c r="B88" s="44">
        <v>8</v>
      </c>
      <c r="C88" s="44" t="s">
        <v>393</v>
      </c>
      <c r="D88" s="44" t="s">
        <v>264</v>
      </c>
      <c r="E88" s="44">
        <v>1378.43</v>
      </c>
      <c r="F88" s="44">
        <v>902.18</v>
      </c>
      <c r="G88" s="44">
        <v>593.01</v>
      </c>
      <c r="H88" s="44">
        <v>74.040000000000006</v>
      </c>
      <c r="I88" s="44">
        <v>15.14</v>
      </c>
      <c r="J88" s="44">
        <v>13.93</v>
      </c>
      <c r="K88" s="44">
        <v>19.72</v>
      </c>
      <c r="L88" s="44">
        <v>1323.67</v>
      </c>
      <c r="M88" s="44">
        <v>0.45300000000000001</v>
      </c>
      <c r="N88" s="44">
        <v>16.260000000000002</v>
      </c>
      <c r="O88" s="45" t="s">
        <v>419</v>
      </c>
      <c r="P88" s="34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</row>
    <row r="89" spans="1:70" s="32" customFormat="1">
      <c r="A89" s="34">
        <v>3</v>
      </c>
      <c r="B89" s="30">
        <v>10</v>
      </c>
      <c r="C89" s="30" t="s">
        <v>393</v>
      </c>
      <c r="D89" s="30" t="s">
        <v>265</v>
      </c>
      <c r="E89" s="30">
        <v>650.5</v>
      </c>
      <c r="F89" s="30">
        <v>967.7</v>
      </c>
      <c r="G89" s="30">
        <v>641.91</v>
      </c>
      <c r="H89" s="30">
        <v>75.75</v>
      </c>
      <c r="I89" s="30">
        <v>8.48</v>
      </c>
      <c r="J89" s="30">
        <v>13.93</v>
      </c>
      <c r="K89" s="30">
        <v>19.72</v>
      </c>
      <c r="L89" s="30">
        <v>717.1</v>
      </c>
      <c r="M89" s="30">
        <v>0.50600000000000001</v>
      </c>
      <c r="N89" s="30">
        <v>14.12</v>
      </c>
      <c r="O89" s="34" t="s">
        <v>263</v>
      </c>
      <c r="P89" s="34">
        <v>4</v>
      </c>
      <c r="Q89" s="45">
        <v>117705.69</v>
      </c>
      <c r="R89" s="45">
        <v>940.91</v>
      </c>
      <c r="S89" s="45">
        <v>631.78</v>
      </c>
      <c r="T89" s="45">
        <v>59.95</v>
      </c>
      <c r="U89" s="45">
        <v>59124.51</v>
      </c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</row>
    <row r="90" spans="1:70" s="32" customFormat="1">
      <c r="A90" s="34">
        <v>3</v>
      </c>
      <c r="B90" s="30">
        <v>12</v>
      </c>
      <c r="C90" s="30" t="s">
        <v>393</v>
      </c>
      <c r="D90" s="30" t="s">
        <v>266</v>
      </c>
      <c r="E90" s="30">
        <v>404.48</v>
      </c>
      <c r="F90" s="30">
        <v>973.78</v>
      </c>
      <c r="G90" s="30">
        <v>652.95000000000005</v>
      </c>
      <c r="H90" s="30">
        <v>78.97</v>
      </c>
      <c r="I90" s="30">
        <v>7.27</v>
      </c>
      <c r="J90" s="30">
        <v>12.12</v>
      </c>
      <c r="K90" s="30">
        <v>13.81</v>
      </c>
      <c r="L90" s="30">
        <v>524.37</v>
      </c>
      <c r="M90" s="30">
        <v>0.504</v>
      </c>
      <c r="N90" s="30">
        <v>12.35</v>
      </c>
      <c r="O90" s="34" t="s">
        <v>263</v>
      </c>
      <c r="P90" s="34">
        <v>4</v>
      </c>
      <c r="Q90" s="45">
        <v>117705.69</v>
      </c>
      <c r="R90" s="45">
        <v>940.91</v>
      </c>
      <c r="S90" s="45">
        <v>631.78</v>
      </c>
      <c r="T90" s="45">
        <v>59.95</v>
      </c>
      <c r="U90" s="45">
        <v>59124.51</v>
      </c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</row>
    <row r="91" spans="1:70" s="32" customFormat="1">
      <c r="A91" s="34">
        <v>3</v>
      </c>
      <c r="B91" s="30">
        <v>14</v>
      </c>
      <c r="C91" s="30" t="s">
        <v>393</v>
      </c>
      <c r="D91" s="30" t="s">
        <v>267</v>
      </c>
      <c r="E91" s="30">
        <v>2402.3000000000002</v>
      </c>
      <c r="F91" s="30">
        <v>930.31</v>
      </c>
      <c r="G91" s="30">
        <v>594.01</v>
      </c>
      <c r="H91" s="30">
        <v>72.37</v>
      </c>
      <c r="I91" s="30">
        <v>29.68</v>
      </c>
      <c r="J91" s="30">
        <v>24.84</v>
      </c>
      <c r="K91" s="30">
        <v>21.69</v>
      </c>
      <c r="L91" s="30">
        <v>2148.06</v>
      </c>
      <c r="M91" s="30">
        <v>0.40400000000000003</v>
      </c>
      <c r="N91" s="30">
        <v>35.25</v>
      </c>
      <c r="O91" s="34" t="s">
        <v>263</v>
      </c>
      <c r="P91" s="34">
        <v>4</v>
      </c>
      <c r="Q91" s="45">
        <v>117705.69</v>
      </c>
      <c r="R91" s="45">
        <v>940.91</v>
      </c>
      <c r="S91" s="45">
        <v>631.78</v>
      </c>
      <c r="T91" s="45">
        <v>59.95</v>
      </c>
      <c r="U91" s="45">
        <v>59124.51</v>
      </c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</row>
    <row r="92" spans="1:70" s="32" customFormat="1">
      <c r="A92" s="34">
        <v>3</v>
      </c>
      <c r="B92" s="30">
        <v>16</v>
      </c>
      <c r="C92" s="30" t="s">
        <v>393</v>
      </c>
      <c r="D92" s="30" t="s">
        <v>273</v>
      </c>
      <c r="E92" s="30">
        <v>2927.63</v>
      </c>
      <c r="F92" s="30">
        <v>920.81</v>
      </c>
      <c r="G92" s="30">
        <v>622.04</v>
      </c>
      <c r="H92" s="30">
        <v>73.37</v>
      </c>
      <c r="I92" s="30">
        <v>33.92</v>
      </c>
      <c r="J92" s="30">
        <v>19.989999999999998</v>
      </c>
      <c r="K92" s="30">
        <v>19.72</v>
      </c>
      <c r="L92" s="30">
        <v>3351.4</v>
      </c>
      <c r="M92" s="30">
        <v>0.29499999999999998</v>
      </c>
      <c r="N92" s="30">
        <v>34.409999999999997</v>
      </c>
      <c r="O92" s="34" t="s">
        <v>263</v>
      </c>
      <c r="P92" s="34">
        <v>4</v>
      </c>
      <c r="Q92" s="45">
        <v>117705.69</v>
      </c>
      <c r="R92" s="45">
        <v>940.91</v>
      </c>
      <c r="S92" s="45">
        <v>631.78</v>
      </c>
      <c r="T92" s="45">
        <v>59.95</v>
      </c>
      <c r="U92" s="45">
        <v>59124.51</v>
      </c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</row>
    <row r="93" spans="1:70" s="32" customFormat="1">
      <c r="A93" s="34">
        <v>3</v>
      </c>
      <c r="B93" s="30">
        <v>18</v>
      </c>
      <c r="C93" s="30" t="s">
        <v>393</v>
      </c>
      <c r="D93" s="30" t="s">
        <v>268</v>
      </c>
      <c r="E93" s="30">
        <v>303.18</v>
      </c>
      <c r="F93" s="30">
        <v>932.46</v>
      </c>
      <c r="G93" s="30">
        <v>666.29</v>
      </c>
      <c r="H93" s="30">
        <v>79.05</v>
      </c>
      <c r="I93" s="30">
        <v>10.3</v>
      </c>
      <c r="J93" s="30">
        <v>9.09</v>
      </c>
      <c r="K93" s="30">
        <v>11.83</v>
      </c>
      <c r="L93" s="30">
        <v>432.44</v>
      </c>
      <c r="M93" s="30">
        <v>0.505</v>
      </c>
      <c r="N93" s="30">
        <v>10.08</v>
      </c>
      <c r="O93" s="34" t="s">
        <v>263</v>
      </c>
      <c r="P93" s="34">
        <v>4</v>
      </c>
      <c r="Q93" s="45">
        <v>117705.69</v>
      </c>
      <c r="R93" s="45">
        <v>940.91</v>
      </c>
      <c r="S93" s="45">
        <v>631.78</v>
      </c>
      <c r="T93" s="45">
        <v>59.95</v>
      </c>
      <c r="U93" s="45">
        <v>59124.51</v>
      </c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</row>
    <row r="94" spans="1:70" s="33" customFormat="1" ht="17" thickBot="1">
      <c r="A94" s="31">
        <v>3</v>
      </c>
      <c r="B94" s="31">
        <v>20</v>
      </c>
      <c r="C94" s="31" t="s">
        <v>393</v>
      </c>
      <c r="D94" s="31" t="s">
        <v>269</v>
      </c>
      <c r="E94" s="31">
        <v>194.64</v>
      </c>
      <c r="F94" s="31">
        <v>975.06</v>
      </c>
      <c r="G94" s="31">
        <v>668.53</v>
      </c>
      <c r="H94" s="31">
        <v>79.56</v>
      </c>
      <c r="I94" s="31">
        <v>6.66</v>
      </c>
      <c r="J94" s="31">
        <v>9.09</v>
      </c>
      <c r="K94" s="31">
        <v>13.81</v>
      </c>
      <c r="L94" s="31">
        <v>328.16</v>
      </c>
      <c r="M94" s="31">
        <v>0.495</v>
      </c>
      <c r="N94" s="31">
        <v>9.2200000000000006</v>
      </c>
      <c r="O94" s="31" t="s">
        <v>263</v>
      </c>
      <c r="P94" s="31">
        <v>4</v>
      </c>
      <c r="Q94" s="46">
        <v>117705.69</v>
      </c>
      <c r="R94" s="46">
        <v>940.91</v>
      </c>
      <c r="S94" s="46">
        <v>631.78</v>
      </c>
      <c r="T94" s="46">
        <v>59.95</v>
      </c>
      <c r="U94" s="46">
        <v>59124.51</v>
      </c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</row>
    <row r="95" spans="1:70" s="20" customFormat="1">
      <c r="A95" s="34">
        <v>4</v>
      </c>
      <c r="B95" s="44">
        <v>2</v>
      </c>
      <c r="C95" s="44" t="s">
        <v>393</v>
      </c>
      <c r="D95" s="44" t="s">
        <v>245</v>
      </c>
      <c r="E95" s="44">
        <v>225.76</v>
      </c>
      <c r="F95" s="44">
        <v>878.39</v>
      </c>
      <c r="G95" s="44">
        <v>965.53</v>
      </c>
      <c r="H95" s="44">
        <v>71.39</v>
      </c>
      <c r="I95" s="44">
        <v>7.27</v>
      </c>
      <c r="J95" s="44">
        <v>10.9</v>
      </c>
      <c r="K95" s="44">
        <v>9.86</v>
      </c>
      <c r="L95" s="44">
        <v>529.16999999999996</v>
      </c>
      <c r="M95" s="44">
        <v>0.33900000000000002</v>
      </c>
      <c r="N95" s="44">
        <v>10.91</v>
      </c>
      <c r="O95" s="45" t="s">
        <v>256</v>
      </c>
      <c r="P95" s="34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</row>
    <row r="96" spans="1:70" s="20" customFormat="1">
      <c r="A96" s="34">
        <v>4</v>
      </c>
      <c r="B96" s="44">
        <v>4</v>
      </c>
      <c r="C96" s="44" t="s">
        <v>393</v>
      </c>
      <c r="D96" s="44" t="s">
        <v>246</v>
      </c>
      <c r="E96" s="44">
        <v>136.76</v>
      </c>
      <c r="F96" s="44">
        <v>863.73</v>
      </c>
      <c r="G96" s="44">
        <v>934.27</v>
      </c>
      <c r="H96" s="44">
        <v>75</v>
      </c>
      <c r="I96" s="44">
        <v>5.45</v>
      </c>
      <c r="J96" s="44">
        <v>7.27</v>
      </c>
      <c r="K96" s="44">
        <v>9.86</v>
      </c>
      <c r="L96" s="44">
        <v>269.81</v>
      </c>
      <c r="M96" s="44">
        <v>0.47599999999999998</v>
      </c>
      <c r="N96" s="44">
        <v>7.36</v>
      </c>
      <c r="O96" s="45" t="s">
        <v>203</v>
      </c>
      <c r="P96" s="34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</row>
    <row r="97" spans="1:70" s="20" customFormat="1">
      <c r="A97" s="34">
        <v>4</v>
      </c>
      <c r="B97" s="44">
        <v>6</v>
      </c>
      <c r="C97" s="44" t="s">
        <v>393</v>
      </c>
      <c r="D97" s="44" t="s">
        <v>247</v>
      </c>
      <c r="E97" s="44">
        <v>151.22999999999999</v>
      </c>
      <c r="F97" s="44">
        <v>876.94</v>
      </c>
      <c r="G97" s="44">
        <v>1022.46</v>
      </c>
      <c r="H97" s="44">
        <v>76.010000000000005</v>
      </c>
      <c r="I97" s="44">
        <v>12.72</v>
      </c>
      <c r="J97" s="44">
        <v>6.06</v>
      </c>
      <c r="K97" s="44">
        <v>13.81</v>
      </c>
      <c r="L97" s="44">
        <v>370.25</v>
      </c>
      <c r="M97" s="44">
        <v>0.371</v>
      </c>
      <c r="N97" s="44">
        <v>14.91</v>
      </c>
      <c r="O97" s="45" t="s">
        <v>203</v>
      </c>
      <c r="P97" s="34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</row>
    <row r="98" spans="1:70" s="20" customFormat="1">
      <c r="A98" s="34">
        <v>4</v>
      </c>
      <c r="B98" s="44">
        <v>8</v>
      </c>
      <c r="C98" s="44" t="s">
        <v>393</v>
      </c>
      <c r="D98" s="44" t="s">
        <v>248</v>
      </c>
      <c r="E98" s="44">
        <v>2658.45</v>
      </c>
      <c r="F98" s="44">
        <v>988.16</v>
      </c>
      <c r="G98" s="44">
        <v>1066.93</v>
      </c>
      <c r="H98" s="44">
        <v>75.05</v>
      </c>
      <c r="I98" s="44">
        <v>29.07</v>
      </c>
      <c r="J98" s="44">
        <v>23.63</v>
      </c>
      <c r="K98" s="44">
        <v>23.67</v>
      </c>
      <c r="L98" s="44">
        <v>2538.4699999999998</v>
      </c>
      <c r="M98" s="44">
        <v>0.36599999999999999</v>
      </c>
      <c r="N98" s="44">
        <v>36.979999999999997</v>
      </c>
      <c r="O98" s="45" t="s">
        <v>203</v>
      </c>
      <c r="P98" s="34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</row>
    <row r="99" spans="1:70" s="20" customFormat="1">
      <c r="A99" s="34">
        <v>4</v>
      </c>
      <c r="B99" s="44">
        <v>10</v>
      </c>
      <c r="C99" s="44" t="s">
        <v>393</v>
      </c>
      <c r="D99" s="44" t="s">
        <v>250</v>
      </c>
      <c r="E99" s="44">
        <v>478.29</v>
      </c>
      <c r="F99" s="44">
        <v>872.49</v>
      </c>
      <c r="G99" s="44">
        <v>942.37</v>
      </c>
      <c r="H99" s="44">
        <v>72.69</v>
      </c>
      <c r="I99" s="44">
        <v>10.9</v>
      </c>
      <c r="J99" s="44">
        <v>10.3</v>
      </c>
      <c r="K99" s="44">
        <v>19.72</v>
      </c>
      <c r="L99" s="44">
        <v>664.21</v>
      </c>
      <c r="M99" s="44">
        <v>0.44500000000000001</v>
      </c>
      <c r="N99" s="44">
        <v>14.01</v>
      </c>
      <c r="O99" s="45" t="s">
        <v>256</v>
      </c>
      <c r="P99" s="34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</row>
    <row r="100" spans="1:70" s="20" customFormat="1">
      <c r="A100" s="34">
        <v>4</v>
      </c>
      <c r="B100" s="44">
        <v>12</v>
      </c>
      <c r="C100" s="44" t="s">
        <v>393</v>
      </c>
      <c r="D100" s="44" t="s">
        <v>252</v>
      </c>
      <c r="E100" s="44">
        <v>10778.53</v>
      </c>
      <c r="F100" s="44">
        <v>883.9</v>
      </c>
      <c r="G100" s="44">
        <v>1055.49</v>
      </c>
      <c r="H100" s="44">
        <v>66.14</v>
      </c>
      <c r="I100" s="44">
        <v>47.85</v>
      </c>
      <c r="J100" s="44">
        <v>54.52</v>
      </c>
      <c r="K100" s="44">
        <v>41.42</v>
      </c>
      <c r="L100" s="44">
        <v>8421.91</v>
      </c>
      <c r="M100" s="44">
        <v>0.28000000000000003</v>
      </c>
      <c r="N100" s="44">
        <v>64.38</v>
      </c>
      <c r="O100" s="45" t="s">
        <v>214</v>
      </c>
      <c r="P100" s="34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</row>
    <row r="101" spans="1:70" s="5" customFormat="1" ht="17" thickBot="1">
      <c r="A101" s="31">
        <v>4</v>
      </c>
      <c r="B101" s="46">
        <v>14</v>
      </c>
      <c r="C101" s="46" t="s">
        <v>393</v>
      </c>
      <c r="D101" s="46" t="s">
        <v>253</v>
      </c>
      <c r="E101" s="46">
        <v>18211.21</v>
      </c>
      <c r="F101" s="46">
        <v>934.89</v>
      </c>
      <c r="G101" s="46">
        <v>997.85</v>
      </c>
      <c r="H101" s="46">
        <v>54.88</v>
      </c>
      <c r="I101" s="46">
        <v>73.89</v>
      </c>
      <c r="J101" s="46">
        <v>101.17</v>
      </c>
      <c r="K101" s="46">
        <v>51.28</v>
      </c>
      <c r="L101" s="46">
        <v>15825.23</v>
      </c>
      <c r="M101" s="46">
        <v>0.21199999999999999</v>
      </c>
      <c r="N101" s="46">
        <v>111.64</v>
      </c>
      <c r="O101" s="46" t="s">
        <v>214</v>
      </c>
      <c r="P101" s="31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</row>
    <row r="102" spans="1:70" s="32" customFormat="1">
      <c r="A102" s="34">
        <v>5</v>
      </c>
      <c r="B102" s="30">
        <v>14</v>
      </c>
      <c r="C102" s="30" t="s">
        <v>393</v>
      </c>
      <c r="D102" s="30" t="s">
        <v>253</v>
      </c>
      <c r="E102" s="30">
        <v>243.85</v>
      </c>
      <c r="F102" s="30">
        <v>940.6</v>
      </c>
      <c r="G102" s="30">
        <v>582.01</v>
      </c>
      <c r="H102" s="30">
        <v>62.34</v>
      </c>
      <c r="I102" s="30">
        <v>18.78</v>
      </c>
      <c r="J102" s="30">
        <v>4.8499999999999996</v>
      </c>
      <c r="K102" s="30">
        <v>7.89</v>
      </c>
      <c r="L102" s="30">
        <v>488.27</v>
      </c>
      <c r="M102" s="30">
        <v>0.38700000000000001</v>
      </c>
      <c r="N102" s="30">
        <v>18.32</v>
      </c>
      <c r="O102" s="34" t="s">
        <v>263</v>
      </c>
      <c r="P102" s="34">
        <v>4</v>
      </c>
      <c r="Q102" s="44">
        <v>117705.69</v>
      </c>
      <c r="R102" s="44">
        <v>940.91</v>
      </c>
      <c r="S102" s="44">
        <v>631.78</v>
      </c>
      <c r="T102" s="44">
        <v>59.95</v>
      </c>
      <c r="U102" s="44">
        <v>59124.51</v>
      </c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</row>
    <row r="103" spans="1:70" s="32" customFormat="1">
      <c r="A103" s="34">
        <v>5</v>
      </c>
      <c r="B103" s="30">
        <v>16</v>
      </c>
      <c r="C103" s="30" t="s">
        <v>393</v>
      </c>
      <c r="D103" s="30" t="s">
        <v>254</v>
      </c>
      <c r="E103" s="30">
        <v>696.09</v>
      </c>
      <c r="F103" s="30">
        <v>962.27</v>
      </c>
      <c r="G103" s="30">
        <v>634.52</v>
      </c>
      <c r="H103" s="30">
        <v>60.75</v>
      </c>
      <c r="I103" s="30">
        <v>9.08</v>
      </c>
      <c r="J103" s="30">
        <v>32.11</v>
      </c>
      <c r="K103" s="30">
        <v>13.81</v>
      </c>
      <c r="L103" s="30">
        <v>1086.03</v>
      </c>
      <c r="M103" s="30">
        <v>0.35</v>
      </c>
      <c r="N103" s="30">
        <v>32.39</v>
      </c>
      <c r="O103" s="34" t="s">
        <v>263</v>
      </c>
      <c r="P103" s="34">
        <v>4</v>
      </c>
      <c r="Q103" s="44">
        <v>117705.69</v>
      </c>
      <c r="R103" s="44">
        <v>940.91</v>
      </c>
      <c r="S103" s="44">
        <v>631.78</v>
      </c>
      <c r="T103" s="44">
        <v>59.95</v>
      </c>
      <c r="U103" s="44">
        <v>59124.51</v>
      </c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</row>
    <row r="104" spans="1:70" s="20" customFormat="1">
      <c r="A104" s="34">
        <v>5</v>
      </c>
      <c r="B104" s="44">
        <v>18</v>
      </c>
      <c r="C104" s="44" t="s">
        <v>393</v>
      </c>
      <c r="D104" s="44" t="s">
        <v>255</v>
      </c>
      <c r="E104" s="44">
        <v>303.91000000000003</v>
      </c>
      <c r="F104" s="44">
        <v>964.59</v>
      </c>
      <c r="G104" s="44">
        <v>580.16</v>
      </c>
      <c r="H104" s="44">
        <v>63.55</v>
      </c>
      <c r="I104" s="44">
        <v>18.78</v>
      </c>
      <c r="J104" s="44">
        <v>5.45</v>
      </c>
      <c r="K104" s="44">
        <v>13.81</v>
      </c>
      <c r="L104" s="44">
        <v>505.71</v>
      </c>
      <c r="M104" s="44">
        <v>0.432</v>
      </c>
      <c r="N104" s="44">
        <v>18.29</v>
      </c>
      <c r="O104" s="45" t="s">
        <v>256</v>
      </c>
      <c r="P104" s="34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</row>
    <row r="105" spans="1:70" s="20" customFormat="1">
      <c r="A105" s="34">
        <v>5</v>
      </c>
      <c r="B105" s="44">
        <v>20</v>
      </c>
      <c r="C105" s="44" t="s">
        <v>393</v>
      </c>
      <c r="D105" s="44" t="s">
        <v>257</v>
      </c>
      <c r="E105" s="44">
        <v>1187.4000000000001</v>
      </c>
      <c r="F105" s="44">
        <v>990.12</v>
      </c>
      <c r="G105" s="44">
        <v>605.71</v>
      </c>
      <c r="H105" s="44">
        <v>67.319999999999993</v>
      </c>
      <c r="I105" s="44">
        <v>22.41</v>
      </c>
      <c r="J105" s="44">
        <v>26.05</v>
      </c>
      <c r="K105" s="44">
        <v>15.78</v>
      </c>
      <c r="L105" s="44">
        <v>1629.28</v>
      </c>
      <c r="M105" s="44">
        <v>0.33300000000000002</v>
      </c>
      <c r="N105" s="44">
        <v>33.57</v>
      </c>
      <c r="O105" s="45" t="s">
        <v>249</v>
      </c>
      <c r="P105" s="34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</row>
    <row r="106" spans="1:70" s="32" customFormat="1">
      <c r="A106" s="34">
        <v>5</v>
      </c>
      <c r="B106" s="30">
        <v>22</v>
      </c>
      <c r="C106" s="30" t="s">
        <v>393</v>
      </c>
      <c r="D106" s="30" t="s">
        <v>258</v>
      </c>
      <c r="E106" s="30">
        <v>2086.1</v>
      </c>
      <c r="F106" s="30">
        <v>930.06</v>
      </c>
      <c r="G106" s="30">
        <v>644.38</v>
      </c>
      <c r="H106" s="30">
        <v>67.180000000000007</v>
      </c>
      <c r="I106" s="30">
        <v>32.71</v>
      </c>
      <c r="J106" s="30">
        <v>19.39</v>
      </c>
      <c r="K106" s="30">
        <v>17.75</v>
      </c>
      <c r="L106" s="30">
        <v>2819.93</v>
      </c>
      <c r="M106" s="30">
        <v>0.28000000000000003</v>
      </c>
      <c r="N106" s="30">
        <v>32.479999999999997</v>
      </c>
      <c r="O106" s="34" t="s">
        <v>294</v>
      </c>
      <c r="P106" s="34">
        <v>4</v>
      </c>
      <c r="Q106" s="44">
        <v>117705.69</v>
      </c>
      <c r="R106" s="44">
        <v>940.91</v>
      </c>
      <c r="S106" s="44">
        <v>631.78</v>
      </c>
      <c r="T106" s="44">
        <v>59.95</v>
      </c>
      <c r="U106" s="44">
        <v>59124.51</v>
      </c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</row>
    <row r="107" spans="1:70" s="20" customFormat="1">
      <c r="A107" s="34">
        <v>5</v>
      </c>
      <c r="B107" s="44">
        <v>24</v>
      </c>
      <c r="C107" s="44" t="s">
        <v>393</v>
      </c>
      <c r="D107" s="44" t="s">
        <v>308</v>
      </c>
      <c r="E107" s="44">
        <v>174.38</v>
      </c>
      <c r="F107" s="44">
        <v>1051.1400000000001</v>
      </c>
      <c r="G107" s="44">
        <v>443.37</v>
      </c>
      <c r="H107" s="44">
        <v>70.42</v>
      </c>
      <c r="I107" s="44">
        <v>10.3</v>
      </c>
      <c r="J107" s="44">
        <v>8.48</v>
      </c>
      <c r="K107" s="44">
        <v>11.83</v>
      </c>
      <c r="L107" s="44">
        <v>393.2</v>
      </c>
      <c r="M107" s="44">
        <v>0.38400000000000001</v>
      </c>
      <c r="N107" s="44">
        <v>12.02</v>
      </c>
      <c r="O107" s="45" t="s">
        <v>251</v>
      </c>
      <c r="P107" s="34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</row>
    <row r="108" spans="1:70" s="20" customFormat="1">
      <c r="A108" s="34">
        <v>5</v>
      </c>
      <c r="B108" s="44">
        <v>26</v>
      </c>
      <c r="C108" s="44" t="s">
        <v>393</v>
      </c>
      <c r="D108" s="44" t="s">
        <v>309</v>
      </c>
      <c r="E108" s="44">
        <v>621.55999999999995</v>
      </c>
      <c r="F108" s="44">
        <v>987.56</v>
      </c>
      <c r="G108" s="44">
        <v>639.1</v>
      </c>
      <c r="H108" s="44">
        <v>70.95</v>
      </c>
      <c r="I108" s="44">
        <v>13.93</v>
      </c>
      <c r="J108" s="44">
        <v>18.170000000000002</v>
      </c>
      <c r="K108" s="44">
        <v>15.78</v>
      </c>
      <c r="L108" s="44">
        <v>1106.4100000000001</v>
      </c>
      <c r="M108" s="44">
        <v>0.318</v>
      </c>
      <c r="N108" s="44">
        <v>17.68</v>
      </c>
      <c r="O108" s="45" t="s">
        <v>203</v>
      </c>
      <c r="P108" s="34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</row>
    <row r="109" spans="1:70" s="20" customFormat="1">
      <c r="A109" s="34">
        <v>5</v>
      </c>
      <c r="B109" s="44">
        <v>28</v>
      </c>
      <c r="C109" s="44" t="s">
        <v>393</v>
      </c>
      <c r="D109" s="44" t="s">
        <v>310</v>
      </c>
      <c r="E109" s="44">
        <v>484.08</v>
      </c>
      <c r="F109" s="44">
        <v>933.05</v>
      </c>
      <c r="G109" s="44">
        <v>627.70000000000005</v>
      </c>
      <c r="H109" s="44">
        <v>66.87</v>
      </c>
      <c r="I109" s="44">
        <v>9.08</v>
      </c>
      <c r="J109" s="44">
        <v>12.12</v>
      </c>
      <c r="K109" s="44">
        <v>13.81</v>
      </c>
      <c r="L109" s="44">
        <v>722.03</v>
      </c>
      <c r="M109" s="44">
        <v>0.41299999999999998</v>
      </c>
      <c r="N109" s="44">
        <v>11.93</v>
      </c>
      <c r="O109" s="45" t="s">
        <v>256</v>
      </c>
      <c r="P109" s="34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</row>
    <row r="110" spans="1:70" s="20" customFormat="1">
      <c r="A110" s="34">
        <v>5</v>
      </c>
      <c r="B110" s="44">
        <v>30</v>
      </c>
      <c r="C110" s="44" t="s">
        <v>393</v>
      </c>
      <c r="D110" s="44" t="s">
        <v>311</v>
      </c>
      <c r="E110" s="44">
        <v>3711.27</v>
      </c>
      <c r="F110" s="44">
        <v>1040.5</v>
      </c>
      <c r="G110" s="44">
        <v>429.9</v>
      </c>
      <c r="H110" s="44">
        <v>66.73</v>
      </c>
      <c r="I110" s="44">
        <v>41.79</v>
      </c>
      <c r="J110" s="44">
        <v>36.950000000000003</v>
      </c>
      <c r="K110" s="44">
        <v>33.53</v>
      </c>
      <c r="L110" s="44">
        <v>4563.0200000000004</v>
      </c>
      <c r="M110" s="44">
        <v>0.254</v>
      </c>
      <c r="N110" s="44">
        <v>42.21</v>
      </c>
      <c r="O110" s="45" t="s">
        <v>214</v>
      </c>
      <c r="P110" s="34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</row>
    <row r="111" spans="1:70" s="32" customFormat="1">
      <c r="A111" s="34">
        <v>5</v>
      </c>
      <c r="B111" s="30">
        <v>32</v>
      </c>
      <c r="C111" s="30" t="s">
        <v>393</v>
      </c>
      <c r="D111" s="30" t="s">
        <v>312</v>
      </c>
      <c r="E111" s="30">
        <v>5311.84</v>
      </c>
      <c r="F111" s="30">
        <v>946.38</v>
      </c>
      <c r="G111" s="30">
        <v>613.33000000000004</v>
      </c>
      <c r="H111" s="30">
        <v>66.86</v>
      </c>
      <c r="I111" s="30">
        <v>30.28</v>
      </c>
      <c r="J111" s="30">
        <v>36.35</v>
      </c>
      <c r="K111" s="30">
        <v>37.47</v>
      </c>
      <c r="L111" s="30">
        <v>5680.95</v>
      </c>
      <c r="M111" s="30">
        <v>0.25900000000000001</v>
      </c>
      <c r="N111" s="30">
        <v>36.369999999999997</v>
      </c>
      <c r="O111" s="34" t="s">
        <v>263</v>
      </c>
      <c r="P111" s="34">
        <v>4</v>
      </c>
      <c r="Q111" s="44">
        <v>117705.69</v>
      </c>
      <c r="R111" s="44">
        <v>940.91</v>
      </c>
      <c r="S111" s="44">
        <v>631.78</v>
      </c>
      <c r="T111" s="44">
        <v>59.95</v>
      </c>
      <c r="U111" s="44">
        <v>59124.51</v>
      </c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</row>
    <row r="112" spans="1:70" s="32" customFormat="1">
      <c r="A112" s="34">
        <v>5</v>
      </c>
      <c r="B112" s="30">
        <v>34</v>
      </c>
      <c r="C112" s="30" t="s">
        <v>393</v>
      </c>
      <c r="D112" s="30" t="s">
        <v>420</v>
      </c>
      <c r="E112" s="30">
        <v>77237.710000000006</v>
      </c>
      <c r="F112" s="30">
        <v>945.5</v>
      </c>
      <c r="G112" s="30">
        <v>446.88</v>
      </c>
      <c r="H112" s="30">
        <v>57.48</v>
      </c>
      <c r="I112" s="30">
        <v>119.31</v>
      </c>
      <c r="J112" s="30">
        <v>143.57</v>
      </c>
      <c r="K112" s="30">
        <v>53.25</v>
      </c>
      <c r="L112" s="30">
        <v>67340.36</v>
      </c>
      <c r="M112" s="30">
        <v>0.13</v>
      </c>
      <c r="N112" s="30">
        <v>159.68</v>
      </c>
      <c r="O112" s="34" t="s">
        <v>249</v>
      </c>
      <c r="P112" s="34">
        <v>5</v>
      </c>
      <c r="Q112" s="44">
        <v>33423.15</v>
      </c>
      <c r="R112" s="44">
        <v>916.23</v>
      </c>
      <c r="S112" s="44">
        <v>441.85</v>
      </c>
      <c r="T112" s="44">
        <v>57.18</v>
      </c>
      <c r="U112" s="44">
        <v>23801.24</v>
      </c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</row>
    <row r="113" spans="1:70" s="32" customFormat="1">
      <c r="A113" s="34">
        <v>5</v>
      </c>
      <c r="B113" s="30">
        <v>36</v>
      </c>
      <c r="C113" s="30" t="s">
        <v>393</v>
      </c>
      <c r="D113" s="30" t="s">
        <v>421</v>
      </c>
      <c r="E113" s="30">
        <v>316.93</v>
      </c>
      <c r="F113" s="30">
        <v>931.29</v>
      </c>
      <c r="G113" s="30">
        <v>581.29</v>
      </c>
      <c r="H113" s="30">
        <v>78.14</v>
      </c>
      <c r="I113" s="30">
        <v>9.08</v>
      </c>
      <c r="J113" s="30">
        <v>9.69</v>
      </c>
      <c r="K113" s="30">
        <v>13.81</v>
      </c>
      <c r="L113" s="30">
        <v>526.14</v>
      </c>
      <c r="M113" s="30">
        <v>0.42699999999999999</v>
      </c>
      <c r="N113" s="30">
        <v>12.23</v>
      </c>
      <c r="O113" s="34" t="s">
        <v>263</v>
      </c>
      <c r="P113" s="34">
        <v>4</v>
      </c>
      <c r="Q113" s="45">
        <v>117705.69</v>
      </c>
      <c r="R113" s="45">
        <v>940.91</v>
      </c>
      <c r="S113" s="45">
        <v>631.78</v>
      </c>
      <c r="T113" s="45">
        <v>59.95</v>
      </c>
      <c r="U113" s="45">
        <v>59124.51</v>
      </c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</row>
    <row r="114" spans="1:70" s="32" customFormat="1">
      <c r="A114" s="34">
        <v>5</v>
      </c>
      <c r="B114" s="30">
        <v>38</v>
      </c>
      <c r="C114" s="30" t="s">
        <v>393</v>
      </c>
      <c r="D114" s="30" t="s">
        <v>422</v>
      </c>
      <c r="E114" s="30">
        <v>125.9</v>
      </c>
      <c r="F114" s="30">
        <v>971.14</v>
      </c>
      <c r="G114" s="30">
        <v>630.88</v>
      </c>
      <c r="H114" s="30">
        <v>76.05</v>
      </c>
      <c r="I114" s="30">
        <v>6.06</v>
      </c>
      <c r="J114" s="30">
        <v>7.27</v>
      </c>
      <c r="K114" s="30">
        <v>11.83</v>
      </c>
      <c r="L114" s="30">
        <v>307.44</v>
      </c>
      <c r="M114" s="30">
        <v>0.39500000000000002</v>
      </c>
      <c r="N114" s="30">
        <v>8.31</v>
      </c>
      <c r="O114" s="34" t="s">
        <v>263</v>
      </c>
      <c r="P114" s="34">
        <v>4</v>
      </c>
      <c r="Q114" s="45">
        <v>117705.69</v>
      </c>
      <c r="R114" s="45">
        <v>940.91</v>
      </c>
      <c r="S114" s="45">
        <v>631.78</v>
      </c>
      <c r="T114" s="45">
        <v>59.95</v>
      </c>
      <c r="U114" s="45">
        <v>59124.51</v>
      </c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</row>
    <row r="115" spans="1:70" s="32" customFormat="1">
      <c r="A115" s="34">
        <v>5</v>
      </c>
      <c r="B115" s="30">
        <v>40</v>
      </c>
      <c r="C115" s="30" t="s">
        <v>393</v>
      </c>
      <c r="D115" s="30" t="s">
        <v>423</v>
      </c>
      <c r="E115" s="30">
        <v>248.19</v>
      </c>
      <c r="F115" s="30">
        <v>911.67</v>
      </c>
      <c r="G115" s="30">
        <v>581.92999999999995</v>
      </c>
      <c r="H115" s="30">
        <v>75.77</v>
      </c>
      <c r="I115" s="30">
        <v>9.08</v>
      </c>
      <c r="J115" s="30">
        <v>9.09</v>
      </c>
      <c r="K115" s="30">
        <v>11.83</v>
      </c>
      <c r="L115" s="30">
        <v>449.29</v>
      </c>
      <c r="M115" s="30">
        <v>0.42499999999999999</v>
      </c>
      <c r="N115" s="30">
        <v>10.27</v>
      </c>
      <c r="O115" s="34" t="s">
        <v>263</v>
      </c>
      <c r="P115" s="34">
        <v>4</v>
      </c>
      <c r="Q115" s="45">
        <v>117705.69</v>
      </c>
      <c r="R115" s="45">
        <v>940.91</v>
      </c>
      <c r="S115" s="45">
        <v>631.78</v>
      </c>
      <c r="T115" s="45">
        <v>59.95</v>
      </c>
      <c r="U115" s="45">
        <v>59124.51</v>
      </c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</row>
    <row r="116" spans="1:70" s="32" customFormat="1">
      <c r="A116" s="34">
        <v>5</v>
      </c>
      <c r="B116" s="30">
        <v>42</v>
      </c>
      <c r="C116" s="30" t="s">
        <v>393</v>
      </c>
      <c r="D116" s="30" t="s">
        <v>424</v>
      </c>
      <c r="E116" s="30">
        <v>396.52</v>
      </c>
      <c r="F116" s="30">
        <v>961.96</v>
      </c>
      <c r="G116" s="30">
        <v>609.57000000000005</v>
      </c>
      <c r="H116" s="30">
        <v>77.19</v>
      </c>
      <c r="I116" s="30">
        <v>11.51</v>
      </c>
      <c r="J116" s="30">
        <v>12.12</v>
      </c>
      <c r="K116" s="30">
        <v>17.75</v>
      </c>
      <c r="L116" s="30">
        <v>667.46</v>
      </c>
      <c r="M116" s="30">
        <v>0.39100000000000001</v>
      </c>
      <c r="N116" s="30">
        <v>13.47</v>
      </c>
      <c r="O116" s="34" t="s">
        <v>263</v>
      </c>
      <c r="P116" s="34">
        <v>4</v>
      </c>
      <c r="Q116" s="45">
        <v>117705.69</v>
      </c>
      <c r="R116" s="45">
        <v>940.91</v>
      </c>
      <c r="S116" s="45">
        <v>631.78</v>
      </c>
      <c r="T116" s="45">
        <v>59.95</v>
      </c>
      <c r="U116" s="45">
        <v>59124.51</v>
      </c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</row>
    <row r="117" spans="1:70" s="33" customFormat="1" ht="17" thickBot="1">
      <c r="A117" s="31">
        <v>5</v>
      </c>
      <c r="B117" s="31">
        <v>44</v>
      </c>
      <c r="C117" s="31" t="s">
        <v>393</v>
      </c>
      <c r="D117" s="31" t="s">
        <v>425</v>
      </c>
      <c r="E117" s="31">
        <v>564.4</v>
      </c>
      <c r="F117" s="31">
        <v>959.83</v>
      </c>
      <c r="G117" s="31">
        <v>618.72</v>
      </c>
      <c r="H117" s="31">
        <v>77.67</v>
      </c>
      <c r="I117" s="31">
        <v>10.3</v>
      </c>
      <c r="J117" s="31">
        <v>12.72</v>
      </c>
      <c r="K117" s="31">
        <v>17.75</v>
      </c>
      <c r="L117" s="31">
        <v>906</v>
      </c>
      <c r="M117" s="31">
        <v>0.36499999999999999</v>
      </c>
      <c r="N117" s="31">
        <v>13.97</v>
      </c>
      <c r="O117" s="31" t="s">
        <v>263</v>
      </c>
      <c r="P117" s="31">
        <v>4</v>
      </c>
      <c r="Q117" s="46">
        <v>117705.69</v>
      </c>
      <c r="R117" s="46">
        <v>940.91</v>
      </c>
      <c r="S117" s="46">
        <v>631.78</v>
      </c>
      <c r="T117" s="46">
        <v>59.95</v>
      </c>
      <c r="U117" s="46">
        <v>59124.51</v>
      </c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</row>
    <row r="118" spans="1:70" s="20" customFormat="1">
      <c r="A118" s="34">
        <v>1</v>
      </c>
      <c r="B118" s="44">
        <v>2</v>
      </c>
      <c r="C118" s="44" t="s">
        <v>393</v>
      </c>
      <c r="D118" s="44" t="s">
        <v>209</v>
      </c>
      <c r="E118" s="44">
        <v>311.14</v>
      </c>
      <c r="F118" s="44">
        <v>1078.1199999999999</v>
      </c>
      <c r="G118" s="44">
        <v>978.59</v>
      </c>
      <c r="H118" s="44">
        <v>42.94</v>
      </c>
      <c r="I118" s="44">
        <v>9.69</v>
      </c>
      <c r="J118" s="44">
        <v>11.51</v>
      </c>
      <c r="K118" s="44">
        <v>11.83</v>
      </c>
      <c r="L118" s="44">
        <v>632.98</v>
      </c>
      <c r="M118" s="44">
        <v>0.35099999999999998</v>
      </c>
      <c r="N118" s="44">
        <v>11.66</v>
      </c>
      <c r="O118" s="45" t="s">
        <v>203</v>
      </c>
      <c r="P118" s="30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</row>
    <row r="119" spans="1:70" s="20" customFormat="1">
      <c r="A119" s="34">
        <v>1</v>
      </c>
      <c r="B119" s="44">
        <v>4</v>
      </c>
      <c r="C119" s="44" t="s">
        <v>393</v>
      </c>
      <c r="D119" s="44" t="s">
        <v>210</v>
      </c>
      <c r="E119" s="44">
        <v>105.64</v>
      </c>
      <c r="F119" s="44">
        <v>1051.08</v>
      </c>
      <c r="G119" s="44">
        <v>940.77</v>
      </c>
      <c r="H119" s="44">
        <v>43.06</v>
      </c>
      <c r="I119" s="44">
        <v>6.06</v>
      </c>
      <c r="J119" s="44">
        <v>7.88</v>
      </c>
      <c r="K119" s="44">
        <v>11.83</v>
      </c>
      <c r="L119" s="44">
        <v>250.79</v>
      </c>
      <c r="M119" s="44">
        <v>0.43099999999999999</v>
      </c>
      <c r="N119" s="44">
        <v>8.36</v>
      </c>
      <c r="O119" s="45" t="s">
        <v>203</v>
      </c>
      <c r="P119" s="30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</row>
    <row r="120" spans="1:70" s="32" customFormat="1">
      <c r="A120" s="34">
        <v>1</v>
      </c>
      <c r="B120" s="30">
        <v>6</v>
      </c>
      <c r="C120" s="30" t="s">
        <v>393</v>
      </c>
      <c r="D120" s="30" t="s">
        <v>211</v>
      </c>
      <c r="E120" s="30">
        <v>496.38</v>
      </c>
      <c r="F120" s="30">
        <v>972.33</v>
      </c>
      <c r="G120" s="30">
        <v>616.33000000000004</v>
      </c>
      <c r="H120" s="30">
        <v>48.17</v>
      </c>
      <c r="I120" s="30">
        <v>15.14</v>
      </c>
      <c r="J120" s="30">
        <v>18.170000000000002</v>
      </c>
      <c r="K120" s="30">
        <v>11.83</v>
      </c>
      <c r="L120" s="30">
        <v>1206.01</v>
      </c>
      <c r="M120" s="30">
        <v>0.251</v>
      </c>
      <c r="N120" s="30">
        <v>20.63</v>
      </c>
      <c r="O120" s="34" t="s">
        <v>263</v>
      </c>
      <c r="P120" s="30">
        <v>4</v>
      </c>
      <c r="Q120" s="44">
        <v>117705.69</v>
      </c>
      <c r="R120" s="44">
        <v>940.91</v>
      </c>
      <c r="S120" s="44">
        <v>631.78</v>
      </c>
      <c r="T120" s="44">
        <v>59.95</v>
      </c>
      <c r="U120" s="44">
        <v>59124.51</v>
      </c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</row>
    <row r="121" spans="1:70" s="20" customFormat="1">
      <c r="A121" s="34">
        <v>1</v>
      </c>
      <c r="B121" s="44">
        <v>8</v>
      </c>
      <c r="C121" s="44" t="s">
        <v>393</v>
      </c>
      <c r="D121" s="44" t="s">
        <v>241</v>
      </c>
      <c r="E121" s="44">
        <v>98.41</v>
      </c>
      <c r="F121" s="44">
        <v>1127.3599999999999</v>
      </c>
      <c r="G121" s="44">
        <v>914.03</v>
      </c>
      <c r="H121" s="44">
        <v>47.13</v>
      </c>
      <c r="I121" s="44">
        <v>4.8499999999999996</v>
      </c>
      <c r="J121" s="44">
        <v>6.66</v>
      </c>
      <c r="K121" s="44">
        <v>9.86</v>
      </c>
      <c r="L121" s="44">
        <v>207.19</v>
      </c>
      <c r="M121" s="44">
        <v>0.498</v>
      </c>
      <c r="N121" s="44">
        <v>6.91</v>
      </c>
      <c r="O121" s="45" t="s">
        <v>203</v>
      </c>
      <c r="P121" s="30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</row>
    <row r="122" spans="1:70" s="20" customFormat="1">
      <c r="A122" s="34">
        <v>1</v>
      </c>
      <c r="B122" s="44">
        <v>10</v>
      </c>
      <c r="C122" s="44" t="s">
        <v>393</v>
      </c>
      <c r="D122" s="44" t="s">
        <v>242</v>
      </c>
      <c r="E122" s="44">
        <v>884.95</v>
      </c>
      <c r="F122" s="44">
        <v>1050.94</v>
      </c>
      <c r="G122" s="44">
        <v>926.28</v>
      </c>
      <c r="H122" s="44">
        <v>45.84</v>
      </c>
      <c r="I122" s="44">
        <v>15.75</v>
      </c>
      <c r="J122" s="44">
        <v>15.14</v>
      </c>
      <c r="K122" s="44">
        <v>17.75</v>
      </c>
      <c r="L122" s="44">
        <v>1521.2</v>
      </c>
      <c r="M122" s="44">
        <v>0.29299999999999998</v>
      </c>
      <c r="N122" s="44">
        <v>16.12</v>
      </c>
      <c r="O122" s="45" t="s">
        <v>203</v>
      </c>
      <c r="P122" s="30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</row>
    <row r="123" spans="1:70" s="32" customFormat="1">
      <c r="A123" s="34">
        <v>1</v>
      </c>
      <c r="B123" s="30">
        <v>12</v>
      </c>
      <c r="C123" s="30" t="s">
        <v>393</v>
      </c>
      <c r="D123" s="30" t="s">
        <v>243</v>
      </c>
      <c r="E123" s="30">
        <v>261.94</v>
      </c>
      <c r="F123" s="30">
        <v>956.5</v>
      </c>
      <c r="G123" s="30">
        <v>609.53</v>
      </c>
      <c r="H123" s="30">
        <v>47.65</v>
      </c>
      <c r="I123" s="30">
        <v>10.9</v>
      </c>
      <c r="J123" s="30">
        <v>10.9</v>
      </c>
      <c r="K123" s="30">
        <v>11.83</v>
      </c>
      <c r="L123" s="30">
        <v>660.21</v>
      </c>
      <c r="M123" s="30">
        <v>0.3</v>
      </c>
      <c r="N123" s="30">
        <v>11.55</v>
      </c>
      <c r="O123" s="34" t="s">
        <v>263</v>
      </c>
      <c r="P123" s="30">
        <v>4</v>
      </c>
      <c r="Q123" s="44">
        <v>117705.69</v>
      </c>
      <c r="R123" s="44">
        <v>940.91</v>
      </c>
      <c r="S123" s="44">
        <v>631.78</v>
      </c>
      <c r="T123" s="44">
        <v>59.95</v>
      </c>
      <c r="U123" s="44">
        <v>59124.51</v>
      </c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</row>
    <row r="124" spans="1:70" s="20" customFormat="1">
      <c r="A124" s="34">
        <v>1</v>
      </c>
      <c r="B124" s="44">
        <v>14</v>
      </c>
      <c r="C124" s="44" t="s">
        <v>393</v>
      </c>
      <c r="D124" s="44" t="s">
        <v>244</v>
      </c>
      <c r="E124" s="44">
        <v>2560.0500000000002</v>
      </c>
      <c r="F124" s="44">
        <v>1092.7</v>
      </c>
      <c r="G124" s="44">
        <v>966.93</v>
      </c>
      <c r="H124" s="44">
        <v>52.62</v>
      </c>
      <c r="I124" s="44">
        <v>21.8</v>
      </c>
      <c r="J124" s="44">
        <v>16.36</v>
      </c>
      <c r="K124" s="44">
        <v>23.67</v>
      </c>
      <c r="L124" s="44">
        <v>3029.97</v>
      </c>
      <c r="M124" s="44">
        <v>0.29899999999999999</v>
      </c>
      <c r="N124" s="44">
        <v>21.71</v>
      </c>
      <c r="O124" s="45" t="s">
        <v>203</v>
      </c>
      <c r="P124" s="30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</row>
    <row r="125" spans="1:70" s="32" customFormat="1">
      <c r="A125" s="34">
        <v>1</v>
      </c>
      <c r="B125" s="30">
        <v>16</v>
      </c>
      <c r="C125" s="30" t="s">
        <v>393</v>
      </c>
      <c r="D125" s="30" t="s">
        <v>307</v>
      </c>
      <c r="E125" s="30">
        <v>246.02</v>
      </c>
      <c r="F125" s="30">
        <v>959.81</v>
      </c>
      <c r="G125" s="30">
        <v>653.64</v>
      </c>
      <c r="H125" s="30">
        <v>52.07</v>
      </c>
      <c r="I125" s="30">
        <v>10.3</v>
      </c>
      <c r="J125" s="30">
        <v>9.09</v>
      </c>
      <c r="K125" s="30">
        <v>11.83</v>
      </c>
      <c r="L125" s="30">
        <v>581.61</v>
      </c>
      <c r="M125" s="30">
        <v>0.32600000000000001</v>
      </c>
      <c r="N125" s="30">
        <v>11.44</v>
      </c>
      <c r="O125" s="34" t="s">
        <v>263</v>
      </c>
      <c r="P125" s="30">
        <v>4</v>
      </c>
      <c r="Q125" s="44">
        <v>117705.69</v>
      </c>
      <c r="R125" s="44">
        <v>940.91</v>
      </c>
      <c r="S125" s="44">
        <v>631.78</v>
      </c>
      <c r="T125" s="44">
        <v>59.95</v>
      </c>
      <c r="U125" s="44">
        <v>59124.51</v>
      </c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</row>
    <row r="126" spans="1:70" s="32" customFormat="1">
      <c r="A126" s="34">
        <v>1</v>
      </c>
      <c r="B126" s="30">
        <v>18</v>
      </c>
      <c r="C126" s="30" t="s">
        <v>393</v>
      </c>
      <c r="D126" s="30" t="s">
        <v>274</v>
      </c>
      <c r="E126" s="30">
        <v>138.93</v>
      </c>
      <c r="F126" s="30">
        <v>970.86</v>
      </c>
      <c r="G126" s="30">
        <v>670.07</v>
      </c>
      <c r="H126" s="30">
        <v>58.22</v>
      </c>
      <c r="I126" s="30">
        <v>9.69</v>
      </c>
      <c r="J126" s="30">
        <v>7.88</v>
      </c>
      <c r="K126" s="30">
        <v>11.83</v>
      </c>
      <c r="L126" s="30">
        <v>456.52</v>
      </c>
      <c r="M126" s="30">
        <v>0.28399999999999997</v>
      </c>
      <c r="N126" s="30">
        <v>10.130000000000001</v>
      </c>
      <c r="O126" s="34" t="s">
        <v>263</v>
      </c>
      <c r="P126" s="30">
        <v>4</v>
      </c>
      <c r="Q126" s="44">
        <v>117705.69</v>
      </c>
      <c r="R126" s="44">
        <v>940.91</v>
      </c>
      <c r="S126" s="44">
        <v>631.78</v>
      </c>
      <c r="T126" s="44">
        <v>59.95</v>
      </c>
      <c r="U126" s="44">
        <v>59124.51</v>
      </c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</row>
    <row r="127" spans="1:70" s="20" customFormat="1">
      <c r="A127" s="34">
        <v>1</v>
      </c>
      <c r="B127" s="44">
        <v>20</v>
      </c>
      <c r="C127" s="44" t="s">
        <v>393</v>
      </c>
      <c r="D127" s="44" t="s">
        <v>275</v>
      </c>
      <c r="E127" s="44">
        <v>10122.24</v>
      </c>
      <c r="F127" s="44">
        <v>1168.94</v>
      </c>
      <c r="G127" s="44">
        <v>926.67</v>
      </c>
      <c r="H127" s="44">
        <v>49</v>
      </c>
      <c r="I127" s="44">
        <v>43.61</v>
      </c>
      <c r="J127" s="44">
        <v>53.31</v>
      </c>
      <c r="K127" s="44">
        <v>25.64</v>
      </c>
      <c r="L127" s="44">
        <v>13217.39</v>
      </c>
      <c r="M127" s="44">
        <v>0.17100000000000001</v>
      </c>
      <c r="N127" s="44">
        <v>59.03</v>
      </c>
      <c r="O127" s="45" t="s">
        <v>203</v>
      </c>
      <c r="P127" s="30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</row>
    <row r="128" spans="1:70" s="20" customFormat="1">
      <c r="A128" s="34">
        <v>1</v>
      </c>
      <c r="B128" s="44">
        <v>22</v>
      </c>
      <c r="C128" s="44" t="s">
        <v>393</v>
      </c>
      <c r="D128" s="44" t="s">
        <v>276</v>
      </c>
      <c r="E128" s="44">
        <v>971.05</v>
      </c>
      <c r="F128" s="44">
        <v>1022.6</v>
      </c>
      <c r="G128" s="44">
        <v>807.62</v>
      </c>
      <c r="H128" s="44">
        <v>57.93</v>
      </c>
      <c r="I128" s="44">
        <v>19.989999999999998</v>
      </c>
      <c r="J128" s="44">
        <v>19.989999999999998</v>
      </c>
      <c r="K128" s="44">
        <v>21.69</v>
      </c>
      <c r="L128" s="44">
        <v>2191.1799999999998</v>
      </c>
      <c r="M128" s="44">
        <v>0.216</v>
      </c>
      <c r="N128" s="44">
        <v>25.38</v>
      </c>
      <c r="O128" s="45" t="s">
        <v>203</v>
      </c>
      <c r="P128" s="30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</row>
    <row r="129" spans="1:70" s="20" customFormat="1">
      <c r="A129" s="34">
        <v>1</v>
      </c>
      <c r="B129" s="44">
        <v>24</v>
      </c>
      <c r="C129" s="44" t="s">
        <v>393</v>
      </c>
      <c r="D129" s="44" t="s">
        <v>426</v>
      </c>
      <c r="E129" s="44">
        <v>1326.33</v>
      </c>
      <c r="F129" s="44">
        <v>1058.8</v>
      </c>
      <c r="G129" s="44">
        <v>902.65</v>
      </c>
      <c r="H129" s="44">
        <v>63.32</v>
      </c>
      <c r="I129" s="44">
        <v>19.989999999999998</v>
      </c>
      <c r="J129" s="44">
        <v>23.02</v>
      </c>
      <c r="K129" s="44">
        <v>21.69</v>
      </c>
      <c r="L129" s="44">
        <v>2617.44</v>
      </c>
      <c r="M129" s="44">
        <v>0.223</v>
      </c>
      <c r="N129" s="44">
        <v>26.82</v>
      </c>
      <c r="O129" s="45" t="s">
        <v>203</v>
      </c>
      <c r="P129" s="30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</row>
    <row r="130" spans="1:70" s="20" customFormat="1">
      <c r="A130" s="34">
        <v>1</v>
      </c>
      <c r="B130" s="44">
        <v>26</v>
      </c>
      <c r="C130" s="44" t="s">
        <v>393</v>
      </c>
      <c r="D130" s="44" t="s">
        <v>427</v>
      </c>
      <c r="E130" s="44">
        <v>2299.56</v>
      </c>
      <c r="F130" s="44">
        <v>1083.9000000000001</v>
      </c>
      <c r="G130" s="44">
        <v>911.66</v>
      </c>
      <c r="H130" s="44">
        <v>59.2</v>
      </c>
      <c r="I130" s="44">
        <v>18.170000000000002</v>
      </c>
      <c r="J130" s="44">
        <v>21.2</v>
      </c>
      <c r="K130" s="44">
        <v>23.67</v>
      </c>
      <c r="L130" s="44">
        <v>3069.43</v>
      </c>
      <c r="M130" s="44">
        <v>0.27400000000000002</v>
      </c>
      <c r="N130" s="44">
        <v>25.95</v>
      </c>
      <c r="O130" s="45" t="s">
        <v>203</v>
      </c>
      <c r="P130" s="30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</row>
    <row r="131" spans="1:70" s="20" customFormat="1">
      <c r="A131" s="34">
        <v>1</v>
      </c>
      <c r="B131" s="44">
        <v>28</v>
      </c>
      <c r="C131" s="44" t="s">
        <v>393</v>
      </c>
      <c r="D131" s="44" t="s">
        <v>277</v>
      </c>
      <c r="E131" s="44">
        <v>2175.1</v>
      </c>
      <c r="F131" s="44">
        <v>1102.29</v>
      </c>
      <c r="G131" s="44">
        <v>808.02</v>
      </c>
      <c r="H131" s="44">
        <v>59.29</v>
      </c>
      <c r="I131" s="44">
        <v>19.989999999999998</v>
      </c>
      <c r="J131" s="44">
        <v>28.47</v>
      </c>
      <c r="K131" s="44">
        <v>19.72</v>
      </c>
      <c r="L131" s="44">
        <v>3318.44</v>
      </c>
      <c r="M131" s="44">
        <v>0.245</v>
      </c>
      <c r="N131" s="44">
        <v>28.8</v>
      </c>
      <c r="O131" s="45" t="s">
        <v>203</v>
      </c>
      <c r="P131" s="30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</row>
    <row r="132" spans="1:70" s="20" customFormat="1">
      <c r="A132" s="34">
        <v>1</v>
      </c>
      <c r="B132" s="44">
        <v>30</v>
      </c>
      <c r="C132" s="44" t="s">
        <v>393</v>
      </c>
      <c r="D132" s="44" t="s">
        <v>278</v>
      </c>
      <c r="E132" s="44">
        <v>1333.57</v>
      </c>
      <c r="F132" s="44">
        <v>1052.3900000000001</v>
      </c>
      <c r="G132" s="44">
        <v>957.6</v>
      </c>
      <c r="H132" s="44">
        <v>61.89</v>
      </c>
      <c r="I132" s="44">
        <v>12.72</v>
      </c>
      <c r="J132" s="44">
        <v>20.6</v>
      </c>
      <c r="K132" s="44">
        <v>25.64</v>
      </c>
      <c r="L132" s="44">
        <v>2415.8000000000002</v>
      </c>
      <c r="M132" s="44">
        <v>0.24299999999999999</v>
      </c>
      <c r="N132" s="44">
        <v>20.93</v>
      </c>
      <c r="O132" s="45" t="s">
        <v>203</v>
      </c>
      <c r="P132" s="30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</row>
    <row r="133" spans="1:70" s="20" customFormat="1">
      <c r="A133" s="34">
        <v>1</v>
      </c>
      <c r="B133" s="44">
        <v>32</v>
      </c>
      <c r="C133" s="44" t="s">
        <v>393</v>
      </c>
      <c r="D133" s="44" t="s">
        <v>279</v>
      </c>
      <c r="E133" s="44">
        <v>1125.18</v>
      </c>
      <c r="F133" s="44">
        <v>1005.14</v>
      </c>
      <c r="G133" s="44">
        <v>816.58</v>
      </c>
      <c r="H133" s="44">
        <v>60.32</v>
      </c>
      <c r="I133" s="44">
        <v>21.8</v>
      </c>
      <c r="J133" s="44">
        <v>13.93</v>
      </c>
      <c r="K133" s="44">
        <v>25.64</v>
      </c>
      <c r="L133" s="44">
        <v>2151.66</v>
      </c>
      <c r="M133" s="44">
        <v>0.24299999999999999</v>
      </c>
      <c r="N133" s="44">
        <v>22</v>
      </c>
      <c r="O133" s="45" t="s">
        <v>203</v>
      </c>
      <c r="P133" s="30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</row>
    <row r="134" spans="1:70" s="20" customFormat="1">
      <c r="A134" s="34">
        <v>1</v>
      </c>
      <c r="B134" s="44">
        <v>34</v>
      </c>
      <c r="C134" s="44" t="s">
        <v>393</v>
      </c>
      <c r="D134" s="44" t="s">
        <v>428</v>
      </c>
      <c r="E134" s="44">
        <v>2568.0100000000002</v>
      </c>
      <c r="F134" s="44">
        <v>1067.28</v>
      </c>
      <c r="G134" s="44">
        <v>924.81</v>
      </c>
      <c r="H134" s="44">
        <v>61.52</v>
      </c>
      <c r="I134" s="44">
        <v>16.350000000000001</v>
      </c>
      <c r="J134" s="44">
        <v>22.41</v>
      </c>
      <c r="K134" s="44">
        <v>31.56</v>
      </c>
      <c r="L134" s="44">
        <v>3570.79</v>
      </c>
      <c r="M134" s="44">
        <v>0.254</v>
      </c>
      <c r="N134" s="44">
        <v>26.5</v>
      </c>
      <c r="O134" s="45" t="s">
        <v>203</v>
      </c>
      <c r="P134" s="30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</row>
    <row r="135" spans="1:70" s="20" customFormat="1">
      <c r="A135" s="34">
        <v>1</v>
      </c>
      <c r="B135" s="44">
        <v>36</v>
      </c>
      <c r="C135" s="44" t="s">
        <v>393</v>
      </c>
      <c r="D135" s="44" t="s">
        <v>429</v>
      </c>
      <c r="E135" s="44">
        <v>2836.46</v>
      </c>
      <c r="F135" s="44">
        <v>1062.8900000000001</v>
      </c>
      <c r="G135" s="44">
        <v>730.01</v>
      </c>
      <c r="H135" s="44">
        <v>70.44</v>
      </c>
      <c r="I135" s="44">
        <v>20.59</v>
      </c>
      <c r="J135" s="44">
        <v>26.65</v>
      </c>
      <c r="K135" s="44">
        <v>27.61</v>
      </c>
      <c r="L135" s="44">
        <v>3997.92</v>
      </c>
      <c r="M135" s="44">
        <v>0.24199999999999999</v>
      </c>
      <c r="N135" s="44">
        <v>29.8</v>
      </c>
      <c r="O135" s="45" t="s">
        <v>203</v>
      </c>
      <c r="P135" s="30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</row>
    <row r="136" spans="1:70" s="20" customFormat="1">
      <c r="A136" s="34">
        <v>1</v>
      </c>
      <c r="B136" s="44">
        <v>38</v>
      </c>
      <c r="C136" s="44" t="s">
        <v>393</v>
      </c>
      <c r="D136" s="44" t="s">
        <v>430</v>
      </c>
      <c r="E136" s="44">
        <v>429.81</v>
      </c>
      <c r="F136" s="44">
        <v>1057.73</v>
      </c>
      <c r="G136" s="44">
        <v>916.05</v>
      </c>
      <c r="H136" s="44">
        <v>67.23</v>
      </c>
      <c r="I136" s="44">
        <v>9.69</v>
      </c>
      <c r="J136" s="44">
        <v>10.3</v>
      </c>
      <c r="K136" s="44">
        <v>15.78</v>
      </c>
      <c r="L136" s="44">
        <v>962.07</v>
      </c>
      <c r="M136" s="44">
        <v>0.28599999999999998</v>
      </c>
      <c r="N136" s="44">
        <v>10.89</v>
      </c>
      <c r="O136" s="45" t="s">
        <v>256</v>
      </c>
      <c r="P136" s="30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</row>
    <row r="137" spans="1:70" s="20" customFormat="1">
      <c r="A137" s="34">
        <v>1</v>
      </c>
      <c r="B137" s="44">
        <v>40</v>
      </c>
      <c r="C137" s="44" t="s">
        <v>393</v>
      </c>
      <c r="D137" s="44" t="s">
        <v>280</v>
      </c>
      <c r="E137" s="44">
        <v>2197.5300000000002</v>
      </c>
      <c r="F137" s="44">
        <v>1142.69</v>
      </c>
      <c r="G137" s="44">
        <v>998.82</v>
      </c>
      <c r="H137" s="44">
        <v>66.06</v>
      </c>
      <c r="I137" s="44">
        <v>21.2</v>
      </c>
      <c r="J137" s="44">
        <v>26.65</v>
      </c>
      <c r="K137" s="44">
        <v>21.69</v>
      </c>
      <c r="L137" s="44">
        <v>3753.76</v>
      </c>
      <c r="M137" s="44">
        <v>0.218</v>
      </c>
      <c r="N137" s="44">
        <v>27.32</v>
      </c>
      <c r="O137" s="45" t="s">
        <v>203</v>
      </c>
      <c r="P137" s="30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</row>
    <row r="138" spans="1:70" s="20" customFormat="1">
      <c r="A138" s="34">
        <v>1</v>
      </c>
      <c r="B138" s="44">
        <v>42</v>
      </c>
      <c r="C138" s="44" t="s">
        <v>393</v>
      </c>
      <c r="D138" s="44" t="s">
        <v>281</v>
      </c>
      <c r="E138" s="44">
        <v>1185.23</v>
      </c>
      <c r="F138" s="44">
        <v>1021.98</v>
      </c>
      <c r="G138" s="44">
        <v>839.88</v>
      </c>
      <c r="H138" s="44">
        <v>70.63</v>
      </c>
      <c r="I138" s="44">
        <v>15.75</v>
      </c>
      <c r="J138" s="44">
        <v>24.23</v>
      </c>
      <c r="K138" s="44">
        <v>21.69</v>
      </c>
      <c r="L138" s="44">
        <v>2716.19</v>
      </c>
      <c r="M138" s="44">
        <v>0.19900000000000001</v>
      </c>
      <c r="N138" s="44">
        <v>26.09</v>
      </c>
      <c r="O138" s="45" t="s">
        <v>203</v>
      </c>
      <c r="P138" s="30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</row>
    <row r="139" spans="1:70" s="20" customFormat="1">
      <c r="A139" s="34">
        <v>1</v>
      </c>
      <c r="B139" s="44">
        <v>46</v>
      </c>
      <c r="C139" s="44" t="s">
        <v>393</v>
      </c>
      <c r="D139" s="44" t="s">
        <v>283</v>
      </c>
      <c r="E139" s="44">
        <v>1048.48</v>
      </c>
      <c r="F139" s="44">
        <v>917.95</v>
      </c>
      <c r="G139" s="44">
        <v>690.84</v>
      </c>
      <c r="H139" s="44">
        <v>69.91</v>
      </c>
      <c r="I139" s="44">
        <v>24.83</v>
      </c>
      <c r="J139" s="44">
        <v>24.23</v>
      </c>
      <c r="K139" s="44">
        <v>23.67</v>
      </c>
      <c r="L139" s="44">
        <v>2779.82</v>
      </c>
      <c r="M139" s="44">
        <v>0.18</v>
      </c>
      <c r="N139" s="44">
        <v>29.8</v>
      </c>
      <c r="O139" s="45" t="s">
        <v>203</v>
      </c>
      <c r="P139" s="30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</row>
    <row r="140" spans="1:70" s="20" customFormat="1">
      <c r="A140" s="34">
        <v>1</v>
      </c>
      <c r="B140" s="44">
        <v>48</v>
      </c>
      <c r="C140" s="44" t="s">
        <v>393</v>
      </c>
      <c r="D140" s="44" t="s">
        <v>431</v>
      </c>
      <c r="E140" s="44">
        <v>323.44</v>
      </c>
      <c r="F140" s="44">
        <v>945.53</v>
      </c>
      <c r="G140" s="44">
        <v>812.41</v>
      </c>
      <c r="H140" s="44">
        <v>73.58</v>
      </c>
      <c r="I140" s="44">
        <v>9.08</v>
      </c>
      <c r="J140" s="44">
        <v>10.9</v>
      </c>
      <c r="K140" s="44">
        <v>17.75</v>
      </c>
      <c r="L140" s="44">
        <v>847.87</v>
      </c>
      <c r="M140" s="44">
        <v>0.26900000000000002</v>
      </c>
      <c r="N140" s="44">
        <v>16.239999999999998</v>
      </c>
      <c r="O140" s="45" t="s">
        <v>203</v>
      </c>
      <c r="P140" s="30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</row>
    <row r="141" spans="1:70" s="20" customFormat="1">
      <c r="A141" s="34">
        <v>1</v>
      </c>
      <c r="B141" s="44">
        <v>50</v>
      </c>
      <c r="C141" s="44" t="s">
        <v>393</v>
      </c>
      <c r="D141" s="44" t="s">
        <v>284</v>
      </c>
      <c r="E141" s="44">
        <v>287.99</v>
      </c>
      <c r="F141" s="44">
        <v>1043.24</v>
      </c>
      <c r="G141" s="44">
        <v>841.4</v>
      </c>
      <c r="H141" s="44">
        <v>77.05</v>
      </c>
      <c r="I141" s="44">
        <v>9.69</v>
      </c>
      <c r="J141" s="44">
        <v>15.14</v>
      </c>
      <c r="K141" s="44">
        <v>13.81</v>
      </c>
      <c r="L141" s="44">
        <v>833.42</v>
      </c>
      <c r="M141" s="44">
        <v>0.253</v>
      </c>
      <c r="N141" s="44">
        <v>17.579999999999998</v>
      </c>
      <c r="O141" s="45" t="s">
        <v>203</v>
      </c>
      <c r="P141" s="30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</row>
    <row r="142" spans="1:70" s="20" customFormat="1">
      <c r="A142" s="34">
        <v>1</v>
      </c>
      <c r="B142" s="44">
        <v>52</v>
      </c>
      <c r="C142" s="44" t="s">
        <v>393</v>
      </c>
      <c r="D142" s="44" t="s">
        <v>432</v>
      </c>
      <c r="E142" s="44">
        <v>4000.71</v>
      </c>
      <c r="F142" s="44">
        <v>1060.24</v>
      </c>
      <c r="G142" s="44">
        <v>876.83</v>
      </c>
      <c r="H142" s="44">
        <v>74.02</v>
      </c>
      <c r="I142" s="44">
        <v>21.8</v>
      </c>
      <c r="J142" s="44">
        <v>30.89</v>
      </c>
      <c r="K142" s="44">
        <v>27.61</v>
      </c>
      <c r="L142" s="44">
        <v>5514.26</v>
      </c>
      <c r="M142" s="44">
        <v>0.221</v>
      </c>
      <c r="N142" s="44">
        <v>33.64</v>
      </c>
      <c r="O142" s="45" t="s">
        <v>203</v>
      </c>
      <c r="P142" s="30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</row>
    <row r="143" spans="1:70" s="20" customFormat="1">
      <c r="A143" s="34">
        <v>1</v>
      </c>
      <c r="B143" s="44">
        <v>54</v>
      </c>
      <c r="C143" s="44" t="s">
        <v>393</v>
      </c>
      <c r="D143" s="44" t="s">
        <v>285</v>
      </c>
      <c r="E143" s="44">
        <v>82.49</v>
      </c>
      <c r="F143" s="44">
        <v>1134.8800000000001</v>
      </c>
      <c r="G143" s="44">
        <v>877.88</v>
      </c>
      <c r="H143" s="44">
        <v>77.989999999999995</v>
      </c>
      <c r="I143" s="44">
        <v>8.48</v>
      </c>
      <c r="J143" s="44">
        <v>4.24</v>
      </c>
      <c r="K143" s="44">
        <v>11.83</v>
      </c>
      <c r="L143" s="44">
        <v>272.94</v>
      </c>
      <c r="M143" s="44">
        <v>0.33600000000000002</v>
      </c>
      <c r="N143" s="44">
        <v>8.32</v>
      </c>
      <c r="O143" s="45" t="s">
        <v>203</v>
      </c>
      <c r="P143" s="30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</row>
    <row r="144" spans="1:70" s="20" customFormat="1">
      <c r="A144" s="34">
        <v>1</v>
      </c>
      <c r="B144" s="44">
        <v>56</v>
      </c>
      <c r="C144" s="44" t="s">
        <v>393</v>
      </c>
      <c r="D144" s="44" t="s">
        <v>286</v>
      </c>
      <c r="E144" s="44">
        <v>836.47</v>
      </c>
      <c r="F144" s="44">
        <v>1055.75</v>
      </c>
      <c r="G144" s="44">
        <v>842.46</v>
      </c>
      <c r="H144" s="44">
        <v>76.13</v>
      </c>
      <c r="I144" s="44">
        <v>13.93</v>
      </c>
      <c r="J144" s="44">
        <v>19.989999999999998</v>
      </c>
      <c r="K144" s="44">
        <v>17.75</v>
      </c>
      <c r="L144" s="44">
        <v>2088.35</v>
      </c>
      <c r="M144" s="44">
        <v>0.20599999999999999</v>
      </c>
      <c r="N144" s="44">
        <v>19.93</v>
      </c>
      <c r="O144" s="45" t="s">
        <v>203</v>
      </c>
      <c r="P144" s="30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</row>
    <row r="145" spans="1:70" s="5" customFormat="1" ht="17" thickBot="1">
      <c r="A145" s="31">
        <v>1</v>
      </c>
      <c r="B145" s="46">
        <v>58</v>
      </c>
      <c r="C145" s="46" t="s">
        <v>393</v>
      </c>
      <c r="D145" s="46" t="s">
        <v>287</v>
      </c>
      <c r="E145" s="46">
        <v>18702.52</v>
      </c>
      <c r="F145" s="46">
        <v>1068.53</v>
      </c>
      <c r="G145" s="46">
        <v>1009.25</v>
      </c>
      <c r="H145" s="46">
        <v>63.71</v>
      </c>
      <c r="I145" s="46">
        <v>32.1</v>
      </c>
      <c r="J145" s="46">
        <v>44.22</v>
      </c>
      <c r="K145" s="46">
        <v>49.3</v>
      </c>
      <c r="L145" s="46">
        <v>15507.75</v>
      </c>
      <c r="M145" s="46">
        <v>0.22</v>
      </c>
      <c r="N145" s="46">
        <v>47.79</v>
      </c>
      <c r="O145" s="46" t="s">
        <v>214</v>
      </c>
      <c r="P145" s="31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</row>
    <row r="146" spans="1:70" s="36" customFormat="1" thickBot="1">
      <c r="A146" s="29">
        <v>6</v>
      </c>
      <c r="B146" s="29">
        <v>8</v>
      </c>
      <c r="C146" s="29" t="s">
        <v>393</v>
      </c>
      <c r="D146" s="29" t="s">
        <v>211</v>
      </c>
      <c r="E146" s="29">
        <v>383.5</v>
      </c>
      <c r="F146" s="29">
        <v>425.9</v>
      </c>
      <c r="G146" s="29">
        <v>691.26</v>
      </c>
      <c r="H146" s="29">
        <v>17.09</v>
      </c>
      <c r="I146" s="29">
        <v>9.69</v>
      </c>
      <c r="J146" s="29">
        <v>22.41</v>
      </c>
      <c r="K146" s="29">
        <v>13.81</v>
      </c>
      <c r="L146" s="29">
        <v>915.63</v>
      </c>
      <c r="M146" s="29">
        <v>0.27900000000000003</v>
      </c>
      <c r="N146" s="29">
        <v>22.02</v>
      </c>
      <c r="O146" s="29" t="s">
        <v>263</v>
      </c>
      <c r="P146" s="29">
        <v>6</v>
      </c>
      <c r="Q146" s="29">
        <v>23921.74</v>
      </c>
      <c r="R146" s="29">
        <v>427.63</v>
      </c>
      <c r="S146" s="29">
        <v>714.22</v>
      </c>
      <c r="T146" s="29">
        <v>36.29</v>
      </c>
      <c r="U146" s="29">
        <v>22996.16</v>
      </c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</row>
    <row r="147" spans="1:70" s="20" customFormat="1">
      <c r="A147" s="34">
        <v>7</v>
      </c>
      <c r="B147" s="44">
        <v>27</v>
      </c>
      <c r="C147" s="44" t="s">
        <v>433</v>
      </c>
      <c r="D147" s="44" t="s">
        <v>427</v>
      </c>
      <c r="E147" s="44">
        <v>752.49</v>
      </c>
      <c r="F147" s="44">
        <v>975.28</v>
      </c>
      <c r="G147" s="44">
        <v>1142.49</v>
      </c>
      <c r="H147" s="44">
        <v>54.08</v>
      </c>
      <c r="I147" s="44">
        <v>18.170000000000002</v>
      </c>
      <c r="J147" s="44">
        <v>10.3</v>
      </c>
      <c r="K147" s="44">
        <v>15.78</v>
      </c>
      <c r="L147" s="44">
        <v>1256.82</v>
      </c>
      <c r="M147" s="44">
        <v>0.318</v>
      </c>
      <c r="N147" s="44">
        <v>17.93</v>
      </c>
      <c r="O147" s="44" t="s">
        <v>203</v>
      </c>
      <c r="P147" s="34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</row>
    <row r="148" spans="1:70" s="20" customFormat="1">
      <c r="A148" s="34">
        <v>7</v>
      </c>
      <c r="B148" s="44">
        <v>33</v>
      </c>
      <c r="C148" s="44" t="s">
        <v>433</v>
      </c>
      <c r="D148" s="44" t="s">
        <v>279</v>
      </c>
      <c r="E148" s="44">
        <v>143.99</v>
      </c>
      <c r="F148" s="44">
        <v>937.78</v>
      </c>
      <c r="G148" s="44">
        <v>1141.57</v>
      </c>
      <c r="H148" s="44">
        <v>53.12</v>
      </c>
      <c r="I148" s="44">
        <v>9.09</v>
      </c>
      <c r="J148" s="44">
        <v>8.48</v>
      </c>
      <c r="K148" s="44">
        <v>11.83</v>
      </c>
      <c r="L148" s="44">
        <v>405.42</v>
      </c>
      <c r="M148" s="44">
        <v>0.32800000000000001</v>
      </c>
      <c r="N148" s="44">
        <v>9.86</v>
      </c>
      <c r="O148" s="44" t="s">
        <v>203</v>
      </c>
      <c r="P148" s="34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</row>
    <row r="149" spans="1:70" s="20" customFormat="1">
      <c r="A149" s="34">
        <v>7</v>
      </c>
      <c r="B149" s="44">
        <v>37</v>
      </c>
      <c r="C149" s="44" t="s">
        <v>433</v>
      </c>
      <c r="D149" s="44" t="s">
        <v>429</v>
      </c>
      <c r="E149" s="44">
        <v>2321.87</v>
      </c>
      <c r="F149" s="44">
        <v>923.95</v>
      </c>
      <c r="G149" s="44">
        <v>1176.73</v>
      </c>
      <c r="H149" s="44">
        <v>57.57</v>
      </c>
      <c r="I149" s="44">
        <v>23.02</v>
      </c>
      <c r="J149" s="44">
        <v>23.62</v>
      </c>
      <c r="K149" s="44">
        <v>23.67</v>
      </c>
      <c r="L149" s="44">
        <v>3262.36</v>
      </c>
      <c r="M149" s="44">
        <v>0.26</v>
      </c>
      <c r="N149" s="44">
        <v>23.88</v>
      </c>
      <c r="O149" s="44" t="s">
        <v>203</v>
      </c>
      <c r="P149" s="34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</row>
    <row r="150" spans="1:70" s="20" customFormat="1">
      <c r="A150" s="34">
        <v>7</v>
      </c>
      <c r="B150" s="44">
        <v>41</v>
      </c>
      <c r="C150" s="44" t="s">
        <v>433</v>
      </c>
      <c r="D150" s="44" t="s">
        <v>280</v>
      </c>
      <c r="E150" s="44">
        <v>4026.55</v>
      </c>
      <c r="F150" s="44">
        <v>956.25</v>
      </c>
      <c r="G150" s="44">
        <v>1148.26</v>
      </c>
      <c r="H150" s="44">
        <v>54.83</v>
      </c>
      <c r="I150" s="44">
        <v>24.83</v>
      </c>
      <c r="J150" s="44">
        <v>30.29</v>
      </c>
      <c r="K150" s="44">
        <v>23.67</v>
      </c>
      <c r="L150" s="44">
        <v>4020.94</v>
      </c>
      <c r="M150" s="44">
        <v>0.30399999999999999</v>
      </c>
      <c r="N150" s="44">
        <v>33.880000000000003</v>
      </c>
      <c r="O150" s="44" t="s">
        <v>203</v>
      </c>
      <c r="P150" s="34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</row>
    <row r="151" spans="1:70" s="20" customFormat="1">
      <c r="A151" s="34">
        <v>7</v>
      </c>
      <c r="B151" s="44">
        <v>43</v>
      </c>
      <c r="C151" s="44" t="s">
        <v>433</v>
      </c>
      <c r="D151" s="44" t="s">
        <v>281</v>
      </c>
      <c r="E151" s="44">
        <v>1284.3</v>
      </c>
      <c r="F151" s="44">
        <v>961.89</v>
      </c>
      <c r="G151" s="44">
        <v>1099.19</v>
      </c>
      <c r="H151" s="44">
        <v>59.64</v>
      </c>
      <c r="I151" s="44">
        <v>15.14</v>
      </c>
      <c r="J151" s="44">
        <v>27.26</v>
      </c>
      <c r="K151" s="44">
        <v>19.72</v>
      </c>
      <c r="L151" s="44">
        <v>2556.88</v>
      </c>
      <c r="M151" s="44">
        <v>0.223</v>
      </c>
      <c r="N151" s="44">
        <v>28.97</v>
      </c>
      <c r="O151" s="44" t="s">
        <v>256</v>
      </c>
      <c r="P151" s="34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</row>
    <row r="152" spans="1:70" s="20" customFormat="1">
      <c r="A152" s="34">
        <v>7</v>
      </c>
      <c r="B152" s="44">
        <v>45</v>
      </c>
      <c r="C152" s="44" t="s">
        <v>433</v>
      </c>
      <c r="D152" s="44" t="s">
        <v>282</v>
      </c>
      <c r="E152" s="44">
        <v>1009.35</v>
      </c>
      <c r="F152" s="44">
        <v>954</v>
      </c>
      <c r="G152" s="44">
        <v>1183.32</v>
      </c>
      <c r="H152" s="44">
        <v>61.11</v>
      </c>
      <c r="I152" s="44">
        <v>15.75</v>
      </c>
      <c r="J152" s="44">
        <v>13.33</v>
      </c>
      <c r="K152" s="44">
        <v>17.75</v>
      </c>
      <c r="L152" s="44">
        <v>1505.52</v>
      </c>
      <c r="M152" s="44">
        <v>0.32300000000000001</v>
      </c>
      <c r="N152" s="44">
        <v>17.77</v>
      </c>
      <c r="O152" s="44" t="s">
        <v>203</v>
      </c>
      <c r="P152" s="34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</row>
    <row r="153" spans="1:70" s="32" customFormat="1">
      <c r="A153" s="34">
        <v>7</v>
      </c>
      <c r="B153" s="30">
        <v>51</v>
      </c>
      <c r="C153" s="30" t="s">
        <v>433</v>
      </c>
      <c r="D153" s="30" t="s">
        <v>284</v>
      </c>
      <c r="E153" s="30">
        <v>297.38</v>
      </c>
      <c r="F153" s="30">
        <v>926.32</v>
      </c>
      <c r="G153" s="30">
        <v>1040.9100000000001</v>
      </c>
      <c r="H153" s="30">
        <v>72.13</v>
      </c>
      <c r="I153" s="30">
        <v>9.69</v>
      </c>
      <c r="J153" s="30">
        <v>11.51</v>
      </c>
      <c r="K153" s="30">
        <v>13.81</v>
      </c>
      <c r="L153" s="30">
        <v>834.51</v>
      </c>
      <c r="M153" s="30">
        <v>0.25800000000000001</v>
      </c>
      <c r="N153" s="30">
        <v>12.88</v>
      </c>
      <c r="O153" s="30" t="s">
        <v>263</v>
      </c>
      <c r="P153" s="34">
        <v>7</v>
      </c>
      <c r="Q153" s="45">
        <v>171030.43</v>
      </c>
      <c r="R153" s="45">
        <v>947.41</v>
      </c>
      <c r="S153" s="45">
        <v>1039.28</v>
      </c>
      <c r="T153" s="45">
        <v>68.290000000000006</v>
      </c>
      <c r="U153" s="34">
        <v>120520.07</v>
      </c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</row>
    <row r="154" spans="1:70" s="32" customFormat="1">
      <c r="A154" s="34">
        <v>7</v>
      </c>
      <c r="B154" s="30">
        <v>53</v>
      </c>
      <c r="C154" s="30" t="s">
        <v>433</v>
      </c>
      <c r="D154" s="30" t="s">
        <v>432</v>
      </c>
      <c r="E154" s="30">
        <v>878.39</v>
      </c>
      <c r="F154" s="30">
        <v>921.09</v>
      </c>
      <c r="G154" s="30">
        <v>1054.01</v>
      </c>
      <c r="H154" s="30">
        <v>71.349999999999994</v>
      </c>
      <c r="I154" s="30">
        <v>16.350000000000001</v>
      </c>
      <c r="J154" s="30">
        <v>19.38</v>
      </c>
      <c r="K154" s="30">
        <v>17.75</v>
      </c>
      <c r="L154" s="30">
        <v>1876.54</v>
      </c>
      <c r="M154" s="30">
        <v>0.23599999999999999</v>
      </c>
      <c r="N154" s="30">
        <v>21.93</v>
      </c>
      <c r="O154" s="30" t="s">
        <v>263</v>
      </c>
      <c r="P154" s="34">
        <v>7</v>
      </c>
      <c r="Q154" s="45">
        <v>171030.43</v>
      </c>
      <c r="R154" s="45">
        <v>947.41</v>
      </c>
      <c r="S154" s="45">
        <v>1039.28</v>
      </c>
      <c r="T154" s="45">
        <v>68.290000000000006</v>
      </c>
      <c r="U154" s="34">
        <v>120520.07</v>
      </c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</row>
    <row r="155" spans="1:70" s="32" customFormat="1">
      <c r="A155" s="34">
        <v>7</v>
      </c>
      <c r="B155" s="30">
        <v>55</v>
      </c>
      <c r="C155" s="30" t="s">
        <v>433</v>
      </c>
      <c r="D155" s="30" t="s">
        <v>285</v>
      </c>
      <c r="E155" s="30">
        <v>87.55</v>
      </c>
      <c r="F155" s="30">
        <v>937.11</v>
      </c>
      <c r="G155" s="30">
        <v>1024.7</v>
      </c>
      <c r="H155" s="30">
        <v>74.73</v>
      </c>
      <c r="I155" s="30">
        <v>7.27</v>
      </c>
      <c r="J155" s="30">
        <v>6.66</v>
      </c>
      <c r="K155" s="30">
        <v>13.81</v>
      </c>
      <c r="L155" s="30">
        <v>304.85000000000002</v>
      </c>
      <c r="M155" s="30">
        <v>0.313</v>
      </c>
      <c r="N155" s="30">
        <v>7.39</v>
      </c>
      <c r="O155" s="30" t="s">
        <v>263</v>
      </c>
      <c r="P155" s="34">
        <v>7</v>
      </c>
      <c r="Q155" s="45">
        <v>171030.43</v>
      </c>
      <c r="R155" s="45">
        <v>947.41</v>
      </c>
      <c r="S155" s="45">
        <v>1039.28</v>
      </c>
      <c r="T155" s="45">
        <v>68.290000000000006</v>
      </c>
      <c r="U155" s="34">
        <v>120520.07</v>
      </c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</row>
    <row r="156" spans="1:70" s="32" customFormat="1">
      <c r="A156" s="34">
        <v>7</v>
      </c>
      <c r="B156" s="30">
        <v>57</v>
      </c>
      <c r="C156" s="30" t="s">
        <v>433</v>
      </c>
      <c r="D156" s="30" t="s">
        <v>286</v>
      </c>
      <c r="E156" s="30">
        <v>170.76</v>
      </c>
      <c r="F156" s="30">
        <v>934.8</v>
      </c>
      <c r="G156" s="30">
        <v>1032.8399999999999</v>
      </c>
      <c r="H156" s="30">
        <v>74.28</v>
      </c>
      <c r="I156" s="30">
        <v>8.48</v>
      </c>
      <c r="J156" s="30">
        <v>10.9</v>
      </c>
      <c r="K156" s="30">
        <v>13.81</v>
      </c>
      <c r="L156" s="30">
        <v>496.83</v>
      </c>
      <c r="M156" s="30">
        <v>0.3</v>
      </c>
      <c r="N156" s="30">
        <v>12.04</v>
      </c>
      <c r="O156" s="30" t="s">
        <v>263</v>
      </c>
      <c r="P156" s="34">
        <v>7</v>
      </c>
      <c r="Q156" s="45">
        <v>171030.43</v>
      </c>
      <c r="R156" s="45">
        <v>947.41</v>
      </c>
      <c r="S156" s="45">
        <v>1039.28</v>
      </c>
      <c r="T156" s="45">
        <v>68.290000000000006</v>
      </c>
      <c r="U156" s="34">
        <v>120520.07</v>
      </c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</row>
    <row r="157" spans="1:70" s="32" customFormat="1">
      <c r="A157" s="34">
        <v>7</v>
      </c>
      <c r="B157" s="30">
        <v>63</v>
      </c>
      <c r="C157" s="30" t="s">
        <v>433</v>
      </c>
      <c r="D157" s="30" t="s">
        <v>288</v>
      </c>
      <c r="E157" s="30">
        <v>416.76</v>
      </c>
      <c r="F157" s="30">
        <v>910.01</v>
      </c>
      <c r="G157" s="30">
        <v>1053.6300000000001</v>
      </c>
      <c r="H157" s="30">
        <v>75.66</v>
      </c>
      <c r="I157" s="30">
        <v>15.14</v>
      </c>
      <c r="J157" s="30">
        <v>12.11</v>
      </c>
      <c r="K157" s="30">
        <v>19.72</v>
      </c>
      <c r="L157" s="30">
        <v>1157.47</v>
      </c>
      <c r="M157" s="30">
        <v>0.23300000000000001</v>
      </c>
      <c r="N157" s="30">
        <v>18.28</v>
      </c>
      <c r="O157" s="30" t="s">
        <v>263</v>
      </c>
      <c r="P157" s="34">
        <v>7</v>
      </c>
      <c r="Q157" s="45">
        <v>171030.43</v>
      </c>
      <c r="R157" s="45">
        <v>947.41</v>
      </c>
      <c r="S157" s="45">
        <v>1039.28</v>
      </c>
      <c r="T157" s="45">
        <v>68.290000000000006</v>
      </c>
      <c r="U157" s="34">
        <v>120520.07</v>
      </c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</row>
    <row r="158" spans="1:70" s="33" customFormat="1" ht="17" thickBot="1">
      <c r="A158" s="31">
        <v>7</v>
      </c>
      <c r="B158" s="31">
        <v>69</v>
      </c>
      <c r="C158" s="31" t="s">
        <v>433</v>
      </c>
      <c r="D158" s="31" t="s">
        <v>438</v>
      </c>
      <c r="E158" s="31">
        <v>335.73</v>
      </c>
      <c r="F158" s="31">
        <v>919.4</v>
      </c>
      <c r="G158" s="31">
        <v>1010.04</v>
      </c>
      <c r="H158" s="31">
        <v>79.67</v>
      </c>
      <c r="I158" s="31">
        <v>8.48</v>
      </c>
      <c r="J158" s="31">
        <v>12.72</v>
      </c>
      <c r="K158" s="31">
        <v>15.78</v>
      </c>
      <c r="L158" s="31">
        <v>963.31</v>
      </c>
      <c r="M158" s="31">
        <v>0.24199999999999999</v>
      </c>
      <c r="N158" s="31">
        <v>14.91</v>
      </c>
      <c r="O158" s="31" t="s">
        <v>263</v>
      </c>
      <c r="P158" s="31">
        <v>7</v>
      </c>
      <c r="Q158" s="46">
        <v>171030.43</v>
      </c>
      <c r="R158" s="46">
        <v>947.41</v>
      </c>
      <c r="S158" s="46">
        <v>1039.28</v>
      </c>
      <c r="T158" s="46">
        <v>68.290000000000006</v>
      </c>
      <c r="U158" s="31">
        <v>120520.07</v>
      </c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</row>
    <row r="159" spans="1:70" s="36" customFormat="1" ht="17" thickBot="1">
      <c r="A159" s="29">
        <v>8</v>
      </c>
      <c r="B159" s="29">
        <v>19</v>
      </c>
      <c r="C159" s="29" t="s">
        <v>433</v>
      </c>
      <c r="D159" s="29" t="s">
        <v>255</v>
      </c>
      <c r="E159" s="29">
        <v>5042.42</v>
      </c>
      <c r="F159" s="29">
        <v>204.68</v>
      </c>
      <c r="G159" s="29">
        <v>744</v>
      </c>
      <c r="H159" s="29">
        <v>78.66</v>
      </c>
      <c r="I159" s="29">
        <v>39.979999999999997</v>
      </c>
      <c r="J159" s="29">
        <v>20.59</v>
      </c>
      <c r="K159" s="29">
        <v>31.56</v>
      </c>
      <c r="L159" s="29">
        <v>5043.2700000000004</v>
      </c>
      <c r="M159" s="29">
        <v>0.28199999999999997</v>
      </c>
      <c r="N159" s="29">
        <v>40.799999999999997</v>
      </c>
      <c r="O159" s="29" t="s">
        <v>294</v>
      </c>
      <c r="P159" s="29">
        <v>8</v>
      </c>
      <c r="Q159" s="43">
        <v>62728.84</v>
      </c>
      <c r="R159" s="43">
        <v>200.26</v>
      </c>
      <c r="S159" s="43">
        <v>745.15</v>
      </c>
      <c r="T159" s="43">
        <v>67.400000000000006</v>
      </c>
      <c r="U159" s="43">
        <v>57384.75</v>
      </c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</row>
    <row r="160" spans="1:70" s="20" customFormat="1">
      <c r="A160" s="34">
        <v>9</v>
      </c>
      <c r="B160" s="44">
        <v>2</v>
      </c>
      <c r="C160" s="44" t="s">
        <v>433</v>
      </c>
      <c r="D160" s="44" t="s">
        <v>245</v>
      </c>
      <c r="E160" s="44">
        <v>2087.44</v>
      </c>
      <c r="F160" s="44">
        <v>542.47</v>
      </c>
      <c r="G160" s="44">
        <v>745.24</v>
      </c>
      <c r="H160" s="44">
        <v>53.91</v>
      </c>
      <c r="I160" s="44">
        <v>31.5</v>
      </c>
      <c r="J160" s="44">
        <v>18.170000000000002</v>
      </c>
      <c r="K160" s="44">
        <v>33.53</v>
      </c>
      <c r="L160" s="44">
        <v>2331.75</v>
      </c>
      <c r="M160" s="44">
        <v>0.33900000000000002</v>
      </c>
      <c r="N160" s="44">
        <v>39.36</v>
      </c>
      <c r="O160" s="45" t="s">
        <v>203</v>
      </c>
      <c r="P160" s="37">
        <v>0</v>
      </c>
      <c r="Q160" s="47">
        <v>0</v>
      </c>
      <c r="R160" s="47">
        <v>0</v>
      </c>
      <c r="S160" s="47">
        <v>0</v>
      </c>
      <c r="T160" s="47">
        <v>0</v>
      </c>
      <c r="U160" s="47">
        <v>0</v>
      </c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</row>
    <row r="161" spans="1:70" s="32" customFormat="1">
      <c r="A161" s="34">
        <v>9</v>
      </c>
      <c r="B161" s="30">
        <v>4</v>
      </c>
      <c r="C161" s="30" t="s">
        <v>433</v>
      </c>
      <c r="D161" s="30" t="s">
        <v>246</v>
      </c>
      <c r="E161" s="30">
        <v>512.27</v>
      </c>
      <c r="F161" s="30">
        <v>452.99</v>
      </c>
      <c r="G161" s="30">
        <v>783.56</v>
      </c>
      <c r="H161" s="30">
        <v>69.510000000000005</v>
      </c>
      <c r="I161" s="30">
        <v>18.170000000000002</v>
      </c>
      <c r="J161" s="30">
        <v>9.69</v>
      </c>
      <c r="K161" s="30">
        <v>13.81</v>
      </c>
      <c r="L161" s="30">
        <v>992.88</v>
      </c>
      <c r="M161" s="30">
        <v>0.312</v>
      </c>
      <c r="N161" s="30">
        <v>17.93</v>
      </c>
      <c r="O161" s="34" t="s">
        <v>263</v>
      </c>
      <c r="P161" s="30">
        <v>9</v>
      </c>
      <c r="Q161" s="44">
        <v>123456.33</v>
      </c>
      <c r="R161" s="44">
        <v>449.52</v>
      </c>
      <c r="S161" s="44">
        <v>743.32</v>
      </c>
      <c r="T161" s="44">
        <v>74.67</v>
      </c>
      <c r="U161" s="44">
        <v>100287.93</v>
      </c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</row>
    <row r="162" spans="1:70" s="32" customFormat="1">
      <c r="A162" s="34">
        <v>9</v>
      </c>
      <c r="B162" s="30">
        <v>6</v>
      </c>
      <c r="C162" s="30" t="s">
        <v>433</v>
      </c>
      <c r="D162" s="30" t="s">
        <v>247</v>
      </c>
      <c r="E162" s="30">
        <v>149.77000000000001</v>
      </c>
      <c r="F162" s="30">
        <v>457.28</v>
      </c>
      <c r="G162" s="30">
        <v>800.56</v>
      </c>
      <c r="H162" s="30">
        <v>66.650000000000006</v>
      </c>
      <c r="I162" s="30">
        <v>9.09</v>
      </c>
      <c r="J162" s="30">
        <v>6.66</v>
      </c>
      <c r="K162" s="30">
        <v>11.83</v>
      </c>
      <c r="L162" s="30">
        <v>333.33</v>
      </c>
      <c r="M162" s="30">
        <v>0.40899999999999997</v>
      </c>
      <c r="N162" s="30">
        <v>9.43</v>
      </c>
      <c r="O162" s="34" t="s">
        <v>263</v>
      </c>
      <c r="P162" s="30">
        <v>9</v>
      </c>
      <c r="Q162" s="44">
        <v>123456.33</v>
      </c>
      <c r="R162" s="44">
        <v>449.52</v>
      </c>
      <c r="S162" s="44">
        <v>743.32</v>
      </c>
      <c r="T162" s="44">
        <v>74.67</v>
      </c>
      <c r="U162" s="44">
        <v>100287.93</v>
      </c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</row>
    <row r="163" spans="1:70" s="32" customFormat="1">
      <c r="A163" s="34">
        <v>9</v>
      </c>
      <c r="B163" s="30">
        <v>8</v>
      </c>
      <c r="C163" s="30" t="s">
        <v>433</v>
      </c>
      <c r="D163" s="30" t="s">
        <v>248</v>
      </c>
      <c r="E163" s="30">
        <v>1303.8399999999999</v>
      </c>
      <c r="F163" s="30">
        <v>527.13</v>
      </c>
      <c r="G163" s="30">
        <v>671.22</v>
      </c>
      <c r="H163" s="30">
        <v>80.09</v>
      </c>
      <c r="I163" s="30">
        <v>10.9</v>
      </c>
      <c r="J163" s="30">
        <v>21.81</v>
      </c>
      <c r="K163" s="30">
        <v>23.67</v>
      </c>
      <c r="L163" s="30">
        <v>1635.39</v>
      </c>
      <c r="M163" s="30">
        <v>0.35299999999999998</v>
      </c>
      <c r="N163" s="30">
        <v>21.87</v>
      </c>
      <c r="O163" s="34" t="s">
        <v>439</v>
      </c>
      <c r="P163" s="30">
        <v>10</v>
      </c>
      <c r="Q163" s="44">
        <v>57041.74</v>
      </c>
      <c r="R163" s="44">
        <v>571.41</v>
      </c>
      <c r="S163" s="44">
        <v>663.98</v>
      </c>
      <c r="T163" s="44">
        <v>73.239999999999995</v>
      </c>
      <c r="U163" s="44">
        <v>45643.17</v>
      </c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</row>
    <row r="164" spans="1:70" s="20" customFormat="1">
      <c r="A164" s="34">
        <v>9</v>
      </c>
      <c r="B164" s="44">
        <v>10</v>
      </c>
      <c r="C164" s="44" t="s">
        <v>433</v>
      </c>
      <c r="D164" s="44" t="s">
        <v>250</v>
      </c>
      <c r="E164" s="44">
        <v>963.04</v>
      </c>
      <c r="F164" s="44">
        <v>466.38</v>
      </c>
      <c r="G164" s="44">
        <v>798.87</v>
      </c>
      <c r="H164" s="44">
        <v>84.07</v>
      </c>
      <c r="I164" s="44">
        <v>10.9</v>
      </c>
      <c r="J164" s="44">
        <v>15.14</v>
      </c>
      <c r="K164" s="44">
        <v>21.69</v>
      </c>
      <c r="L164" s="44">
        <v>1161.98</v>
      </c>
      <c r="M164" s="44">
        <v>0.40600000000000003</v>
      </c>
      <c r="N164" s="44">
        <v>17.579999999999998</v>
      </c>
      <c r="O164" s="45" t="s">
        <v>256</v>
      </c>
      <c r="P164" s="34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</row>
    <row r="165" spans="1:70" s="20" customFormat="1">
      <c r="A165" s="34">
        <v>9</v>
      </c>
      <c r="B165" s="44">
        <v>12</v>
      </c>
      <c r="C165" s="44" t="s">
        <v>433</v>
      </c>
      <c r="D165" s="44" t="s">
        <v>252</v>
      </c>
      <c r="E165" s="44">
        <v>968.11</v>
      </c>
      <c r="F165" s="44">
        <v>600.34</v>
      </c>
      <c r="G165" s="44">
        <v>630.66</v>
      </c>
      <c r="H165" s="44">
        <v>82.62</v>
      </c>
      <c r="I165" s="44">
        <v>11.51</v>
      </c>
      <c r="J165" s="44">
        <v>10.9</v>
      </c>
      <c r="K165" s="44">
        <v>23.67</v>
      </c>
      <c r="L165" s="44">
        <v>1101.07</v>
      </c>
      <c r="M165" s="44">
        <v>0.43</v>
      </c>
      <c r="N165" s="44">
        <v>11.84</v>
      </c>
      <c r="O165" s="45" t="s">
        <v>203</v>
      </c>
      <c r="P165" s="34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</row>
    <row r="166" spans="1:70" s="20" customFormat="1">
      <c r="A166" s="34">
        <v>9</v>
      </c>
      <c r="B166" s="44">
        <v>14</v>
      </c>
      <c r="C166" s="44" t="s">
        <v>433</v>
      </c>
      <c r="D166" s="44" t="s">
        <v>253</v>
      </c>
      <c r="E166" s="44">
        <v>2756.72</v>
      </c>
      <c r="F166" s="44">
        <v>514.36</v>
      </c>
      <c r="G166" s="44">
        <v>737.32</v>
      </c>
      <c r="H166" s="44">
        <v>79.09</v>
      </c>
      <c r="I166" s="44">
        <v>17.559999999999999</v>
      </c>
      <c r="J166" s="44">
        <v>15.75</v>
      </c>
      <c r="K166" s="44">
        <v>39.44</v>
      </c>
      <c r="L166" s="44">
        <v>2613.0500000000002</v>
      </c>
      <c r="M166" s="44">
        <v>0.36399999999999999</v>
      </c>
      <c r="N166" s="44">
        <v>21.24</v>
      </c>
      <c r="O166" s="45" t="s">
        <v>203</v>
      </c>
      <c r="P166" s="34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</row>
    <row r="167" spans="1:70" s="32" customFormat="1">
      <c r="A167" s="34">
        <v>9</v>
      </c>
      <c r="B167" s="30">
        <v>16</v>
      </c>
      <c r="C167" s="30" t="s">
        <v>433</v>
      </c>
      <c r="D167" s="30" t="s">
        <v>254</v>
      </c>
      <c r="E167" s="30">
        <v>3356.55</v>
      </c>
      <c r="F167" s="30">
        <v>562.88</v>
      </c>
      <c r="G167" s="30">
        <v>678.59</v>
      </c>
      <c r="H167" s="30">
        <v>81.64</v>
      </c>
      <c r="I167" s="30">
        <v>19.989999999999998</v>
      </c>
      <c r="J167" s="30">
        <v>22.41</v>
      </c>
      <c r="K167" s="30">
        <v>29.58</v>
      </c>
      <c r="L167" s="30">
        <v>3007.78</v>
      </c>
      <c r="M167" s="30">
        <v>0.36</v>
      </c>
      <c r="N167" s="30">
        <v>28.95</v>
      </c>
      <c r="O167" s="34" t="s">
        <v>263</v>
      </c>
      <c r="P167" s="30">
        <v>10</v>
      </c>
      <c r="Q167" s="44">
        <v>57041.74</v>
      </c>
      <c r="R167" s="44">
        <v>571.41</v>
      </c>
      <c r="S167" s="44">
        <v>663.98</v>
      </c>
      <c r="T167" s="44">
        <v>73.239999999999995</v>
      </c>
      <c r="U167" s="44">
        <v>45643.17</v>
      </c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</row>
    <row r="168" spans="1:70" s="20" customFormat="1">
      <c r="A168" s="34">
        <v>9</v>
      </c>
      <c r="B168" s="44">
        <v>18</v>
      </c>
      <c r="C168" s="44" t="s">
        <v>433</v>
      </c>
      <c r="D168" s="44" t="s">
        <v>255</v>
      </c>
      <c r="E168" s="44">
        <v>3415.88</v>
      </c>
      <c r="F168" s="44">
        <v>595.59</v>
      </c>
      <c r="G168" s="44">
        <v>619.41999999999996</v>
      </c>
      <c r="H168" s="44">
        <v>84.29</v>
      </c>
      <c r="I168" s="44">
        <v>30.28</v>
      </c>
      <c r="J168" s="44">
        <v>33.31</v>
      </c>
      <c r="K168" s="44">
        <v>27.61</v>
      </c>
      <c r="L168" s="44">
        <v>3654.91</v>
      </c>
      <c r="M168" s="44">
        <v>0.3</v>
      </c>
      <c r="N168" s="44">
        <v>39.700000000000003</v>
      </c>
      <c r="O168" s="45" t="s">
        <v>203</v>
      </c>
      <c r="P168" s="34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</row>
    <row r="169" spans="1:70" s="32" customFormat="1">
      <c r="A169" s="34">
        <v>9</v>
      </c>
      <c r="B169" s="30">
        <v>20</v>
      </c>
      <c r="C169" s="30" t="s">
        <v>433</v>
      </c>
      <c r="D169" s="30" t="s">
        <v>257</v>
      </c>
      <c r="E169" s="30">
        <v>3507.04</v>
      </c>
      <c r="F169" s="30">
        <v>563.85</v>
      </c>
      <c r="G169" s="30">
        <v>649.1</v>
      </c>
      <c r="H169" s="30">
        <v>81.91</v>
      </c>
      <c r="I169" s="30">
        <v>24.23</v>
      </c>
      <c r="J169" s="30">
        <v>26.65</v>
      </c>
      <c r="K169" s="30">
        <v>27.61</v>
      </c>
      <c r="L169" s="30">
        <v>3587.73</v>
      </c>
      <c r="M169" s="30">
        <v>0.311</v>
      </c>
      <c r="N169" s="30">
        <v>32.950000000000003</v>
      </c>
      <c r="O169" s="30" t="s">
        <v>263</v>
      </c>
      <c r="P169" s="30">
        <v>10</v>
      </c>
      <c r="Q169" s="44">
        <v>57041.74</v>
      </c>
      <c r="R169" s="44">
        <v>571.41</v>
      </c>
      <c r="S169" s="44">
        <v>663.98</v>
      </c>
      <c r="T169" s="44">
        <v>73.239999999999995</v>
      </c>
      <c r="U169" s="44">
        <v>45643.17</v>
      </c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</row>
    <row r="170" spans="1:70" s="20" customFormat="1">
      <c r="A170" s="34">
        <v>9</v>
      </c>
      <c r="B170" s="44">
        <v>22</v>
      </c>
      <c r="C170" s="44" t="s">
        <v>433</v>
      </c>
      <c r="D170" s="44" t="s">
        <v>258</v>
      </c>
      <c r="E170" s="44">
        <v>417.49</v>
      </c>
      <c r="F170" s="44">
        <v>538.13</v>
      </c>
      <c r="G170" s="44">
        <v>663</v>
      </c>
      <c r="H170" s="44">
        <v>87.73</v>
      </c>
      <c r="I170" s="44">
        <v>15.14</v>
      </c>
      <c r="J170" s="44">
        <v>8.48</v>
      </c>
      <c r="K170" s="44">
        <v>15.78</v>
      </c>
      <c r="L170" s="44">
        <v>800.3</v>
      </c>
      <c r="M170" s="44">
        <v>0.33800000000000002</v>
      </c>
      <c r="N170" s="44">
        <v>15.27</v>
      </c>
      <c r="O170" s="44" t="s">
        <v>203</v>
      </c>
      <c r="P170" s="34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</row>
    <row r="171" spans="1:70" s="32" customFormat="1">
      <c r="A171" s="34">
        <v>9</v>
      </c>
      <c r="B171" s="30">
        <v>24</v>
      </c>
      <c r="C171" s="30" t="s">
        <v>433</v>
      </c>
      <c r="D171" s="30" t="s">
        <v>308</v>
      </c>
      <c r="E171" s="30">
        <v>3194.47</v>
      </c>
      <c r="F171" s="30">
        <v>591.15</v>
      </c>
      <c r="G171" s="30">
        <v>686.36</v>
      </c>
      <c r="H171" s="30">
        <v>84.34</v>
      </c>
      <c r="I171" s="30">
        <v>19.38</v>
      </c>
      <c r="J171" s="30">
        <v>26.05</v>
      </c>
      <c r="K171" s="30">
        <v>27.61</v>
      </c>
      <c r="L171" s="30">
        <v>3311.49</v>
      </c>
      <c r="M171" s="30">
        <v>0.317</v>
      </c>
      <c r="N171" s="30">
        <v>26.68</v>
      </c>
      <c r="O171" s="30" t="s">
        <v>263</v>
      </c>
      <c r="P171" s="30">
        <v>10</v>
      </c>
      <c r="Q171" s="44">
        <v>57041.74</v>
      </c>
      <c r="R171" s="44">
        <v>571.41</v>
      </c>
      <c r="S171" s="44">
        <v>663.98</v>
      </c>
      <c r="T171" s="44">
        <v>73.239999999999995</v>
      </c>
      <c r="U171" s="44">
        <v>45643.17</v>
      </c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</row>
    <row r="172" spans="1:70" s="32" customFormat="1">
      <c r="A172" s="34">
        <v>9</v>
      </c>
      <c r="B172" s="30">
        <v>26</v>
      </c>
      <c r="C172" s="30" t="s">
        <v>433</v>
      </c>
      <c r="D172" s="30" t="s">
        <v>309</v>
      </c>
      <c r="E172" s="30">
        <v>72.349999999999994</v>
      </c>
      <c r="F172" s="30">
        <v>410.65</v>
      </c>
      <c r="G172" s="30">
        <v>767.36</v>
      </c>
      <c r="H172" s="30">
        <v>87.35</v>
      </c>
      <c r="I172" s="30">
        <v>4.8499999999999996</v>
      </c>
      <c r="J172" s="30">
        <v>5.45</v>
      </c>
      <c r="K172" s="30">
        <v>9.86</v>
      </c>
      <c r="L172" s="30">
        <v>179.23</v>
      </c>
      <c r="M172" s="30">
        <v>0.46899999999999997</v>
      </c>
      <c r="N172" s="30">
        <v>7.65</v>
      </c>
      <c r="O172" s="30" t="s">
        <v>263</v>
      </c>
      <c r="P172" s="30">
        <v>9</v>
      </c>
      <c r="Q172" s="44">
        <v>123456.33</v>
      </c>
      <c r="R172" s="44">
        <v>449.52</v>
      </c>
      <c r="S172" s="44">
        <v>743.32</v>
      </c>
      <c r="T172" s="44">
        <v>74.67</v>
      </c>
      <c r="U172" s="44">
        <v>100287.93</v>
      </c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</row>
    <row r="173" spans="1:70" s="33" customFormat="1" ht="17" thickBot="1">
      <c r="A173" s="31">
        <v>9</v>
      </c>
      <c r="B173" s="31">
        <v>28</v>
      </c>
      <c r="C173" s="31" t="s">
        <v>433</v>
      </c>
      <c r="D173" s="31" t="s">
        <v>310</v>
      </c>
      <c r="E173" s="31">
        <v>5433.13</v>
      </c>
      <c r="F173" s="31">
        <v>595.48</v>
      </c>
      <c r="G173" s="31">
        <v>658.74</v>
      </c>
      <c r="H173" s="31">
        <v>83.97</v>
      </c>
      <c r="I173" s="31">
        <v>24.23</v>
      </c>
      <c r="J173" s="31">
        <v>36.950000000000003</v>
      </c>
      <c r="K173" s="31">
        <v>29.58</v>
      </c>
      <c r="L173" s="31">
        <v>5235.84</v>
      </c>
      <c r="M173" s="31">
        <v>0.28499999999999998</v>
      </c>
      <c r="N173" s="31">
        <v>39.44</v>
      </c>
      <c r="O173" s="31" t="s">
        <v>249</v>
      </c>
      <c r="P173" s="31">
        <v>10</v>
      </c>
      <c r="Q173" s="46">
        <v>57041.74</v>
      </c>
      <c r="R173" s="46">
        <v>571.41</v>
      </c>
      <c r="S173" s="46">
        <v>663.98</v>
      </c>
      <c r="T173" s="46">
        <v>73.239999999999995</v>
      </c>
      <c r="U173" s="46">
        <v>45643.17</v>
      </c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</row>
    <row r="174" spans="1:70" s="36" customFormat="1" ht="17" thickBot="1">
      <c r="A174" s="29">
        <v>3</v>
      </c>
      <c r="B174" s="29">
        <v>2</v>
      </c>
      <c r="C174" s="29" t="s">
        <v>444</v>
      </c>
      <c r="D174" s="29" t="s">
        <v>260</v>
      </c>
      <c r="E174" s="29">
        <v>403.73</v>
      </c>
      <c r="F174" s="29">
        <v>1477.35</v>
      </c>
      <c r="G174" s="29">
        <v>629.34</v>
      </c>
      <c r="H174" s="29">
        <v>42.36</v>
      </c>
      <c r="I174" s="29">
        <v>11.51</v>
      </c>
      <c r="J174" s="29">
        <v>13.93</v>
      </c>
      <c r="K174" s="29">
        <v>15.78</v>
      </c>
      <c r="L174" s="29">
        <v>646.46</v>
      </c>
      <c r="M174" s="29">
        <v>0.40899999999999997</v>
      </c>
      <c r="N174" s="29">
        <v>15.93</v>
      </c>
      <c r="O174" s="29" t="s">
        <v>263</v>
      </c>
      <c r="P174" s="29">
        <v>11</v>
      </c>
      <c r="Q174" s="43">
        <v>595774.67000000004</v>
      </c>
      <c r="R174" s="43">
        <v>1523.06</v>
      </c>
      <c r="S174" s="43">
        <v>625.91999999999996</v>
      </c>
      <c r="T174" s="43">
        <v>45.61</v>
      </c>
      <c r="U174" s="43">
        <v>319236.09000000003</v>
      </c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</row>
    <row r="175" spans="1:70" s="20" customFormat="1">
      <c r="A175" s="37">
        <v>2</v>
      </c>
      <c r="B175" s="44">
        <v>2</v>
      </c>
      <c r="C175" s="44" t="s">
        <v>444</v>
      </c>
      <c r="D175" s="44" t="s">
        <v>235</v>
      </c>
      <c r="E175" s="44">
        <v>380.58</v>
      </c>
      <c r="F175" s="44">
        <v>1522.35</v>
      </c>
      <c r="G175" s="44">
        <v>939.09</v>
      </c>
      <c r="H175" s="44">
        <v>21.4</v>
      </c>
      <c r="I175" s="44">
        <v>7.87</v>
      </c>
      <c r="J175" s="44">
        <v>9.09</v>
      </c>
      <c r="K175" s="44">
        <v>19.72</v>
      </c>
      <c r="L175" s="44">
        <v>614.79999999999995</v>
      </c>
      <c r="M175" s="44">
        <v>0.41299999999999998</v>
      </c>
      <c r="N175" s="44">
        <v>10.78</v>
      </c>
      <c r="O175" s="45" t="s">
        <v>203</v>
      </c>
      <c r="P175" s="34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</row>
    <row r="176" spans="1:70" s="20" customFormat="1">
      <c r="A176" s="34">
        <v>2</v>
      </c>
      <c r="B176" s="44">
        <v>4</v>
      </c>
      <c r="C176" s="44" t="s">
        <v>444</v>
      </c>
      <c r="D176" s="44" t="s">
        <v>394</v>
      </c>
      <c r="E176" s="44">
        <v>806.74</v>
      </c>
      <c r="F176" s="44">
        <v>1517.88</v>
      </c>
      <c r="G176" s="44">
        <v>949.02</v>
      </c>
      <c r="H176" s="44">
        <v>22.07</v>
      </c>
      <c r="I176" s="44">
        <v>10.9</v>
      </c>
      <c r="J176" s="44">
        <v>9.09</v>
      </c>
      <c r="K176" s="44">
        <v>27.61</v>
      </c>
      <c r="L176" s="44">
        <v>1018.91</v>
      </c>
      <c r="M176" s="44">
        <v>0.41099999999999998</v>
      </c>
      <c r="N176" s="44">
        <v>20.3</v>
      </c>
      <c r="O176" s="45" t="s">
        <v>203</v>
      </c>
      <c r="P176" s="34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</row>
    <row r="177" spans="1:70" s="20" customFormat="1">
      <c r="A177" s="34">
        <v>2</v>
      </c>
      <c r="B177" s="44">
        <v>6</v>
      </c>
      <c r="C177" s="44" t="s">
        <v>444</v>
      </c>
      <c r="D177" s="44" t="s">
        <v>233</v>
      </c>
      <c r="E177" s="44">
        <v>133.13</v>
      </c>
      <c r="F177" s="44">
        <v>1525.4</v>
      </c>
      <c r="G177" s="44">
        <v>931.83</v>
      </c>
      <c r="H177" s="44">
        <v>20.13</v>
      </c>
      <c r="I177" s="44">
        <v>6.06</v>
      </c>
      <c r="J177" s="44">
        <v>6.06</v>
      </c>
      <c r="K177" s="44">
        <v>15.78</v>
      </c>
      <c r="L177" s="44">
        <v>333.56</v>
      </c>
      <c r="M177" s="44">
        <v>0.378</v>
      </c>
      <c r="N177" s="44">
        <v>7.96</v>
      </c>
      <c r="O177" s="45" t="s">
        <v>203</v>
      </c>
      <c r="P177" s="34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</row>
    <row r="178" spans="1:70" s="20" customFormat="1">
      <c r="A178" s="34">
        <v>2</v>
      </c>
      <c r="B178" s="44">
        <v>8</v>
      </c>
      <c r="C178" s="44" t="s">
        <v>444</v>
      </c>
      <c r="D178" s="44" t="s">
        <v>234</v>
      </c>
      <c r="E178" s="44">
        <v>156.28</v>
      </c>
      <c r="F178" s="44">
        <v>1469.73</v>
      </c>
      <c r="G178" s="44">
        <v>935.62</v>
      </c>
      <c r="H178" s="44">
        <v>19.440000000000001</v>
      </c>
      <c r="I178" s="44">
        <v>6.06</v>
      </c>
      <c r="J178" s="44">
        <v>6.66</v>
      </c>
      <c r="K178" s="44">
        <v>17.75</v>
      </c>
      <c r="L178" s="44">
        <v>321.47000000000003</v>
      </c>
      <c r="M178" s="44">
        <v>0.436</v>
      </c>
      <c r="N178" s="44">
        <v>11.82</v>
      </c>
      <c r="O178" s="45" t="s">
        <v>203</v>
      </c>
      <c r="P178" s="34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</row>
    <row r="179" spans="1:70" s="20" customFormat="1">
      <c r="A179" s="34">
        <v>2</v>
      </c>
      <c r="B179" s="44">
        <v>10</v>
      </c>
      <c r="C179" s="44" t="s">
        <v>444</v>
      </c>
      <c r="D179" s="44" t="s">
        <v>395</v>
      </c>
      <c r="E179" s="44">
        <v>322.7</v>
      </c>
      <c r="F179" s="44">
        <v>1476.57</v>
      </c>
      <c r="G179" s="44">
        <v>944.93</v>
      </c>
      <c r="H179" s="44">
        <v>19.739999999999998</v>
      </c>
      <c r="I179" s="44">
        <v>9.08</v>
      </c>
      <c r="J179" s="44">
        <v>6.66</v>
      </c>
      <c r="K179" s="44">
        <v>21.69</v>
      </c>
      <c r="L179" s="44">
        <v>594.12</v>
      </c>
      <c r="M179" s="44">
        <v>0.38300000000000001</v>
      </c>
      <c r="N179" s="44">
        <v>10.029999999999999</v>
      </c>
      <c r="O179" s="45" t="s">
        <v>203</v>
      </c>
      <c r="P179" s="34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</row>
    <row r="180" spans="1:70" s="20" customFormat="1">
      <c r="A180" s="34">
        <v>2</v>
      </c>
      <c r="B180" s="44">
        <v>12</v>
      </c>
      <c r="C180" s="44" t="s">
        <v>444</v>
      </c>
      <c r="D180" s="44" t="s">
        <v>391</v>
      </c>
      <c r="E180" s="44">
        <v>328.48</v>
      </c>
      <c r="F180" s="44">
        <v>1529.52</v>
      </c>
      <c r="G180" s="44">
        <v>918.48</v>
      </c>
      <c r="H180" s="44">
        <v>23.19</v>
      </c>
      <c r="I180" s="44">
        <v>8.48</v>
      </c>
      <c r="J180" s="44">
        <v>8.48</v>
      </c>
      <c r="K180" s="44">
        <v>21.69</v>
      </c>
      <c r="L180" s="44">
        <v>585.74</v>
      </c>
      <c r="M180" s="44">
        <v>0.39300000000000002</v>
      </c>
      <c r="N180" s="44">
        <v>9.4700000000000006</v>
      </c>
      <c r="O180" s="45" t="s">
        <v>203</v>
      </c>
      <c r="P180" s="34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</row>
    <row r="181" spans="1:70" s="20" customFormat="1">
      <c r="A181" s="34">
        <v>2</v>
      </c>
      <c r="B181" s="44">
        <v>14</v>
      </c>
      <c r="C181" s="44" t="s">
        <v>444</v>
      </c>
      <c r="D181" s="44" t="s">
        <v>237</v>
      </c>
      <c r="E181" s="44">
        <v>268.43</v>
      </c>
      <c r="F181" s="44">
        <v>1434.03</v>
      </c>
      <c r="G181" s="44">
        <v>783.34</v>
      </c>
      <c r="H181" s="44">
        <v>30.81</v>
      </c>
      <c r="I181" s="44">
        <v>6.06</v>
      </c>
      <c r="J181" s="44">
        <v>6.66</v>
      </c>
      <c r="K181" s="44">
        <v>19.72</v>
      </c>
      <c r="L181" s="44">
        <v>455.62</v>
      </c>
      <c r="M181" s="44">
        <v>0.442</v>
      </c>
      <c r="N181" s="44">
        <v>15.08</v>
      </c>
      <c r="O181" s="44" t="s">
        <v>203</v>
      </c>
      <c r="P181" s="34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</row>
    <row r="182" spans="1:70" s="20" customFormat="1">
      <c r="A182" s="34">
        <v>2</v>
      </c>
      <c r="B182" s="44">
        <v>16</v>
      </c>
      <c r="C182" s="44" t="s">
        <v>444</v>
      </c>
      <c r="D182" s="44" t="s">
        <v>411</v>
      </c>
      <c r="E182" s="44">
        <v>607.77</v>
      </c>
      <c r="F182" s="44">
        <v>1516.22</v>
      </c>
      <c r="G182" s="44">
        <v>854.18</v>
      </c>
      <c r="H182" s="44">
        <v>38.21</v>
      </c>
      <c r="I182" s="44">
        <v>9.69</v>
      </c>
      <c r="J182" s="44">
        <v>8.48</v>
      </c>
      <c r="K182" s="44">
        <v>27.61</v>
      </c>
      <c r="L182" s="44">
        <v>841.33</v>
      </c>
      <c r="M182" s="44">
        <v>0.41199999999999998</v>
      </c>
      <c r="N182" s="44">
        <v>17.97</v>
      </c>
      <c r="O182" s="44" t="s">
        <v>203</v>
      </c>
      <c r="P182" s="34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</row>
    <row r="183" spans="1:70" s="20" customFormat="1">
      <c r="A183" s="34">
        <v>2</v>
      </c>
      <c r="B183" s="44">
        <v>18</v>
      </c>
      <c r="C183" s="44" t="s">
        <v>444</v>
      </c>
      <c r="D183" s="44" t="s">
        <v>412</v>
      </c>
      <c r="E183" s="44">
        <v>252.51</v>
      </c>
      <c r="F183" s="44">
        <v>1540.23</v>
      </c>
      <c r="G183" s="44">
        <v>927</v>
      </c>
      <c r="H183" s="44">
        <v>23.62</v>
      </c>
      <c r="I183" s="44">
        <v>7.87</v>
      </c>
      <c r="J183" s="44">
        <v>7.27</v>
      </c>
      <c r="K183" s="44">
        <v>15.78</v>
      </c>
      <c r="L183" s="44">
        <v>448.54</v>
      </c>
      <c r="M183" s="44">
        <v>0.43099999999999999</v>
      </c>
      <c r="N183" s="44">
        <v>8.14</v>
      </c>
      <c r="O183" s="44" t="s">
        <v>203</v>
      </c>
      <c r="P183" s="34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</row>
    <row r="184" spans="1:70" s="20" customFormat="1">
      <c r="A184" s="34">
        <v>2</v>
      </c>
      <c r="B184" s="44">
        <v>20</v>
      </c>
      <c r="C184" s="44" t="s">
        <v>444</v>
      </c>
      <c r="D184" s="44" t="s">
        <v>220</v>
      </c>
      <c r="E184" s="44">
        <v>89.72</v>
      </c>
      <c r="F184" s="44">
        <v>1546.09</v>
      </c>
      <c r="G184" s="44">
        <v>990.13</v>
      </c>
      <c r="H184" s="44">
        <v>30.12</v>
      </c>
      <c r="I184" s="44">
        <v>6.66</v>
      </c>
      <c r="J184" s="44">
        <v>5.45</v>
      </c>
      <c r="K184" s="44">
        <v>15.78</v>
      </c>
      <c r="L184" s="44">
        <v>293.73</v>
      </c>
      <c r="M184" s="44">
        <v>0.33</v>
      </c>
      <c r="N184" s="44">
        <v>11.78</v>
      </c>
      <c r="O184" s="44" t="s">
        <v>203</v>
      </c>
      <c r="P184" s="34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</row>
    <row r="185" spans="1:70" s="20" customFormat="1">
      <c r="A185" s="34">
        <v>2</v>
      </c>
      <c r="B185" s="44">
        <v>22</v>
      </c>
      <c r="C185" s="44" t="s">
        <v>444</v>
      </c>
      <c r="D185" s="44" t="s">
        <v>396</v>
      </c>
      <c r="E185" s="44">
        <v>143.97999999999999</v>
      </c>
      <c r="F185" s="44">
        <v>1436.64</v>
      </c>
      <c r="G185" s="44">
        <v>792.41</v>
      </c>
      <c r="H185" s="44">
        <v>30.49</v>
      </c>
      <c r="I185" s="44">
        <v>6.06</v>
      </c>
      <c r="J185" s="44">
        <v>5.45</v>
      </c>
      <c r="K185" s="44">
        <v>13.81</v>
      </c>
      <c r="L185" s="44">
        <v>309</v>
      </c>
      <c r="M185" s="44">
        <v>0.43</v>
      </c>
      <c r="N185" s="44">
        <v>13.14</v>
      </c>
      <c r="O185" s="44" t="s">
        <v>203</v>
      </c>
      <c r="P185" s="34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</row>
    <row r="186" spans="1:70" s="20" customFormat="1">
      <c r="A186" s="34">
        <v>2</v>
      </c>
      <c r="B186" s="44">
        <v>24</v>
      </c>
      <c r="C186" s="44" t="s">
        <v>444</v>
      </c>
      <c r="D186" s="44" t="s">
        <v>236</v>
      </c>
      <c r="E186" s="44">
        <v>266.26</v>
      </c>
      <c r="F186" s="44">
        <v>1482.78</v>
      </c>
      <c r="G186" s="44">
        <v>798.69</v>
      </c>
      <c r="H186" s="44">
        <v>35.869999999999997</v>
      </c>
      <c r="I186" s="44">
        <v>7.27</v>
      </c>
      <c r="J186" s="44">
        <v>7.27</v>
      </c>
      <c r="K186" s="44">
        <v>17.75</v>
      </c>
      <c r="L186" s="44">
        <v>485.27</v>
      </c>
      <c r="M186" s="44">
        <v>0.41199999999999998</v>
      </c>
      <c r="N186" s="44">
        <v>9.39</v>
      </c>
      <c r="O186" s="44" t="s">
        <v>256</v>
      </c>
      <c r="P186" s="34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</row>
    <row r="187" spans="1:70" s="20" customFormat="1">
      <c r="A187" s="34">
        <v>2</v>
      </c>
      <c r="B187" s="44">
        <v>26</v>
      </c>
      <c r="C187" s="44" t="s">
        <v>444</v>
      </c>
      <c r="D187" s="44" t="s">
        <v>413</v>
      </c>
      <c r="E187" s="44">
        <v>449.32</v>
      </c>
      <c r="F187" s="44">
        <v>1554.55</v>
      </c>
      <c r="G187" s="44">
        <v>987.33</v>
      </c>
      <c r="H187" s="44">
        <v>28.97</v>
      </c>
      <c r="I187" s="44">
        <v>11.51</v>
      </c>
      <c r="J187" s="44">
        <v>9.09</v>
      </c>
      <c r="K187" s="44">
        <v>21.69</v>
      </c>
      <c r="L187" s="44">
        <v>784.71</v>
      </c>
      <c r="M187" s="44">
        <v>0.36199999999999999</v>
      </c>
      <c r="N187" s="44">
        <v>11.81</v>
      </c>
      <c r="O187" s="44" t="s">
        <v>203</v>
      </c>
      <c r="P187" s="34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</row>
    <row r="188" spans="1:70" s="20" customFormat="1">
      <c r="A188" s="34">
        <v>2</v>
      </c>
      <c r="B188" s="44">
        <v>28</v>
      </c>
      <c r="C188" s="44" t="s">
        <v>444</v>
      </c>
      <c r="D188" s="44" t="s">
        <v>239</v>
      </c>
      <c r="E188" s="44">
        <v>78.14</v>
      </c>
      <c r="F188" s="44">
        <v>1480.64</v>
      </c>
      <c r="G188" s="44">
        <v>788.18</v>
      </c>
      <c r="H188" s="44">
        <v>39.08</v>
      </c>
      <c r="I188" s="44">
        <v>5.45</v>
      </c>
      <c r="J188" s="44">
        <v>5.45</v>
      </c>
      <c r="K188" s="44">
        <v>13.81</v>
      </c>
      <c r="L188" s="44">
        <v>194.04</v>
      </c>
      <c r="M188" s="44">
        <v>0.45600000000000002</v>
      </c>
      <c r="N188" s="44">
        <v>4.99</v>
      </c>
      <c r="O188" s="44" t="s">
        <v>203</v>
      </c>
      <c r="P188" s="34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</row>
    <row r="189" spans="1:70" s="20" customFormat="1">
      <c r="A189" s="34">
        <v>2</v>
      </c>
      <c r="B189" s="44">
        <v>30</v>
      </c>
      <c r="C189" s="44" t="s">
        <v>444</v>
      </c>
      <c r="D189" s="44" t="s">
        <v>238</v>
      </c>
      <c r="E189" s="44">
        <v>528.17999999999995</v>
      </c>
      <c r="F189" s="44">
        <v>1478.39</v>
      </c>
      <c r="G189" s="44">
        <v>814.91</v>
      </c>
      <c r="H189" s="44">
        <v>28.55</v>
      </c>
      <c r="I189" s="44">
        <v>7.87</v>
      </c>
      <c r="J189" s="44">
        <v>8.48</v>
      </c>
      <c r="K189" s="44">
        <v>25.64</v>
      </c>
      <c r="L189" s="44">
        <v>803.63</v>
      </c>
      <c r="M189" s="44">
        <v>0.39300000000000002</v>
      </c>
      <c r="N189" s="44">
        <v>20.010000000000002</v>
      </c>
      <c r="O189" s="44" t="s">
        <v>203</v>
      </c>
      <c r="P189" s="34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</row>
    <row r="190" spans="1:70" s="20" customFormat="1">
      <c r="A190" s="34">
        <v>2</v>
      </c>
      <c r="B190" s="44">
        <v>32</v>
      </c>
      <c r="C190" s="44" t="s">
        <v>444</v>
      </c>
      <c r="D190" s="44" t="s">
        <v>392</v>
      </c>
      <c r="E190" s="44">
        <v>490.56</v>
      </c>
      <c r="F190" s="44">
        <v>1546.74</v>
      </c>
      <c r="G190" s="44">
        <v>842.54</v>
      </c>
      <c r="H190" s="44">
        <v>37.19</v>
      </c>
      <c r="I190" s="44">
        <v>7.87</v>
      </c>
      <c r="J190" s="44">
        <v>12.12</v>
      </c>
      <c r="K190" s="44">
        <v>21.69</v>
      </c>
      <c r="L190" s="44">
        <v>878.99</v>
      </c>
      <c r="M190" s="44">
        <v>0.34200000000000003</v>
      </c>
      <c r="N190" s="44">
        <v>13.44</v>
      </c>
      <c r="O190" s="44" t="s">
        <v>203</v>
      </c>
      <c r="P190" s="34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</row>
    <row r="191" spans="1:70" s="20" customFormat="1">
      <c r="A191" s="34">
        <v>2</v>
      </c>
      <c r="B191" s="44">
        <v>34</v>
      </c>
      <c r="C191" s="44" t="s">
        <v>444</v>
      </c>
      <c r="D191" s="44" t="s">
        <v>240</v>
      </c>
      <c r="E191" s="44">
        <v>115.04</v>
      </c>
      <c r="F191" s="44">
        <v>1458.5</v>
      </c>
      <c r="G191" s="44">
        <v>720.2</v>
      </c>
      <c r="H191" s="44">
        <v>41.52</v>
      </c>
      <c r="I191" s="44">
        <v>7.27</v>
      </c>
      <c r="J191" s="44">
        <v>4.8499999999999996</v>
      </c>
      <c r="K191" s="44">
        <v>13.81</v>
      </c>
      <c r="L191" s="44">
        <v>252.66</v>
      </c>
      <c r="M191" s="44">
        <v>0.45300000000000001</v>
      </c>
      <c r="N191" s="44">
        <v>6.77</v>
      </c>
      <c r="O191" s="44" t="s">
        <v>203</v>
      </c>
      <c r="P191" s="34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</row>
    <row r="192" spans="1:70" s="20" customFormat="1">
      <c r="A192" s="34">
        <v>2</v>
      </c>
      <c r="B192" s="44">
        <v>36</v>
      </c>
      <c r="C192" s="44" t="s">
        <v>444</v>
      </c>
      <c r="D192" s="44" t="s">
        <v>414</v>
      </c>
      <c r="E192" s="44">
        <v>2329.7800000000002</v>
      </c>
      <c r="F192" s="44">
        <v>1479.11</v>
      </c>
      <c r="G192" s="44">
        <v>895.91</v>
      </c>
      <c r="H192" s="44">
        <v>29.59</v>
      </c>
      <c r="I192" s="44">
        <v>26.65</v>
      </c>
      <c r="J192" s="44">
        <v>13.93</v>
      </c>
      <c r="K192" s="44">
        <v>31.56</v>
      </c>
      <c r="L192" s="44">
        <v>3331.63</v>
      </c>
      <c r="M192" s="44">
        <v>0.255</v>
      </c>
      <c r="N192" s="44">
        <v>29.57</v>
      </c>
      <c r="O192" s="44" t="s">
        <v>203</v>
      </c>
      <c r="P192" s="34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</row>
    <row r="193" spans="1:70" s="20" customFormat="1">
      <c r="A193" s="34">
        <v>2</v>
      </c>
      <c r="B193" s="44">
        <v>38</v>
      </c>
      <c r="C193" s="44" t="s">
        <v>444</v>
      </c>
      <c r="D193" s="44" t="s">
        <v>315</v>
      </c>
      <c r="E193" s="44">
        <v>100.57</v>
      </c>
      <c r="F193" s="44">
        <v>1384.09</v>
      </c>
      <c r="G193" s="44">
        <v>661.51</v>
      </c>
      <c r="H193" s="44">
        <v>40.82</v>
      </c>
      <c r="I193" s="44">
        <v>6.66</v>
      </c>
      <c r="J193" s="44">
        <v>6.66</v>
      </c>
      <c r="K193" s="44">
        <v>13.81</v>
      </c>
      <c r="L193" s="44">
        <v>311.32</v>
      </c>
      <c r="M193" s="44">
        <v>0.33600000000000002</v>
      </c>
      <c r="N193" s="44">
        <v>8.6</v>
      </c>
      <c r="O193" s="44" t="s">
        <v>203</v>
      </c>
      <c r="P193" s="34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</row>
    <row r="194" spans="1:70" s="32" customFormat="1">
      <c r="A194" s="34">
        <v>2</v>
      </c>
      <c r="B194" s="30">
        <v>40</v>
      </c>
      <c r="C194" s="30" t="s">
        <v>444</v>
      </c>
      <c r="D194" s="30" t="s">
        <v>397</v>
      </c>
      <c r="E194" s="30">
        <v>656.25</v>
      </c>
      <c r="F194" s="30">
        <v>1534.18</v>
      </c>
      <c r="G194" s="30">
        <v>675.2</v>
      </c>
      <c r="H194" s="30">
        <v>39.06</v>
      </c>
      <c r="I194" s="30">
        <v>8.48</v>
      </c>
      <c r="J194" s="30">
        <v>9.69</v>
      </c>
      <c r="K194" s="30">
        <v>25.64</v>
      </c>
      <c r="L194" s="30">
        <v>831.26</v>
      </c>
      <c r="M194" s="30">
        <v>0.439</v>
      </c>
      <c r="N194" s="30">
        <v>19.899999999999999</v>
      </c>
      <c r="O194" s="30" t="s">
        <v>263</v>
      </c>
      <c r="P194" s="30">
        <v>11</v>
      </c>
      <c r="Q194" s="44">
        <v>595774.67000000004</v>
      </c>
      <c r="R194" s="44">
        <v>1523.06</v>
      </c>
      <c r="S194" s="44">
        <v>625.91999999999996</v>
      </c>
      <c r="T194" s="44">
        <v>45.61</v>
      </c>
      <c r="U194" s="44">
        <v>319236.09000000003</v>
      </c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</row>
    <row r="195" spans="1:70" s="32" customFormat="1">
      <c r="A195" s="34">
        <v>2</v>
      </c>
      <c r="B195" s="30">
        <v>42</v>
      </c>
      <c r="C195" s="30" t="s">
        <v>444</v>
      </c>
      <c r="D195" s="30" t="s">
        <v>316</v>
      </c>
      <c r="E195" s="30">
        <v>79.59</v>
      </c>
      <c r="F195" s="30">
        <v>1483.8</v>
      </c>
      <c r="G195" s="30">
        <v>715.12</v>
      </c>
      <c r="H195" s="30">
        <v>39.840000000000003</v>
      </c>
      <c r="I195" s="30">
        <v>4.84</v>
      </c>
      <c r="J195" s="30">
        <v>4.8499999999999996</v>
      </c>
      <c r="K195" s="30">
        <v>13.81</v>
      </c>
      <c r="L195" s="30">
        <v>253.26</v>
      </c>
      <c r="M195" s="30">
        <v>0.35299999999999998</v>
      </c>
      <c r="N195" s="30">
        <v>9.1999999999999993</v>
      </c>
      <c r="O195" s="30" t="s">
        <v>263</v>
      </c>
      <c r="P195" s="30">
        <v>11</v>
      </c>
      <c r="Q195" s="44">
        <v>595774.67000000004</v>
      </c>
      <c r="R195" s="44">
        <v>1523.06</v>
      </c>
      <c r="S195" s="44">
        <v>625.91999999999996</v>
      </c>
      <c r="T195" s="44">
        <v>45.61</v>
      </c>
      <c r="U195" s="44">
        <v>319236.09000000003</v>
      </c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</row>
    <row r="196" spans="1:70" s="20" customFormat="1">
      <c r="A196" s="34">
        <v>2</v>
      </c>
      <c r="B196" s="44">
        <v>44</v>
      </c>
      <c r="C196" s="44" t="s">
        <v>444</v>
      </c>
      <c r="D196" s="44" t="s">
        <v>398</v>
      </c>
      <c r="E196" s="44">
        <v>104.19</v>
      </c>
      <c r="F196" s="44">
        <v>1463.21</v>
      </c>
      <c r="G196" s="44">
        <v>793.2</v>
      </c>
      <c r="H196" s="44">
        <v>39.35</v>
      </c>
      <c r="I196" s="44">
        <v>6.66</v>
      </c>
      <c r="J196" s="44">
        <v>5.45</v>
      </c>
      <c r="K196" s="44">
        <v>15.78</v>
      </c>
      <c r="L196" s="44">
        <v>277.08999999999997</v>
      </c>
      <c r="M196" s="44">
        <v>0.38600000000000001</v>
      </c>
      <c r="N196" s="44">
        <v>8.49</v>
      </c>
      <c r="O196" s="44" t="s">
        <v>203</v>
      </c>
      <c r="P196" s="34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</row>
    <row r="197" spans="1:70" s="20" customFormat="1">
      <c r="A197" s="34">
        <v>2</v>
      </c>
      <c r="B197" s="44">
        <v>46</v>
      </c>
      <c r="C197" s="44" t="s">
        <v>444</v>
      </c>
      <c r="D197" s="44" t="s">
        <v>389</v>
      </c>
      <c r="E197" s="44">
        <v>623.69000000000005</v>
      </c>
      <c r="F197" s="44">
        <v>1421.08</v>
      </c>
      <c r="G197" s="44">
        <v>836.11</v>
      </c>
      <c r="H197" s="44">
        <v>48.09</v>
      </c>
      <c r="I197" s="44">
        <v>9.69</v>
      </c>
      <c r="J197" s="44">
        <v>10.9</v>
      </c>
      <c r="K197" s="44">
        <v>31.56</v>
      </c>
      <c r="L197" s="44">
        <v>1085.55</v>
      </c>
      <c r="M197" s="44">
        <v>0.32500000000000001</v>
      </c>
      <c r="N197" s="44">
        <v>23.1</v>
      </c>
      <c r="O197" s="44" t="s">
        <v>203</v>
      </c>
      <c r="P197" s="34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</row>
    <row r="198" spans="1:70" s="20" customFormat="1">
      <c r="A198" s="34">
        <v>2</v>
      </c>
      <c r="B198" s="44">
        <v>48</v>
      </c>
      <c r="C198" s="44" t="s">
        <v>444</v>
      </c>
      <c r="D198" s="44" t="s">
        <v>228</v>
      </c>
      <c r="E198" s="44">
        <v>86.82</v>
      </c>
      <c r="F198" s="44">
        <v>1453.12</v>
      </c>
      <c r="G198" s="44">
        <v>718.17</v>
      </c>
      <c r="H198" s="44">
        <v>43.29</v>
      </c>
      <c r="I198" s="44">
        <v>4.84</v>
      </c>
      <c r="J198" s="44">
        <v>4.8499999999999996</v>
      </c>
      <c r="K198" s="44">
        <v>13.81</v>
      </c>
      <c r="L198" s="44">
        <v>214.79</v>
      </c>
      <c r="M198" s="44">
        <v>0.441</v>
      </c>
      <c r="N198" s="44">
        <v>8.98</v>
      </c>
      <c r="O198" s="44" t="s">
        <v>203</v>
      </c>
      <c r="P198" s="34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</row>
    <row r="199" spans="1:70" s="20" customFormat="1">
      <c r="A199" s="34">
        <v>2</v>
      </c>
      <c r="B199" s="44">
        <v>50</v>
      </c>
      <c r="C199" s="44" t="s">
        <v>444</v>
      </c>
      <c r="D199" s="44" t="s">
        <v>390</v>
      </c>
      <c r="E199" s="44">
        <v>1649.66</v>
      </c>
      <c r="F199" s="44">
        <v>1451.75</v>
      </c>
      <c r="G199" s="44">
        <v>800.16</v>
      </c>
      <c r="H199" s="44">
        <v>34.97</v>
      </c>
      <c r="I199" s="44">
        <v>15.75</v>
      </c>
      <c r="J199" s="44">
        <v>12.72</v>
      </c>
      <c r="K199" s="44">
        <v>35.5</v>
      </c>
      <c r="L199" s="44">
        <v>2083.66</v>
      </c>
      <c r="M199" s="44">
        <v>0.32400000000000001</v>
      </c>
      <c r="N199" s="44">
        <v>27.54</v>
      </c>
      <c r="O199" s="44" t="s">
        <v>249</v>
      </c>
      <c r="P199" s="34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</row>
    <row r="200" spans="1:70" s="20" customFormat="1">
      <c r="A200" s="34">
        <v>2</v>
      </c>
      <c r="B200" s="44">
        <v>52</v>
      </c>
      <c r="C200" s="44" t="s">
        <v>444</v>
      </c>
      <c r="D200" s="44" t="s">
        <v>388</v>
      </c>
      <c r="E200" s="44">
        <v>211.27</v>
      </c>
      <c r="F200" s="44">
        <v>1471.58</v>
      </c>
      <c r="G200" s="44">
        <v>802.77</v>
      </c>
      <c r="H200" s="44">
        <v>37.28</v>
      </c>
      <c r="I200" s="44">
        <v>12.11</v>
      </c>
      <c r="J200" s="44">
        <v>7.27</v>
      </c>
      <c r="K200" s="44">
        <v>17.75</v>
      </c>
      <c r="L200" s="44">
        <v>596.53</v>
      </c>
      <c r="M200" s="44">
        <v>0.28799999999999998</v>
      </c>
      <c r="N200" s="44">
        <v>13.29</v>
      </c>
      <c r="O200" s="44" t="s">
        <v>203</v>
      </c>
      <c r="P200" s="34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</row>
    <row r="201" spans="1:70" s="20" customFormat="1">
      <c r="A201" s="34">
        <v>2</v>
      </c>
      <c r="B201" s="44">
        <v>54</v>
      </c>
      <c r="C201" s="44" t="s">
        <v>444</v>
      </c>
      <c r="D201" s="44" t="s">
        <v>208</v>
      </c>
      <c r="E201" s="44">
        <v>907.31</v>
      </c>
      <c r="F201" s="44">
        <v>1522.96</v>
      </c>
      <c r="G201" s="44">
        <v>846.23</v>
      </c>
      <c r="H201" s="44">
        <v>29.64</v>
      </c>
      <c r="I201" s="44">
        <v>10.9</v>
      </c>
      <c r="J201" s="44">
        <v>12.72</v>
      </c>
      <c r="K201" s="44">
        <v>27.61</v>
      </c>
      <c r="L201" s="44">
        <v>1361.69</v>
      </c>
      <c r="M201" s="44">
        <v>0.33300000000000002</v>
      </c>
      <c r="N201" s="44">
        <v>21.85</v>
      </c>
      <c r="O201" s="44" t="s">
        <v>249</v>
      </c>
      <c r="P201" s="34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</row>
    <row r="202" spans="1:70" s="20" customFormat="1">
      <c r="A202" s="34">
        <v>2</v>
      </c>
      <c r="B202" s="44">
        <v>56</v>
      </c>
      <c r="C202" s="44" t="s">
        <v>444</v>
      </c>
      <c r="D202" s="44" t="s">
        <v>415</v>
      </c>
      <c r="E202" s="44">
        <v>109.25</v>
      </c>
      <c r="F202" s="44">
        <v>1417.12</v>
      </c>
      <c r="G202" s="44">
        <v>857.61</v>
      </c>
      <c r="H202" s="44">
        <v>45.48</v>
      </c>
      <c r="I202" s="44">
        <v>4.84</v>
      </c>
      <c r="J202" s="44">
        <v>5.45</v>
      </c>
      <c r="K202" s="44">
        <v>13.81</v>
      </c>
      <c r="L202" s="44">
        <v>229.18</v>
      </c>
      <c r="M202" s="44">
        <v>0.48199999999999998</v>
      </c>
      <c r="N202" s="44">
        <v>10.75</v>
      </c>
      <c r="O202" s="44" t="s">
        <v>203</v>
      </c>
      <c r="P202" s="34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</row>
    <row r="203" spans="1:70" s="20" customFormat="1">
      <c r="A203" s="34">
        <v>2</v>
      </c>
      <c r="B203" s="44">
        <v>58</v>
      </c>
      <c r="C203" s="44" t="s">
        <v>444</v>
      </c>
      <c r="D203" s="44" t="s">
        <v>416</v>
      </c>
      <c r="E203" s="44">
        <v>79.59</v>
      </c>
      <c r="F203" s="44">
        <v>1502.68</v>
      </c>
      <c r="G203" s="44">
        <v>861.55</v>
      </c>
      <c r="H203" s="44">
        <v>34.979999999999997</v>
      </c>
      <c r="I203" s="44">
        <v>6.06</v>
      </c>
      <c r="J203" s="44">
        <v>4.8499999999999996</v>
      </c>
      <c r="K203" s="44">
        <v>13.81</v>
      </c>
      <c r="L203" s="44">
        <v>268.37</v>
      </c>
      <c r="M203" s="44">
        <v>0.33300000000000002</v>
      </c>
      <c r="N203" s="44">
        <v>12.74</v>
      </c>
      <c r="O203" s="44" t="s">
        <v>203</v>
      </c>
      <c r="P203" s="34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</row>
    <row r="204" spans="1:70" s="20" customFormat="1">
      <c r="A204" s="34">
        <v>2</v>
      </c>
      <c r="B204" s="44">
        <v>60</v>
      </c>
      <c r="C204" s="44" t="s">
        <v>444</v>
      </c>
      <c r="D204" s="44" t="s">
        <v>417</v>
      </c>
      <c r="E204" s="44">
        <v>696.76</v>
      </c>
      <c r="F204" s="44">
        <v>1420.83</v>
      </c>
      <c r="G204" s="44">
        <v>941.74</v>
      </c>
      <c r="H204" s="44">
        <v>49.72</v>
      </c>
      <c r="I204" s="44">
        <v>9.08</v>
      </c>
      <c r="J204" s="44">
        <v>12.12</v>
      </c>
      <c r="K204" s="44">
        <v>25.64</v>
      </c>
      <c r="L204" s="44">
        <v>1046.6600000000001</v>
      </c>
      <c r="M204" s="44">
        <v>0.36299999999999999</v>
      </c>
      <c r="N204" s="44">
        <v>14.28</v>
      </c>
      <c r="O204" s="44" t="s">
        <v>203</v>
      </c>
      <c r="P204" s="34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</row>
    <row r="205" spans="1:70" s="20" customFormat="1">
      <c r="A205" s="34">
        <v>2</v>
      </c>
      <c r="B205" s="44">
        <v>62</v>
      </c>
      <c r="C205" s="44" t="s">
        <v>444</v>
      </c>
      <c r="D205" s="44" t="s">
        <v>231</v>
      </c>
      <c r="E205" s="44">
        <v>2545.4</v>
      </c>
      <c r="F205" s="44">
        <v>1546.89</v>
      </c>
      <c r="G205" s="44">
        <v>972.31</v>
      </c>
      <c r="H205" s="44">
        <v>33.520000000000003</v>
      </c>
      <c r="I205" s="44">
        <v>25.44</v>
      </c>
      <c r="J205" s="44">
        <v>19.38</v>
      </c>
      <c r="K205" s="44">
        <v>33.53</v>
      </c>
      <c r="L205" s="44">
        <v>4189.84</v>
      </c>
      <c r="M205" s="44">
        <v>0.215</v>
      </c>
      <c r="N205" s="44">
        <v>26.4</v>
      </c>
      <c r="O205" s="44" t="s">
        <v>203</v>
      </c>
      <c r="P205" s="34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</row>
    <row r="206" spans="1:70" s="20" customFormat="1">
      <c r="A206" s="34">
        <v>2</v>
      </c>
      <c r="B206" s="44">
        <v>64</v>
      </c>
      <c r="C206" s="44" t="s">
        <v>444</v>
      </c>
      <c r="D206" s="44" t="s">
        <v>223</v>
      </c>
      <c r="E206" s="44">
        <v>79.59</v>
      </c>
      <c r="F206" s="44">
        <v>1392.25</v>
      </c>
      <c r="G206" s="44">
        <v>669.45</v>
      </c>
      <c r="H206" s="44">
        <v>45.54</v>
      </c>
      <c r="I206" s="44">
        <v>4.84</v>
      </c>
      <c r="J206" s="44">
        <v>6.06</v>
      </c>
      <c r="K206" s="44">
        <v>11.83</v>
      </c>
      <c r="L206" s="44">
        <v>217.21</v>
      </c>
      <c r="M206" s="44">
        <v>0.41199999999999998</v>
      </c>
      <c r="N206" s="44">
        <v>6.97</v>
      </c>
      <c r="O206" s="44" t="s">
        <v>203</v>
      </c>
      <c r="P206" s="34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</row>
    <row r="207" spans="1:70" s="20" customFormat="1">
      <c r="A207" s="34">
        <v>2</v>
      </c>
      <c r="B207" s="44">
        <v>66</v>
      </c>
      <c r="C207" s="44" t="s">
        <v>444</v>
      </c>
      <c r="D207" s="44" t="s">
        <v>206</v>
      </c>
      <c r="E207" s="44">
        <v>287.24</v>
      </c>
      <c r="F207" s="44">
        <v>1467.04</v>
      </c>
      <c r="G207" s="44">
        <v>812.99</v>
      </c>
      <c r="H207" s="44">
        <v>38.51</v>
      </c>
      <c r="I207" s="44">
        <v>10.9</v>
      </c>
      <c r="J207" s="44">
        <v>12.12</v>
      </c>
      <c r="K207" s="44">
        <v>17.75</v>
      </c>
      <c r="L207" s="44">
        <v>860.46</v>
      </c>
      <c r="M207" s="44">
        <v>0.245</v>
      </c>
      <c r="N207" s="44">
        <v>13.59</v>
      </c>
      <c r="O207" s="44" t="s">
        <v>203</v>
      </c>
      <c r="P207" s="34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</row>
    <row r="208" spans="1:70" s="20" customFormat="1">
      <c r="A208" s="34">
        <v>2</v>
      </c>
      <c r="B208" s="44">
        <v>68</v>
      </c>
      <c r="C208" s="44" t="s">
        <v>444</v>
      </c>
      <c r="D208" s="44" t="s">
        <v>207</v>
      </c>
      <c r="E208" s="44">
        <v>2800.8</v>
      </c>
      <c r="F208" s="44">
        <v>1541.04</v>
      </c>
      <c r="G208" s="44">
        <v>857.68</v>
      </c>
      <c r="H208" s="44">
        <v>35.96</v>
      </c>
      <c r="I208" s="44">
        <v>29.07</v>
      </c>
      <c r="J208" s="44">
        <v>16.96</v>
      </c>
      <c r="K208" s="44">
        <v>31.56</v>
      </c>
      <c r="L208" s="44">
        <v>4340.29</v>
      </c>
      <c r="M208" s="44">
        <v>0.221</v>
      </c>
      <c r="N208" s="44">
        <v>29.76</v>
      </c>
      <c r="O208" s="44" t="s">
        <v>203</v>
      </c>
      <c r="P208" s="34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</row>
    <row r="209" spans="1:70" s="20" customFormat="1">
      <c r="A209" s="34">
        <v>2</v>
      </c>
      <c r="B209" s="44">
        <v>70</v>
      </c>
      <c r="C209" s="44" t="s">
        <v>444</v>
      </c>
      <c r="D209" s="44" t="s">
        <v>399</v>
      </c>
      <c r="E209" s="44">
        <v>454.38</v>
      </c>
      <c r="F209" s="44">
        <v>1378.47</v>
      </c>
      <c r="G209" s="44">
        <v>761.25</v>
      </c>
      <c r="H209" s="44">
        <v>52.47</v>
      </c>
      <c r="I209" s="44">
        <v>8.48</v>
      </c>
      <c r="J209" s="44">
        <v>7.88</v>
      </c>
      <c r="K209" s="44">
        <v>25.64</v>
      </c>
      <c r="L209" s="44">
        <v>716.05</v>
      </c>
      <c r="M209" s="44">
        <v>0.39900000000000002</v>
      </c>
      <c r="N209" s="44">
        <v>20.78</v>
      </c>
      <c r="O209" s="44" t="s">
        <v>203</v>
      </c>
      <c r="P209" s="34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</row>
    <row r="210" spans="1:70" s="20" customFormat="1">
      <c r="A210" s="34">
        <v>2</v>
      </c>
      <c r="B210" s="44">
        <v>72</v>
      </c>
      <c r="C210" s="44" t="s">
        <v>444</v>
      </c>
      <c r="D210" s="44" t="s">
        <v>205</v>
      </c>
      <c r="E210" s="44">
        <v>1017.29</v>
      </c>
      <c r="F210" s="44">
        <v>1455.06</v>
      </c>
      <c r="G210" s="44">
        <v>785.62</v>
      </c>
      <c r="H210" s="44">
        <v>40.14</v>
      </c>
      <c r="I210" s="44">
        <v>10.3</v>
      </c>
      <c r="J210" s="44">
        <v>15.14</v>
      </c>
      <c r="K210" s="44">
        <v>25.64</v>
      </c>
      <c r="L210" s="44">
        <v>1393.08</v>
      </c>
      <c r="M210" s="44">
        <v>0.35099999999999998</v>
      </c>
      <c r="N210" s="44">
        <v>21.53</v>
      </c>
      <c r="O210" s="44" t="s">
        <v>203</v>
      </c>
      <c r="P210" s="34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</row>
    <row r="211" spans="1:70" s="20" customFormat="1">
      <c r="A211" s="34">
        <v>2</v>
      </c>
      <c r="B211" s="44">
        <v>74</v>
      </c>
      <c r="C211" s="44" t="s">
        <v>444</v>
      </c>
      <c r="D211" s="44" t="s">
        <v>418</v>
      </c>
      <c r="E211" s="44">
        <v>209.83</v>
      </c>
      <c r="F211" s="44">
        <v>1411.63</v>
      </c>
      <c r="G211" s="44">
        <v>808.57</v>
      </c>
      <c r="H211" s="44">
        <v>41.89</v>
      </c>
      <c r="I211" s="44">
        <v>6.66</v>
      </c>
      <c r="J211" s="44">
        <v>6.06</v>
      </c>
      <c r="K211" s="44">
        <v>17.75</v>
      </c>
      <c r="L211" s="44">
        <v>383.56</v>
      </c>
      <c r="M211" s="44">
        <v>0.44500000000000001</v>
      </c>
      <c r="N211" s="44">
        <v>15.08</v>
      </c>
      <c r="O211" s="44" t="s">
        <v>203</v>
      </c>
      <c r="P211" s="34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</row>
    <row r="212" spans="1:70" s="20" customFormat="1">
      <c r="A212" s="34">
        <v>2</v>
      </c>
      <c r="B212" s="44">
        <v>76</v>
      </c>
      <c r="C212" s="44" t="s">
        <v>444</v>
      </c>
      <c r="D212" s="44" t="s">
        <v>202</v>
      </c>
      <c r="E212" s="44">
        <v>286.52</v>
      </c>
      <c r="F212" s="44">
        <v>1527.18</v>
      </c>
      <c r="G212" s="44">
        <v>867.48</v>
      </c>
      <c r="H212" s="44">
        <v>45.18</v>
      </c>
      <c r="I212" s="44">
        <v>7.27</v>
      </c>
      <c r="J212" s="44">
        <v>7.88</v>
      </c>
      <c r="K212" s="44">
        <v>17.75</v>
      </c>
      <c r="L212" s="44">
        <v>461.57</v>
      </c>
      <c r="M212" s="44">
        <v>0.45500000000000002</v>
      </c>
      <c r="N212" s="44">
        <v>13.59</v>
      </c>
      <c r="O212" s="44" t="s">
        <v>203</v>
      </c>
      <c r="P212" s="34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</row>
    <row r="213" spans="1:70" s="20" customFormat="1">
      <c r="A213" s="34">
        <v>2</v>
      </c>
      <c r="B213" s="44">
        <v>78</v>
      </c>
      <c r="C213" s="44" t="s">
        <v>444</v>
      </c>
      <c r="D213" s="44" t="s">
        <v>204</v>
      </c>
      <c r="E213" s="44">
        <v>736.56</v>
      </c>
      <c r="F213" s="44">
        <v>1437.94</v>
      </c>
      <c r="G213" s="44">
        <v>933.85</v>
      </c>
      <c r="H213" s="44">
        <v>42.09</v>
      </c>
      <c r="I213" s="44">
        <v>8.48</v>
      </c>
      <c r="J213" s="44">
        <v>14.54</v>
      </c>
      <c r="K213" s="44">
        <v>27.61</v>
      </c>
      <c r="L213" s="44">
        <v>1338.38</v>
      </c>
      <c r="M213" s="44">
        <v>0.29499999999999998</v>
      </c>
      <c r="N213" s="44">
        <v>25.33</v>
      </c>
      <c r="O213" s="44" t="s">
        <v>203</v>
      </c>
      <c r="P213" s="34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</row>
    <row r="214" spans="1:70" s="20" customFormat="1">
      <c r="A214" s="34">
        <v>2</v>
      </c>
      <c r="B214" s="44">
        <v>80</v>
      </c>
      <c r="C214" s="44" t="s">
        <v>444</v>
      </c>
      <c r="D214" s="44" t="s">
        <v>445</v>
      </c>
      <c r="E214" s="44">
        <v>205.48</v>
      </c>
      <c r="F214" s="44">
        <v>1491.38</v>
      </c>
      <c r="G214" s="44">
        <v>939.67</v>
      </c>
      <c r="H214" s="44">
        <v>53.47</v>
      </c>
      <c r="I214" s="44">
        <v>6.06</v>
      </c>
      <c r="J214" s="44">
        <v>6.06</v>
      </c>
      <c r="K214" s="44">
        <v>21.69</v>
      </c>
      <c r="L214" s="44">
        <v>396.24</v>
      </c>
      <c r="M214" s="44">
        <v>0.42499999999999999</v>
      </c>
      <c r="N214" s="44">
        <v>18.28</v>
      </c>
      <c r="O214" s="44" t="s">
        <v>203</v>
      </c>
      <c r="P214" s="34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</row>
    <row r="215" spans="1:70" s="20" customFormat="1">
      <c r="A215" s="34">
        <v>2</v>
      </c>
      <c r="B215" s="44">
        <v>82</v>
      </c>
      <c r="C215" s="44" t="s">
        <v>444</v>
      </c>
      <c r="D215" s="44" t="s">
        <v>400</v>
      </c>
      <c r="E215" s="44">
        <v>244.55</v>
      </c>
      <c r="F215" s="44">
        <v>1366.12</v>
      </c>
      <c r="G215" s="44">
        <v>748.53</v>
      </c>
      <c r="H215" s="44">
        <v>54.02</v>
      </c>
      <c r="I215" s="44">
        <v>5.45</v>
      </c>
      <c r="J215" s="44">
        <v>6.66</v>
      </c>
      <c r="K215" s="44">
        <v>19.72</v>
      </c>
      <c r="L215" s="44">
        <v>453.21</v>
      </c>
      <c r="M215" s="44">
        <v>0.41699999999999998</v>
      </c>
      <c r="N215" s="44">
        <v>14.89</v>
      </c>
      <c r="O215" s="44" t="s">
        <v>203</v>
      </c>
      <c r="P215" s="34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</row>
    <row r="216" spans="1:70" s="20" customFormat="1">
      <c r="A216" s="34">
        <v>2</v>
      </c>
      <c r="B216" s="44">
        <v>84</v>
      </c>
      <c r="C216" s="44" t="s">
        <v>444</v>
      </c>
      <c r="D216" s="44" t="s">
        <v>401</v>
      </c>
      <c r="E216" s="44">
        <v>6705.72</v>
      </c>
      <c r="F216" s="44">
        <v>1524.92</v>
      </c>
      <c r="G216" s="44">
        <v>814.21</v>
      </c>
      <c r="H216" s="44">
        <v>34.32</v>
      </c>
      <c r="I216" s="44">
        <v>30.28</v>
      </c>
      <c r="J216" s="44">
        <v>41.19</v>
      </c>
      <c r="K216" s="44">
        <v>37.47</v>
      </c>
      <c r="L216" s="44">
        <v>8699.39</v>
      </c>
      <c r="M216" s="44">
        <v>0.19800000000000001</v>
      </c>
      <c r="N216" s="44">
        <v>44.16</v>
      </c>
      <c r="O216" s="44" t="s">
        <v>472</v>
      </c>
      <c r="P216" s="34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</row>
    <row r="217" spans="1:70" s="20" customFormat="1">
      <c r="A217" s="34">
        <v>2</v>
      </c>
      <c r="B217" s="44">
        <v>86</v>
      </c>
      <c r="C217" s="44" t="s">
        <v>444</v>
      </c>
      <c r="D217" s="44" t="s">
        <v>317</v>
      </c>
      <c r="E217" s="44">
        <v>114.32</v>
      </c>
      <c r="F217" s="44">
        <v>1406.07</v>
      </c>
      <c r="G217" s="44">
        <v>822.59</v>
      </c>
      <c r="H217" s="44">
        <v>46.23</v>
      </c>
      <c r="I217" s="44">
        <v>5.45</v>
      </c>
      <c r="J217" s="44">
        <v>6.06</v>
      </c>
      <c r="K217" s="44">
        <v>13.81</v>
      </c>
      <c r="L217" s="44">
        <v>291.43</v>
      </c>
      <c r="M217" s="44">
        <v>0.39100000000000001</v>
      </c>
      <c r="N217" s="44">
        <v>8.4</v>
      </c>
      <c r="O217" s="44" t="s">
        <v>203</v>
      </c>
      <c r="P217" s="34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</row>
    <row r="218" spans="1:70" s="20" customFormat="1">
      <c r="A218" s="34">
        <v>2</v>
      </c>
      <c r="B218" s="44">
        <v>88</v>
      </c>
      <c r="C218" s="44" t="s">
        <v>444</v>
      </c>
      <c r="D218" s="44" t="s">
        <v>318</v>
      </c>
      <c r="E218" s="44">
        <v>452.93</v>
      </c>
      <c r="F218" s="44">
        <v>1412.5</v>
      </c>
      <c r="G218" s="44">
        <v>835.37</v>
      </c>
      <c r="H218" s="44">
        <v>46.17</v>
      </c>
      <c r="I218" s="44">
        <v>6.06</v>
      </c>
      <c r="J218" s="44">
        <v>10.3</v>
      </c>
      <c r="K218" s="44">
        <v>25.64</v>
      </c>
      <c r="L218" s="44">
        <v>748.89</v>
      </c>
      <c r="M218" s="44">
        <v>0.38100000000000001</v>
      </c>
      <c r="N218" s="44">
        <v>11.92</v>
      </c>
      <c r="O218" s="44" t="s">
        <v>203</v>
      </c>
      <c r="P218" s="34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</row>
    <row r="219" spans="1:70" s="20" customFormat="1">
      <c r="A219" s="34">
        <v>2</v>
      </c>
      <c r="B219" s="44">
        <v>90</v>
      </c>
      <c r="C219" s="44" t="s">
        <v>444</v>
      </c>
      <c r="D219" s="44" t="s">
        <v>319</v>
      </c>
      <c r="E219" s="44">
        <v>620.07000000000005</v>
      </c>
      <c r="F219" s="44">
        <v>1490.37</v>
      </c>
      <c r="G219" s="44">
        <v>929.5</v>
      </c>
      <c r="H219" s="44">
        <v>51.16</v>
      </c>
      <c r="I219" s="44">
        <v>10.3</v>
      </c>
      <c r="J219" s="44">
        <v>12.12</v>
      </c>
      <c r="K219" s="44">
        <v>27.61</v>
      </c>
      <c r="L219" s="44">
        <v>1059.93</v>
      </c>
      <c r="M219" s="44">
        <v>0.33200000000000002</v>
      </c>
      <c r="N219" s="44">
        <v>21.05</v>
      </c>
      <c r="O219" s="44" t="s">
        <v>203</v>
      </c>
      <c r="P219" s="34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</row>
    <row r="220" spans="1:70" s="20" customFormat="1">
      <c r="A220" s="34">
        <v>2</v>
      </c>
      <c r="B220" s="44">
        <v>92</v>
      </c>
      <c r="C220" s="44" t="s">
        <v>444</v>
      </c>
      <c r="D220" s="44" t="s">
        <v>402</v>
      </c>
      <c r="E220" s="44">
        <v>293.76</v>
      </c>
      <c r="F220" s="44">
        <v>1445.41</v>
      </c>
      <c r="G220" s="44">
        <v>967.54</v>
      </c>
      <c r="H220" s="44">
        <v>50.43</v>
      </c>
      <c r="I220" s="44">
        <v>7.87</v>
      </c>
      <c r="J220" s="44">
        <v>7.27</v>
      </c>
      <c r="K220" s="44">
        <v>21.69</v>
      </c>
      <c r="L220" s="44">
        <v>521.15</v>
      </c>
      <c r="M220" s="44">
        <v>0.41</v>
      </c>
      <c r="N220" s="44">
        <v>12.13</v>
      </c>
      <c r="O220" s="44" t="s">
        <v>203</v>
      </c>
      <c r="P220" s="34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</row>
    <row r="221" spans="1:70" s="32" customFormat="1">
      <c r="A221" s="34">
        <v>2</v>
      </c>
      <c r="B221" s="30">
        <v>94</v>
      </c>
      <c r="C221" s="30" t="s">
        <v>444</v>
      </c>
      <c r="D221" s="30" t="s">
        <v>226</v>
      </c>
      <c r="E221" s="30">
        <v>669.27</v>
      </c>
      <c r="F221" s="30">
        <v>1503.25</v>
      </c>
      <c r="G221" s="30">
        <v>630.33000000000004</v>
      </c>
      <c r="H221" s="30">
        <v>46.55</v>
      </c>
      <c r="I221" s="30">
        <v>7.87</v>
      </c>
      <c r="J221" s="30">
        <v>9.69</v>
      </c>
      <c r="K221" s="30">
        <v>27.61</v>
      </c>
      <c r="L221" s="30">
        <v>864.21</v>
      </c>
      <c r="M221" s="30">
        <v>0.42799999999999999</v>
      </c>
      <c r="N221" s="30">
        <v>18.25</v>
      </c>
      <c r="O221" s="30" t="s">
        <v>263</v>
      </c>
      <c r="P221" s="30">
        <v>11</v>
      </c>
      <c r="Q221" s="44">
        <v>595774.67000000004</v>
      </c>
      <c r="R221" s="44">
        <v>1523.06</v>
      </c>
      <c r="S221" s="44">
        <v>625.91999999999996</v>
      </c>
      <c r="T221" s="44">
        <v>45.61</v>
      </c>
      <c r="U221" s="44">
        <v>319236.09000000003</v>
      </c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</row>
    <row r="222" spans="1:70" s="20" customFormat="1">
      <c r="A222" s="34">
        <v>2</v>
      </c>
      <c r="B222" s="44">
        <v>96</v>
      </c>
      <c r="C222" s="44" t="s">
        <v>444</v>
      </c>
      <c r="D222" s="44" t="s">
        <v>320</v>
      </c>
      <c r="E222" s="44">
        <v>141.09</v>
      </c>
      <c r="F222" s="44">
        <v>1363.98</v>
      </c>
      <c r="G222" s="44">
        <v>671.91</v>
      </c>
      <c r="H222" s="44">
        <v>51.22</v>
      </c>
      <c r="I222" s="44">
        <v>4.84</v>
      </c>
      <c r="J222" s="44">
        <v>6.66</v>
      </c>
      <c r="K222" s="44">
        <v>15.78</v>
      </c>
      <c r="L222" s="44">
        <v>328.07</v>
      </c>
      <c r="M222" s="44">
        <v>0.39900000000000002</v>
      </c>
      <c r="N222" s="44">
        <v>7.05</v>
      </c>
      <c r="O222" s="44" t="s">
        <v>203</v>
      </c>
      <c r="P222" s="34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</row>
    <row r="223" spans="1:70" s="20" customFormat="1">
      <c r="A223" s="34">
        <v>2</v>
      </c>
      <c r="B223" s="44">
        <v>98</v>
      </c>
      <c r="C223" s="44" t="s">
        <v>444</v>
      </c>
      <c r="D223" s="44" t="s">
        <v>446</v>
      </c>
      <c r="E223" s="44">
        <v>271.33</v>
      </c>
      <c r="F223" s="44">
        <v>1364.63</v>
      </c>
      <c r="G223" s="44">
        <v>737.8</v>
      </c>
      <c r="H223" s="44">
        <v>56.57</v>
      </c>
      <c r="I223" s="44">
        <v>6.66</v>
      </c>
      <c r="J223" s="44">
        <v>6.06</v>
      </c>
      <c r="K223" s="44">
        <v>19.72</v>
      </c>
      <c r="L223" s="44">
        <v>424.76</v>
      </c>
      <c r="M223" s="44">
        <v>0.47699999999999998</v>
      </c>
      <c r="N223" s="44">
        <v>16.68</v>
      </c>
      <c r="O223" s="44" t="s">
        <v>203</v>
      </c>
      <c r="P223" s="34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</row>
    <row r="224" spans="1:70" s="20" customFormat="1">
      <c r="A224" s="34">
        <v>2</v>
      </c>
      <c r="B224" s="44">
        <v>100</v>
      </c>
      <c r="C224" s="44" t="s">
        <v>444</v>
      </c>
      <c r="D224" s="44" t="s">
        <v>434</v>
      </c>
      <c r="E224" s="44">
        <v>120.11</v>
      </c>
      <c r="F224" s="44">
        <v>1411.14</v>
      </c>
      <c r="G224" s="44">
        <v>815.65</v>
      </c>
      <c r="H224" s="44">
        <v>47.36</v>
      </c>
      <c r="I224" s="44">
        <v>4.84</v>
      </c>
      <c r="J224" s="44">
        <v>6.06</v>
      </c>
      <c r="K224" s="44">
        <v>17.75</v>
      </c>
      <c r="L224" s="44">
        <v>277.11</v>
      </c>
      <c r="M224" s="44">
        <v>0.42499999999999999</v>
      </c>
      <c r="N224" s="44">
        <v>12.63</v>
      </c>
      <c r="O224" s="44" t="s">
        <v>203</v>
      </c>
      <c r="P224" s="34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</row>
    <row r="225" spans="1:70" s="20" customFormat="1">
      <c r="A225" s="34">
        <v>2</v>
      </c>
      <c r="B225" s="44">
        <v>102</v>
      </c>
      <c r="C225" s="44" t="s">
        <v>444</v>
      </c>
      <c r="D225" s="44" t="s">
        <v>447</v>
      </c>
      <c r="E225" s="44">
        <v>1357.35</v>
      </c>
      <c r="F225" s="44">
        <v>1431.63</v>
      </c>
      <c r="G225" s="44">
        <v>864.9</v>
      </c>
      <c r="H225" s="44">
        <v>45.12</v>
      </c>
      <c r="I225" s="44">
        <v>21.2</v>
      </c>
      <c r="J225" s="44">
        <v>16.36</v>
      </c>
      <c r="K225" s="44">
        <v>25.64</v>
      </c>
      <c r="L225" s="44">
        <v>1725.87</v>
      </c>
      <c r="M225" s="44">
        <v>0.34399999999999997</v>
      </c>
      <c r="N225" s="44">
        <v>24.92</v>
      </c>
      <c r="O225" s="44" t="s">
        <v>203</v>
      </c>
      <c r="P225" s="34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</row>
    <row r="226" spans="1:70" s="20" customFormat="1">
      <c r="A226" s="34">
        <v>2</v>
      </c>
      <c r="B226" s="44">
        <v>104</v>
      </c>
      <c r="C226" s="44" t="s">
        <v>444</v>
      </c>
      <c r="D226" s="44" t="s">
        <v>448</v>
      </c>
      <c r="E226" s="44">
        <v>314.01</v>
      </c>
      <c r="F226" s="44">
        <v>1521.62</v>
      </c>
      <c r="G226" s="44">
        <v>876.55</v>
      </c>
      <c r="H226" s="44">
        <v>51.81</v>
      </c>
      <c r="I226" s="44">
        <v>6.66</v>
      </c>
      <c r="J226" s="44">
        <v>7.27</v>
      </c>
      <c r="K226" s="44">
        <v>25.64</v>
      </c>
      <c r="L226" s="44">
        <v>517.71</v>
      </c>
      <c r="M226" s="44">
        <v>0.432</v>
      </c>
      <c r="N226" s="44">
        <v>24.05</v>
      </c>
      <c r="O226" s="44" t="s">
        <v>203</v>
      </c>
      <c r="P226" s="34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</row>
    <row r="227" spans="1:70" s="20" customFormat="1">
      <c r="A227" s="34">
        <v>2</v>
      </c>
      <c r="B227" s="44">
        <v>106</v>
      </c>
      <c r="C227" s="44" t="s">
        <v>444</v>
      </c>
      <c r="D227" s="44" t="s">
        <v>435</v>
      </c>
      <c r="E227" s="44">
        <v>183.78</v>
      </c>
      <c r="F227" s="44">
        <v>1487.16</v>
      </c>
      <c r="G227" s="44">
        <v>902.55</v>
      </c>
      <c r="H227" s="44">
        <v>38.82</v>
      </c>
      <c r="I227" s="44">
        <v>6.66</v>
      </c>
      <c r="J227" s="44">
        <v>6.06</v>
      </c>
      <c r="K227" s="44">
        <v>23.67</v>
      </c>
      <c r="L227" s="44">
        <v>476.25</v>
      </c>
      <c r="M227" s="44">
        <v>0.32800000000000001</v>
      </c>
      <c r="N227" s="44">
        <v>20.34</v>
      </c>
      <c r="O227" s="44" t="s">
        <v>203</v>
      </c>
      <c r="P227" s="34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</row>
    <row r="228" spans="1:70" s="20" customFormat="1">
      <c r="A228" s="34">
        <v>2</v>
      </c>
      <c r="B228" s="44">
        <v>108</v>
      </c>
      <c r="C228" s="44" t="s">
        <v>444</v>
      </c>
      <c r="D228" s="44" t="s">
        <v>218</v>
      </c>
      <c r="E228" s="44">
        <v>140.37</v>
      </c>
      <c r="F228" s="44">
        <v>1516.89</v>
      </c>
      <c r="G228" s="44">
        <v>938.75</v>
      </c>
      <c r="H228" s="44">
        <v>48.91</v>
      </c>
      <c r="I228" s="44">
        <v>4.24</v>
      </c>
      <c r="J228" s="44">
        <v>9.09</v>
      </c>
      <c r="K228" s="44">
        <v>19.72</v>
      </c>
      <c r="L228" s="44">
        <v>459.55</v>
      </c>
      <c r="M228" s="44">
        <v>0.28399999999999997</v>
      </c>
      <c r="N228" s="44">
        <v>9.5299999999999994</v>
      </c>
      <c r="O228" s="44" t="s">
        <v>203</v>
      </c>
      <c r="P228" s="34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</row>
    <row r="229" spans="1:70" s="20" customFormat="1">
      <c r="A229" s="34">
        <v>2</v>
      </c>
      <c r="B229" s="44">
        <v>110</v>
      </c>
      <c r="C229" s="44" t="s">
        <v>444</v>
      </c>
      <c r="D229" s="44" t="s">
        <v>321</v>
      </c>
      <c r="E229" s="44">
        <v>377.69</v>
      </c>
      <c r="F229" s="44">
        <v>1506.6</v>
      </c>
      <c r="G229" s="44">
        <v>948.22</v>
      </c>
      <c r="H229" s="44">
        <v>55.69</v>
      </c>
      <c r="I229" s="44">
        <v>7.27</v>
      </c>
      <c r="J229" s="44">
        <v>12.12</v>
      </c>
      <c r="K229" s="44">
        <v>25.64</v>
      </c>
      <c r="L229" s="44">
        <v>870.92</v>
      </c>
      <c r="M229" s="44">
        <v>0.28999999999999998</v>
      </c>
      <c r="N229" s="44">
        <v>20.84</v>
      </c>
      <c r="O229" s="44" t="s">
        <v>203</v>
      </c>
      <c r="P229" s="34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</row>
    <row r="230" spans="1:70" s="20" customFormat="1">
      <c r="A230" s="34">
        <v>2</v>
      </c>
      <c r="B230" s="44">
        <v>112</v>
      </c>
      <c r="C230" s="44" t="s">
        <v>444</v>
      </c>
      <c r="D230" s="44" t="s">
        <v>230</v>
      </c>
      <c r="E230" s="44">
        <v>110.7</v>
      </c>
      <c r="F230" s="44">
        <v>1419.72</v>
      </c>
      <c r="G230" s="44">
        <v>731.72</v>
      </c>
      <c r="H230" s="44">
        <v>48.47</v>
      </c>
      <c r="I230" s="44">
        <v>4.24</v>
      </c>
      <c r="J230" s="44">
        <v>10.9</v>
      </c>
      <c r="K230" s="44">
        <v>11.83</v>
      </c>
      <c r="L230" s="44">
        <v>303.10000000000002</v>
      </c>
      <c r="M230" s="44">
        <v>0.36799999999999999</v>
      </c>
      <c r="N230" s="44">
        <v>11.89</v>
      </c>
      <c r="O230" s="44" t="s">
        <v>203</v>
      </c>
      <c r="P230" s="34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</row>
    <row r="231" spans="1:70" s="20" customFormat="1">
      <c r="A231" s="34">
        <v>2</v>
      </c>
      <c r="B231" s="44">
        <v>114</v>
      </c>
      <c r="C231" s="44" t="s">
        <v>444</v>
      </c>
      <c r="D231" s="44" t="s">
        <v>403</v>
      </c>
      <c r="E231" s="44">
        <v>133.85</v>
      </c>
      <c r="F231" s="44">
        <v>1441.81</v>
      </c>
      <c r="G231" s="44">
        <v>798.06</v>
      </c>
      <c r="H231" s="44">
        <v>54.82</v>
      </c>
      <c r="I231" s="44">
        <v>7.87</v>
      </c>
      <c r="J231" s="44">
        <v>9.69</v>
      </c>
      <c r="K231" s="44">
        <v>15.78</v>
      </c>
      <c r="L231" s="44">
        <v>394.94</v>
      </c>
      <c r="M231" s="44">
        <v>0.32</v>
      </c>
      <c r="N231" s="44">
        <v>10.92</v>
      </c>
      <c r="O231" s="44" t="s">
        <v>203</v>
      </c>
      <c r="P231" s="34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</row>
    <row r="232" spans="1:70" s="20" customFormat="1">
      <c r="A232" s="34">
        <v>2</v>
      </c>
      <c r="B232" s="44">
        <v>116</v>
      </c>
      <c r="C232" s="44" t="s">
        <v>444</v>
      </c>
      <c r="D232" s="44" t="s">
        <v>436</v>
      </c>
      <c r="E232" s="44">
        <v>404.46</v>
      </c>
      <c r="F232" s="44">
        <v>1429.18</v>
      </c>
      <c r="G232" s="44">
        <v>811.18</v>
      </c>
      <c r="H232" s="44">
        <v>52.1</v>
      </c>
      <c r="I232" s="44">
        <v>6.66</v>
      </c>
      <c r="J232" s="44">
        <v>9.09</v>
      </c>
      <c r="K232" s="44">
        <v>21.69</v>
      </c>
      <c r="L232" s="44">
        <v>710.83</v>
      </c>
      <c r="M232" s="44">
        <v>0.372</v>
      </c>
      <c r="N232" s="44">
        <v>12.8</v>
      </c>
      <c r="O232" s="44" t="s">
        <v>256</v>
      </c>
      <c r="P232" s="34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</row>
    <row r="233" spans="1:70" s="20" customFormat="1">
      <c r="A233" s="34">
        <v>2</v>
      </c>
      <c r="B233" s="44">
        <v>118</v>
      </c>
      <c r="C233" s="44" t="s">
        <v>444</v>
      </c>
      <c r="D233" s="44" t="s">
        <v>322</v>
      </c>
      <c r="E233" s="44">
        <v>256.85000000000002</v>
      </c>
      <c r="F233" s="44">
        <v>1420.08</v>
      </c>
      <c r="G233" s="44">
        <v>807.45</v>
      </c>
      <c r="H233" s="44">
        <v>56.65</v>
      </c>
      <c r="I233" s="44">
        <v>5.45</v>
      </c>
      <c r="J233" s="44">
        <v>7.27</v>
      </c>
      <c r="K233" s="44">
        <v>19.72</v>
      </c>
      <c r="L233" s="44">
        <v>430.66</v>
      </c>
      <c r="M233" s="44">
        <v>0.45400000000000001</v>
      </c>
      <c r="N233" s="44">
        <v>15.33</v>
      </c>
      <c r="O233" s="44" t="s">
        <v>203</v>
      </c>
      <c r="P233" s="34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</row>
    <row r="234" spans="1:70" s="20" customFormat="1">
      <c r="A234" s="34">
        <v>2</v>
      </c>
      <c r="B234" s="44">
        <v>120</v>
      </c>
      <c r="C234" s="44" t="s">
        <v>444</v>
      </c>
      <c r="D234" s="44" t="s">
        <v>323</v>
      </c>
      <c r="E234" s="44">
        <v>9426.94</v>
      </c>
      <c r="F234" s="44">
        <v>1442.66</v>
      </c>
      <c r="G234" s="44">
        <v>837.67</v>
      </c>
      <c r="H234" s="44">
        <v>42.38</v>
      </c>
      <c r="I234" s="44">
        <v>41.18</v>
      </c>
      <c r="J234" s="44">
        <v>44.22</v>
      </c>
      <c r="K234" s="44">
        <v>41.42</v>
      </c>
      <c r="L234" s="44">
        <v>14447.71</v>
      </c>
      <c r="M234" s="44">
        <v>0.14899999999999999</v>
      </c>
      <c r="N234" s="44">
        <v>48.91</v>
      </c>
      <c r="O234" s="44" t="s">
        <v>214</v>
      </c>
      <c r="P234" s="34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</row>
    <row r="235" spans="1:70" s="20" customFormat="1">
      <c r="A235" s="34">
        <v>2</v>
      </c>
      <c r="B235" s="44">
        <v>122</v>
      </c>
      <c r="C235" s="44" t="s">
        <v>444</v>
      </c>
      <c r="D235" s="44" t="s">
        <v>324</v>
      </c>
      <c r="E235" s="44">
        <v>488.39</v>
      </c>
      <c r="F235" s="44">
        <v>1508.81</v>
      </c>
      <c r="G235" s="44">
        <v>870.98</v>
      </c>
      <c r="H235" s="44">
        <v>49.99</v>
      </c>
      <c r="I235" s="44">
        <v>7.87</v>
      </c>
      <c r="J235" s="44">
        <v>8.48</v>
      </c>
      <c r="K235" s="44">
        <v>25.64</v>
      </c>
      <c r="L235" s="44">
        <v>782.42</v>
      </c>
      <c r="M235" s="44">
        <v>0.38300000000000001</v>
      </c>
      <c r="N235" s="44">
        <v>15.84</v>
      </c>
      <c r="O235" s="44" t="s">
        <v>203</v>
      </c>
      <c r="P235" s="34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</row>
    <row r="236" spans="1:70" s="20" customFormat="1">
      <c r="A236" s="34">
        <v>2</v>
      </c>
      <c r="B236" s="44">
        <v>124</v>
      </c>
      <c r="C236" s="44" t="s">
        <v>444</v>
      </c>
      <c r="D236" s="44" t="s">
        <v>325</v>
      </c>
      <c r="E236" s="44">
        <v>1470.95</v>
      </c>
      <c r="F236" s="44">
        <v>1444.23</v>
      </c>
      <c r="G236" s="44">
        <v>923</v>
      </c>
      <c r="H236" s="44">
        <v>44.04</v>
      </c>
      <c r="I236" s="44">
        <v>21.2</v>
      </c>
      <c r="J236" s="44">
        <v>16.36</v>
      </c>
      <c r="K236" s="44">
        <v>33.53</v>
      </c>
      <c r="L236" s="44">
        <v>2434.0500000000002</v>
      </c>
      <c r="M236" s="44">
        <v>0.25700000000000001</v>
      </c>
      <c r="N236" s="44">
        <v>27.91</v>
      </c>
      <c r="O236" s="44" t="s">
        <v>203</v>
      </c>
      <c r="P236" s="34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</row>
    <row r="237" spans="1:70" s="20" customFormat="1">
      <c r="A237" s="34">
        <v>2</v>
      </c>
      <c r="B237" s="44">
        <v>126</v>
      </c>
      <c r="C237" s="44" t="s">
        <v>444</v>
      </c>
      <c r="D237" s="44" t="s">
        <v>229</v>
      </c>
      <c r="E237" s="44">
        <v>670.72</v>
      </c>
      <c r="F237" s="44">
        <v>1504.6</v>
      </c>
      <c r="G237" s="44">
        <v>1001.76</v>
      </c>
      <c r="H237" s="44">
        <v>60.41</v>
      </c>
      <c r="I237" s="44">
        <v>7.27</v>
      </c>
      <c r="J237" s="44">
        <v>13.33</v>
      </c>
      <c r="K237" s="44">
        <v>25.64</v>
      </c>
      <c r="L237" s="44">
        <v>1178.08</v>
      </c>
      <c r="M237" s="44">
        <v>0.315</v>
      </c>
      <c r="N237" s="44">
        <v>16.14</v>
      </c>
      <c r="O237" s="44" t="s">
        <v>203</v>
      </c>
      <c r="P237" s="34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</row>
    <row r="238" spans="1:70" s="20" customFormat="1">
      <c r="A238" s="34">
        <v>2</v>
      </c>
      <c r="B238" s="44">
        <v>128</v>
      </c>
      <c r="C238" s="44" t="s">
        <v>444</v>
      </c>
      <c r="D238" s="44" t="s">
        <v>404</v>
      </c>
      <c r="E238" s="44">
        <v>1358.8</v>
      </c>
      <c r="F238" s="44">
        <v>1420.54</v>
      </c>
      <c r="G238" s="44">
        <v>797.97</v>
      </c>
      <c r="H238" s="44">
        <v>51.99</v>
      </c>
      <c r="I238" s="44">
        <v>15.14</v>
      </c>
      <c r="J238" s="44">
        <v>18.170000000000002</v>
      </c>
      <c r="K238" s="44">
        <v>27.61</v>
      </c>
      <c r="L238" s="44">
        <v>1883.56</v>
      </c>
      <c r="M238" s="44">
        <v>0.315</v>
      </c>
      <c r="N238" s="44">
        <v>22.1</v>
      </c>
      <c r="O238" s="44" t="s">
        <v>203</v>
      </c>
      <c r="P238" s="34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</row>
    <row r="239" spans="1:70" s="20" customFormat="1">
      <c r="A239" s="34">
        <v>2</v>
      </c>
      <c r="B239" s="44">
        <v>130</v>
      </c>
      <c r="C239" s="44" t="s">
        <v>444</v>
      </c>
      <c r="D239" s="44" t="s">
        <v>437</v>
      </c>
      <c r="E239" s="44">
        <v>106.36</v>
      </c>
      <c r="F239" s="44">
        <v>1484.61</v>
      </c>
      <c r="G239" s="44">
        <v>814.79</v>
      </c>
      <c r="H239" s="44">
        <v>56.4</v>
      </c>
      <c r="I239" s="44">
        <v>6.06</v>
      </c>
      <c r="J239" s="44">
        <v>6.66</v>
      </c>
      <c r="K239" s="44">
        <v>15.78</v>
      </c>
      <c r="L239" s="44">
        <v>310.83999999999997</v>
      </c>
      <c r="M239" s="44">
        <v>0.34899999999999998</v>
      </c>
      <c r="N239" s="44">
        <v>7.65</v>
      </c>
      <c r="O239" s="44" t="s">
        <v>203</v>
      </c>
      <c r="P239" s="34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</row>
    <row r="240" spans="1:70" s="20" customFormat="1">
      <c r="A240" s="34">
        <v>2</v>
      </c>
      <c r="B240" s="44">
        <v>132</v>
      </c>
      <c r="C240" s="44" t="s">
        <v>444</v>
      </c>
      <c r="D240" s="44" t="s">
        <v>449</v>
      </c>
      <c r="E240" s="44">
        <v>753.2</v>
      </c>
      <c r="F240" s="44">
        <v>1401.97</v>
      </c>
      <c r="G240" s="44">
        <v>832.27</v>
      </c>
      <c r="H240" s="44">
        <v>49</v>
      </c>
      <c r="I240" s="44">
        <v>12.11</v>
      </c>
      <c r="J240" s="44">
        <v>13.33</v>
      </c>
      <c r="K240" s="44">
        <v>29.58</v>
      </c>
      <c r="L240" s="44">
        <v>1508.86</v>
      </c>
      <c r="M240" s="44">
        <v>0.26500000000000001</v>
      </c>
      <c r="N240" s="44">
        <v>14.78</v>
      </c>
      <c r="O240" s="44" t="s">
        <v>203</v>
      </c>
      <c r="P240" s="34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</row>
    <row r="241" spans="1:70" s="20" customFormat="1">
      <c r="A241" s="34">
        <v>2</v>
      </c>
      <c r="B241" s="44">
        <v>134</v>
      </c>
      <c r="C241" s="44" t="s">
        <v>444</v>
      </c>
      <c r="D241" s="44" t="s">
        <v>224</v>
      </c>
      <c r="E241" s="44">
        <v>89.72</v>
      </c>
      <c r="F241" s="44">
        <v>1419.8</v>
      </c>
      <c r="G241" s="44">
        <v>859.74</v>
      </c>
      <c r="H241" s="44">
        <v>55.27</v>
      </c>
      <c r="I241" s="44">
        <v>4.84</v>
      </c>
      <c r="J241" s="44">
        <v>6.66</v>
      </c>
      <c r="K241" s="44">
        <v>13.81</v>
      </c>
      <c r="L241" s="44">
        <v>230.2</v>
      </c>
      <c r="M241" s="44">
        <v>0.42099999999999999</v>
      </c>
      <c r="N241" s="44">
        <v>8.49</v>
      </c>
      <c r="O241" s="44" t="s">
        <v>203</v>
      </c>
      <c r="P241" s="34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</row>
    <row r="242" spans="1:70" s="20" customFormat="1">
      <c r="A242" s="34">
        <v>2</v>
      </c>
      <c r="B242" s="44">
        <v>136</v>
      </c>
      <c r="C242" s="44" t="s">
        <v>444</v>
      </c>
      <c r="D242" s="44" t="s">
        <v>405</v>
      </c>
      <c r="E242" s="44">
        <v>497.79</v>
      </c>
      <c r="F242" s="44">
        <v>1377.23</v>
      </c>
      <c r="G242" s="44">
        <v>699.31</v>
      </c>
      <c r="H242" s="44">
        <v>55.31</v>
      </c>
      <c r="I242" s="44">
        <v>8.48</v>
      </c>
      <c r="J242" s="44">
        <v>7.88</v>
      </c>
      <c r="K242" s="44">
        <v>25.64</v>
      </c>
      <c r="L242" s="44">
        <v>672.33</v>
      </c>
      <c r="M242" s="44">
        <v>0.45200000000000001</v>
      </c>
      <c r="N242" s="44">
        <v>13.13</v>
      </c>
      <c r="O242" s="44" t="s">
        <v>256</v>
      </c>
      <c r="P242" s="34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</row>
    <row r="243" spans="1:70" s="20" customFormat="1">
      <c r="A243" s="34">
        <v>2</v>
      </c>
      <c r="B243" s="44">
        <v>138</v>
      </c>
      <c r="C243" s="44" t="s">
        <v>444</v>
      </c>
      <c r="D243" s="44" t="s">
        <v>450</v>
      </c>
      <c r="E243" s="44">
        <v>495.62</v>
      </c>
      <c r="F243" s="44">
        <v>1388.6</v>
      </c>
      <c r="G243" s="44">
        <v>704.71</v>
      </c>
      <c r="H243" s="44">
        <v>54.67</v>
      </c>
      <c r="I243" s="44">
        <v>6.66</v>
      </c>
      <c r="J243" s="44">
        <v>12.72</v>
      </c>
      <c r="K243" s="44">
        <v>19.72</v>
      </c>
      <c r="L243" s="44">
        <v>907.57</v>
      </c>
      <c r="M243" s="44">
        <v>0.33400000000000002</v>
      </c>
      <c r="N243" s="44">
        <v>13.1</v>
      </c>
      <c r="O243" s="44" t="s">
        <v>249</v>
      </c>
      <c r="P243" s="34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</row>
    <row r="244" spans="1:70" s="20" customFormat="1">
      <c r="A244" s="34">
        <v>2</v>
      </c>
      <c r="B244" s="44">
        <v>140</v>
      </c>
      <c r="C244" s="44" t="s">
        <v>444</v>
      </c>
      <c r="D244" s="44" t="s">
        <v>451</v>
      </c>
      <c r="E244" s="44">
        <v>86.82</v>
      </c>
      <c r="F244" s="44">
        <v>1361.08</v>
      </c>
      <c r="G244" s="44">
        <v>720.71</v>
      </c>
      <c r="H244" s="44">
        <v>64.38</v>
      </c>
      <c r="I244" s="44">
        <v>5.45</v>
      </c>
      <c r="J244" s="44">
        <v>5.45</v>
      </c>
      <c r="K244" s="44">
        <v>17.75</v>
      </c>
      <c r="L244" s="44">
        <v>241.85</v>
      </c>
      <c r="M244" s="44">
        <v>0.39200000000000002</v>
      </c>
      <c r="N244" s="44">
        <v>14.33</v>
      </c>
      <c r="O244" s="44" t="s">
        <v>203</v>
      </c>
      <c r="P244" s="34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</row>
    <row r="245" spans="1:70" s="20" customFormat="1">
      <c r="A245" s="34">
        <v>2</v>
      </c>
      <c r="B245" s="44">
        <v>142</v>
      </c>
      <c r="C245" s="44" t="s">
        <v>444</v>
      </c>
      <c r="D245" s="44" t="s">
        <v>452</v>
      </c>
      <c r="E245" s="44">
        <v>476.09</v>
      </c>
      <c r="F245" s="44">
        <v>1384.45</v>
      </c>
      <c r="G245" s="44">
        <v>755.25</v>
      </c>
      <c r="H245" s="44">
        <v>54.76</v>
      </c>
      <c r="I245" s="44">
        <v>7.87</v>
      </c>
      <c r="J245" s="44">
        <v>8.48</v>
      </c>
      <c r="K245" s="44">
        <v>25.64</v>
      </c>
      <c r="L245" s="44">
        <v>791.05</v>
      </c>
      <c r="M245" s="44">
        <v>0.373</v>
      </c>
      <c r="N245" s="44">
        <v>19.78</v>
      </c>
      <c r="O245" s="44" t="s">
        <v>203</v>
      </c>
      <c r="P245" s="34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</row>
    <row r="246" spans="1:70" s="20" customFormat="1">
      <c r="A246" s="34">
        <v>2</v>
      </c>
      <c r="B246" s="44">
        <v>144</v>
      </c>
      <c r="C246" s="44" t="s">
        <v>444</v>
      </c>
      <c r="D246" s="44" t="s">
        <v>326</v>
      </c>
      <c r="E246" s="44">
        <v>266.98</v>
      </c>
      <c r="F246" s="44">
        <v>1449.68</v>
      </c>
      <c r="G246" s="44">
        <v>757.92</v>
      </c>
      <c r="H246" s="44">
        <v>58.19</v>
      </c>
      <c r="I246" s="44">
        <v>6.66</v>
      </c>
      <c r="J246" s="44">
        <v>7.27</v>
      </c>
      <c r="K246" s="44">
        <v>21.69</v>
      </c>
      <c r="L246" s="44">
        <v>498.63</v>
      </c>
      <c r="M246" s="44">
        <v>0.40200000000000002</v>
      </c>
      <c r="N246" s="44">
        <v>16.739999999999998</v>
      </c>
      <c r="O246" s="44" t="s">
        <v>203</v>
      </c>
      <c r="P246" s="34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</row>
    <row r="247" spans="1:70" s="20" customFormat="1">
      <c r="A247" s="34">
        <v>2</v>
      </c>
      <c r="B247" s="44">
        <v>146</v>
      </c>
      <c r="C247" s="44" t="s">
        <v>444</v>
      </c>
      <c r="D247" s="44" t="s">
        <v>327</v>
      </c>
      <c r="E247" s="44">
        <v>180.88</v>
      </c>
      <c r="F247" s="44">
        <v>1459.84</v>
      </c>
      <c r="G247" s="44">
        <v>770.23</v>
      </c>
      <c r="H247" s="44">
        <v>60.37</v>
      </c>
      <c r="I247" s="44">
        <v>6.06</v>
      </c>
      <c r="J247" s="44">
        <v>7.27</v>
      </c>
      <c r="K247" s="44">
        <v>15.78</v>
      </c>
      <c r="L247" s="44">
        <v>397.12</v>
      </c>
      <c r="M247" s="44">
        <v>0.38900000000000001</v>
      </c>
      <c r="N247" s="44">
        <v>13.42</v>
      </c>
      <c r="O247" s="44" t="s">
        <v>203</v>
      </c>
      <c r="P247" s="34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</row>
    <row r="248" spans="1:70" s="20" customFormat="1">
      <c r="A248" s="34">
        <v>2</v>
      </c>
      <c r="B248" s="44">
        <v>148</v>
      </c>
      <c r="C248" s="44" t="s">
        <v>444</v>
      </c>
      <c r="D248" s="44" t="s">
        <v>406</v>
      </c>
      <c r="E248" s="44">
        <v>337.89</v>
      </c>
      <c r="F248" s="44">
        <v>1457.36</v>
      </c>
      <c r="G248" s="44">
        <v>822.27</v>
      </c>
      <c r="H248" s="44">
        <v>52.11</v>
      </c>
      <c r="I248" s="44">
        <v>8.48</v>
      </c>
      <c r="J248" s="44">
        <v>7.27</v>
      </c>
      <c r="K248" s="44">
        <v>23.67</v>
      </c>
      <c r="L248" s="44">
        <v>665.71</v>
      </c>
      <c r="M248" s="44">
        <v>0.35199999999999998</v>
      </c>
      <c r="N248" s="44">
        <v>12.32</v>
      </c>
      <c r="O248" s="44" t="s">
        <v>256</v>
      </c>
      <c r="P248" s="34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</row>
    <row r="249" spans="1:70" s="20" customFormat="1">
      <c r="A249" s="34">
        <v>2</v>
      </c>
      <c r="B249" s="44">
        <v>150</v>
      </c>
      <c r="C249" s="44" t="s">
        <v>444</v>
      </c>
      <c r="D249" s="44" t="s">
        <v>453</v>
      </c>
      <c r="E249" s="44">
        <v>452.21</v>
      </c>
      <c r="F249" s="44">
        <v>1413.57</v>
      </c>
      <c r="G249" s="44">
        <v>868.52</v>
      </c>
      <c r="H249" s="44">
        <v>54.51</v>
      </c>
      <c r="I249" s="44">
        <v>7.87</v>
      </c>
      <c r="J249" s="44">
        <v>11.51</v>
      </c>
      <c r="K249" s="44">
        <v>27.61</v>
      </c>
      <c r="L249" s="44">
        <v>696.31</v>
      </c>
      <c r="M249" s="44">
        <v>0.40899999999999997</v>
      </c>
      <c r="N249" s="44">
        <v>17.690000000000001</v>
      </c>
      <c r="O249" s="44" t="s">
        <v>203</v>
      </c>
      <c r="P249" s="34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</row>
    <row r="250" spans="1:70" s="20" customFormat="1">
      <c r="A250" s="34">
        <v>2</v>
      </c>
      <c r="B250" s="44">
        <v>152</v>
      </c>
      <c r="C250" s="44" t="s">
        <v>444</v>
      </c>
      <c r="D250" s="44" t="s">
        <v>227</v>
      </c>
      <c r="E250" s="44">
        <v>1002.82</v>
      </c>
      <c r="F250" s="44">
        <v>1363.47</v>
      </c>
      <c r="G250" s="44">
        <v>765.12</v>
      </c>
      <c r="H250" s="44">
        <v>59.02</v>
      </c>
      <c r="I250" s="44">
        <v>18.77</v>
      </c>
      <c r="J250" s="44">
        <v>13.93</v>
      </c>
      <c r="K250" s="44">
        <v>23.67</v>
      </c>
      <c r="L250" s="44">
        <v>2213.89</v>
      </c>
      <c r="M250" s="44">
        <v>0.219</v>
      </c>
      <c r="N250" s="44">
        <v>22.28</v>
      </c>
      <c r="O250" s="44" t="s">
        <v>203</v>
      </c>
      <c r="P250" s="34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</row>
    <row r="251" spans="1:70" s="20" customFormat="1">
      <c r="A251" s="34">
        <v>2</v>
      </c>
      <c r="B251" s="44">
        <v>154</v>
      </c>
      <c r="C251" s="44" t="s">
        <v>444</v>
      </c>
      <c r="D251" s="44" t="s">
        <v>328</v>
      </c>
      <c r="E251" s="44">
        <v>167.14</v>
      </c>
      <c r="F251" s="44">
        <v>1479.48</v>
      </c>
      <c r="G251" s="44">
        <v>818.94</v>
      </c>
      <c r="H251" s="44">
        <v>56.55</v>
      </c>
      <c r="I251" s="44">
        <v>6.06</v>
      </c>
      <c r="J251" s="44">
        <v>6.66</v>
      </c>
      <c r="K251" s="44">
        <v>19.72</v>
      </c>
      <c r="L251" s="44">
        <v>369.75</v>
      </c>
      <c r="M251" s="44">
        <v>0.39700000000000002</v>
      </c>
      <c r="N251" s="44">
        <v>10.02</v>
      </c>
      <c r="O251" s="44" t="s">
        <v>203</v>
      </c>
      <c r="P251" s="34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</row>
    <row r="252" spans="1:70" s="20" customFormat="1">
      <c r="A252" s="34">
        <v>2</v>
      </c>
      <c r="B252" s="44">
        <v>156</v>
      </c>
      <c r="C252" s="44" t="s">
        <v>444</v>
      </c>
      <c r="D252" s="44" t="s">
        <v>329</v>
      </c>
      <c r="E252" s="44">
        <v>659.86</v>
      </c>
      <c r="F252" s="44">
        <v>1506.36</v>
      </c>
      <c r="G252" s="44">
        <v>860.13</v>
      </c>
      <c r="H252" s="44">
        <v>55.69</v>
      </c>
      <c r="I252" s="44">
        <v>16.350000000000001</v>
      </c>
      <c r="J252" s="44">
        <v>13.93</v>
      </c>
      <c r="K252" s="44">
        <v>23.67</v>
      </c>
      <c r="L252" s="44">
        <v>1516.94</v>
      </c>
      <c r="M252" s="44">
        <v>0.24199999999999999</v>
      </c>
      <c r="N252" s="44">
        <v>18.57</v>
      </c>
      <c r="O252" s="44" t="s">
        <v>203</v>
      </c>
      <c r="P252" s="34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</row>
    <row r="253" spans="1:70" s="20" customFormat="1">
      <c r="A253" s="34">
        <v>2</v>
      </c>
      <c r="B253" s="44">
        <v>158</v>
      </c>
      <c r="C253" s="44" t="s">
        <v>444</v>
      </c>
      <c r="D253" s="44" t="s">
        <v>330</v>
      </c>
      <c r="E253" s="44">
        <v>153.38999999999999</v>
      </c>
      <c r="F253" s="44">
        <v>1399.01</v>
      </c>
      <c r="G253" s="44">
        <v>929.87</v>
      </c>
      <c r="H253" s="44">
        <v>60.93</v>
      </c>
      <c r="I253" s="44">
        <v>4.84</v>
      </c>
      <c r="J253" s="44">
        <v>6.06</v>
      </c>
      <c r="K253" s="44">
        <v>17.75</v>
      </c>
      <c r="L253" s="44">
        <v>297.89</v>
      </c>
      <c r="M253" s="44">
        <v>0.46500000000000002</v>
      </c>
      <c r="N253" s="44">
        <v>16.2</v>
      </c>
      <c r="O253" s="44" t="s">
        <v>203</v>
      </c>
      <c r="P253" s="34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</row>
    <row r="254" spans="1:70" s="20" customFormat="1">
      <c r="A254" s="34">
        <v>2</v>
      </c>
      <c r="B254" s="44">
        <v>160</v>
      </c>
      <c r="C254" s="44" t="s">
        <v>444</v>
      </c>
      <c r="D254" s="44" t="s">
        <v>331</v>
      </c>
      <c r="E254" s="44">
        <v>74.52</v>
      </c>
      <c r="F254" s="44">
        <v>1419.96</v>
      </c>
      <c r="G254" s="44">
        <v>948.66</v>
      </c>
      <c r="H254" s="44">
        <v>59.82</v>
      </c>
      <c r="I254" s="44">
        <v>4.24</v>
      </c>
      <c r="J254" s="44">
        <v>7.27</v>
      </c>
      <c r="K254" s="44">
        <v>13.81</v>
      </c>
      <c r="L254" s="44">
        <v>220.01</v>
      </c>
      <c r="M254" s="44">
        <v>0.38900000000000001</v>
      </c>
      <c r="N254" s="44">
        <v>7.05</v>
      </c>
      <c r="O254" s="44" t="s">
        <v>203</v>
      </c>
      <c r="P254" s="34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</row>
    <row r="255" spans="1:70" s="20" customFormat="1">
      <c r="A255" s="34">
        <v>2</v>
      </c>
      <c r="B255" s="44">
        <v>162</v>
      </c>
      <c r="C255" s="44" t="s">
        <v>444</v>
      </c>
      <c r="D255" s="44" t="s">
        <v>332</v>
      </c>
      <c r="E255" s="44">
        <v>270.60000000000002</v>
      </c>
      <c r="F255" s="44">
        <v>1380.49</v>
      </c>
      <c r="G255" s="44">
        <v>720.59</v>
      </c>
      <c r="H255" s="44">
        <v>58.2</v>
      </c>
      <c r="I255" s="44">
        <v>7.87</v>
      </c>
      <c r="J255" s="44">
        <v>7.88</v>
      </c>
      <c r="K255" s="44">
        <v>21.69</v>
      </c>
      <c r="L255" s="44">
        <v>546.77</v>
      </c>
      <c r="M255" s="44">
        <v>0.37</v>
      </c>
      <c r="N255" s="44">
        <v>9.41</v>
      </c>
      <c r="O255" s="44" t="s">
        <v>203</v>
      </c>
      <c r="P255" s="34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</row>
    <row r="256" spans="1:70" s="20" customFormat="1">
      <c r="A256" s="34">
        <v>2</v>
      </c>
      <c r="B256" s="44">
        <v>164</v>
      </c>
      <c r="C256" s="44" t="s">
        <v>444</v>
      </c>
      <c r="D256" s="44" t="s">
        <v>333</v>
      </c>
      <c r="E256" s="44">
        <v>730.77</v>
      </c>
      <c r="F256" s="44">
        <v>1376.03</v>
      </c>
      <c r="G256" s="44">
        <v>751.25</v>
      </c>
      <c r="H256" s="44">
        <v>55</v>
      </c>
      <c r="I256" s="44">
        <v>11.51</v>
      </c>
      <c r="J256" s="44">
        <v>12.12</v>
      </c>
      <c r="K256" s="44">
        <v>27.61</v>
      </c>
      <c r="L256" s="44">
        <v>1235.3399999999999</v>
      </c>
      <c r="M256" s="44">
        <v>0.318</v>
      </c>
      <c r="N256" s="44">
        <v>21.67</v>
      </c>
      <c r="O256" s="44" t="s">
        <v>203</v>
      </c>
      <c r="P256" s="34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</row>
    <row r="257" spans="1:70" s="20" customFormat="1">
      <c r="A257" s="34">
        <v>2</v>
      </c>
      <c r="B257" s="44">
        <v>166</v>
      </c>
      <c r="C257" s="44" t="s">
        <v>444</v>
      </c>
      <c r="D257" s="44" t="s">
        <v>334</v>
      </c>
      <c r="E257" s="44">
        <v>464.51</v>
      </c>
      <c r="F257" s="44">
        <v>1441.77</v>
      </c>
      <c r="G257" s="44">
        <v>758.88</v>
      </c>
      <c r="H257" s="44">
        <v>61.39</v>
      </c>
      <c r="I257" s="44">
        <v>7.87</v>
      </c>
      <c r="J257" s="44">
        <v>10.9</v>
      </c>
      <c r="K257" s="44">
        <v>23.67</v>
      </c>
      <c r="L257" s="44">
        <v>806.29</v>
      </c>
      <c r="M257" s="44">
        <v>0.36</v>
      </c>
      <c r="N257" s="44">
        <v>11.09</v>
      </c>
      <c r="O257" s="44" t="s">
        <v>203</v>
      </c>
      <c r="P257" s="34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</row>
    <row r="258" spans="1:70" s="20" customFormat="1">
      <c r="A258" s="34">
        <v>2</v>
      </c>
      <c r="B258" s="44">
        <v>168</v>
      </c>
      <c r="C258" s="44" t="s">
        <v>444</v>
      </c>
      <c r="D258" s="44" t="s">
        <v>335</v>
      </c>
      <c r="E258" s="44">
        <v>262.64</v>
      </c>
      <c r="F258" s="44">
        <v>1501.53</v>
      </c>
      <c r="G258" s="44">
        <v>814.1</v>
      </c>
      <c r="H258" s="44">
        <v>56.93</v>
      </c>
      <c r="I258" s="44">
        <v>6.06</v>
      </c>
      <c r="J258" s="44">
        <v>9.09</v>
      </c>
      <c r="K258" s="44">
        <v>19.72</v>
      </c>
      <c r="L258" s="44">
        <v>583.29999999999995</v>
      </c>
      <c r="M258" s="44">
        <v>0.34</v>
      </c>
      <c r="N258" s="44">
        <v>8.82</v>
      </c>
      <c r="O258" s="44" t="s">
        <v>203</v>
      </c>
      <c r="P258" s="34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</row>
    <row r="259" spans="1:70" s="20" customFormat="1">
      <c r="A259" s="34">
        <v>2</v>
      </c>
      <c r="B259" s="44">
        <v>170</v>
      </c>
      <c r="C259" s="44" t="s">
        <v>444</v>
      </c>
      <c r="D259" s="44" t="s">
        <v>336</v>
      </c>
      <c r="E259" s="44">
        <v>212.72</v>
      </c>
      <c r="F259" s="44">
        <v>1406.01</v>
      </c>
      <c r="G259" s="44">
        <v>877.2</v>
      </c>
      <c r="H259" s="44">
        <v>63.2</v>
      </c>
      <c r="I259" s="44">
        <v>6.66</v>
      </c>
      <c r="J259" s="44">
        <v>5.45</v>
      </c>
      <c r="K259" s="44">
        <v>21.69</v>
      </c>
      <c r="L259" s="44">
        <v>370.76</v>
      </c>
      <c r="M259" s="44">
        <v>0.46500000000000002</v>
      </c>
      <c r="N259" s="44">
        <v>18.28</v>
      </c>
      <c r="O259" s="44" t="s">
        <v>203</v>
      </c>
      <c r="P259" s="34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</row>
    <row r="260" spans="1:70" s="20" customFormat="1">
      <c r="A260" s="34">
        <v>2</v>
      </c>
      <c r="B260" s="44">
        <v>172</v>
      </c>
      <c r="C260" s="44" t="s">
        <v>444</v>
      </c>
      <c r="D260" s="44" t="s">
        <v>221</v>
      </c>
      <c r="E260" s="44">
        <v>19097.71</v>
      </c>
      <c r="F260" s="44">
        <v>1498.24</v>
      </c>
      <c r="G260" s="44">
        <v>925.89</v>
      </c>
      <c r="H260" s="44">
        <v>31.24</v>
      </c>
      <c r="I260" s="44">
        <v>58.14</v>
      </c>
      <c r="J260" s="44">
        <v>55.73</v>
      </c>
      <c r="K260" s="44">
        <v>53.25</v>
      </c>
      <c r="L260" s="44">
        <v>27249.21</v>
      </c>
      <c r="M260" s="44">
        <v>0.127</v>
      </c>
      <c r="N260" s="44">
        <v>59.91</v>
      </c>
      <c r="O260" s="44" t="s">
        <v>214</v>
      </c>
      <c r="P260" s="34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</row>
    <row r="261" spans="1:70" s="20" customFormat="1">
      <c r="A261" s="34">
        <v>2</v>
      </c>
      <c r="B261" s="44">
        <v>174</v>
      </c>
      <c r="C261" s="44" t="s">
        <v>444</v>
      </c>
      <c r="D261" s="44" t="s">
        <v>337</v>
      </c>
      <c r="E261" s="44">
        <v>107.08</v>
      </c>
      <c r="F261" s="44">
        <v>1493.45</v>
      </c>
      <c r="G261" s="44">
        <v>947.89</v>
      </c>
      <c r="H261" s="44">
        <v>59.25</v>
      </c>
      <c r="I261" s="44">
        <v>6.06</v>
      </c>
      <c r="J261" s="44">
        <v>5.45</v>
      </c>
      <c r="K261" s="44">
        <v>15.78</v>
      </c>
      <c r="L261" s="44">
        <v>320.14</v>
      </c>
      <c r="M261" s="44">
        <v>0.34100000000000003</v>
      </c>
      <c r="N261" s="44">
        <v>6.37</v>
      </c>
      <c r="O261" s="44" t="s">
        <v>203</v>
      </c>
      <c r="P261" s="34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</row>
    <row r="262" spans="1:70" s="20" customFormat="1">
      <c r="A262" s="34">
        <v>2</v>
      </c>
      <c r="B262" s="44">
        <v>176</v>
      </c>
      <c r="C262" s="44" t="s">
        <v>444</v>
      </c>
      <c r="D262" s="44" t="s">
        <v>338</v>
      </c>
      <c r="E262" s="44">
        <v>1075.9000000000001</v>
      </c>
      <c r="F262" s="44">
        <v>1542.83</v>
      </c>
      <c r="G262" s="44">
        <v>988.68</v>
      </c>
      <c r="H262" s="44">
        <v>54.48</v>
      </c>
      <c r="I262" s="44">
        <v>10.3</v>
      </c>
      <c r="J262" s="44">
        <v>11.51</v>
      </c>
      <c r="K262" s="44">
        <v>33.53</v>
      </c>
      <c r="L262" s="44">
        <v>1657.66</v>
      </c>
      <c r="M262" s="44">
        <v>0.30599999999999999</v>
      </c>
      <c r="N262" s="44">
        <v>15.74</v>
      </c>
      <c r="O262" s="44" t="s">
        <v>203</v>
      </c>
      <c r="P262" s="34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</row>
    <row r="263" spans="1:70" s="20" customFormat="1">
      <c r="A263" s="34">
        <v>2</v>
      </c>
      <c r="B263" s="44">
        <v>178</v>
      </c>
      <c r="C263" s="44" t="s">
        <v>444</v>
      </c>
      <c r="D263" s="44" t="s">
        <v>454</v>
      </c>
      <c r="E263" s="44">
        <v>766.95</v>
      </c>
      <c r="F263" s="44">
        <v>1375.76</v>
      </c>
      <c r="G263" s="44">
        <v>727.26</v>
      </c>
      <c r="H263" s="44">
        <v>57.95</v>
      </c>
      <c r="I263" s="44">
        <v>10.9</v>
      </c>
      <c r="J263" s="44">
        <v>12.72</v>
      </c>
      <c r="K263" s="44">
        <v>27.61</v>
      </c>
      <c r="L263" s="44">
        <v>1317.27</v>
      </c>
      <c r="M263" s="44">
        <v>0.308</v>
      </c>
      <c r="N263" s="44">
        <v>14.73</v>
      </c>
      <c r="O263" s="44" t="s">
        <v>203</v>
      </c>
      <c r="P263" s="34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</row>
    <row r="264" spans="1:70" s="20" customFormat="1">
      <c r="A264" s="34">
        <v>2</v>
      </c>
      <c r="B264" s="44">
        <v>180</v>
      </c>
      <c r="C264" s="44" t="s">
        <v>444</v>
      </c>
      <c r="D264" s="44" t="s">
        <v>339</v>
      </c>
      <c r="E264" s="44">
        <v>154.84</v>
      </c>
      <c r="F264" s="44">
        <v>1345.73</v>
      </c>
      <c r="G264" s="44">
        <v>751.33</v>
      </c>
      <c r="H264" s="44">
        <v>62.15</v>
      </c>
      <c r="I264" s="44">
        <v>5.45</v>
      </c>
      <c r="J264" s="44">
        <v>7.88</v>
      </c>
      <c r="K264" s="44">
        <v>17.75</v>
      </c>
      <c r="L264" s="44">
        <v>359.12</v>
      </c>
      <c r="M264" s="44">
        <v>0.38800000000000001</v>
      </c>
      <c r="N264" s="44">
        <v>8.2899999999999991</v>
      </c>
      <c r="O264" s="44" t="s">
        <v>203</v>
      </c>
      <c r="P264" s="34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</row>
    <row r="265" spans="1:70" s="20" customFormat="1">
      <c r="A265" s="34">
        <v>2</v>
      </c>
      <c r="B265" s="44">
        <v>182</v>
      </c>
      <c r="C265" s="44" t="s">
        <v>444</v>
      </c>
      <c r="D265" s="44" t="s">
        <v>232</v>
      </c>
      <c r="E265" s="44">
        <v>172.92</v>
      </c>
      <c r="F265" s="44">
        <v>1490.98</v>
      </c>
      <c r="G265" s="44">
        <v>811.82</v>
      </c>
      <c r="H265" s="44">
        <v>60.82</v>
      </c>
      <c r="I265" s="44">
        <v>7.27</v>
      </c>
      <c r="J265" s="44">
        <v>6.66</v>
      </c>
      <c r="K265" s="44">
        <v>17.75</v>
      </c>
      <c r="L265" s="44">
        <v>411.28</v>
      </c>
      <c r="M265" s="44">
        <v>0.36499999999999999</v>
      </c>
      <c r="N265" s="44">
        <v>11.06</v>
      </c>
      <c r="O265" s="44" t="s">
        <v>203</v>
      </c>
      <c r="P265" s="34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</row>
    <row r="266" spans="1:70" s="20" customFormat="1">
      <c r="A266" s="34">
        <v>2</v>
      </c>
      <c r="B266" s="44">
        <v>184</v>
      </c>
      <c r="C266" s="44" t="s">
        <v>444</v>
      </c>
      <c r="D266" s="44" t="s">
        <v>340</v>
      </c>
      <c r="E266" s="44">
        <v>479.7</v>
      </c>
      <c r="F266" s="44">
        <v>1432.05</v>
      </c>
      <c r="G266" s="44">
        <v>885.98</v>
      </c>
      <c r="H266" s="44">
        <v>53.37</v>
      </c>
      <c r="I266" s="44">
        <v>7.27</v>
      </c>
      <c r="J266" s="44">
        <v>9.69</v>
      </c>
      <c r="K266" s="44">
        <v>25.64</v>
      </c>
      <c r="L266" s="44">
        <v>815.31</v>
      </c>
      <c r="M266" s="44">
        <v>0.36299999999999999</v>
      </c>
      <c r="N266" s="44">
        <v>18.57</v>
      </c>
      <c r="O266" s="44" t="s">
        <v>203</v>
      </c>
      <c r="P266" s="34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</row>
    <row r="267" spans="1:70" s="20" customFormat="1">
      <c r="A267" s="34">
        <v>2</v>
      </c>
      <c r="B267" s="44">
        <v>186</v>
      </c>
      <c r="C267" s="44" t="s">
        <v>444</v>
      </c>
      <c r="D267" s="44" t="s">
        <v>341</v>
      </c>
      <c r="E267" s="44">
        <v>125.9</v>
      </c>
      <c r="F267" s="44">
        <v>1436.36</v>
      </c>
      <c r="G267" s="44">
        <v>903.93</v>
      </c>
      <c r="H267" s="44">
        <v>59.08</v>
      </c>
      <c r="I267" s="44">
        <v>8.48</v>
      </c>
      <c r="J267" s="44">
        <v>4.24</v>
      </c>
      <c r="K267" s="44">
        <v>17.75</v>
      </c>
      <c r="L267" s="44">
        <v>315.63</v>
      </c>
      <c r="M267" s="44">
        <v>0.38500000000000001</v>
      </c>
      <c r="N267" s="44">
        <v>8.4700000000000006</v>
      </c>
      <c r="O267" s="44" t="s">
        <v>203</v>
      </c>
      <c r="P267" s="34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</row>
    <row r="268" spans="1:70" s="20" customFormat="1">
      <c r="A268" s="34">
        <v>2</v>
      </c>
      <c r="B268" s="44">
        <v>188</v>
      </c>
      <c r="C268" s="44" t="s">
        <v>444</v>
      </c>
      <c r="D268" s="44" t="s">
        <v>342</v>
      </c>
      <c r="E268" s="44">
        <v>28262</v>
      </c>
      <c r="F268" s="44">
        <v>1505.34</v>
      </c>
      <c r="G268" s="44">
        <v>975.85</v>
      </c>
      <c r="H268" s="44">
        <v>31.33</v>
      </c>
      <c r="I268" s="44">
        <v>55.72</v>
      </c>
      <c r="J268" s="44">
        <v>46.04</v>
      </c>
      <c r="K268" s="44">
        <v>65.08</v>
      </c>
      <c r="L268" s="44">
        <v>25533.33</v>
      </c>
      <c r="M268" s="44">
        <v>0.17599999999999999</v>
      </c>
      <c r="N268" s="44">
        <v>66.37</v>
      </c>
      <c r="O268" s="44" t="s">
        <v>203</v>
      </c>
      <c r="P268" s="34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</row>
    <row r="269" spans="1:70" s="20" customFormat="1">
      <c r="A269" s="34">
        <v>2</v>
      </c>
      <c r="B269" s="44">
        <v>190</v>
      </c>
      <c r="C269" s="44" t="s">
        <v>444</v>
      </c>
      <c r="D269" s="44" t="s">
        <v>343</v>
      </c>
      <c r="E269" s="44">
        <v>570.87</v>
      </c>
      <c r="F269" s="44">
        <v>1516.45</v>
      </c>
      <c r="G269" s="44">
        <v>989.22</v>
      </c>
      <c r="H269" s="44">
        <v>57.05</v>
      </c>
      <c r="I269" s="44">
        <v>10.9</v>
      </c>
      <c r="J269" s="44">
        <v>13.33</v>
      </c>
      <c r="K269" s="44">
        <v>27.61</v>
      </c>
      <c r="L269" s="44">
        <v>1151.54</v>
      </c>
      <c r="M269" s="44">
        <v>0.28899999999999998</v>
      </c>
      <c r="N269" s="44">
        <v>14.84</v>
      </c>
      <c r="O269" s="44" t="s">
        <v>203</v>
      </c>
      <c r="P269" s="34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</row>
    <row r="270" spans="1:70" s="20" customFormat="1">
      <c r="A270" s="34">
        <v>2</v>
      </c>
      <c r="B270" s="44">
        <v>192</v>
      </c>
      <c r="C270" s="44" t="s">
        <v>444</v>
      </c>
      <c r="D270" s="44" t="s">
        <v>344</v>
      </c>
      <c r="E270" s="44">
        <v>79.59</v>
      </c>
      <c r="F270" s="44">
        <v>1370.79</v>
      </c>
      <c r="G270" s="44">
        <v>715.45</v>
      </c>
      <c r="H270" s="44">
        <v>64.69</v>
      </c>
      <c r="I270" s="44">
        <v>5.45</v>
      </c>
      <c r="J270" s="44">
        <v>4.8499999999999996</v>
      </c>
      <c r="K270" s="44">
        <v>13.81</v>
      </c>
      <c r="L270" s="44">
        <v>208.42</v>
      </c>
      <c r="M270" s="44">
        <v>0.42899999999999999</v>
      </c>
      <c r="N270" s="44">
        <v>6.7</v>
      </c>
      <c r="O270" s="44" t="s">
        <v>203</v>
      </c>
      <c r="P270" s="34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</row>
    <row r="271" spans="1:70" s="20" customFormat="1">
      <c r="A271" s="34">
        <v>2</v>
      </c>
      <c r="B271" s="44">
        <v>194</v>
      </c>
      <c r="C271" s="44" t="s">
        <v>444</v>
      </c>
      <c r="D271" s="44" t="s">
        <v>345</v>
      </c>
      <c r="E271" s="44">
        <v>1418.13</v>
      </c>
      <c r="F271" s="44">
        <v>1350.58</v>
      </c>
      <c r="G271" s="44">
        <v>737.76</v>
      </c>
      <c r="H271" s="44">
        <v>61.11</v>
      </c>
      <c r="I271" s="44">
        <v>12.72</v>
      </c>
      <c r="J271" s="44">
        <v>23.63</v>
      </c>
      <c r="K271" s="44">
        <v>27.61</v>
      </c>
      <c r="L271" s="44">
        <v>2345.0300000000002</v>
      </c>
      <c r="M271" s="44">
        <v>0.26</v>
      </c>
      <c r="N271" s="44">
        <v>25.11</v>
      </c>
      <c r="O271" s="44" t="s">
        <v>203</v>
      </c>
      <c r="P271" s="34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</row>
    <row r="272" spans="1:70" s="20" customFormat="1">
      <c r="A272" s="34">
        <v>2</v>
      </c>
      <c r="B272" s="44">
        <v>196</v>
      </c>
      <c r="C272" s="44" t="s">
        <v>444</v>
      </c>
      <c r="D272" s="44" t="s">
        <v>346</v>
      </c>
      <c r="E272" s="44">
        <v>84.65</v>
      </c>
      <c r="F272" s="44">
        <v>1393.89</v>
      </c>
      <c r="G272" s="44">
        <v>777.65</v>
      </c>
      <c r="H272" s="44">
        <v>64.319999999999993</v>
      </c>
      <c r="I272" s="44">
        <v>6.06</v>
      </c>
      <c r="J272" s="44">
        <v>5.45</v>
      </c>
      <c r="K272" s="44">
        <v>11.83</v>
      </c>
      <c r="L272" s="44">
        <v>237.29</v>
      </c>
      <c r="M272" s="44">
        <v>0.39300000000000002</v>
      </c>
      <c r="N272" s="44">
        <v>6.24</v>
      </c>
      <c r="O272" s="44" t="s">
        <v>203</v>
      </c>
      <c r="P272" s="34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</row>
    <row r="273" spans="1:70" s="20" customFormat="1">
      <c r="A273" s="34">
        <v>2</v>
      </c>
      <c r="B273" s="44">
        <v>198</v>
      </c>
      <c r="C273" s="44" t="s">
        <v>444</v>
      </c>
      <c r="D273" s="44" t="s">
        <v>347</v>
      </c>
      <c r="E273" s="44">
        <v>22000.53</v>
      </c>
      <c r="F273" s="44">
        <v>1493.22</v>
      </c>
      <c r="G273" s="44">
        <v>830.12</v>
      </c>
      <c r="H273" s="44">
        <v>44.4</v>
      </c>
      <c r="I273" s="44">
        <v>55.11</v>
      </c>
      <c r="J273" s="44">
        <v>46.04</v>
      </c>
      <c r="K273" s="44">
        <v>61.14</v>
      </c>
      <c r="L273" s="44">
        <v>32271.17</v>
      </c>
      <c r="M273" s="44">
        <v>0.11799999999999999</v>
      </c>
      <c r="N273" s="44">
        <v>54.99</v>
      </c>
      <c r="O273" s="44" t="s">
        <v>203</v>
      </c>
      <c r="P273" s="34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</row>
    <row r="274" spans="1:70" s="20" customFormat="1">
      <c r="A274" s="34">
        <v>2</v>
      </c>
      <c r="B274" s="44">
        <v>200</v>
      </c>
      <c r="C274" s="44" t="s">
        <v>444</v>
      </c>
      <c r="D274" s="44" t="s">
        <v>348</v>
      </c>
      <c r="E274" s="44">
        <v>102.02</v>
      </c>
      <c r="F274" s="44">
        <v>1410.46</v>
      </c>
      <c r="G274" s="44">
        <v>883.89</v>
      </c>
      <c r="H274" s="44">
        <v>62.72</v>
      </c>
      <c r="I274" s="44">
        <v>5.45</v>
      </c>
      <c r="J274" s="44">
        <v>6.06</v>
      </c>
      <c r="K274" s="44">
        <v>13.81</v>
      </c>
      <c r="L274" s="44">
        <v>253.2</v>
      </c>
      <c r="M274" s="44">
        <v>0.41699999999999998</v>
      </c>
      <c r="N274" s="44">
        <v>9.42</v>
      </c>
      <c r="O274" s="44" t="s">
        <v>203</v>
      </c>
      <c r="P274" s="34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</row>
    <row r="275" spans="1:70" s="20" customFormat="1">
      <c r="A275" s="34">
        <v>2</v>
      </c>
      <c r="B275" s="44">
        <v>202</v>
      </c>
      <c r="C275" s="44" t="s">
        <v>444</v>
      </c>
      <c r="D275" s="44" t="s">
        <v>349</v>
      </c>
      <c r="E275" s="44">
        <v>76.69</v>
      </c>
      <c r="F275" s="44">
        <v>1408.16</v>
      </c>
      <c r="G275" s="44">
        <v>888.14</v>
      </c>
      <c r="H275" s="44">
        <v>61.75</v>
      </c>
      <c r="I275" s="44">
        <v>5.45</v>
      </c>
      <c r="J275" s="44">
        <v>4.8499999999999996</v>
      </c>
      <c r="K275" s="44">
        <v>17.75</v>
      </c>
      <c r="L275" s="44">
        <v>216.28</v>
      </c>
      <c r="M275" s="44">
        <v>0.40400000000000003</v>
      </c>
      <c r="N275" s="44">
        <v>10.75</v>
      </c>
      <c r="O275" s="44" t="s">
        <v>203</v>
      </c>
      <c r="P275" s="34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</row>
    <row r="276" spans="1:70" s="20" customFormat="1">
      <c r="A276" s="34">
        <v>2</v>
      </c>
      <c r="B276" s="44">
        <v>204</v>
      </c>
      <c r="C276" s="44" t="s">
        <v>444</v>
      </c>
      <c r="D276" s="44" t="s">
        <v>455</v>
      </c>
      <c r="E276" s="44">
        <v>388.54</v>
      </c>
      <c r="F276" s="44">
        <v>1532.75</v>
      </c>
      <c r="G276" s="44">
        <v>986.43</v>
      </c>
      <c r="H276" s="44">
        <v>57.29</v>
      </c>
      <c r="I276" s="44">
        <v>7.27</v>
      </c>
      <c r="J276" s="44">
        <v>7.27</v>
      </c>
      <c r="K276" s="44">
        <v>25.64</v>
      </c>
      <c r="L276" s="44">
        <v>645.52</v>
      </c>
      <c r="M276" s="44">
        <v>0.39900000000000002</v>
      </c>
      <c r="N276" s="44">
        <v>22.5</v>
      </c>
      <c r="O276" s="44" t="s">
        <v>203</v>
      </c>
      <c r="P276" s="34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</row>
    <row r="277" spans="1:70" s="20" customFormat="1">
      <c r="A277" s="34">
        <v>2</v>
      </c>
      <c r="B277" s="44">
        <v>206</v>
      </c>
      <c r="C277" s="44" t="s">
        <v>444</v>
      </c>
      <c r="D277" s="44" t="s">
        <v>350</v>
      </c>
      <c r="E277" s="44">
        <v>15396.1</v>
      </c>
      <c r="F277" s="44">
        <v>1409.67</v>
      </c>
      <c r="G277" s="44">
        <v>904.52</v>
      </c>
      <c r="H277" s="44">
        <v>51.54</v>
      </c>
      <c r="I277" s="44">
        <v>36.94</v>
      </c>
      <c r="J277" s="44">
        <v>44.83</v>
      </c>
      <c r="K277" s="44">
        <v>43.39</v>
      </c>
      <c r="L277" s="44">
        <v>19643.66</v>
      </c>
      <c r="M277" s="44">
        <v>0.152</v>
      </c>
      <c r="N277" s="44">
        <v>51.9</v>
      </c>
      <c r="O277" s="44" t="s">
        <v>203</v>
      </c>
      <c r="P277" s="34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</row>
    <row r="278" spans="1:70" s="5" customFormat="1" ht="17" thickBot="1">
      <c r="A278" s="31">
        <v>2</v>
      </c>
      <c r="B278" s="46">
        <v>208</v>
      </c>
      <c r="C278" s="46" t="s">
        <v>444</v>
      </c>
      <c r="D278" s="46" t="s">
        <v>219</v>
      </c>
      <c r="E278" s="46">
        <v>16923.48</v>
      </c>
      <c r="F278" s="46">
        <v>1447.53</v>
      </c>
      <c r="G278" s="46">
        <v>952.9</v>
      </c>
      <c r="H278" s="46">
        <v>50.31</v>
      </c>
      <c r="I278" s="46">
        <v>49.66</v>
      </c>
      <c r="J278" s="46">
        <v>59.97</v>
      </c>
      <c r="K278" s="46">
        <v>45.36</v>
      </c>
      <c r="L278" s="46">
        <v>26170.77</v>
      </c>
      <c r="M278" s="46">
        <v>0.122</v>
      </c>
      <c r="N278" s="46">
        <v>66.84</v>
      </c>
      <c r="O278" s="46" t="s">
        <v>203</v>
      </c>
      <c r="P278" s="31">
        <v>0</v>
      </c>
      <c r="Q278" s="46">
        <v>0</v>
      </c>
      <c r="R278" s="46">
        <v>0</v>
      </c>
      <c r="S278" s="46">
        <v>0</v>
      </c>
      <c r="T278" s="46">
        <v>0</v>
      </c>
      <c r="U278" s="46">
        <v>0</v>
      </c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</row>
    <row r="279" spans="1:70" s="20" customFormat="1">
      <c r="A279" s="37">
        <v>4</v>
      </c>
      <c r="B279" s="44">
        <v>2</v>
      </c>
      <c r="C279" s="44" t="s">
        <v>444</v>
      </c>
      <c r="D279" s="44" t="s">
        <v>245</v>
      </c>
      <c r="E279" s="44">
        <v>1154.04</v>
      </c>
      <c r="F279" s="44">
        <v>1390.49</v>
      </c>
      <c r="G279" s="44">
        <v>1021.6</v>
      </c>
      <c r="H279" s="44">
        <v>18.84</v>
      </c>
      <c r="I279" s="44">
        <v>16.96</v>
      </c>
      <c r="J279" s="44">
        <v>10.3</v>
      </c>
      <c r="K279" s="44">
        <v>23.67</v>
      </c>
      <c r="L279" s="44">
        <v>1135.33</v>
      </c>
      <c r="M279" s="44">
        <v>0.46899999999999997</v>
      </c>
      <c r="N279" s="44">
        <v>19.559999999999999</v>
      </c>
      <c r="O279" s="45" t="s">
        <v>203</v>
      </c>
      <c r="P279" s="34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</row>
    <row r="280" spans="1:70" s="20" customFormat="1">
      <c r="A280" s="34">
        <v>4</v>
      </c>
      <c r="B280" s="44">
        <v>4</v>
      </c>
      <c r="C280" s="44" t="s">
        <v>444</v>
      </c>
      <c r="D280" s="44" t="s">
        <v>246</v>
      </c>
      <c r="E280" s="44">
        <v>102.02</v>
      </c>
      <c r="F280" s="44">
        <v>1285.51</v>
      </c>
      <c r="G280" s="44">
        <v>1027.8499999999999</v>
      </c>
      <c r="H280" s="44">
        <v>14.84</v>
      </c>
      <c r="I280" s="44">
        <v>6.66</v>
      </c>
      <c r="J280" s="44">
        <v>5.45</v>
      </c>
      <c r="K280" s="44">
        <v>13.81</v>
      </c>
      <c r="L280" s="44">
        <v>231.08</v>
      </c>
      <c r="M280" s="44">
        <v>0.45700000000000002</v>
      </c>
      <c r="N280" s="44">
        <v>7.33</v>
      </c>
      <c r="O280" s="45" t="s">
        <v>203</v>
      </c>
      <c r="P280" s="34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</row>
    <row r="281" spans="1:70" s="20" customFormat="1">
      <c r="A281" s="34">
        <v>4</v>
      </c>
      <c r="B281" s="44">
        <v>6</v>
      </c>
      <c r="C281" s="44" t="s">
        <v>444</v>
      </c>
      <c r="D281" s="44" t="s">
        <v>247</v>
      </c>
      <c r="E281" s="44">
        <v>1146.8</v>
      </c>
      <c r="F281" s="44">
        <v>1356.71</v>
      </c>
      <c r="G281" s="44">
        <v>1006.14</v>
      </c>
      <c r="H281" s="44">
        <v>22.31</v>
      </c>
      <c r="I281" s="44">
        <v>12.11</v>
      </c>
      <c r="J281" s="44">
        <v>27.26</v>
      </c>
      <c r="K281" s="44">
        <v>29.58</v>
      </c>
      <c r="L281" s="44">
        <v>1543.47</v>
      </c>
      <c r="M281" s="44">
        <v>0.34300000000000003</v>
      </c>
      <c r="N281" s="44">
        <v>31.19</v>
      </c>
      <c r="O281" s="45" t="s">
        <v>203</v>
      </c>
      <c r="P281" s="34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</row>
    <row r="282" spans="1:70" s="20" customFormat="1">
      <c r="A282" s="34">
        <v>4</v>
      </c>
      <c r="B282" s="44">
        <v>8</v>
      </c>
      <c r="C282" s="44" t="s">
        <v>444</v>
      </c>
      <c r="D282" s="44" t="s">
        <v>248</v>
      </c>
      <c r="E282" s="44">
        <v>415.31</v>
      </c>
      <c r="F282" s="44">
        <v>1265.03</v>
      </c>
      <c r="G282" s="44">
        <v>946.53</v>
      </c>
      <c r="H282" s="44">
        <v>21.45</v>
      </c>
      <c r="I282" s="44">
        <v>7.27</v>
      </c>
      <c r="J282" s="44">
        <v>10.9</v>
      </c>
      <c r="K282" s="44">
        <v>19.72</v>
      </c>
      <c r="L282" s="44">
        <v>568.79999999999995</v>
      </c>
      <c r="M282" s="44">
        <v>0.47299999999999998</v>
      </c>
      <c r="N282" s="44">
        <v>12.26</v>
      </c>
      <c r="O282" s="45" t="s">
        <v>203</v>
      </c>
      <c r="P282" s="34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</row>
    <row r="283" spans="1:70" s="20" customFormat="1">
      <c r="A283" s="34">
        <v>4</v>
      </c>
      <c r="B283" s="44">
        <v>10</v>
      </c>
      <c r="C283" s="44" t="s">
        <v>444</v>
      </c>
      <c r="D283" s="44" t="s">
        <v>250</v>
      </c>
      <c r="E283" s="44">
        <v>102.74</v>
      </c>
      <c r="F283" s="44">
        <v>1384.76</v>
      </c>
      <c r="G283" s="44">
        <v>1002.89</v>
      </c>
      <c r="H283" s="44">
        <v>20.399999999999999</v>
      </c>
      <c r="I283" s="44">
        <v>3.63</v>
      </c>
      <c r="J283" s="44">
        <v>7.27</v>
      </c>
      <c r="K283" s="44">
        <v>11.83</v>
      </c>
      <c r="L283" s="44">
        <v>210.61</v>
      </c>
      <c r="M283" s="44">
        <v>0.504</v>
      </c>
      <c r="N283" s="44">
        <v>6.77</v>
      </c>
      <c r="O283" s="45" t="s">
        <v>203</v>
      </c>
      <c r="P283" s="34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</row>
    <row r="284" spans="1:70" s="20" customFormat="1">
      <c r="A284" s="34">
        <v>4</v>
      </c>
      <c r="B284" s="44">
        <v>12</v>
      </c>
      <c r="C284" s="44" t="s">
        <v>444</v>
      </c>
      <c r="D284" s="44" t="s">
        <v>252</v>
      </c>
      <c r="E284" s="44">
        <v>781.42</v>
      </c>
      <c r="F284" s="44">
        <v>1253.0899999999999</v>
      </c>
      <c r="G284" s="44">
        <v>921.68</v>
      </c>
      <c r="H284" s="44">
        <v>23.14</v>
      </c>
      <c r="I284" s="44">
        <v>16.350000000000001</v>
      </c>
      <c r="J284" s="44">
        <v>12.72</v>
      </c>
      <c r="K284" s="44">
        <v>19.72</v>
      </c>
      <c r="L284" s="44">
        <v>1001.31</v>
      </c>
      <c r="M284" s="44">
        <v>0.41</v>
      </c>
      <c r="N284" s="44">
        <v>18.91</v>
      </c>
      <c r="O284" s="45" t="s">
        <v>203</v>
      </c>
      <c r="P284" s="34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</row>
    <row r="285" spans="1:70" s="20" customFormat="1">
      <c r="A285" s="34">
        <v>4</v>
      </c>
      <c r="B285" s="44">
        <v>14</v>
      </c>
      <c r="C285" s="44" t="s">
        <v>444</v>
      </c>
      <c r="D285" s="44" t="s">
        <v>253</v>
      </c>
      <c r="E285" s="44">
        <v>110.7</v>
      </c>
      <c r="F285" s="44">
        <v>1375.29</v>
      </c>
      <c r="G285" s="44">
        <v>997.39</v>
      </c>
      <c r="H285" s="44">
        <v>20.43</v>
      </c>
      <c r="I285" s="44">
        <v>6.06</v>
      </c>
      <c r="J285" s="44">
        <v>7.88</v>
      </c>
      <c r="K285" s="44">
        <v>9.86</v>
      </c>
      <c r="L285" s="44">
        <v>261.81</v>
      </c>
      <c r="M285" s="44">
        <v>0.42599999999999999</v>
      </c>
      <c r="N285" s="44">
        <v>7.75</v>
      </c>
      <c r="O285" s="45" t="s">
        <v>203</v>
      </c>
      <c r="P285" s="34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</row>
    <row r="286" spans="1:70" s="20" customFormat="1">
      <c r="A286" s="34">
        <v>4</v>
      </c>
      <c r="B286" s="44">
        <v>16</v>
      </c>
      <c r="C286" s="44" t="s">
        <v>444</v>
      </c>
      <c r="D286" s="44" t="s">
        <v>254</v>
      </c>
      <c r="E286" s="44">
        <v>256.85000000000002</v>
      </c>
      <c r="F286" s="44">
        <v>1246.77</v>
      </c>
      <c r="G286" s="44">
        <v>911.31</v>
      </c>
      <c r="H286" s="44">
        <v>25.01</v>
      </c>
      <c r="I286" s="44">
        <v>6.66</v>
      </c>
      <c r="J286" s="44">
        <v>9.09</v>
      </c>
      <c r="K286" s="44">
        <v>15.78</v>
      </c>
      <c r="L286" s="44">
        <v>390.44</v>
      </c>
      <c r="M286" s="44">
        <v>0.5</v>
      </c>
      <c r="N286" s="44">
        <v>11.42</v>
      </c>
      <c r="O286" s="45" t="s">
        <v>203</v>
      </c>
      <c r="P286" s="34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</row>
    <row r="287" spans="1:70" s="20" customFormat="1">
      <c r="A287" s="34">
        <v>4</v>
      </c>
      <c r="B287" s="44">
        <v>18</v>
      </c>
      <c r="C287" s="44" t="s">
        <v>444</v>
      </c>
      <c r="D287" s="44" t="s">
        <v>255</v>
      </c>
      <c r="E287" s="44">
        <v>1349.39</v>
      </c>
      <c r="F287" s="44">
        <v>1260.45</v>
      </c>
      <c r="G287" s="44">
        <v>934.63</v>
      </c>
      <c r="H287" s="44">
        <v>23.74</v>
      </c>
      <c r="I287" s="44">
        <v>13.32</v>
      </c>
      <c r="J287" s="44">
        <v>13.93</v>
      </c>
      <c r="K287" s="44">
        <v>25.64</v>
      </c>
      <c r="L287" s="44">
        <v>1372.5</v>
      </c>
      <c r="M287" s="44">
        <v>0.43</v>
      </c>
      <c r="N287" s="44">
        <v>19.82</v>
      </c>
      <c r="O287" s="45" t="s">
        <v>203</v>
      </c>
      <c r="P287" s="34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</row>
    <row r="288" spans="1:70" s="20" customFormat="1">
      <c r="A288" s="34">
        <v>4</v>
      </c>
      <c r="B288" s="44">
        <v>20</v>
      </c>
      <c r="C288" s="44" t="s">
        <v>444</v>
      </c>
      <c r="D288" s="44" t="s">
        <v>257</v>
      </c>
      <c r="E288" s="44">
        <v>6364.94</v>
      </c>
      <c r="F288" s="44">
        <v>1309.1400000000001</v>
      </c>
      <c r="G288" s="44">
        <v>954.54</v>
      </c>
      <c r="H288" s="44">
        <v>24.12</v>
      </c>
      <c r="I288" s="44">
        <v>24.83</v>
      </c>
      <c r="J288" s="44">
        <v>35.14</v>
      </c>
      <c r="K288" s="44">
        <v>39.44</v>
      </c>
      <c r="L288" s="44">
        <v>4916.3100000000004</v>
      </c>
      <c r="M288" s="44">
        <v>0.33800000000000002</v>
      </c>
      <c r="N288" s="44">
        <v>36.85</v>
      </c>
      <c r="O288" s="45" t="s">
        <v>203</v>
      </c>
      <c r="P288" s="34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</row>
    <row r="289" spans="1:70" s="20" customFormat="1">
      <c r="A289" s="34">
        <v>4</v>
      </c>
      <c r="B289" s="44">
        <v>22</v>
      </c>
      <c r="C289" s="44" t="s">
        <v>444</v>
      </c>
      <c r="D289" s="44" t="s">
        <v>258</v>
      </c>
      <c r="E289" s="44">
        <v>1171.4000000000001</v>
      </c>
      <c r="F289" s="44">
        <v>1266.46</v>
      </c>
      <c r="G289" s="44">
        <v>896.53</v>
      </c>
      <c r="H289" s="44">
        <v>28.07</v>
      </c>
      <c r="I289" s="44">
        <v>12.11</v>
      </c>
      <c r="J289" s="44">
        <v>12.72</v>
      </c>
      <c r="K289" s="44">
        <v>23.67</v>
      </c>
      <c r="L289" s="44">
        <v>1197.8499999999999</v>
      </c>
      <c r="M289" s="44">
        <v>0.44900000000000001</v>
      </c>
      <c r="N289" s="44">
        <v>14.95</v>
      </c>
      <c r="O289" s="45" t="s">
        <v>203</v>
      </c>
      <c r="P289" s="34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</row>
    <row r="290" spans="1:70" s="20" customFormat="1">
      <c r="A290" s="34">
        <v>4</v>
      </c>
      <c r="B290" s="44">
        <v>24</v>
      </c>
      <c r="C290" s="44" t="s">
        <v>444</v>
      </c>
      <c r="D290" s="44" t="s">
        <v>308</v>
      </c>
      <c r="E290" s="44">
        <v>10447.85</v>
      </c>
      <c r="F290" s="44">
        <v>1284.07</v>
      </c>
      <c r="G290" s="44">
        <v>950.07</v>
      </c>
      <c r="H290" s="44">
        <v>24.38</v>
      </c>
      <c r="I290" s="44">
        <v>27.25</v>
      </c>
      <c r="J290" s="44">
        <v>41.8</v>
      </c>
      <c r="K290" s="44">
        <v>39.44</v>
      </c>
      <c r="L290" s="44">
        <v>7315.81</v>
      </c>
      <c r="M290" s="44">
        <v>0.316</v>
      </c>
      <c r="N290" s="44">
        <v>49.24</v>
      </c>
      <c r="O290" s="45" t="s">
        <v>203</v>
      </c>
      <c r="P290" s="34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</row>
    <row r="291" spans="1:70" s="32" customFormat="1">
      <c r="A291" s="34">
        <v>4</v>
      </c>
      <c r="B291" s="30">
        <v>26</v>
      </c>
      <c r="C291" s="30" t="s">
        <v>444</v>
      </c>
      <c r="D291" s="30" t="s">
        <v>309</v>
      </c>
      <c r="E291" s="30">
        <v>1600.46</v>
      </c>
      <c r="F291" s="30">
        <v>1106.3499999999999</v>
      </c>
      <c r="G291" s="30">
        <v>782.6</v>
      </c>
      <c r="H291" s="30">
        <v>32.71</v>
      </c>
      <c r="I291" s="30">
        <v>20.59</v>
      </c>
      <c r="J291" s="30">
        <v>17.57</v>
      </c>
      <c r="K291" s="30">
        <v>21.69</v>
      </c>
      <c r="L291" s="30">
        <v>1908.68</v>
      </c>
      <c r="M291" s="30">
        <v>0.34699999999999998</v>
      </c>
      <c r="N291" s="30">
        <v>20.67</v>
      </c>
      <c r="O291" s="30" t="s">
        <v>263</v>
      </c>
      <c r="P291" s="30">
        <v>12</v>
      </c>
      <c r="Q291" s="44">
        <v>145125.93</v>
      </c>
      <c r="R291" s="44">
        <v>1100.17</v>
      </c>
      <c r="S291" s="44">
        <v>784.6</v>
      </c>
      <c r="T291" s="44">
        <v>44.45</v>
      </c>
      <c r="U291" s="44">
        <v>103287.52</v>
      </c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</row>
    <row r="292" spans="1:70" s="32" customFormat="1">
      <c r="A292" s="34">
        <v>4</v>
      </c>
      <c r="B292" s="30">
        <v>28</v>
      </c>
      <c r="C292" s="30" t="s">
        <v>444</v>
      </c>
      <c r="D292" s="30" t="s">
        <v>310</v>
      </c>
      <c r="E292" s="30">
        <v>3263.14</v>
      </c>
      <c r="F292" s="30">
        <v>1129.3399999999999</v>
      </c>
      <c r="G292" s="30">
        <v>789.67</v>
      </c>
      <c r="H292" s="30">
        <v>33.729999999999997</v>
      </c>
      <c r="I292" s="30">
        <v>19.989999999999998</v>
      </c>
      <c r="J292" s="30">
        <v>33.92</v>
      </c>
      <c r="K292" s="30">
        <v>25.64</v>
      </c>
      <c r="L292" s="30">
        <v>3211.16</v>
      </c>
      <c r="M292" s="30">
        <v>0.33100000000000002</v>
      </c>
      <c r="N292" s="30">
        <v>33.74</v>
      </c>
      <c r="O292" s="30" t="s">
        <v>263</v>
      </c>
      <c r="P292" s="30">
        <v>12</v>
      </c>
      <c r="Q292" s="44">
        <v>145125.93</v>
      </c>
      <c r="R292" s="44">
        <v>1100.17</v>
      </c>
      <c r="S292" s="44">
        <v>784.6</v>
      </c>
      <c r="T292" s="44">
        <v>44.45</v>
      </c>
      <c r="U292" s="44">
        <v>103287.52</v>
      </c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</row>
    <row r="293" spans="1:70" s="5" customFormat="1" ht="17" thickBot="1">
      <c r="A293" s="31">
        <v>4</v>
      </c>
      <c r="B293" s="46">
        <v>30</v>
      </c>
      <c r="C293" s="46" t="s">
        <v>444</v>
      </c>
      <c r="D293" s="46" t="s">
        <v>311</v>
      </c>
      <c r="E293" s="46">
        <v>3593.8</v>
      </c>
      <c r="F293" s="46">
        <v>1180.9100000000001</v>
      </c>
      <c r="G293" s="46">
        <v>892.61</v>
      </c>
      <c r="H293" s="46">
        <v>30.04</v>
      </c>
      <c r="I293" s="46">
        <v>23.01</v>
      </c>
      <c r="J293" s="46">
        <v>18.78</v>
      </c>
      <c r="K293" s="46">
        <v>33.53</v>
      </c>
      <c r="L293" s="46">
        <v>3042.25</v>
      </c>
      <c r="M293" s="46">
        <v>0.373</v>
      </c>
      <c r="N293" s="46">
        <v>23.89</v>
      </c>
      <c r="O293" s="46" t="s">
        <v>203</v>
      </c>
      <c r="P293" s="31">
        <v>0</v>
      </c>
      <c r="Q293" s="46">
        <v>0</v>
      </c>
      <c r="R293" s="46">
        <v>0</v>
      </c>
      <c r="S293" s="46">
        <v>0</v>
      </c>
      <c r="T293" s="46">
        <v>0</v>
      </c>
      <c r="U293" s="46">
        <v>0</v>
      </c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</row>
    <row r="294" spans="1:70" s="20" customFormat="1">
      <c r="A294" s="34">
        <v>10</v>
      </c>
      <c r="B294" s="44">
        <v>2</v>
      </c>
      <c r="C294" s="44" t="s">
        <v>444</v>
      </c>
      <c r="D294" s="44" t="s">
        <v>209</v>
      </c>
      <c r="E294" s="44">
        <v>263.37</v>
      </c>
      <c r="F294" s="44">
        <v>1121.76</v>
      </c>
      <c r="G294" s="44">
        <v>994.14</v>
      </c>
      <c r="H294" s="44">
        <v>21.97</v>
      </c>
      <c r="I294" s="44">
        <v>7.27</v>
      </c>
      <c r="J294" s="44">
        <v>14.54</v>
      </c>
      <c r="K294" s="44">
        <v>15.78</v>
      </c>
      <c r="L294" s="44">
        <v>576.9</v>
      </c>
      <c r="M294" s="44">
        <v>0.34399999999999997</v>
      </c>
      <c r="N294" s="44">
        <v>15.72</v>
      </c>
      <c r="O294" s="45" t="s">
        <v>256</v>
      </c>
      <c r="P294" s="34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</row>
    <row r="295" spans="1:70" s="20" customFormat="1">
      <c r="A295" s="34">
        <v>10</v>
      </c>
      <c r="B295" s="44">
        <v>4</v>
      </c>
      <c r="C295" s="44" t="s">
        <v>444</v>
      </c>
      <c r="D295" s="44" t="s">
        <v>210</v>
      </c>
      <c r="E295" s="44">
        <v>73.8</v>
      </c>
      <c r="F295" s="44">
        <v>1123.9100000000001</v>
      </c>
      <c r="G295" s="44">
        <v>1005.89</v>
      </c>
      <c r="H295" s="44">
        <v>27.3</v>
      </c>
      <c r="I295" s="44">
        <v>7.87</v>
      </c>
      <c r="J295" s="44">
        <v>5.45</v>
      </c>
      <c r="K295" s="44">
        <v>13.81</v>
      </c>
      <c r="L295" s="44">
        <v>242.8</v>
      </c>
      <c r="M295" s="44">
        <v>0.35</v>
      </c>
      <c r="N295" s="44">
        <v>8</v>
      </c>
      <c r="O295" s="44" t="s">
        <v>203</v>
      </c>
      <c r="P295" s="34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</row>
    <row r="296" spans="1:70" s="20" customFormat="1">
      <c r="A296" s="34">
        <v>10</v>
      </c>
      <c r="B296" s="44">
        <v>6</v>
      </c>
      <c r="C296" s="44" t="s">
        <v>444</v>
      </c>
      <c r="D296" s="44" t="s">
        <v>211</v>
      </c>
      <c r="E296" s="44">
        <v>342.23</v>
      </c>
      <c r="F296" s="44">
        <v>1136.03</v>
      </c>
      <c r="G296" s="44">
        <v>981.17</v>
      </c>
      <c r="H296" s="44">
        <v>30.49</v>
      </c>
      <c r="I296" s="44">
        <v>14.53</v>
      </c>
      <c r="J296" s="44">
        <v>11.51</v>
      </c>
      <c r="K296" s="44">
        <v>17.75</v>
      </c>
      <c r="L296" s="44">
        <v>830.6</v>
      </c>
      <c r="M296" s="44">
        <v>0.28499999999999998</v>
      </c>
      <c r="N296" s="44">
        <v>17.3</v>
      </c>
      <c r="O296" s="44" t="s">
        <v>203</v>
      </c>
      <c r="P296" s="34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</row>
    <row r="297" spans="1:70" s="20" customFormat="1">
      <c r="A297" s="34">
        <v>10</v>
      </c>
      <c r="B297" s="44">
        <v>8</v>
      </c>
      <c r="C297" s="44" t="s">
        <v>444</v>
      </c>
      <c r="D297" s="44" t="s">
        <v>241</v>
      </c>
      <c r="E297" s="44">
        <v>149.77000000000001</v>
      </c>
      <c r="F297" s="44">
        <v>1086.3900000000001</v>
      </c>
      <c r="G297" s="44">
        <v>981.9</v>
      </c>
      <c r="H297" s="44">
        <v>35.25</v>
      </c>
      <c r="I297" s="44">
        <v>5.45</v>
      </c>
      <c r="J297" s="44">
        <v>7.27</v>
      </c>
      <c r="K297" s="44">
        <v>19.72</v>
      </c>
      <c r="L297" s="44">
        <v>336.69</v>
      </c>
      <c r="M297" s="44">
        <v>0.40500000000000003</v>
      </c>
      <c r="N297" s="44">
        <v>10.34</v>
      </c>
      <c r="O297" s="44" t="s">
        <v>203</v>
      </c>
      <c r="P297" s="34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</row>
    <row r="298" spans="1:70" s="20" customFormat="1">
      <c r="A298" s="34">
        <v>10</v>
      </c>
      <c r="B298" s="44">
        <v>10</v>
      </c>
      <c r="C298" s="44" t="s">
        <v>444</v>
      </c>
      <c r="D298" s="44" t="s">
        <v>242</v>
      </c>
      <c r="E298" s="44">
        <v>840.02</v>
      </c>
      <c r="F298" s="44">
        <v>1116.1600000000001</v>
      </c>
      <c r="G298" s="44">
        <v>972.6</v>
      </c>
      <c r="H298" s="44">
        <v>30.44</v>
      </c>
      <c r="I298" s="44">
        <v>15.14</v>
      </c>
      <c r="J298" s="44">
        <v>13.33</v>
      </c>
      <c r="K298" s="44">
        <v>23.67</v>
      </c>
      <c r="L298" s="44">
        <v>1536.02</v>
      </c>
      <c r="M298" s="44">
        <v>0.28000000000000003</v>
      </c>
      <c r="N298" s="44">
        <v>15.81</v>
      </c>
      <c r="O298" s="44" t="s">
        <v>256</v>
      </c>
      <c r="P298" s="34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</row>
    <row r="299" spans="1:70" s="20" customFormat="1">
      <c r="A299" s="34">
        <v>10</v>
      </c>
      <c r="B299" s="44">
        <v>12</v>
      </c>
      <c r="C299" s="44" t="s">
        <v>444</v>
      </c>
      <c r="D299" s="44" t="s">
        <v>243</v>
      </c>
      <c r="E299" s="44">
        <v>1091.0899999999999</v>
      </c>
      <c r="F299" s="44">
        <v>1100.31</v>
      </c>
      <c r="G299" s="44">
        <v>973.58</v>
      </c>
      <c r="H299" s="44">
        <v>33.64</v>
      </c>
      <c r="I299" s="44">
        <v>13.32</v>
      </c>
      <c r="J299" s="44">
        <v>21.2</v>
      </c>
      <c r="K299" s="44">
        <v>25.64</v>
      </c>
      <c r="L299" s="44">
        <v>2022.08</v>
      </c>
      <c r="M299" s="44">
        <v>0.253</v>
      </c>
      <c r="N299" s="44">
        <v>24.09</v>
      </c>
      <c r="O299" s="44" t="s">
        <v>249</v>
      </c>
      <c r="P299" s="34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</row>
    <row r="300" spans="1:70" s="20" customFormat="1">
      <c r="A300" s="34">
        <v>10</v>
      </c>
      <c r="B300" s="44">
        <v>14</v>
      </c>
      <c r="C300" s="44" t="s">
        <v>444</v>
      </c>
      <c r="D300" s="44" t="s">
        <v>244</v>
      </c>
      <c r="E300" s="44">
        <v>1090.3699999999999</v>
      </c>
      <c r="F300" s="44">
        <v>1125.6600000000001</v>
      </c>
      <c r="G300" s="44">
        <v>959.44</v>
      </c>
      <c r="H300" s="44">
        <v>30.1</v>
      </c>
      <c r="I300" s="44">
        <v>11.51</v>
      </c>
      <c r="J300" s="44">
        <v>23.02</v>
      </c>
      <c r="K300" s="44">
        <v>25.64</v>
      </c>
      <c r="L300" s="44">
        <v>2053.98</v>
      </c>
      <c r="M300" s="44">
        <v>0.249</v>
      </c>
      <c r="N300" s="44">
        <v>24.55</v>
      </c>
      <c r="O300" s="44" t="s">
        <v>256</v>
      </c>
      <c r="P300" s="34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</row>
    <row r="301" spans="1:70" s="20" customFormat="1">
      <c r="A301" s="34">
        <v>10</v>
      </c>
      <c r="B301" s="44">
        <v>16</v>
      </c>
      <c r="C301" s="44" t="s">
        <v>444</v>
      </c>
      <c r="D301" s="44" t="s">
        <v>307</v>
      </c>
      <c r="E301" s="44">
        <v>913.1</v>
      </c>
      <c r="F301" s="44">
        <v>1116.96</v>
      </c>
      <c r="G301" s="44">
        <v>1009.64</v>
      </c>
      <c r="H301" s="44">
        <v>32.42</v>
      </c>
      <c r="I301" s="44">
        <v>12.11</v>
      </c>
      <c r="J301" s="44">
        <v>15.14</v>
      </c>
      <c r="K301" s="44">
        <v>25.64</v>
      </c>
      <c r="L301" s="44">
        <v>1780.16</v>
      </c>
      <c r="M301" s="44">
        <v>0.25600000000000001</v>
      </c>
      <c r="N301" s="44">
        <v>14.98</v>
      </c>
      <c r="O301" s="44" t="s">
        <v>203</v>
      </c>
      <c r="P301" s="34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</row>
    <row r="302" spans="1:70" s="20" customFormat="1">
      <c r="A302" s="34">
        <v>10</v>
      </c>
      <c r="B302" s="44">
        <v>18</v>
      </c>
      <c r="C302" s="44" t="s">
        <v>444</v>
      </c>
      <c r="D302" s="44" t="s">
        <v>274</v>
      </c>
      <c r="E302" s="44">
        <v>3175.6</v>
      </c>
      <c r="F302" s="44">
        <v>1095.8599999999999</v>
      </c>
      <c r="G302" s="44">
        <v>1003.83</v>
      </c>
      <c r="H302" s="44">
        <v>33.61</v>
      </c>
      <c r="I302" s="44">
        <v>26.04</v>
      </c>
      <c r="J302" s="44">
        <v>30.29</v>
      </c>
      <c r="K302" s="44">
        <v>29.58</v>
      </c>
      <c r="L302" s="44">
        <v>4734.6099999999997</v>
      </c>
      <c r="M302" s="44">
        <v>0.221</v>
      </c>
      <c r="N302" s="44">
        <v>31.29</v>
      </c>
      <c r="O302" s="44" t="s">
        <v>203</v>
      </c>
      <c r="P302" s="34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</row>
    <row r="303" spans="1:70" s="20" customFormat="1">
      <c r="A303" s="34">
        <v>10</v>
      </c>
      <c r="B303" s="44">
        <v>20</v>
      </c>
      <c r="C303" s="44" t="s">
        <v>444</v>
      </c>
      <c r="D303" s="44" t="s">
        <v>275</v>
      </c>
      <c r="E303" s="44">
        <v>747.41</v>
      </c>
      <c r="F303" s="44">
        <v>1076.1500000000001</v>
      </c>
      <c r="G303" s="44">
        <v>949.79</v>
      </c>
      <c r="H303" s="44">
        <v>44.93</v>
      </c>
      <c r="I303" s="44">
        <v>16.350000000000001</v>
      </c>
      <c r="J303" s="44">
        <v>17.57</v>
      </c>
      <c r="K303" s="44">
        <v>19.72</v>
      </c>
      <c r="L303" s="44">
        <v>1800.23</v>
      </c>
      <c r="M303" s="44">
        <v>0.221</v>
      </c>
      <c r="N303" s="44">
        <v>19.46</v>
      </c>
      <c r="O303" s="44" t="s">
        <v>203</v>
      </c>
      <c r="P303" s="34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</row>
    <row r="304" spans="1:70" s="32" customFormat="1">
      <c r="A304" s="34">
        <v>10</v>
      </c>
      <c r="B304" s="30">
        <v>22</v>
      </c>
      <c r="C304" s="30" t="s">
        <v>444</v>
      </c>
      <c r="D304" s="30" t="s">
        <v>276</v>
      </c>
      <c r="E304" s="30">
        <v>194.63</v>
      </c>
      <c r="F304" s="30">
        <v>997.69</v>
      </c>
      <c r="G304" s="30">
        <v>984.82</v>
      </c>
      <c r="H304" s="30">
        <v>42.99</v>
      </c>
      <c r="I304" s="30">
        <v>7.27</v>
      </c>
      <c r="J304" s="30">
        <v>13.33</v>
      </c>
      <c r="K304" s="30">
        <v>15.78</v>
      </c>
      <c r="L304" s="30">
        <v>630.76</v>
      </c>
      <c r="M304" s="30">
        <v>0.25700000000000001</v>
      </c>
      <c r="N304" s="30">
        <v>13.66</v>
      </c>
      <c r="O304" s="30" t="s">
        <v>263</v>
      </c>
      <c r="P304" s="30">
        <v>13</v>
      </c>
      <c r="Q304" s="44">
        <v>32268.22</v>
      </c>
      <c r="R304" s="44">
        <v>986.47</v>
      </c>
      <c r="S304" s="44">
        <v>976.71</v>
      </c>
      <c r="T304" s="44">
        <v>45.79</v>
      </c>
      <c r="U304" s="44">
        <v>14821.4</v>
      </c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</row>
    <row r="305" spans="1:70" s="20" customFormat="1">
      <c r="A305" s="34">
        <v>10</v>
      </c>
      <c r="B305" s="44">
        <v>24</v>
      </c>
      <c r="C305" s="44" t="s">
        <v>444</v>
      </c>
      <c r="D305" s="44" t="s">
        <v>426</v>
      </c>
      <c r="E305" s="44">
        <v>198.25</v>
      </c>
      <c r="F305" s="44">
        <v>1052.55</v>
      </c>
      <c r="G305" s="44">
        <v>948.07</v>
      </c>
      <c r="H305" s="44">
        <v>52.64</v>
      </c>
      <c r="I305" s="44">
        <v>7.87</v>
      </c>
      <c r="J305" s="44">
        <v>10.9</v>
      </c>
      <c r="K305" s="44">
        <v>15.78</v>
      </c>
      <c r="L305" s="44">
        <v>605.59</v>
      </c>
      <c r="M305" s="44">
        <v>0.27200000000000002</v>
      </c>
      <c r="N305" s="44">
        <v>12.83</v>
      </c>
      <c r="O305" s="44" t="s">
        <v>203</v>
      </c>
      <c r="P305" s="34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</row>
    <row r="306" spans="1:70" s="20" customFormat="1">
      <c r="A306" s="34">
        <v>10</v>
      </c>
      <c r="B306" s="44">
        <v>26</v>
      </c>
      <c r="C306" s="44" t="s">
        <v>444</v>
      </c>
      <c r="D306" s="44" t="s">
        <v>427</v>
      </c>
      <c r="E306" s="44">
        <v>645.39</v>
      </c>
      <c r="F306" s="44">
        <v>1054.8800000000001</v>
      </c>
      <c r="G306" s="44">
        <v>934.88</v>
      </c>
      <c r="H306" s="44">
        <v>50.9</v>
      </c>
      <c r="I306" s="44">
        <v>19.989999999999998</v>
      </c>
      <c r="J306" s="44">
        <v>13.33</v>
      </c>
      <c r="K306" s="44">
        <v>23.67</v>
      </c>
      <c r="L306" s="44">
        <v>1507.69</v>
      </c>
      <c r="M306" s="44">
        <v>0.24</v>
      </c>
      <c r="N306" s="44">
        <v>23.66</v>
      </c>
      <c r="O306" s="44" t="s">
        <v>203</v>
      </c>
      <c r="P306" s="34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</row>
    <row r="307" spans="1:70" s="20" customFormat="1">
      <c r="A307" s="34">
        <v>10</v>
      </c>
      <c r="B307" s="44">
        <v>28</v>
      </c>
      <c r="C307" s="44" t="s">
        <v>444</v>
      </c>
      <c r="D307" s="44" t="s">
        <v>277</v>
      </c>
      <c r="E307" s="44">
        <v>2293.61</v>
      </c>
      <c r="F307" s="44">
        <v>1020.8</v>
      </c>
      <c r="G307" s="44">
        <v>920.97</v>
      </c>
      <c r="H307" s="44">
        <v>57.39</v>
      </c>
      <c r="I307" s="44">
        <v>23.01</v>
      </c>
      <c r="J307" s="44">
        <v>19.38</v>
      </c>
      <c r="K307" s="44">
        <v>35.5</v>
      </c>
      <c r="L307" s="44">
        <v>4559.49</v>
      </c>
      <c r="M307" s="44">
        <v>0.184</v>
      </c>
      <c r="N307" s="44">
        <v>29.88</v>
      </c>
      <c r="O307" s="44" t="s">
        <v>203</v>
      </c>
      <c r="P307" s="34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</row>
    <row r="308" spans="1:70" s="20" customFormat="1">
      <c r="A308" s="34">
        <v>10</v>
      </c>
      <c r="B308" s="44">
        <v>30</v>
      </c>
      <c r="C308" s="44" t="s">
        <v>444</v>
      </c>
      <c r="D308" s="44" t="s">
        <v>278</v>
      </c>
      <c r="E308" s="44">
        <v>76.69</v>
      </c>
      <c r="F308" s="44">
        <v>1018.8</v>
      </c>
      <c r="G308" s="44">
        <v>935.5</v>
      </c>
      <c r="H308" s="44">
        <v>62.85</v>
      </c>
      <c r="I308" s="44">
        <v>4.84</v>
      </c>
      <c r="J308" s="44">
        <v>6.06</v>
      </c>
      <c r="K308" s="44">
        <v>15.78</v>
      </c>
      <c r="L308" s="44">
        <v>252.08</v>
      </c>
      <c r="M308" s="44">
        <v>0.34599999999999997</v>
      </c>
      <c r="N308" s="44">
        <v>8.23</v>
      </c>
      <c r="O308" s="44" t="s">
        <v>203</v>
      </c>
      <c r="P308" s="34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</row>
    <row r="309" spans="1:70" s="5" customFormat="1" ht="17" thickBot="1">
      <c r="A309" s="34">
        <v>10</v>
      </c>
      <c r="B309" s="46">
        <v>32</v>
      </c>
      <c r="C309" s="46" t="s">
        <v>444</v>
      </c>
      <c r="D309" s="46" t="s">
        <v>279</v>
      </c>
      <c r="E309" s="46">
        <v>1837.78</v>
      </c>
      <c r="F309" s="46">
        <v>1067.67</v>
      </c>
      <c r="G309" s="46">
        <v>894.4</v>
      </c>
      <c r="H309" s="46">
        <v>61.13</v>
      </c>
      <c r="I309" s="46">
        <v>25.44</v>
      </c>
      <c r="J309" s="46">
        <v>16.36</v>
      </c>
      <c r="K309" s="46">
        <v>31.56</v>
      </c>
      <c r="L309" s="46">
        <v>3840.78</v>
      </c>
      <c r="M309" s="46">
        <v>0.189</v>
      </c>
      <c r="N309" s="46">
        <v>26.38</v>
      </c>
      <c r="O309" s="46" t="s">
        <v>203</v>
      </c>
      <c r="P309" s="31">
        <v>0</v>
      </c>
      <c r="Q309" s="46">
        <v>0</v>
      </c>
      <c r="R309" s="46">
        <v>0</v>
      </c>
      <c r="S309" s="46">
        <v>0</v>
      </c>
      <c r="T309" s="46">
        <v>0</v>
      </c>
      <c r="U309" s="46">
        <v>0</v>
      </c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</row>
    <row r="310" spans="1:70" s="20" customFormat="1">
      <c r="A310" s="37">
        <v>11</v>
      </c>
      <c r="B310" s="44">
        <v>2</v>
      </c>
      <c r="C310" s="44" t="s">
        <v>444</v>
      </c>
      <c r="D310" s="44" t="s">
        <v>209</v>
      </c>
      <c r="E310" s="44">
        <v>183.78</v>
      </c>
      <c r="F310" s="44">
        <v>1319.95</v>
      </c>
      <c r="G310" s="44">
        <v>622.30999999999995</v>
      </c>
      <c r="H310" s="44">
        <v>43.4</v>
      </c>
      <c r="I310" s="44">
        <v>9.69</v>
      </c>
      <c r="J310" s="44">
        <v>17.57</v>
      </c>
      <c r="K310" s="44">
        <v>13.81</v>
      </c>
      <c r="L310" s="44">
        <v>563.15</v>
      </c>
      <c r="M310" s="44">
        <v>0.27800000000000002</v>
      </c>
      <c r="N310" s="44">
        <v>19.32</v>
      </c>
      <c r="O310" s="45" t="s">
        <v>203</v>
      </c>
      <c r="P310" s="34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</row>
    <row r="311" spans="1:70" s="20" customFormat="1">
      <c r="A311" s="34">
        <v>11</v>
      </c>
      <c r="B311" s="44">
        <v>4</v>
      </c>
      <c r="C311" s="44" t="s">
        <v>444</v>
      </c>
      <c r="D311" s="44" t="s">
        <v>210</v>
      </c>
      <c r="E311" s="44">
        <v>993.41</v>
      </c>
      <c r="F311" s="44">
        <v>1325.33</v>
      </c>
      <c r="G311" s="44">
        <v>712.58</v>
      </c>
      <c r="H311" s="44">
        <v>43.14</v>
      </c>
      <c r="I311" s="44">
        <v>10.9</v>
      </c>
      <c r="J311" s="44">
        <v>28.47</v>
      </c>
      <c r="K311" s="44">
        <v>25.64</v>
      </c>
      <c r="L311" s="44">
        <v>2080.67</v>
      </c>
      <c r="M311" s="44">
        <v>0.23100000000000001</v>
      </c>
      <c r="N311" s="44">
        <v>30.06</v>
      </c>
      <c r="O311" s="44" t="s">
        <v>203</v>
      </c>
      <c r="P311" s="34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</row>
    <row r="312" spans="1:70" s="20" customFormat="1">
      <c r="A312" s="34">
        <v>11</v>
      </c>
      <c r="B312" s="44">
        <v>6</v>
      </c>
      <c r="C312" s="44" t="s">
        <v>444</v>
      </c>
      <c r="D312" s="44" t="s">
        <v>211</v>
      </c>
      <c r="E312" s="44">
        <v>2677.8</v>
      </c>
      <c r="F312" s="44">
        <v>1365.89</v>
      </c>
      <c r="G312" s="44">
        <v>821.45</v>
      </c>
      <c r="H312" s="44">
        <v>43.74</v>
      </c>
      <c r="I312" s="44">
        <v>14.53</v>
      </c>
      <c r="J312" s="44">
        <v>33.32</v>
      </c>
      <c r="K312" s="44">
        <v>33.53</v>
      </c>
      <c r="L312" s="44">
        <v>4295.1899999999996</v>
      </c>
      <c r="M312" s="44">
        <v>0.217</v>
      </c>
      <c r="N312" s="44">
        <v>37.04</v>
      </c>
      <c r="O312" s="44" t="s">
        <v>203</v>
      </c>
      <c r="P312" s="34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</row>
    <row r="313" spans="1:70" s="20" customFormat="1">
      <c r="A313" s="34">
        <v>11</v>
      </c>
      <c r="B313" s="44">
        <v>8</v>
      </c>
      <c r="C313" s="44" t="s">
        <v>444</v>
      </c>
      <c r="D313" s="44" t="s">
        <v>241</v>
      </c>
      <c r="E313" s="44">
        <v>502.13</v>
      </c>
      <c r="F313" s="44">
        <v>1346.99</v>
      </c>
      <c r="G313" s="44">
        <v>816</v>
      </c>
      <c r="H313" s="44">
        <v>54.81</v>
      </c>
      <c r="I313" s="44">
        <v>10.3</v>
      </c>
      <c r="J313" s="44">
        <v>10.9</v>
      </c>
      <c r="K313" s="44">
        <v>23.67</v>
      </c>
      <c r="L313" s="44">
        <v>1100.06</v>
      </c>
      <c r="M313" s="44">
        <v>0.27800000000000002</v>
      </c>
      <c r="N313" s="44">
        <v>15.5</v>
      </c>
      <c r="O313" s="44" t="s">
        <v>251</v>
      </c>
      <c r="P313" s="34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</row>
    <row r="314" spans="1:70" s="20" customFormat="1">
      <c r="A314" s="34">
        <v>11</v>
      </c>
      <c r="B314" s="44">
        <v>10</v>
      </c>
      <c r="C314" s="44" t="s">
        <v>444</v>
      </c>
      <c r="D314" s="44" t="s">
        <v>242</v>
      </c>
      <c r="E314" s="44">
        <v>99.12</v>
      </c>
      <c r="F314" s="44">
        <v>1220.6500000000001</v>
      </c>
      <c r="G314" s="44">
        <v>534.32000000000005</v>
      </c>
      <c r="H314" s="44">
        <v>61.63</v>
      </c>
      <c r="I314" s="44">
        <v>6.06</v>
      </c>
      <c r="J314" s="44">
        <v>5.45</v>
      </c>
      <c r="K314" s="44">
        <v>17.75</v>
      </c>
      <c r="L314" s="44">
        <v>291.29000000000002</v>
      </c>
      <c r="M314" s="44">
        <v>0.35599999999999998</v>
      </c>
      <c r="N314" s="44">
        <v>7.18</v>
      </c>
      <c r="O314" s="44" t="s">
        <v>203</v>
      </c>
      <c r="P314" s="34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</row>
    <row r="315" spans="1:70" s="20" customFormat="1">
      <c r="A315" s="34">
        <v>11</v>
      </c>
      <c r="B315" s="44">
        <v>12</v>
      </c>
      <c r="C315" s="44" t="s">
        <v>444</v>
      </c>
      <c r="D315" s="44" t="s">
        <v>243</v>
      </c>
      <c r="E315" s="44">
        <v>374.79</v>
      </c>
      <c r="F315" s="44">
        <v>1200.52</v>
      </c>
      <c r="G315" s="44">
        <v>540.26</v>
      </c>
      <c r="H315" s="44">
        <v>58.03</v>
      </c>
      <c r="I315" s="44">
        <v>10.3</v>
      </c>
      <c r="J315" s="44">
        <v>10.9</v>
      </c>
      <c r="K315" s="44">
        <v>21.69</v>
      </c>
      <c r="L315" s="44">
        <v>937.42</v>
      </c>
      <c r="M315" s="44">
        <v>0.26800000000000002</v>
      </c>
      <c r="N315" s="44">
        <v>17.23</v>
      </c>
      <c r="O315" s="44" t="s">
        <v>203</v>
      </c>
      <c r="P315" s="34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</row>
    <row r="316" spans="1:70" s="33" customFormat="1" ht="17" thickBot="1">
      <c r="A316" s="31">
        <v>11</v>
      </c>
      <c r="B316" s="31">
        <v>14</v>
      </c>
      <c r="C316" s="31" t="s">
        <v>444</v>
      </c>
      <c r="D316" s="31" t="s">
        <v>244</v>
      </c>
      <c r="E316" s="31">
        <v>2458.5700000000002</v>
      </c>
      <c r="F316" s="31">
        <v>1313.41</v>
      </c>
      <c r="G316" s="31">
        <v>646.25</v>
      </c>
      <c r="H316" s="31">
        <v>46.47</v>
      </c>
      <c r="I316" s="31">
        <v>29.07</v>
      </c>
      <c r="J316" s="31">
        <v>29.68</v>
      </c>
      <c r="K316" s="31">
        <v>43.39</v>
      </c>
      <c r="L316" s="31">
        <v>5367.19</v>
      </c>
      <c r="M316" s="31">
        <v>0.16400000000000001</v>
      </c>
      <c r="N316" s="31">
        <v>44.91</v>
      </c>
      <c r="O316" s="31" t="s">
        <v>263</v>
      </c>
      <c r="P316" s="31">
        <v>14</v>
      </c>
      <c r="Q316" s="46">
        <v>3560.52</v>
      </c>
      <c r="R316" s="46">
        <v>1319.25</v>
      </c>
      <c r="S316" s="46">
        <v>643.42999999999995</v>
      </c>
      <c r="T316" s="46">
        <v>37.729999999999997</v>
      </c>
      <c r="U316" s="46">
        <v>3203.39</v>
      </c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</row>
    <row r="317" spans="1:70" s="32" customFormat="1">
      <c r="A317" s="37">
        <v>12</v>
      </c>
      <c r="B317" s="30">
        <v>2</v>
      </c>
      <c r="C317" s="30" t="s">
        <v>473</v>
      </c>
      <c r="D317" s="30" t="s">
        <v>260</v>
      </c>
      <c r="E317" s="30">
        <v>1041.93</v>
      </c>
      <c r="F317" s="30">
        <v>356.5</v>
      </c>
      <c r="G317" s="30">
        <v>528.20000000000005</v>
      </c>
      <c r="H317" s="30">
        <v>7.7</v>
      </c>
      <c r="I317" s="30">
        <v>13.93</v>
      </c>
      <c r="J317" s="30">
        <v>15.75</v>
      </c>
      <c r="K317" s="30">
        <v>19.72</v>
      </c>
      <c r="L317" s="30">
        <v>1601.23</v>
      </c>
      <c r="M317" s="30">
        <v>0.31</v>
      </c>
      <c r="N317" s="30">
        <v>15.45</v>
      </c>
      <c r="O317" s="34" t="s">
        <v>263</v>
      </c>
      <c r="P317" s="30">
        <v>15</v>
      </c>
      <c r="Q317" s="44">
        <v>329668.02</v>
      </c>
      <c r="R317" s="44">
        <v>353.74</v>
      </c>
      <c r="S317" s="44">
        <v>489.25</v>
      </c>
      <c r="T317" s="44">
        <v>20.51</v>
      </c>
      <c r="U317" s="44">
        <v>167117.39000000001</v>
      </c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</row>
    <row r="318" spans="1:70" s="5" customFormat="1" ht="17" thickBot="1">
      <c r="A318" s="31">
        <v>12</v>
      </c>
      <c r="B318" s="46">
        <v>4</v>
      </c>
      <c r="C318" s="46" t="s">
        <v>473</v>
      </c>
      <c r="D318" s="46" t="s">
        <v>261</v>
      </c>
      <c r="E318" s="46">
        <v>809.66</v>
      </c>
      <c r="F318" s="46">
        <v>293.04000000000002</v>
      </c>
      <c r="G318" s="46">
        <v>474.23</v>
      </c>
      <c r="H318" s="46">
        <v>30.52</v>
      </c>
      <c r="I318" s="46">
        <v>11.51</v>
      </c>
      <c r="J318" s="46">
        <v>10.9</v>
      </c>
      <c r="K318" s="46">
        <v>17.75</v>
      </c>
      <c r="L318" s="46">
        <v>893.6</v>
      </c>
      <c r="M318" s="46">
        <v>0.47</v>
      </c>
      <c r="N318" s="46">
        <v>12.27</v>
      </c>
      <c r="O318" s="46" t="s">
        <v>203</v>
      </c>
      <c r="P318" s="46">
        <v>0</v>
      </c>
      <c r="Q318" s="46">
        <v>0</v>
      </c>
      <c r="R318" s="46">
        <v>0</v>
      </c>
      <c r="S318" s="46">
        <v>0</v>
      </c>
      <c r="T318" s="46">
        <v>0</v>
      </c>
      <c r="U318" s="46">
        <v>0</v>
      </c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</row>
    <row r="319" spans="1:70" s="20" customFormat="1">
      <c r="A319" s="37">
        <v>13</v>
      </c>
      <c r="B319" s="44">
        <v>2</v>
      </c>
      <c r="C319" s="44" t="s">
        <v>473</v>
      </c>
      <c r="D319" s="44" t="s">
        <v>260</v>
      </c>
      <c r="E319" s="44">
        <v>84.66</v>
      </c>
      <c r="F319" s="44">
        <v>951.31</v>
      </c>
      <c r="G319" s="44">
        <v>453.31</v>
      </c>
      <c r="H319" s="44">
        <v>14.28</v>
      </c>
      <c r="I319" s="44">
        <v>5.45</v>
      </c>
      <c r="J319" s="44">
        <v>5.45</v>
      </c>
      <c r="K319" s="44">
        <v>13.81</v>
      </c>
      <c r="L319" s="44">
        <v>185.5</v>
      </c>
      <c r="M319" s="44">
        <v>0.503</v>
      </c>
      <c r="N319" s="44">
        <v>5.92</v>
      </c>
      <c r="O319" s="45" t="s">
        <v>203</v>
      </c>
      <c r="P319" s="34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</row>
    <row r="320" spans="1:70" s="20" customFormat="1">
      <c r="A320" s="34">
        <v>13</v>
      </c>
      <c r="B320" s="44">
        <v>4</v>
      </c>
      <c r="C320" s="44" t="s">
        <v>473</v>
      </c>
      <c r="D320" s="44" t="s">
        <v>261</v>
      </c>
      <c r="E320" s="44">
        <v>3174.25</v>
      </c>
      <c r="F320" s="44">
        <v>939.38</v>
      </c>
      <c r="G320" s="44">
        <v>228</v>
      </c>
      <c r="H320" s="44">
        <v>5.67</v>
      </c>
      <c r="I320" s="44">
        <v>24.23</v>
      </c>
      <c r="J320" s="44">
        <v>30.89</v>
      </c>
      <c r="K320" s="44">
        <v>17.75</v>
      </c>
      <c r="L320" s="44">
        <v>4757.83</v>
      </c>
      <c r="M320" s="44">
        <v>0.22</v>
      </c>
      <c r="N320" s="44">
        <v>31.33</v>
      </c>
      <c r="O320" s="45" t="s">
        <v>203</v>
      </c>
      <c r="P320" s="34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</row>
    <row r="321" spans="1:70" s="20" customFormat="1">
      <c r="A321" s="34">
        <v>13</v>
      </c>
      <c r="B321" s="44">
        <v>6</v>
      </c>
      <c r="C321" s="44" t="s">
        <v>473</v>
      </c>
      <c r="D321" s="44" t="s">
        <v>262</v>
      </c>
      <c r="E321" s="44">
        <v>641.79999999999995</v>
      </c>
      <c r="F321" s="44">
        <v>800.47</v>
      </c>
      <c r="G321" s="44">
        <v>492.49</v>
      </c>
      <c r="H321" s="44">
        <v>16.14</v>
      </c>
      <c r="I321" s="44">
        <v>13.32</v>
      </c>
      <c r="J321" s="44">
        <v>12.72</v>
      </c>
      <c r="K321" s="44">
        <v>15.78</v>
      </c>
      <c r="L321" s="44">
        <v>1059.3699999999999</v>
      </c>
      <c r="M321" s="44">
        <v>0.34</v>
      </c>
      <c r="N321" s="44">
        <v>13.37</v>
      </c>
      <c r="O321" s="45" t="s">
        <v>203</v>
      </c>
      <c r="P321" s="34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</row>
    <row r="322" spans="1:70" s="20" customFormat="1">
      <c r="A322" s="34">
        <v>13</v>
      </c>
      <c r="B322" s="44">
        <v>8</v>
      </c>
      <c r="C322" s="44" t="s">
        <v>473</v>
      </c>
      <c r="D322" s="44" t="s">
        <v>264</v>
      </c>
      <c r="E322" s="44">
        <v>253.97</v>
      </c>
      <c r="F322" s="44">
        <v>768.84</v>
      </c>
      <c r="G322" s="44">
        <v>508.57</v>
      </c>
      <c r="H322" s="44">
        <v>17.93</v>
      </c>
      <c r="I322" s="44">
        <v>6.66</v>
      </c>
      <c r="J322" s="44">
        <v>12.72</v>
      </c>
      <c r="K322" s="44">
        <v>11.83</v>
      </c>
      <c r="L322" s="44">
        <v>521.91</v>
      </c>
      <c r="M322" s="44">
        <v>0.372</v>
      </c>
      <c r="N322" s="44">
        <v>13.1</v>
      </c>
      <c r="O322" s="45" t="s">
        <v>203</v>
      </c>
      <c r="P322" s="34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</row>
    <row r="323" spans="1:70" s="20" customFormat="1">
      <c r="A323" s="34">
        <v>13</v>
      </c>
      <c r="B323" s="44">
        <v>12</v>
      </c>
      <c r="C323" s="44" t="s">
        <v>473</v>
      </c>
      <c r="D323" s="44" t="s">
        <v>266</v>
      </c>
      <c r="E323" s="44">
        <v>80.319999999999993</v>
      </c>
      <c r="F323" s="44">
        <v>769.36</v>
      </c>
      <c r="G323" s="44">
        <v>424.81</v>
      </c>
      <c r="H323" s="44">
        <v>22.46</v>
      </c>
      <c r="I323" s="44">
        <v>4.8499999999999996</v>
      </c>
      <c r="J323" s="44">
        <v>7.88</v>
      </c>
      <c r="K323" s="44">
        <v>9.86</v>
      </c>
      <c r="L323" s="44">
        <v>194.01</v>
      </c>
      <c r="M323" s="44">
        <v>0.46400000000000002</v>
      </c>
      <c r="N323" s="44">
        <v>7.66</v>
      </c>
      <c r="O323" s="45" t="s">
        <v>203</v>
      </c>
      <c r="P323" s="34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</row>
    <row r="324" spans="1:70" s="20" customFormat="1">
      <c r="A324" s="34">
        <v>13</v>
      </c>
      <c r="B324" s="44">
        <v>14</v>
      </c>
      <c r="C324" s="44" t="s">
        <v>473</v>
      </c>
      <c r="D324" s="44" t="s">
        <v>267</v>
      </c>
      <c r="E324" s="44">
        <v>397.96</v>
      </c>
      <c r="F324" s="44">
        <v>767.38</v>
      </c>
      <c r="G324" s="44">
        <v>415.98</v>
      </c>
      <c r="H324" s="44">
        <v>21.44</v>
      </c>
      <c r="I324" s="44">
        <v>9.69</v>
      </c>
      <c r="J324" s="44">
        <v>12.12</v>
      </c>
      <c r="K324" s="44">
        <v>15.78</v>
      </c>
      <c r="L324" s="44">
        <v>698.82</v>
      </c>
      <c r="M324" s="44">
        <v>0.374</v>
      </c>
      <c r="N324" s="44">
        <v>13.59</v>
      </c>
      <c r="O324" s="45" t="s">
        <v>203</v>
      </c>
      <c r="P324" s="34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</row>
    <row r="325" spans="1:70" s="20" customFormat="1">
      <c r="A325" s="34">
        <v>13</v>
      </c>
      <c r="B325" s="44">
        <v>16</v>
      </c>
      <c r="C325" s="44" t="s">
        <v>473</v>
      </c>
      <c r="D325" s="44" t="s">
        <v>273</v>
      </c>
      <c r="E325" s="44">
        <v>77.42</v>
      </c>
      <c r="F325" s="44">
        <v>795.99</v>
      </c>
      <c r="G325" s="44">
        <v>465.89</v>
      </c>
      <c r="H325" s="44">
        <v>22.39</v>
      </c>
      <c r="I325" s="44">
        <v>5.45</v>
      </c>
      <c r="J325" s="44">
        <v>5.45</v>
      </c>
      <c r="K325" s="44">
        <v>11.83</v>
      </c>
      <c r="L325" s="44">
        <v>199.48</v>
      </c>
      <c r="M325" s="44">
        <v>0.44</v>
      </c>
      <c r="N325" s="44">
        <v>5.71</v>
      </c>
      <c r="O325" s="45" t="s">
        <v>203</v>
      </c>
      <c r="P325" s="34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</row>
    <row r="326" spans="1:70" s="20" customFormat="1">
      <c r="A326" s="34">
        <v>13</v>
      </c>
      <c r="B326" s="44">
        <v>18</v>
      </c>
      <c r="C326" s="44" t="s">
        <v>473</v>
      </c>
      <c r="D326" s="44" t="s">
        <v>268</v>
      </c>
      <c r="E326" s="44">
        <v>976.08</v>
      </c>
      <c r="F326" s="44">
        <v>807.61</v>
      </c>
      <c r="G326" s="44">
        <v>469.12</v>
      </c>
      <c r="H326" s="44">
        <v>20.329999999999998</v>
      </c>
      <c r="I326" s="44">
        <v>17.559999999999999</v>
      </c>
      <c r="J326" s="44">
        <v>16.36</v>
      </c>
      <c r="K326" s="44">
        <v>17.75</v>
      </c>
      <c r="L326" s="44">
        <v>1795.04</v>
      </c>
      <c r="M326" s="44">
        <v>0.26500000000000001</v>
      </c>
      <c r="N326" s="44">
        <v>18.309999999999999</v>
      </c>
      <c r="O326" s="45" t="s">
        <v>203</v>
      </c>
      <c r="P326" s="34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</row>
    <row r="327" spans="1:70" s="20" customFormat="1">
      <c r="A327" s="34">
        <v>13</v>
      </c>
      <c r="B327" s="44">
        <v>22</v>
      </c>
      <c r="C327" s="44" t="s">
        <v>473</v>
      </c>
      <c r="D327" s="44" t="s">
        <v>270</v>
      </c>
      <c r="E327" s="44">
        <v>193.91</v>
      </c>
      <c r="F327" s="44">
        <v>815.78</v>
      </c>
      <c r="G327" s="44">
        <v>412.42</v>
      </c>
      <c r="H327" s="44">
        <v>26.65</v>
      </c>
      <c r="I327" s="44">
        <v>6.06</v>
      </c>
      <c r="J327" s="44">
        <v>8.48</v>
      </c>
      <c r="K327" s="44">
        <v>13.81</v>
      </c>
      <c r="L327" s="44">
        <v>367.83</v>
      </c>
      <c r="M327" s="44">
        <v>0.44</v>
      </c>
      <c r="N327" s="44">
        <v>8.32</v>
      </c>
      <c r="O327" s="45" t="s">
        <v>203</v>
      </c>
      <c r="P327" s="34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</row>
    <row r="328" spans="1:70" s="20" customFormat="1">
      <c r="A328" s="34">
        <v>13</v>
      </c>
      <c r="B328" s="44">
        <v>24</v>
      </c>
      <c r="C328" s="44" t="s">
        <v>473</v>
      </c>
      <c r="D328" s="44" t="s">
        <v>271</v>
      </c>
      <c r="E328" s="44">
        <v>1333.52</v>
      </c>
      <c r="F328" s="44">
        <v>928.34</v>
      </c>
      <c r="G328" s="44">
        <v>465.78</v>
      </c>
      <c r="H328" s="44">
        <v>20.88</v>
      </c>
      <c r="I328" s="44">
        <v>18.170000000000002</v>
      </c>
      <c r="J328" s="44">
        <v>20.6</v>
      </c>
      <c r="K328" s="44">
        <v>17.75</v>
      </c>
      <c r="L328" s="44">
        <v>2442.9899999999998</v>
      </c>
      <c r="M328" s="44">
        <v>0.24</v>
      </c>
      <c r="N328" s="44">
        <v>23.87</v>
      </c>
      <c r="O328" s="45" t="s">
        <v>203</v>
      </c>
      <c r="P328" s="34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</row>
    <row r="329" spans="1:70" s="20" customFormat="1">
      <c r="A329" s="34">
        <v>13</v>
      </c>
      <c r="B329" s="44">
        <v>26</v>
      </c>
      <c r="C329" s="44" t="s">
        <v>473</v>
      </c>
      <c r="D329" s="44" t="s">
        <v>272</v>
      </c>
      <c r="E329" s="44">
        <v>3235.03</v>
      </c>
      <c r="F329" s="44">
        <v>884.81</v>
      </c>
      <c r="G329" s="44">
        <v>485.56</v>
      </c>
      <c r="H329" s="44">
        <v>20.53</v>
      </c>
      <c r="I329" s="44">
        <v>31.49</v>
      </c>
      <c r="J329" s="44">
        <v>35.74</v>
      </c>
      <c r="K329" s="44">
        <v>17.75</v>
      </c>
      <c r="L329" s="44">
        <v>5450.08</v>
      </c>
      <c r="M329" s="44">
        <v>0.19400000000000001</v>
      </c>
      <c r="N329" s="44">
        <v>36.29</v>
      </c>
      <c r="O329" s="45" t="s">
        <v>203</v>
      </c>
      <c r="P329" s="34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</row>
    <row r="330" spans="1:70" s="20" customFormat="1">
      <c r="A330" s="34">
        <v>13</v>
      </c>
      <c r="B330" s="44">
        <v>28</v>
      </c>
      <c r="C330" s="44" t="s">
        <v>473</v>
      </c>
      <c r="D330" s="44" t="s">
        <v>440</v>
      </c>
      <c r="E330" s="44">
        <v>1800.22</v>
      </c>
      <c r="F330" s="44">
        <v>786.37</v>
      </c>
      <c r="G330" s="44">
        <v>491.53</v>
      </c>
      <c r="H330" s="44">
        <v>17.100000000000001</v>
      </c>
      <c r="I330" s="44">
        <v>19.989999999999998</v>
      </c>
      <c r="J330" s="44">
        <v>21.81</v>
      </c>
      <c r="K330" s="44">
        <v>19.72</v>
      </c>
      <c r="L330" s="44">
        <v>2310.61</v>
      </c>
      <c r="M330" s="44">
        <v>0.31</v>
      </c>
      <c r="N330" s="44">
        <v>21.33</v>
      </c>
      <c r="O330" s="45" t="s">
        <v>203</v>
      </c>
      <c r="P330" s="34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</row>
    <row r="331" spans="1:70" s="20" customFormat="1">
      <c r="A331" s="34">
        <v>13</v>
      </c>
      <c r="B331" s="44">
        <v>32</v>
      </c>
      <c r="C331" s="44" t="s">
        <v>473</v>
      </c>
      <c r="D331" s="44" t="s">
        <v>441</v>
      </c>
      <c r="E331" s="44">
        <v>1402.26</v>
      </c>
      <c r="F331" s="44">
        <v>825.63</v>
      </c>
      <c r="G331" s="44">
        <v>413.56</v>
      </c>
      <c r="H331" s="44">
        <v>23.97</v>
      </c>
      <c r="I331" s="44">
        <v>13.93</v>
      </c>
      <c r="J331" s="44">
        <v>19.39</v>
      </c>
      <c r="K331" s="44">
        <v>21.69</v>
      </c>
      <c r="L331" s="44">
        <v>1636.85</v>
      </c>
      <c r="M331" s="44">
        <v>0.37</v>
      </c>
      <c r="N331" s="44">
        <v>20.98</v>
      </c>
      <c r="O331" s="45" t="s">
        <v>203</v>
      </c>
      <c r="P331" s="34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</row>
    <row r="332" spans="1:70" s="20" customFormat="1">
      <c r="A332" s="34">
        <v>13</v>
      </c>
      <c r="B332" s="44">
        <v>34</v>
      </c>
      <c r="C332" s="44" t="s">
        <v>473</v>
      </c>
      <c r="D332" s="44" t="s">
        <v>442</v>
      </c>
      <c r="E332" s="44">
        <v>1149.74</v>
      </c>
      <c r="F332" s="44">
        <v>838.69</v>
      </c>
      <c r="G332" s="44">
        <v>422.7</v>
      </c>
      <c r="H332" s="44">
        <v>21.99</v>
      </c>
      <c r="I332" s="44">
        <v>16.350000000000001</v>
      </c>
      <c r="J332" s="44">
        <v>19.39</v>
      </c>
      <c r="K332" s="44">
        <v>17.75</v>
      </c>
      <c r="L332" s="44">
        <v>1601.31</v>
      </c>
      <c r="M332" s="44">
        <v>0.33100000000000002</v>
      </c>
      <c r="N332" s="44">
        <v>20.59</v>
      </c>
      <c r="O332" s="45" t="s">
        <v>203</v>
      </c>
      <c r="P332" s="34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</row>
    <row r="333" spans="1:70" s="20" customFormat="1">
      <c r="A333" s="34">
        <v>13</v>
      </c>
      <c r="B333" s="44">
        <v>36</v>
      </c>
      <c r="C333" s="44" t="s">
        <v>473</v>
      </c>
      <c r="D333" s="44" t="s">
        <v>474</v>
      </c>
      <c r="E333" s="44">
        <v>3844.27</v>
      </c>
      <c r="F333" s="44">
        <v>765.11</v>
      </c>
      <c r="G333" s="44">
        <v>468.31</v>
      </c>
      <c r="H333" s="44">
        <v>22.43</v>
      </c>
      <c r="I333" s="44">
        <v>23.01</v>
      </c>
      <c r="J333" s="44">
        <v>35.74</v>
      </c>
      <c r="K333" s="44">
        <v>21.69</v>
      </c>
      <c r="L333" s="44">
        <v>5001.04</v>
      </c>
      <c r="M333" s="44">
        <v>0.23699999999999999</v>
      </c>
      <c r="N333" s="44">
        <v>35.39</v>
      </c>
      <c r="O333" s="45" t="s">
        <v>203</v>
      </c>
      <c r="P333" s="34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</row>
    <row r="334" spans="1:70" s="20" customFormat="1">
      <c r="A334" s="34">
        <v>13</v>
      </c>
      <c r="B334" s="44">
        <v>38</v>
      </c>
      <c r="C334" s="44" t="s">
        <v>473</v>
      </c>
      <c r="D334" s="44" t="s">
        <v>475</v>
      </c>
      <c r="E334" s="44">
        <v>22766.07</v>
      </c>
      <c r="F334" s="44">
        <v>955.83</v>
      </c>
      <c r="G334" s="44">
        <v>326.94</v>
      </c>
      <c r="H334" s="44">
        <v>19.420000000000002</v>
      </c>
      <c r="I334" s="44">
        <v>56.93</v>
      </c>
      <c r="J334" s="44">
        <v>65.42</v>
      </c>
      <c r="K334" s="44">
        <v>35.5</v>
      </c>
      <c r="L334" s="44">
        <v>18898.21</v>
      </c>
      <c r="M334" s="44">
        <v>0.20599999999999999</v>
      </c>
      <c r="N334" s="44">
        <v>78.88</v>
      </c>
      <c r="O334" s="45" t="s">
        <v>203</v>
      </c>
      <c r="P334" s="34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</row>
    <row r="335" spans="1:70" s="32" customFormat="1">
      <c r="A335" s="34">
        <v>13</v>
      </c>
      <c r="B335" s="30">
        <v>40</v>
      </c>
      <c r="C335" s="30" t="s">
        <v>473</v>
      </c>
      <c r="D335" s="30" t="s">
        <v>476</v>
      </c>
      <c r="E335" s="30">
        <v>20500.599999999999</v>
      </c>
      <c r="F335" s="30">
        <v>889.02</v>
      </c>
      <c r="G335" s="30">
        <v>422.17</v>
      </c>
      <c r="H335" s="30">
        <v>17.39</v>
      </c>
      <c r="I335" s="30">
        <v>62.38</v>
      </c>
      <c r="J335" s="30">
        <v>62.4</v>
      </c>
      <c r="K335" s="30">
        <v>31.56</v>
      </c>
      <c r="L335" s="30">
        <v>20200.47</v>
      </c>
      <c r="M335" s="30">
        <v>0.17899999999999999</v>
      </c>
      <c r="N335" s="30">
        <v>68.3</v>
      </c>
      <c r="O335" s="34" t="s">
        <v>249</v>
      </c>
      <c r="P335" s="30">
        <v>16</v>
      </c>
      <c r="Q335" s="44">
        <v>119301.88</v>
      </c>
      <c r="R335" s="44">
        <v>878.02</v>
      </c>
      <c r="S335" s="44">
        <v>467.54</v>
      </c>
      <c r="T335" s="44">
        <v>12.47</v>
      </c>
      <c r="U335" s="44">
        <v>105072.91</v>
      </c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</row>
    <row r="336" spans="1:70" s="5" customFormat="1" ht="17" thickBot="1">
      <c r="A336" s="31">
        <v>13</v>
      </c>
      <c r="B336" s="46">
        <v>42</v>
      </c>
      <c r="C336" s="46" t="s">
        <v>473</v>
      </c>
      <c r="D336" s="46" t="s">
        <v>477</v>
      </c>
      <c r="E336" s="46">
        <v>52209.86</v>
      </c>
      <c r="F336" s="46">
        <v>958.7</v>
      </c>
      <c r="G336" s="46">
        <v>400.21</v>
      </c>
      <c r="H336" s="46">
        <v>17.71</v>
      </c>
      <c r="I336" s="46">
        <v>63.59</v>
      </c>
      <c r="J336" s="46">
        <v>112.07</v>
      </c>
      <c r="K336" s="46">
        <v>39.44</v>
      </c>
      <c r="L336" s="46">
        <v>43409.88</v>
      </c>
      <c r="M336" s="46">
        <v>0.156</v>
      </c>
      <c r="N336" s="46">
        <v>111.65</v>
      </c>
      <c r="O336" s="46" t="s">
        <v>214</v>
      </c>
      <c r="P336" s="46">
        <v>0</v>
      </c>
      <c r="Q336" s="46">
        <v>0</v>
      </c>
      <c r="R336" s="46">
        <v>0</v>
      </c>
      <c r="S336" s="46">
        <v>0</v>
      </c>
      <c r="T336" s="46">
        <v>0</v>
      </c>
      <c r="U336" s="46">
        <v>0</v>
      </c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</row>
    <row r="337" spans="1:70" s="32" customFormat="1">
      <c r="A337" s="34">
        <v>14</v>
      </c>
      <c r="B337" s="30">
        <v>2</v>
      </c>
      <c r="C337" s="30" t="s">
        <v>473</v>
      </c>
      <c r="D337" s="30" t="s">
        <v>245</v>
      </c>
      <c r="E337" s="30">
        <v>113.6</v>
      </c>
      <c r="F337" s="30">
        <v>409.99</v>
      </c>
      <c r="G337" s="30">
        <v>470.24</v>
      </c>
      <c r="H337" s="30">
        <v>11.23</v>
      </c>
      <c r="I337" s="30">
        <v>6.06</v>
      </c>
      <c r="J337" s="30">
        <v>8.48</v>
      </c>
      <c r="K337" s="30">
        <v>11.83</v>
      </c>
      <c r="L337" s="30">
        <v>312.83999999999997</v>
      </c>
      <c r="M337" s="30">
        <v>0.36299999999999999</v>
      </c>
      <c r="N337" s="30">
        <v>8.08</v>
      </c>
      <c r="O337" s="34" t="s">
        <v>263</v>
      </c>
      <c r="P337" s="30">
        <v>15</v>
      </c>
      <c r="Q337" s="44">
        <v>329668.02</v>
      </c>
      <c r="R337" s="44">
        <v>353.74</v>
      </c>
      <c r="S337" s="44">
        <v>489.25</v>
      </c>
      <c r="T337" s="44">
        <v>20.51</v>
      </c>
      <c r="U337" s="44">
        <v>167117.39000000001</v>
      </c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</row>
    <row r="338" spans="1:70" s="32" customFormat="1">
      <c r="A338" s="34">
        <v>14</v>
      </c>
      <c r="B338" s="30">
        <v>4</v>
      </c>
      <c r="C338" s="30" t="s">
        <v>473</v>
      </c>
      <c r="D338" s="30" t="s">
        <v>246</v>
      </c>
      <c r="E338" s="30">
        <v>151.94999999999999</v>
      </c>
      <c r="F338" s="30">
        <v>387.03</v>
      </c>
      <c r="G338" s="30">
        <v>537.38</v>
      </c>
      <c r="H338" s="30">
        <v>8.19</v>
      </c>
      <c r="I338" s="30">
        <v>6.66</v>
      </c>
      <c r="J338" s="30">
        <v>9.69</v>
      </c>
      <c r="K338" s="30">
        <v>13.81</v>
      </c>
      <c r="L338" s="30">
        <v>406.77</v>
      </c>
      <c r="M338" s="30">
        <v>0.33900000000000002</v>
      </c>
      <c r="N338" s="30">
        <v>10.48</v>
      </c>
      <c r="O338" s="34" t="s">
        <v>263</v>
      </c>
      <c r="P338" s="30">
        <v>15</v>
      </c>
      <c r="Q338" s="44">
        <v>329668.02</v>
      </c>
      <c r="R338" s="44">
        <v>353.74</v>
      </c>
      <c r="S338" s="44">
        <v>489.25</v>
      </c>
      <c r="T338" s="44">
        <v>20.51</v>
      </c>
      <c r="U338" s="44">
        <v>167117.39000000001</v>
      </c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</row>
    <row r="339" spans="1:70" s="32" customFormat="1">
      <c r="A339" s="34">
        <v>14</v>
      </c>
      <c r="B339" s="30">
        <v>6</v>
      </c>
      <c r="C339" s="30" t="s">
        <v>473</v>
      </c>
      <c r="D339" s="30" t="s">
        <v>247</v>
      </c>
      <c r="E339" s="30">
        <v>134.58000000000001</v>
      </c>
      <c r="F339" s="30">
        <v>296.33999999999997</v>
      </c>
      <c r="G339" s="30">
        <v>500.12</v>
      </c>
      <c r="H339" s="30">
        <v>11.17</v>
      </c>
      <c r="I339" s="30">
        <v>6.06</v>
      </c>
      <c r="J339" s="30">
        <v>10.3</v>
      </c>
      <c r="K339" s="30">
        <v>11.83</v>
      </c>
      <c r="L339" s="30">
        <v>442.37</v>
      </c>
      <c r="M339" s="30">
        <v>0.28699999999999998</v>
      </c>
      <c r="N339" s="30">
        <v>10.54</v>
      </c>
      <c r="O339" s="34" t="s">
        <v>263</v>
      </c>
      <c r="P339" s="30">
        <v>15</v>
      </c>
      <c r="Q339" s="44">
        <v>329668.02</v>
      </c>
      <c r="R339" s="44">
        <v>353.74</v>
      </c>
      <c r="S339" s="44">
        <v>489.25</v>
      </c>
      <c r="T339" s="44">
        <v>20.51</v>
      </c>
      <c r="U339" s="44">
        <v>167117.39000000001</v>
      </c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</row>
    <row r="340" spans="1:70" s="20" customFormat="1">
      <c r="A340" s="45">
        <v>14</v>
      </c>
      <c r="B340" s="44">
        <v>8</v>
      </c>
      <c r="C340" s="44" t="s">
        <v>473</v>
      </c>
      <c r="D340" s="44" t="s">
        <v>248</v>
      </c>
      <c r="E340" s="44">
        <v>663.5</v>
      </c>
      <c r="F340" s="44">
        <v>414.43</v>
      </c>
      <c r="G340" s="44">
        <v>498.58</v>
      </c>
      <c r="H340" s="44">
        <v>10.050000000000001</v>
      </c>
      <c r="I340" s="44">
        <v>12.11</v>
      </c>
      <c r="J340" s="44">
        <v>29.08</v>
      </c>
      <c r="K340" s="44">
        <v>17.75</v>
      </c>
      <c r="L340" s="44">
        <v>1736.25</v>
      </c>
      <c r="M340" s="44">
        <v>0.21199999999999999</v>
      </c>
      <c r="N340" s="44">
        <v>29.94</v>
      </c>
      <c r="O340" s="44" t="s">
        <v>256</v>
      </c>
      <c r="P340" s="30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</row>
    <row r="341" spans="1:70" s="32" customFormat="1">
      <c r="A341" s="34">
        <v>14</v>
      </c>
      <c r="B341" s="30">
        <v>10</v>
      </c>
      <c r="C341" s="30" t="s">
        <v>473</v>
      </c>
      <c r="D341" s="30" t="s">
        <v>250</v>
      </c>
      <c r="E341" s="30">
        <v>196.81</v>
      </c>
      <c r="F341" s="30">
        <v>381.65</v>
      </c>
      <c r="G341" s="30">
        <v>550.67999999999995</v>
      </c>
      <c r="H341" s="30">
        <v>15.57</v>
      </c>
      <c r="I341" s="30">
        <v>9.08</v>
      </c>
      <c r="J341" s="30">
        <v>9.09</v>
      </c>
      <c r="K341" s="30">
        <v>15.78</v>
      </c>
      <c r="L341" s="30">
        <v>593.42999999999995</v>
      </c>
      <c r="M341" s="30">
        <v>0.27600000000000002</v>
      </c>
      <c r="N341" s="30">
        <v>10.08</v>
      </c>
      <c r="O341" s="34" t="s">
        <v>263</v>
      </c>
      <c r="P341" s="30">
        <v>15</v>
      </c>
      <c r="Q341" s="44">
        <v>329668.02</v>
      </c>
      <c r="R341" s="44">
        <v>353.74</v>
      </c>
      <c r="S341" s="44">
        <v>489.25</v>
      </c>
      <c r="T341" s="44">
        <v>20.51</v>
      </c>
      <c r="U341" s="44">
        <v>167117.39000000001</v>
      </c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</row>
    <row r="342" spans="1:70" s="20" customFormat="1">
      <c r="A342" s="45">
        <v>14</v>
      </c>
      <c r="B342" s="44">
        <v>12</v>
      </c>
      <c r="C342" s="44" t="s">
        <v>473</v>
      </c>
      <c r="D342" s="44" t="s">
        <v>252</v>
      </c>
      <c r="E342" s="44">
        <v>416.05</v>
      </c>
      <c r="F342" s="44">
        <v>425</v>
      </c>
      <c r="G342" s="44">
        <v>467.54</v>
      </c>
      <c r="H342" s="44">
        <v>13.99</v>
      </c>
      <c r="I342" s="44">
        <v>22.41</v>
      </c>
      <c r="J342" s="44">
        <v>20.6</v>
      </c>
      <c r="K342" s="44">
        <v>13.81</v>
      </c>
      <c r="L342" s="44">
        <v>1283</v>
      </c>
      <c r="M342" s="44">
        <v>0.21</v>
      </c>
      <c r="N342" s="44">
        <v>28.99</v>
      </c>
      <c r="O342" s="44" t="s">
        <v>256</v>
      </c>
      <c r="P342" s="30">
        <v>0</v>
      </c>
      <c r="Q342" s="30">
        <v>0</v>
      </c>
      <c r="R342" s="30">
        <v>0</v>
      </c>
      <c r="S342" s="30">
        <v>0</v>
      </c>
      <c r="T342" s="30">
        <v>0</v>
      </c>
      <c r="U342" s="30">
        <v>0</v>
      </c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</row>
    <row r="343" spans="1:70" s="32" customFormat="1">
      <c r="A343" s="34">
        <v>14</v>
      </c>
      <c r="B343" s="30">
        <v>14</v>
      </c>
      <c r="C343" s="30" t="s">
        <v>473</v>
      </c>
      <c r="D343" s="30" t="s">
        <v>253</v>
      </c>
      <c r="E343" s="30">
        <v>132.41</v>
      </c>
      <c r="F343" s="30">
        <v>340.13</v>
      </c>
      <c r="G343" s="30">
        <v>470.85</v>
      </c>
      <c r="H343" s="30">
        <v>16.760000000000002</v>
      </c>
      <c r="I343" s="30">
        <v>8.48</v>
      </c>
      <c r="J343" s="30">
        <v>6.06</v>
      </c>
      <c r="K343" s="30">
        <v>11.83</v>
      </c>
      <c r="L343" s="30">
        <v>411.69</v>
      </c>
      <c r="M343" s="30">
        <v>0.30499999999999999</v>
      </c>
      <c r="N343" s="30">
        <v>8.66</v>
      </c>
      <c r="O343" s="34" t="s">
        <v>263</v>
      </c>
      <c r="P343" s="30">
        <v>15</v>
      </c>
      <c r="Q343" s="44">
        <v>329668.02</v>
      </c>
      <c r="R343" s="44">
        <v>353.74</v>
      </c>
      <c r="S343" s="44">
        <v>489.25</v>
      </c>
      <c r="T343" s="44">
        <v>20.51</v>
      </c>
      <c r="U343" s="44">
        <v>167117.39000000001</v>
      </c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</row>
    <row r="344" spans="1:70" s="32" customFormat="1">
      <c r="A344" s="34">
        <v>14</v>
      </c>
      <c r="B344" s="30">
        <v>16</v>
      </c>
      <c r="C344" s="30" t="s">
        <v>473</v>
      </c>
      <c r="D344" s="30" t="s">
        <v>254</v>
      </c>
      <c r="E344" s="30">
        <v>108.53</v>
      </c>
      <c r="F344" s="30">
        <v>391.1</v>
      </c>
      <c r="G344" s="30">
        <v>523.37</v>
      </c>
      <c r="H344" s="30">
        <v>18.34</v>
      </c>
      <c r="I344" s="30">
        <v>4.8499999999999996</v>
      </c>
      <c r="J344" s="30">
        <v>7.88</v>
      </c>
      <c r="K344" s="30">
        <v>11.83</v>
      </c>
      <c r="L344" s="30">
        <v>279.20999999999998</v>
      </c>
      <c r="M344" s="30">
        <v>0.39400000000000002</v>
      </c>
      <c r="N344" s="30">
        <v>7.91</v>
      </c>
      <c r="O344" s="34" t="s">
        <v>263</v>
      </c>
      <c r="P344" s="30">
        <v>15</v>
      </c>
      <c r="Q344" s="44">
        <v>329668.02</v>
      </c>
      <c r="R344" s="44">
        <v>353.74</v>
      </c>
      <c r="S344" s="44">
        <v>489.25</v>
      </c>
      <c r="T344" s="44">
        <v>20.51</v>
      </c>
      <c r="U344" s="44">
        <v>167117.39000000001</v>
      </c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</row>
    <row r="345" spans="1:70" s="32" customFormat="1">
      <c r="A345" s="34">
        <v>14</v>
      </c>
      <c r="B345" s="30">
        <v>18</v>
      </c>
      <c r="C345" s="30" t="s">
        <v>473</v>
      </c>
      <c r="D345" s="30" t="s">
        <v>255</v>
      </c>
      <c r="E345" s="30">
        <v>329.22</v>
      </c>
      <c r="F345" s="30">
        <v>344.51</v>
      </c>
      <c r="G345" s="30">
        <v>491.72</v>
      </c>
      <c r="H345" s="30">
        <v>19.77</v>
      </c>
      <c r="I345" s="30">
        <v>13.93</v>
      </c>
      <c r="J345" s="30">
        <v>8.48</v>
      </c>
      <c r="K345" s="30">
        <v>15.78</v>
      </c>
      <c r="L345" s="30">
        <v>954.91</v>
      </c>
      <c r="M345" s="30">
        <v>0.24099999999999999</v>
      </c>
      <c r="N345" s="30">
        <v>13.91</v>
      </c>
      <c r="O345" s="34" t="s">
        <v>263</v>
      </c>
      <c r="P345" s="30">
        <v>15</v>
      </c>
      <c r="Q345" s="44">
        <v>329668.02</v>
      </c>
      <c r="R345" s="44">
        <v>353.74</v>
      </c>
      <c r="S345" s="44">
        <v>489.25</v>
      </c>
      <c r="T345" s="44">
        <v>20.51</v>
      </c>
      <c r="U345" s="44">
        <v>167117.39000000001</v>
      </c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</row>
    <row r="346" spans="1:70" s="32" customFormat="1">
      <c r="A346" s="34">
        <v>14</v>
      </c>
      <c r="B346" s="30">
        <v>20</v>
      </c>
      <c r="C346" s="30" t="s">
        <v>473</v>
      </c>
      <c r="D346" s="30" t="s">
        <v>257</v>
      </c>
      <c r="E346" s="30">
        <v>610.67999999999995</v>
      </c>
      <c r="F346" s="30">
        <v>293.69</v>
      </c>
      <c r="G346" s="30">
        <v>511.15</v>
      </c>
      <c r="H346" s="30">
        <v>18.22</v>
      </c>
      <c r="I346" s="30">
        <v>14.54</v>
      </c>
      <c r="J346" s="30">
        <v>9.69</v>
      </c>
      <c r="K346" s="30">
        <v>17.75</v>
      </c>
      <c r="L346" s="30">
        <v>1060.54</v>
      </c>
      <c r="M346" s="30">
        <v>0.32800000000000001</v>
      </c>
      <c r="N346" s="30">
        <v>15.56</v>
      </c>
      <c r="O346" s="34" t="s">
        <v>263</v>
      </c>
      <c r="P346" s="30">
        <v>15</v>
      </c>
      <c r="Q346" s="44">
        <v>329668.02</v>
      </c>
      <c r="R346" s="44">
        <v>353.74</v>
      </c>
      <c r="S346" s="44">
        <v>489.25</v>
      </c>
      <c r="T346" s="44">
        <v>20.51</v>
      </c>
      <c r="U346" s="44">
        <v>167117.39000000001</v>
      </c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</row>
    <row r="347" spans="1:70" s="32" customFormat="1">
      <c r="A347" s="34">
        <v>14</v>
      </c>
      <c r="B347" s="30">
        <v>22</v>
      </c>
      <c r="C347" s="30" t="s">
        <v>473</v>
      </c>
      <c r="D347" s="30" t="s">
        <v>258</v>
      </c>
      <c r="E347" s="30">
        <v>130.24</v>
      </c>
      <c r="F347" s="30">
        <v>356.37</v>
      </c>
      <c r="G347" s="30">
        <v>546.85</v>
      </c>
      <c r="H347" s="30">
        <v>20.74</v>
      </c>
      <c r="I347" s="30">
        <v>9.08</v>
      </c>
      <c r="J347" s="30">
        <v>9.09</v>
      </c>
      <c r="K347" s="30">
        <v>9.86</v>
      </c>
      <c r="L347" s="30">
        <v>439.98</v>
      </c>
      <c r="M347" s="30">
        <v>0.28199999999999997</v>
      </c>
      <c r="N347" s="30">
        <v>10.029999999999999</v>
      </c>
      <c r="O347" s="34" t="s">
        <v>263</v>
      </c>
      <c r="P347" s="30">
        <v>15</v>
      </c>
      <c r="Q347" s="44">
        <v>329668.02</v>
      </c>
      <c r="R347" s="44">
        <v>353.74</v>
      </c>
      <c r="S347" s="44">
        <v>489.25</v>
      </c>
      <c r="T347" s="44">
        <v>20.51</v>
      </c>
      <c r="U347" s="44">
        <v>167117.39000000001</v>
      </c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</row>
    <row r="348" spans="1:70" s="32" customFormat="1">
      <c r="A348" s="34">
        <v>14</v>
      </c>
      <c r="B348" s="30">
        <v>24</v>
      </c>
      <c r="C348" s="30" t="s">
        <v>473</v>
      </c>
      <c r="D348" s="30" t="s">
        <v>308</v>
      </c>
      <c r="E348" s="30">
        <v>143.26</v>
      </c>
      <c r="F348" s="30">
        <v>365.88</v>
      </c>
      <c r="G348" s="30">
        <v>495.66</v>
      </c>
      <c r="H348" s="30">
        <v>18.260000000000002</v>
      </c>
      <c r="I348" s="30">
        <v>9.08</v>
      </c>
      <c r="J348" s="30">
        <v>8.48</v>
      </c>
      <c r="K348" s="30">
        <v>11.83</v>
      </c>
      <c r="L348" s="30">
        <v>482.85</v>
      </c>
      <c r="M348" s="30">
        <v>0.27400000000000002</v>
      </c>
      <c r="N348" s="30">
        <v>9.5299999999999994</v>
      </c>
      <c r="O348" s="34" t="s">
        <v>263</v>
      </c>
      <c r="P348" s="30">
        <v>15</v>
      </c>
      <c r="Q348" s="44">
        <v>329668.02</v>
      </c>
      <c r="R348" s="44">
        <v>353.74</v>
      </c>
      <c r="S348" s="44">
        <v>489.25</v>
      </c>
      <c r="T348" s="44">
        <v>20.51</v>
      </c>
      <c r="U348" s="44">
        <v>167117.39000000001</v>
      </c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</row>
    <row r="349" spans="1:70" s="32" customFormat="1">
      <c r="A349" s="34">
        <v>14</v>
      </c>
      <c r="B349" s="30">
        <v>26</v>
      </c>
      <c r="C349" s="30" t="s">
        <v>473</v>
      </c>
      <c r="D349" s="30" t="s">
        <v>309</v>
      </c>
      <c r="E349" s="30">
        <v>384.21</v>
      </c>
      <c r="F349" s="30">
        <v>371.98</v>
      </c>
      <c r="G349" s="30">
        <v>539.92999999999995</v>
      </c>
      <c r="H349" s="30">
        <v>21.24</v>
      </c>
      <c r="I349" s="30">
        <v>10.3</v>
      </c>
      <c r="J349" s="30">
        <v>13.93</v>
      </c>
      <c r="K349" s="30">
        <v>19.72</v>
      </c>
      <c r="L349" s="30">
        <v>1037.1600000000001</v>
      </c>
      <c r="M349" s="30">
        <v>0.246</v>
      </c>
      <c r="N349" s="30">
        <v>14.72</v>
      </c>
      <c r="O349" s="30" t="s">
        <v>249</v>
      </c>
      <c r="P349" s="30">
        <v>15</v>
      </c>
      <c r="Q349" s="44">
        <v>329668.02</v>
      </c>
      <c r="R349" s="44">
        <v>353.74</v>
      </c>
      <c r="S349" s="44">
        <v>489.25</v>
      </c>
      <c r="T349" s="44">
        <v>20.51</v>
      </c>
      <c r="U349" s="44">
        <v>167117.39000000001</v>
      </c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</row>
    <row r="350" spans="1:70" s="32" customFormat="1">
      <c r="A350" s="34">
        <v>14</v>
      </c>
      <c r="B350" s="30">
        <v>28</v>
      </c>
      <c r="C350" s="30" t="s">
        <v>473</v>
      </c>
      <c r="D350" s="30" t="s">
        <v>310</v>
      </c>
      <c r="E350" s="30">
        <v>579.57000000000005</v>
      </c>
      <c r="F350" s="30">
        <v>345.96</v>
      </c>
      <c r="G350" s="30">
        <v>535.87</v>
      </c>
      <c r="H350" s="30">
        <v>24.68</v>
      </c>
      <c r="I350" s="30">
        <v>13.32</v>
      </c>
      <c r="J350" s="30">
        <v>11.51</v>
      </c>
      <c r="K350" s="30">
        <v>23.67</v>
      </c>
      <c r="L350" s="30">
        <v>1137.7</v>
      </c>
      <c r="M350" s="30">
        <v>0.29499999999999998</v>
      </c>
      <c r="N350" s="30">
        <v>15.41</v>
      </c>
      <c r="O350" s="30" t="s">
        <v>249</v>
      </c>
      <c r="P350" s="30">
        <v>15</v>
      </c>
      <c r="Q350" s="44">
        <v>329668.02</v>
      </c>
      <c r="R350" s="44">
        <v>353.74</v>
      </c>
      <c r="S350" s="44">
        <v>489.25</v>
      </c>
      <c r="T350" s="44">
        <v>20.51</v>
      </c>
      <c r="U350" s="44">
        <v>167117.39000000001</v>
      </c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</row>
    <row r="351" spans="1:70" s="20" customFormat="1">
      <c r="A351" s="45">
        <v>14</v>
      </c>
      <c r="B351" s="44">
        <v>30</v>
      </c>
      <c r="C351" s="44" t="s">
        <v>473</v>
      </c>
      <c r="D351" s="44" t="s">
        <v>311</v>
      </c>
      <c r="E351" s="44">
        <v>646.14</v>
      </c>
      <c r="F351" s="44">
        <v>450.12</v>
      </c>
      <c r="G351" s="44">
        <v>455.91</v>
      </c>
      <c r="H351" s="44">
        <v>22.02</v>
      </c>
      <c r="I351" s="44">
        <v>18.77</v>
      </c>
      <c r="J351" s="44">
        <v>15.14</v>
      </c>
      <c r="K351" s="44">
        <v>19.72</v>
      </c>
      <c r="L351" s="44">
        <v>1505.61</v>
      </c>
      <c r="M351" s="44">
        <v>0.24</v>
      </c>
      <c r="N351" s="44">
        <v>21.2</v>
      </c>
      <c r="O351" s="44" t="s">
        <v>203</v>
      </c>
      <c r="P351" s="30">
        <v>0</v>
      </c>
      <c r="Q351" s="30">
        <v>0</v>
      </c>
      <c r="R351" s="30">
        <v>0</v>
      </c>
      <c r="S351" s="30">
        <v>0</v>
      </c>
      <c r="T351" s="30">
        <v>0</v>
      </c>
      <c r="U351" s="30">
        <v>0</v>
      </c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</row>
    <row r="352" spans="1:70" s="32" customFormat="1">
      <c r="A352" s="34">
        <v>14</v>
      </c>
      <c r="B352" s="30">
        <v>32</v>
      </c>
      <c r="C352" s="30" t="s">
        <v>473</v>
      </c>
      <c r="D352" s="30" t="s">
        <v>312</v>
      </c>
      <c r="E352" s="30">
        <v>570.89</v>
      </c>
      <c r="F352" s="30">
        <v>380.53</v>
      </c>
      <c r="G352" s="30">
        <v>479.75</v>
      </c>
      <c r="H352" s="30">
        <v>23.93</v>
      </c>
      <c r="I352" s="30">
        <v>9.08</v>
      </c>
      <c r="J352" s="30">
        <v>22.41</v>
      </c>
      <c r="K352" s="30">
        <v>15.78</v>
      </c>
      <c r="L352" s="30">
        <v>1662.38</v>
      </c>
      <c r="M352" s="30">
        <v>0.2</v>
      </c>
      <c r="N352" s="30">
        <v>22.03</v>
      </c>
      <c r="O352" s="34" t="s">
        <v>263</v>
      </c>
      <c r="P352" s="34">
        <v>15</v>
      </c>
      <c r="Q352" s="45">
        <v>329668.02</v>
      </c>
      <c r="R352" s="45">
        <v>353.74</v>
      </c>
      <c r="S352" s="45">
        <v>489.25</v>
      </c>
      <c r="T352" s="45">
        <v>20.51</v>
      </c>
      <c r="U352" s="45">
        <v>167117.39000000001</v>
      </c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</row>
    <row r="353" spans="1:70" s="32" customFormat="1">
      <c r="A353" s="34">
        <v>14</v>
      </c>
      <c r="B353" s="30">
        <v>34</v>
      </c>
      <c r="C353" s="30" t="s">
        <v>473</v>
      </c>
      <c r="D353" s="30" t="s">
        <v>420</v>
      </c>
      <c r="E353" s="30">
        <v>210.56</v>
      </c>
      <c r="F353" s="30">
        <v>373.73</v>
      </c>
      <c r="G353" s="30">
        <v>516.47</v>
      </c>
      <c r="H353" s="30">
        <v>20.16</v>
      </c>
      <c r="I353" s="30">
        <v>12.11</v>
      </c>
      <c r="J353" s="30">
        <v>9.69</v>
      </c>
      <c r="K353" s="30">
        <v>13.81</v>
      </c>
      <c r="L353" s="30">
        <v>702.21</v>
      </c>
      <c r="M353" s="30">
        <v>0.24399999999999999</v>
      </c>
      <c r="N353" s="30">
        <v>12.3</v>
      </c>
      <c r="O353" s="34" t="s">
        <v>263</v>
      </c>
      <c r="P353" s="34">
        <v>15</v>
      </c>
      <c r="Q353" s="45">
        <v>329668.02</v>
      </c>
      <c r="R353" s="45">
        <v>353.74</v>
      </c>
      <c r="S353" s="45">
        <v>489.25</v>
      </c>
      <c r="T353" s="45">
        <v>20.51</v>
      </c>
      <c r="U353" s="45">
        <v>167117.39000000001</v>
      </c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/>
      <c r="BB353" s="35"/>
      <c r="BC353" s="35"/>
      <c r="BD353" s="35"/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</row>
    <row r="354" spans="1:70" s="32" customFormat="1">
      <c r="A354" s="34">
        <v>14</v>
      </c>
      <c r="B354" s="30">
        <v>36</v>
      </c>
      <c r="C354" s="30" t="s">
        <v>473</v>
      </c>
      <c r="D354" s="30" t="s">
        <v>421</v>
      </c>
      <c r="E354" s="30">
        <v>947.14</v>
      </c>
      <c r="F354" s="30">
        <v>380.46</v>
      </c>
      <c r="G354" s="30">
        <v>503.38</v>
      </c>
      <c r="H354" s="30">
        <v>21.09</v>
      </c>
      <c r="I354" s="30">
        <v>20.59</v>
      </c>
      <c r="J354" s="30">
        <v>16.36</v>
      </c>
      <c r="K354" s="30">
        <v>21.69</v>
      </c>
      <c r="L354" s="30">
        <v>2306.02</v>
      </c>
      <c r="M354" s="30">
        <v>0.20200000000000001</v>
      </c>
      <c r="N354" s="30">
        <v>25.41</v>
      </c>
      <c r="O354" s="34" t="s">
        <v>263</v>
      </c>
      <c r="P354" s="34">
        <v>15</v>
      </c>
      <c r="Q354" s="45">
        <v>329668.02</v>
      </c>
      <c r="R354" s="45">
        <v>353.74</v>
      </c>
      <c r="S354" s="45">
        <v>489.25</v>
      </c>
      <c r="T354" s="45">
        <v>20.51</v>
      </c>
      <c r="U354" s="45">
        <v>167117.39000000001</v>
      </c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</row>
    <row r="355" spans="1:70" s="32" customFormat="1">
      <c r="A355" s="34">
        <v>14</v>
      </c>
      <c r="B355" s="30">
        <v>38</v>
      </c>
      <c r="C355" s="30" t="s">
        <v>473</v>
      </c>
      <c r="D355" s="30" t="s">
        <v>422</v>
      </c>
      <c r="E355" s="30">
        <v>292.32</v>
      </c>
      <c r="F355" s="30">
        <v>380.49</v>
      </c>
      <c r="G355" s="30">
        <v>425.7</v>
      </c>
      <c r="H355" s="30">
        <v>26.16</v>
      </c>
      <c r="I355" s="30">
        <v>15.75</v>
      </c>
      <c r="J355" s="30">
        <v>5.45</v>
      </c>
      <c r="K355" s="30">
        <v>17.75</v>
      </c>
      <c r="L355" s="30">
        <v>611.86</v>
      </c>
      <c r="M355" s="30">
        <v>0.34799999999999998</v>
      </c>
      <c r="N355" s="30">
        <v>15.25</v>
      </c>
      <c r="O355" s="34" t="s">
        <v>263</v>
      </c>
      <c r="P355" s="34">
        <v>15</v>
      </c>
      <c r="Q355" s="45">
        <v>329668.02</v>
      </c>
      <c r="R355" s="45">
        <v>353.74</v>
      </c>
      <c r="S355" s="45">
        <v>489.25</v>
      </c>
      <c r="T355" s="45">
        <v>20.51</v>
      </c>
      <c r="U355" s="45">
        <v>167117.39000000001</v>
      </c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</row>
    <row r="356" spans="1:70" s="32" customFormat="1">
      <c r="A356" s="34">
        <v>14</v>
      </c>
      <c r="B356" s="30">
        <v>40</v>
      </c>
      <c r="C356" s="30" t="s">
        <v>473</v>
      </c>
      <c r="D356" s="30" t="s">
        <v>423</v>
      </c>
      <c r="E356" s="30">
        <v>125.18</v>
      </c>
      <c r="F356" s="30">
        <v>317.26</v>
      </c>
      <c r="G356" s="30">
        <v>505.43</v>
      </c>
      <c r="H356" s="30">
        <v>30.92</v>
      </c>
      <c r="I356" s="30">
        <v>6.66</v>
      </c>
      <c r="J356" s="30">
        <v>9.09</v>
      </c>
      <c r="K356" s="30">
        <v>13.81</v>
      </c>
      <c r="L356" s="30">
        <v>436.33</v>
      </c>
      <c r="M356" s="30">
        <v>0.27700000000000002</v>
      </c>
      <c r="N356" s="30">
        <v>8.7899999999999991</v>
      </c>
      <c r="O356" s="34" t="s">
        <v>263</v>
      </c>
      <c r="P356" s="34">
        <v>15</v>
      </c>
      <c r="Q356" s="45">
        <v>329668.02</v>
      </c>
      <c r="R356" s="45">
        <v>353.74</v>
      </c>
      <c r="S356" s="45">
        <v>489.25</v>
      </c>
      <c r="T356" s="45">
        <v>20.51</v>
      </c>
      <c r="U356" s="45">
        <v>167117.39000000001</v>
      </c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</row>
    <row r="357" spans="1:70" s="33" customFormat="1" ht="17" thickBot="1">
      <c r="A357" s="31">
        <v>14</v>
      </c>
      <c r="B357" s="31">
        <v>42</v>
      </c>
      <c r="C357" s="31" t="s">
        <v>473</v>
      </c>
      <c r="D357" s="31" t="s">
        <v>424</v>
      </c>
      <c r="E357" s="31">
        <v>583.19000000000005</v>
      </c>
      <c r="F357" s="31">
        <v>325.62</v>
      </c>
      <c r="G357" s="31">
        <v>496.83</v>
      </c>
      <c r="H357" s="31">
        <v>27.99</v>
      </c>
      <c r="I357" s="31">
        <v>10.9</v>
      </c>
      <c r="J357" s="31">
        <v>14.54</v>
      </c>
      <c r="K357" s="31">
        <v>17.75</v>
      </c>
      <c r="L357" s="31">
        <v>1319.8</v>
      </c>
      <c r="M357" s="31">
        <v>0.25600000000000001</v>
      </c>
      <c r="N357" s="31">
        <v>15.27</v>
      </c>
      <c r="O357" s="31" t="s">
        <v>263</v>
      </c>
      <c r="P357" s="31">
        <v>15</v>
      </c>
      <c r="Q357" s="46">
        <v>329668.02</v>
      </c>
      <c r="R357" s="46">
        <v>353.74</v>
      </c>
      <c r="S357" s="46">
        <v>489.25</v>
      </c>
      <c r="T357" s="46">
        <v>20.51</v>
      </c>
      <c r="U357" s="46">
        <v>167117.39000000001</v>
      </c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</row>
    <row r="358" spans="1:70" s="32" customFormat="1" ht="15">
      <c r="A358" s="37">
        <v>15</v>
      </c>
      <c r="B358" s="30">
        <v>2</v>
      </c>
      <c r="C358" s="30" t="s">
        <v>473</v>
      </c>
      <c r="D358" s="30" t="s">
        <v>245</v>
      </c>
      <c r="E358" s="30">
        <v>188.85</v>
      </c>
      <c r="F358" s="30">
        <v>527.42999999999995</v>
      </c>
      <c r="G358" s="30">
        <v>410.96</v>
      </c>
      <c r="H358" s="30">
        <v>26.95</v>
      </c>
      <c r="I358" s="30">
        <v>7.27</v>
      </c>
      <c r="J358" s="30">
        <v>6.06</v>
      </c>
      <c r="K358" s="30">
        <v>15.78</v>
      </c>
      <c r="L358" s="30">
        <v>405.9</v>
      </c>
      <c r="M358" s="30">
        <v>0.39200000000000002</v>
      </c>
      <c r="N358" s="30">
        <v>7.58</v>
      </c>
      <c r="O358" s="34" t="s">
        <v>263</v>
      </c>
      <c r="P358" s="30">
        <v>17</v>
      </c>
      <c r="Q358" s="30">
        <v>66781.62</v>
      </c>
      <c r="R358" s="30">
        <v>501.43</v>
      </c>
      <c r="S358" s="30">
        <v>393.12</v>
      </c>
      <c r="T358" s="30">
        <v>23.24</v>
      </c>
      <c r="U358" s="30">
        <v>52559.68</v>
      </c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</row>
    <row r="359" spans="1:70" s="32" customFormat="1" ht="15">
      <c r="A359" s="34">
        <v>15</v>
      </c>
      <c r="B359" s="30">
        <v>4</v>
      </c>
      <c r="C359" s="30" t="s">
        <v>473</v>
      </c>
      <c r="D359" s="30" t="s">
        <v>246</v>
      </c>
      <c r="E359" s="30">
        <v>120.11</v>
      </c>
      <c r="F359" s="30">
        <v>509.63</v>
      </c>
      <c r="G359" s="30">
        <v>416.23</v>
      </c>
      <c r="H359" s="30">
        <v>24.78</v>
      </c>
      <c r="I359" s="30">
        <v>6.06</v>
      </c>
      <c r="J359" s="30">
        <v>6.06</v>
      </c>
      <c r="K359" s="30">
        <v>13.81</v>
      </c>
      <c r="L359" s="30">
        <v>329.55</v>
      </c>
      <c r="M359" s="30">
        <v>0.35699999999999998</v>
      </c>
      <c r="N359" s="30">
        <v>6.97</v>
      </c>
      <c r="O359" s="34" t="s">
        <v>263</v>
      </c>
      <c r="P359" s="30">
        <v>17</v>
      </c>
      <c r="Q359" s="30">
        <v>66781.62</v>
      </c>
      <c r="R359" s="30">
        <v>501.43</v>
      </c>
      <c r="S359" s="30">
        <v>393.12</v>
      </c>
      <c r="T359" s="30">
        <v>23.24</v>
      </c>
      <c r="U359" s="30">
        <v>52559.68</v>
      </c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</row>
    <row r="360" spans="1:70" s="32" customFormat="1" ht="15">
      <c r="A360" s="34">
        <v>15</v>
      </c>
      <c r="B360" s="30">
        <v>6</v>
      </c>
      <c r="C360" s="30" t="s">
        <v>473</v>
      </c>
      <c r="D360" s="30" t="s">
        <v>247</v>
      </c>
      <c r="E360" s="30">
        <v>81.760000000000005</v>
      </c>
      <c r="F360" s="30">
        <v>476.17</v>
      </c>
      <c r="G360" s="30">
        <v>390.45</v>
      </c>
      <c r="H360" s="30">
        <v>30.86</v>
      </c>
      <c r="I360" s="30">
        <v>6.06</v>
      </c>
      <c r="J360" s="30">
        <v>4.8499999999999996</v>
      </c>
      <c r="K360" s="30">
        <v>15.78</v>
      </c>
      <c r="L360" s="30">
        <v>227.04</v>
      </c>
      <c r="M360" s="30">
        <v>0.40100000000000002</v>
      </c>
      <c r="N360" s="30">
        <v>5.75</v>
      </c>
      <c r="O360" s="34" t="s">
        <v>263</v>
      </c>
      <c r="P360" s="30">
        <v>17</v>
      </c>
      <c r="Q360" s="30">
        <v>66781.62</v>
      </c>
      <c r="R360" s="30">
        <v>501.43</v>
      </c>
      <c r="S360" s="30">
        <v>393.12</v>
      </c>
      <c r="T360" s="30">
        <v>23.24</v>
      </c>
      <c r="U360" s="30">
        <v>52559.68</v>
      </c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</row>
    <row r="361" spans="1:70" s="32" customFormat="1" ht="15">
      <c r="A361" s="34">
        <v>15</v>
      </c>
      <c r="B361" s="30">
        <v>8</v>
      </c>
      <c r="C361" s="30" t="s">
        <v>473</v>
      </c>
      <c r="D361" s="30" t="s">
        <v>248</v>
      </c>
      <c r="E361" s="30">
        <v>565.82000000000005</v>
      </c>
      <c r="F361" s="30">
        <v>480.64</v>
      </c>
      <c r="G361" s="30">
        <v>381.04</v>
      </c>
      <c r="H361" s="30">
        <v>28.94</v>
      </c>
      <c r="I361" s="30">
        <v>13.32</v>
      </c>
      <c r="J361" s="30">
        <v>10.3</v>
      </c>
      <c r="K361" s="30">
        <v>19.72</v>
      </c>
      <c r="L361" s="30">
        <v>1038.48</v>
      </c>
      <c r="M361" s="30">
        <v>0.31900000000000001</v>
      </c>
      <c r="N361" s="30">
        <v>13.55</v>
      </c>
      <c r="O361" s="34" t="s">
        <v>263</v>
      </c>
      <c r="P361" s="30">
        <v>17</v>
      </c>
      <c r="Q361" s="30">
        <v>66781.62</v>
      </c>
      <c r="R361" s="30">
        <v>501.43</v>
      </c>
      <c r="S361" s="30">
        <v>393.12</v>
      </c>
      <c r="T361" s="30">
        <v>23.24</v>
      </c>
      <c r="U361" s="30">
        <v>52559.68</v>
      </c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</row>
    <row r="362" spans="1:70" s="32" customFormat="1" ht="15">
      <c r="A362" s="34">
        <v>15</v>
      </c>
      <c r="B362" s="30">
        <v>10</v>
      </c>
      <c r="C362" s="30" t="s">
        <v>473</v>
      </c>
      <c r="D362" s="30" t="s">
        <v>250</v>
      </c>
      <c r="E362" s="30">
        <v>340.8</v>
      </c>
      <c r="F362" s="30">
        <v>523.1</v>
      </c>
      <c r="G362" s="30">
        <v>417.99</v>
      </c>
      <c r="H362" s="30">
        <v>27.08</v>
      </c>
      <c r="I362" s="30">
        <v>7.87</v>
      </c>
      <c r="J362" s="30">
        <v>7.27</v>
      </c>
      <c r="K362" s="30">
        <v>19.72</v>
      </c>
      <c r="L362" s="30">
        <v>588.51</v>
      </c>
      <c r="M362" s="30">
        <v>0.40100000000000002</v>
      </c>
      <c r="N362" s="30">
        <v>8.14</v>
      </c>
      <c r="O362" s="34" t="s">
        <v>263</v>
      </c>
      <c r="P362" s="30">
        <v>17</v>
      </c>
      <c r="Q362" s="30">
        <v>66781.62</v>
      </c>
      <c r="R362" s="30">
        <v>501.43</v>
      </c>
      <c r="S362" s="30">
        <v>393.12</v>
      </c>
      <c r="T362" s="30">
        <v>23.24</v>
      </c>
      <c r="U362" s="30">
        <v>52559.68</v>
      </c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</row>
    <row r="363" spans="1:70" s="20" customFormat="1">
      <c r="A363" s="34">
        <v>15</v>
      </c>
      <c r="B363" s="44">
        <v>12</v>
      </c>
      <c r="C363" s="44" t="s">
        <v>473</v>
      </c>
      <c r="D363" s="44" t="s">
        <v>252</v>
      </c>
      <c r="E363" s="44">
        <v>197.53</v>
      </c>
      <c r="F363" s="44">
        <v>536.08000000000004</v>
      </c>
      <c r="G363" s="44">
        <v>350.25</v>
      </c>
      <c r="H363" s="44">
        <v>34</v>
      </c>
      <c r="I363" s="44">
        <v>9.08</v>
      </c>
      <c r="J363" s="44">
        <v>7.27</v>
      </c>
      <c r="K363" s="44">
        <v>19.72</v>
      </c>
      <c r="L363" s="44">
        <v>497.06</v>
      </c>
      <c r="M363" s="44">
        <v>0.33</v>
      </c>
      <c r="N363" s="44">
        <v>16</v>
      </c>
      <c r="O363" s="30" t="s">
        <v>203</v>
      </c>
      <c r="P363" s="30">
        <v>0</v>
      </c>
      <c r="Q363" s="30">
        <v>0</v>
      </c>
      <c r="R363" s="30">
        <v>0</v>
      </c>
      <c r="S363" s="30">
        <v>0</v>
      </c>
      <c r="T363" s="30">
        <v>0</v>
      </c>
      <c r="U363" s="30">
        <v>0</v>
      </c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</row>
    <row r="364" spans="1:70" s="20" customFormat="1">
      <c r="A364" s="34">
        <v>15</v>
      </c>
      <c r="B364" s="44">
        <v>14</v>
      </c>
      <c r="C364" s="44" t="s">
        <v>473</v>
      </c>
      <c r="D364" s="44" t="s">
        <v>253</v>
      </c>
      <c r="E364" s="44">
        <v>1310.3699999999999</v>
      </c>
      <c r="F364" s="44">
        <v>589.34</v>
      </c>
      <c r="G364" s="44">
        <v>336.76</v>
      </c>
      <c r="H364" s="44">
        <v>31.86</v>
      </c>
      <c r="I364" s="44">
        <v>26.04</v>
      </c>
      <c r="J364" s="44">
        <v>24.84</v>
      </c>
      <c r="K364" s="44">
        <v>25.64</v>
      </c>
      <c r="L364" s="44">
        <v>3019.44</v>
      </c>
      <c r="M364" s="44">
        <v>0.192</v>
      </c>
      <c r="N364" s="44">
        <v>26.64</v>
      </c>
      <c r="O364" s="30" t="s">
        <v>203</v>
      </c>
      <c r="P364" s="30">
        <v>0</v>
      </c>
      <c r="Q364" s="30">
        <v>0</v>
      </c>
      <c r="R364" s="30">
        <v>0</v>
      </c>
      <c r="S364" s="30">
        <v>0</v>
      </c>
      <c r="T364" s="30">
        <v>0</v>
      </c>
      <c r="U364" s="30">
        <v>0</v>
      </c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</row>
    <row r="365" spans="1:70" s="20" customFormat="1">
      <c r="A365" s="34">
        <v>15</v>
      </c>
      <c r="B365" s="44">
        <v>16</v>
      </c>
      <c r="C365" s="44" t="s">
        <v>473</v>
      </c>
      <c r="D365" s="44" t="s">
        <v>254</v>
      </c>
      <c r="E365" s="44">
        <v>1301.68</v>
      </c>
      <c r="F365" s="44">
        <v>550.11</v>
      </c>
      <c r="G365" s="44">
        <v>335.97</v>
      </c>
      <c r="H365" s="44">
        <v>34.28</v>
      </c>
      <c r="I365" s="44">
        <v>29.68</v>
      </c>
      <c r="J365" s="44">
        <v>23.63</v>
      </c>
      <c r="K365" s="44">
        <v>23.67</v>
      </c>
      <c r="L365" s="44">
        <v>3241.95</v>
      </c>
      <c r="M365" s="44">
        <v>0.17799999999999999</v>
      </c>
      <c r="N365" s="44">
        <v>29.47</v>
      </c>
      <c r="O365" s="30" t="s">
        <v>203</v>
      </c>
      <c r="P365" s="30">
        <v>0</v>
      </c>
      <c r="Q365" s="30">
        <v>0</v>
      </c>
      <c r="R365" s="30">
        <v>0</v>
      </c>
      <c r="S365" s="30">
        <v>0</v>
      </c>
      <c r="T365" s="30">
        <v>0</v>
      </c>
      <c r="U365" s="30">
        <v>0</v>
      </c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</row>
    <row r="366" spans="1:70" s="32" customFormat="1" ht="15">
      <c r="A366" s="34">
        <v>15</v>
      </c>
      <c r="B366" s="30">
        <v>18</v>
      </c>
      <c r="C366" s="30" t="s">
        <v>473</v>
      </c>
      <c r="D366" s="30" t="s">
        <v>255</v>
      </c>
      <c r="E366" s="30">
        <v>1349.44</v>
      </c>
      <c r="F366" s="30">
        <v>504.5</v>
      </c>
      <c r="G366" s="30">
        <v>365.96</v>
      </c>
      <c r="H366" s="30">
        <v>28.95</v>
      </c>
      <c r="I366" s="30">
        <v>26.04</v>
      </c>
      <c r="J366" s="30">
        <v>10.9</v>
      </c>
      <c r="K366" s="30">
        <v>23.67</v>
      </c>
      <c r="L366" s="30">
        <v>2177.14</v>
      </c>
      <c r="M366" s="30">
        <v>0.27100000000000002</v>
      </c>
      <c r="N366" s="30">
        <v>26.37</v>
      </c>
      <c r="O366" s="34" t="s">
        <v>263</v>
      </c>
      <c r="P366" s="30">
        <v>17</v>
      </c>
      <c r="Q366" s="34">
        <v>66781.62</v>
      </c>
      <c r="R366" s="34">
        <v>501.43</v>
      </c>
      <c r="S366" s="34">
        <v>393.12</v>
      </c>
      <c r="T366" s="34">
        <v>23.24</v>
      </c>
      <c r="U366" s="34">
        <v>52559.68</v>
      </c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</row>
    <row r="367" spans="1:70" s="33" customFormat="1" thickBot="1">
      <c r="A367" s="31">
        <v>15</v>
      </c>
      <c r="B367" s="31">
        <v>20</v>
      </c>
      <c r="C367" s="31" t="s">
        <v>473</v>
      </c>
      <c r="D367" s="31" t="s">
        <v>257</v>
      </c>
      <c r="E367" s="31">
        <v>7040.23</v>
      </c>
      <c r="F367" s="31">
        <v>507.84</v>
      </c>
      <c r="G367" s="31">
        <v>392.94</v>
      </c>
      <c r="H367" s="31">
        <v>26.34</v>
      </c>
      <c r="I367" s="31">
        <v>59.96</v>
      </c>
      <c r="J367" s="31">
        <v>28.47</v>
      </c>
      <c r="K367" s="31">
        <v>29.58</v>
      </c>
      <c r="L367" s="31">
        <v>11264.03</v>
      </c>
      <c r="M367" s="31">
        <v>0.158</v>
      </c>
      <c r="N367" s="31">
        <v>59.68</v>
      </c>
      <c r="O367" s="31" t="s">
        <v>263</v>
      </c>
      <c r="P367" s="31">
        <v>17</v>
      </c>
      <c r="Q367" s="31">
        <v>66781.62</v>
      </c>
      <c r="R367" s="31">
        <v>501.43</v>
      </c>
      <c r="S367" s="31">
        <v>393.12</v>
      </c>
      <c r="T367" s="31">
        <v>23.24</v>
      </c>
      <c r="U367" s="31">
        <v>52559.68</v>
      </c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</row>
    <row r="368" spans="1:70" s="32" customFormat="1" ht="15">
      <c r="A368" s="34">
        <v>16</v>
      </c>
      <c r="B368" s="30">
        <v>4</v>
      </c>
      <c r="C368" s="30" t="s">
        <v>478</v>
      </c>
      <c r="D368" s="30" t="s">
        <v>261</v>
      </c>
      <c r="E368" s="30">
        <v>122.99</v>
      </c>
      <c r="F368" s="30">
        <v>985.67</v>
      </c>
      <c r="G368" s="30">
        <v>743.25</v>
      </c>
      <c r="H368" s="30">
        <v>6.39</v>
      </c>
      <c r="I368" s="30">
        <v>8.48</v>
      </c>
      <c r="J368" s="30">
        <v>6.66</v>
      </c>
      <c r="K368" s="30">
        <v>9.86</v>
      </c>
      <c r="L368" s="30">
        <v>290.88</v>
      </c>
      <c r="M368" s="30">
        <v>0.41099999999999998</v>
      </c>
      <c r="N368" s="30">
        <v>8.73</v>
      </c>
      <c r="O368" s="34" t="s">
        <v>263</v>
      </c>
      <c r="P368" s="37">
        <v>18</v>
      </c>
      <c r="Q368" s="30">
        <v>498962.03</v>
      </c>
      <c r="R368" s="30">
        <v>934.67</v>
      </c>
      <c r="S368" s="30">
        <v>671.98</v>
      </c>
      <c r="T368" s="30">
        <v>16.5</v>
      </c>
      <c r="U368" s="30">
        <v>329179.12</v>
      </c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</row>
    <row r="369" spans="1:70" s="32" customFormat="1" ht="15">
      <c r="A369" s="34">
        <v>16</v>
      </c>
      <c r="B369" s="30">
        <v>6</v>
      </c>
      <c r="C369" s="30" t="s">
        <v>478</v>
      </c>
      <c r="D369" s="30" t="s">
        <v>262</v>
      </c>
      <c r="E369" s="30">
        <v>86.82</v>
      </c>
      <c r="F369" s="30">
        <v>988.23</v>
      </c>
      <c r="G369" s="30">
        <v>734.53</v>
      </c>
      <c r="H369" s="30">
        <v>6.44</v>
      </c>
      <c r="I369" s="30">
        <v>7.27</v>
      </c>
      <c r="J369" s="30">
        <v>6.06</v>
      </c>
      <c r="K369" s="30">
        <v>7.89</v>
      </c>
      <c r="L369" s="30">
        <v>254.55</v>
      </c>
      <c r="M369" s="30">
        <v>0.372</v>
      </c>
      <c r="N369" s="30">
        <v>7.18</v>
      </c>
      <c r="O369" s="34" t="s">
        <v>263</v>
      </c>
      <c r="P369" s="34">
        <v>18</v>
      </c>
      <c r="Q369" s="34">
        <v>498962.03</v>
      </c>
      <c r="R369" s="34">
        <v>934.67</v>
      </c>
      <c r="S369" s="34">
        <v>671.98</v>
      </c>
      <c r="T369" s="34">
        <v>16.5</v>
      </c>
      <c r="U369" s="34">
        <v>329179.12</v>
      </c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</row>
    <row r="370" spans="1:70" s="32" customFormat="1" ht="15">
      <c r="A370" s="34">
        <v>16</v>
      </c>
      <c r="B370" s="30">
        <v>8</v>
      </c>
      <c r="C370" s="30" t="s">
        <v>478</v>
      </c>
      <c r="D370" s="30" t="s">
        <v>264</v>
      </c>
      <c r="E370" s="30">
        <v>1144.52</v>
      </c>
      <c r="F370" s="30">
        <v>916.35</v>
      </c>
      <c r="G370" s="30">
        <v>698.11</v>
      </c>
      <c r="H370" s="30">
        <v>8.26</v>
      </c>
      <c r="I370" s="30">
        <v>12.72</v>
      </c>
      <c r="J370" s="30">
        <v>16.96</v>
      </c>
      <c r="K370" s="30">
        <v>19.72</v>
      </c>
      <c r="L370" s="30">
        <v>1299.5899999999999</v>
      </c>
      <c r="M370" s="30">
        <v>0.40699999999999997</v>
      </c>
      <c r="N370" s="30">
        <v>18.23</v>
      </c>
      <c r="O370" s="34" t="s">
        <v>263</v>
      </c>
      <c r="P370" s="34">
        <v>18</v>
      </c>
      <c r="Q370" s="34">
        <v>498962.03</v>
      </c>
      <c r="R370" s="34">
        <v>934.67</v>
      </c>
      <c r="S370" s="34">
        <v>671.98</v>
      </c>
      <c r="T370" s="34">
        <v>16.5</v>
      </c>
      <c r="U370" s="34">
        <v>329179.12</v>
      </c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</row>
    <row r="371" spans="1:70" s="32" customFormat="1" ht="15">
      <c r="A371" s="34">
        <v>16</v>
      </c>
      <c r="B371" s="30">
        <v>10</v>
      </c>
      <c r="C371" s="30" t="s">
        <v>478</v>
      </c>
      <c r="D371" s="30" t="s">
        <v>265</v>
      </c>
      <c r="E371" s="30">
        <v>1594.52</v>
      </c>
      <c r="F371" s="30">
        <v>962.26</v>
      </c>
      <c r="G371" s="30">
        <v>690.7</v>
      </c>
      <c r="H371" s="30">
        <v>8.11</v>
      </c>
      <c r="I371" s="30">
        <v>16.350000000000001</v>
      </c>
      <c r="J371" s="30">
        <v>18.78</v>
      </c>
      <c r="K371" s="30">
        <v>19.72</v>
      </c>
      <c r="L371" s="30">
        <v>1747.91</v>
      </c>
      <c r="M371" s="30">
        <v>0.378</v>
      </c>
      <c r="N371" s="30">
        <v>21.16</v>
      </c>
      <c r="O371" s="34" t="s">
        <v>263</v>
      </c>
      <c r="P371" s="34">
        <v>18</v>
      </c>
      <c r="Q371" s="34">
        <v>498962.03</v>
      </c>
      <c r="R371" s="34">
        <v>934.67</v>
      </c>
      <c r="S371" s="34">
        <v>671.98</v>
      </c>
      <c r="T371" s="34">
        <v>16.5</v>
      </c>
      <c r="U371" s="34">
        <v>329179.12</v>
      </c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/>
      <c r="BC371" s="35"/>
      <c r="BD371" s="35"/>
      <c r="BE371" s="35"/>
      <c r="BF371" s="35"/>
      <c r="BG371" s="35"/>
      <c r="BH371" s="35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</row>
    <row r="372" spans="1:70" s="35" customFormat="1" ht="15">
      <c r="A372" s="34">
        <v>16</v>
      </c>
      <c r="B372" s="34">
        <v>12</v>
      </c>
      <c r="C372" s="34" t="s">
        <v>478</v>
      </c>
      <c r="D372" s="34" t="s">
        <v>266</v>
      </c>
      <c r="E372" s="34">
        <v>1130.05</v>
      </c>
      <c r="F372" s="34">
        <v>988.34</v>
      </c>
      <c r="G372" s="34">
        <v>659.11</v>
      </c>
      <c r="H372" s="34">
        <v>15.25</v>
      </c>
      <c r="I372" s="34">
        <v>15.75</v>
      </c>
      <c r="J372" s="34">
        <v>12.72</v>
      </c>
      <c r="K372" s="34">
        <v>13.81</v>
      </c>
      <c r="L372" s="34">
        <v>1384.5</v>
      </c>
      <c r="M372" s="34">
        <v>0.379</v>
      </c>
      <c r="N372" s="34">
        <v>16.57</v>
      </c>
      <c r="O372" s="34" t="s">
        <v>263</v>
      </c>
      <c r="P372" s="34">
        <v>18</v>
      </c>
      <c r="Q372" s="34">
        <v>498962.03</v>
      </c>
      <c r="R372" s="34">
        <v>934.67</v>
      </c>
      <c r="S372" s="34">
        <v>671.98</v>
      </c>
      <c r="T372" s="34">
        <v>16.5</v>
      </c>
      <c r="U372" s="34">
        <v>329179.12</v>
      </c>
    </row>
    <row r="373" spans="1:70" s="32" customFormat="1" ht="15">
      <c r="A373" s="34">
        <v>16</v>
      </c>
      <c r="B373" s="30">
        <v>14</v>
      </c>
      <c r="C373" s="30" t="s">
        <v>478</v>
      </c>
      <c r="D373" s="30" t="s">
        <v>267</v>
      </c>
      <c r="E373" s="30">
        <v>1239.3</v>
      </c>
      <c r="F373" s="30">
        <v>880.51</v>
      </c>
      <c r="G373" s="30">
        <v>719.98</v>
      </c>
      <c r="H373" s="30">
        <v>11.33</v>
      </c>
      <c r="I373" s="30">
        <v>12.72</v>
      </c>
      <c r="J373" s="30">
        <v>23.62</v>
      </c>
      <c r="K373" s="30">
        <v>17.75</v>
      </c>
      <c r="L373" s="30">
        <v>1635.57</v>
      </c>
      <c r="M373" s="30">
        <v>0.34100000000000003</v>
      </c>
      <c r="N373" s="30">
        <v>23.63</v>
      </c>
      <c r="O373" s="34" t="s">
        <v>263</v>
      </c>
      <c r="P373" s="34">
        <v>18</v>
      </c>
      <c r="Q373" s="34">
        <v>498962.03</v>
      </c>
      <c r="R373" s="34">
        <v>934.67</v>
      </c>
      <c r="S373" s="34">
        <v>671.98</v>
      </c>
      <c r="T373" s="34">
        <v>16.5</v>
      </c>
      <c r="U373" s="34">
        <v>329179.12</v>
      </c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</row>
    <row r="374" spans="1:70" s="32" customFormat="1" ht="15">
      <c r="A374" s="34">
        <v>16</v>
      </c>
      <c r="B374" s="30">
        <v>16</v>
      </c>
      <c r="C374" s="30" t="s">
        <v>478</v>
      </c>
      <c r="D374" s="30" t="s">
        <v>273</v>
      </c>
      <c r="E374" s="30">
        <v>869.6</v>
      </c>
      <c r="F374" s="30">
        <v>927.64</v>
      </c>
      <c r="G374" s="30">
        <v>756.82</v>
      </c>
      <c r="H374" s="30">
        <v>8</v>
      </c>
      <c r="I374" s="30">
        <v>13.93</v>
      </c>
      <c r="J374" s="30">
        <v>12.72</v>
      </c>
      <c r="K374" s="30">
        <v>17.75</v>
      </c>
      <c r="L374" s="30">
        <v>1083.0999999999999</v>
      </c>
      <c r="M374" s="30">
        <v>0.40699999999999997</v>
      </c>
      <c r="N374" s="30">
        <v>17.11</v>
      </c>
      <c r="O374" s="34" t="s">
        <v>263</v>
      </c>
      <c r="P374" s="34">
        <v>18</v>
      </c>
      <c r="Q374" s="34">
        <v>498962.03</v>
      </c>
      <c r="R374" s="34">
        <v>934.67</v>
      </c>
      <c r="S374" s="34">
        <v>671.98</v>
      </c>
      <c r="T374" s="34">
        <v>16.5</v>
      </c>
      <c r="U374" s="34">
        <v>329179.12</v>
      </c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</row>
    <row r="375" spans="1:70" s="32" customFormat="1" ht="15">
      <c r="A375" s="34">
        <v>16</v>
      </c>
      <c r="B375" s="30">
        <v>18</v>
      </c>
      <c r="C375" s="30" t="s">
        <v>478</v>
      </c>
      <c r="D375" s="30" t="s">
        <v>268</v>
      </c>
      <c r="E375" s="30">
        <v>1570.64</v>
      </c>
      <c r="F375" s="30">
        <v>970.13</v>
      </c>
      <c r="G375" s="30">
        <v>665.7</v>
      </c>
      <c r="H375" s="30">
        <v>12.67</v>
      </c>
      <c r="I375" s="30">
        <v>14.53</v>
      </c>
      <c r="J375" s="30">
        <v>16.350000000000001</v>
      </c>
      <c r="K375" s="30">
        <v>19.72</v>
      </c>
      <c r="L375" s="30">
        <v>1578.35</v>
      </c>
      <c r="M375" s="30">
        <v>0.41399999999999998</v>
      </c>
      <c r="N375" s="30">
        <v>18.739999999999998</v>
      </c>
      <c r="O375" s="34" t="s">
        <v>263</v>
      </c>
      <c r="P375" s="34">
        <v>18</v>
      </c>
      <c r="Q375" s="34">
        <v>498962.03</v>
      </c>
      <c r="R375" s="34">
        <v>934.67</v>
      </c>
      <c r="S375" s="34">
        <v>671.98</v>
      </c>
      <c r="T375" s="34">
        <v>16.5</v>
      </c>
      <c r="U375" s="34">
        <v>329179.12</v>
      </c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</row>
    <row r="376" spans="1:70" s="33" customFormat="1" thickBot="1">
      <c r="A376" s="31">
        <v>16</v>
      </c>
      <c r="B376" s="31">
        <v>20</v>
      </c>
      <c r="C376" s="31" t="s">
        <v>478</v>
      </c>
      <c r="D376" s="31" t="s">
        <v>269</v>
      </c>
      <c r="E376" s="31">
        <v>1663.25</v>
      </c>
      <c r="F376" s="31">
        <v>936.09</v>
      </c>
      <c r="G376" s="31">
        <v>735.98</v>
      </c>
      <c r="H376" s="31">
        <v>11.51</v>
      </c>
      <c r="I376" s="31">
        <v>15.14</v>
      </c>
      <c r="J376" s="31">
        <v>15.75</v>
      </c>
      <c r="K376" s="31">
        <v>19.72</v>
      </c>
      <c r="L376" s="31">
        <v>1614.41</v>
      </c>
      <c r="M376" s="31">
        <v>0.42099999999999999</v>
      </c>
      <c r="N376" s="31">
        <v>18.41</v>
      </c>
      <c r="O376" s="31" t="s">
        <v>263</v>
      </c>
      <c r="P376" s="31">
        <v>18</v>
      </c>
      <c r="Q376" s="31">
        <v>498962.03</v>
      </c>
      <c r="R376" s="31">
        <v>934.67</v>
      </c>
      <c r="S376" s="31">
        <v>671.98</v>
      </c>
      <c r="T376" s="31">
        <v>16.5</v>
      </c>
      <c r="U376" s="31">
        <v>329179.12</v>
      </c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</row>
    <row r="377" spans="1:70" s="32" customFormat="1" ht="15">
      <c r="A377" s="37">
        <v>17</v>
      </c>
      <c r="B377" s="30">
        <v>2</v>
      </c>
      <c r="C377" s="30" t="s">
        <v>478</v>
      </c>
      <c r="D377" s="30" t="s">
        <v>260</v>
      </c>
      <c r="E377" s="30">
        <v>1016.47</v>
      </c>
      <c r="F377" s="30">
        <v>696.06</v>
      </c>
      <c r="G377" s="30">
        <v>931.23</v>
      </c>
      <c r="H377" s="30">
        <v>10.45</v>
      </c>
      <c r="I377" s="30">
        <v>14.53</v>
      </c>
      <c r="J377" s="30">
        <v>11.51</v>
      </c>
      <c r="K377" s="30">
        <v>17.75</v>
      </c>
      <c r="L377" s="30">
        <v>1210.58</v>
      </c>
      <c r="M377" s="30">
        <v>0.40400000000000003</v>
      </c>
      <c r="N377" s="30">
        <v>14.79</v>
      </c>
      <c r="O377" s="37" t="s">
        <v>263</v>
      </c>
      <c r="P377" s="37">
        <v>19</v>
      </c>
      <c r="Q377" s="34">
        <v>426164.85</v>
      </c>
      <c r="R377" s="34">
        <v>728.12</v>
      </c>
      <c r="S377" s="34">
        <v>987.55</v>
      </c>
      <c r="T377" s="34">
        <v>16.670000000000002</v>
      </c>
      <c r="U377" s="34">
        <v>304598.89</v>
      </c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</row>
    <row r="378" spans="1:70" s="32" customFormat="1" ht="15">
      <c r="A378" s="34">
        <v>17</v>
      </c>
      <c r="B378" s="30">
        <v>4</v>
      </c>
      <c r="C378" s="30" t="s">
        <v>478</v>
      </c>
      <c r="D378" s="30" t="s">
        <v>261</v>
      </c>
      <c r="E378" s="30">
        <v>881.18</v>
      </c>
      <c r="F378" s="30">
        <v>680.82</v>
      </c>
      <c r="G378" s="30">
        <v>948.62</v>
      </c>
      <c r="H378" s="30">
        <v>11.73</v>
      </c>
      <c r="I378" s="30">
        <v>10.3</v>
      </c>
      <c r="J378" s="30">
        <v>14.54</v>
      </c>
      <c r="K378" s="30">
        <v>17.75</v>
      </c>
      <c r="L378" s="30">
        <v>941.56</v>
      </c>
      <c r="M378" s="30">
        <v>0.47199999999999998</v>
      </c>
      <c r="N378" s="30">
        <v>16.23</v>
      </c>
      <c r="O378" s="34" t="s">
        <v>263</v>
      </c>
      <c r="P378" s="34">
        <v>19</v>
      </c>
      <c r="Q378" s="34">
        <v>426164.85</v>
      </c>
      <c r="R378" s="34">
        <v>728.12</v>
      </c>
      <c r="S378" s="34">
        <v>987.55</v>
      </c>
      <c r="T378" s="34">
        <v>16.670000000000002</v>
      </c>
      <c r="U378" s="34">
        <v>304598.89</v>
      </c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</row>
    <row r="379" spans="1:70" s="33" customFormat="1" thickBot="1">
      <c r="A379" s="31">
        <v>17</v>
      </c>
      <c r="B379" s="31">
        <v>6</v>
      </c>
      <c r="C379" s="31" t="s">
        <v>478</v>
      </c>
      <c r="D379" s="31" t="s">
        <v>262</v>
      </c>
      <c r="E379" s="31">
        <v>5266.82</v>
      </c>
      <c r="F379" s="31">
        <v>698.68</v>
      </c>
      <c r="G379" s="31">
        <v>958.12</v>
      </c>
      <c r="H379" s="31">
        <v>16.09</v>
      </c>
      <c r="I379" s="31">
        <v>26.65</v>
      </c>
      <c r="J379" s="31">
        <v>34.53</v>
      </c>
      <c r="K379" s="31">
        <v>23.67</v>
      </c>
      <c r="L379" s="31">
        <v>5111.55</v>
      </c>
      <c r="M379" s="31">
        <v>0.28599999999999998</v>
      </c>
      <c r="N379" s="31">
        <v>35.380000000000003</v>
      </c>
      <c r="O379" s="31" t="s">
        <v>263</v>
      </c>
      <c r="P379" s="31">
        <v>19</v>
      </c>
      <c r="Q379" s="31">
        <v>426164.85</v>
      </c>
      <c r="R379" s="31">
        <v>728.12</v>
      </c>
      <c r="S379" s="31">
        <v>987.55</v>
      </c>
      <c r="T379" s="31">
        <v>16.670000000000002</v>
      </c>
      <c r="U379" s="31">
        <v>304598.89</v>
      </c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</row>
    <row r="380" spans="1:70" s="36" customFormat="1" thickBot="1">
      <c r="A380" s="29">
        <v>18</v>
      </c>
      <c r="B380" s="29">
        <v>4</v>
      </c>
      <c r="C380" s="29" t="s">
        <v>478</v>
      </c>
      <c r="D380" s="29" t="s">
        <v>261</v>
      </c>
      <c r="E380" s="29">
        <v>3493.61</v>
      </c>
      <c r="F380" s="29">
        <v>315.29000000000002</v>
      </c>
      <c r="G380" s="29">
        <v>715.16</v>
      </c>
      <c r="H380" s="29">
        <v>33.75</v>
      </c>
      <c r="I380" s="29">
        <v>29.67</v>
      </c>
      <c r="J380" s="29">
        <v>19.38</v>
      </c>
      <c r="K380" s="29">
        <v>27.61</v>
      </c>
      <c r="L380" s="29">
        <v>3471.26</v>
      </c>
      <c r="M380" s="29">
        <v>0.32100000000000001</v>
      </c>
      <c r="N380" s="29">
        <v>30.13</v>
      </c>
      <c r="O380" s="29" t="s">
        <v>263</v>
      </c>
      <c r="P380" s="29">
        <v>20</v>
      </c>
      <c r="Q380" s="29">
        <v>258392.66</v>
      </c>
      <c r="R380" s="29">
        <v>326.3</v>
      </c>
      <c r="S380" s="29">
        <v>705.05</v>
      </c>
      <c r="T380" s="29">
        <v>27.31</v>
      </c>
      <c r="U380" s="29">
        <v>176575.21</v>
      </c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</row>
    <row r="381" spans="1:70" s="32" customFormat="1" ht="15">
      <c r="A381" s="37">
        <v>19</v>
      </c>
      <c r="B381" s="30">
        <v>2</v>
      </c>
      <c r="C381" s="30" t="s">
        <v>478</v>
      </c>
      <c r="D381" s="30" t="s">
        <v>235</v>
      </c>
      <c r="E381" s="30">
        <v>83.2</v>
      </c>
      <c r="F381" s="30">
        <v>724.62</v>
      </c>
      <c r="G381" s="30">
        <v>938.61</v>
      </c>
      <c r="H381" s="30">
        <v>8.3000000000000007</v>
      </c>
      <c r="I381" s="30">
        <v>6.06</v>
      </c>
      <c r="J381" s="30">
        <v>5.45</v>
      </c>
      <c r="K381" s="30">
        <v>9.86</v>
      </c>
      <c r="L381" s="30">
        <v>221.13</v>
      </c>
      <c r="M381" s="30">
        <v>0.41699999999999998</v>
      </c>
      <c r="N381" s="30">
        <v>6.54</v>
      </c>
      <c r="O381" s="34" t="s">
        <v>263</v>
      </c>
      <c r="P381" s="34">
        <v>19</v>
      </c>
      <c r="Q381" s="34">
        <v>426164.85</v>
      </c>
      <c r="R381" s="34">
        <v>728.12</v>
      </c>
      <c r="S381" s="34">
        <v>987.55</v>
      </c>
      <c r="T381" s="34">
        <v>16.670000000000002</v>
      </c>
      <c r="U381" s="34">
        <v>304598.89</v>
      </c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</row>
    <row r="382" spans="1:70" s="32" customFormat="1" ht="15">
      <c r="A382" s="34">
        <v>19</v>
      </c>
      <c r="B382" s="30">
        <v>4</v>
      </c>
      <c r="C382" s="30" t="s">
        <v>478</v>
      </c>
      <c r="D382" s="30" t="s">
        <v>394</v>
      </c>
      <c r="E382" s="30">
        <v>535.36</v>
      </c>
      <c r="F382" s="30">
        <v>717.17</v>
      </c>
      <c r="G382" s="30">
        <v>916.81</v>
      </c>
      <c r="H382" s="30">
        <v>10.09</v>
      </c>
      <c r="I382" s="30">
        <v>13.32</v>
      </c>
      <c r="J382" s="30">
        <v>10.9</v>
      </c>
      <c r="K382" s="30">
        <v>15.78</v>
      </c>
      <c r="L382" s="30">
        <v>829.53</v>
      </c>
      <c r="M382" s="30">
        <v>0.38400000000000001</v>
      </c>
      <c r="N382" s="30">
        <v>13.43</v>
      </c>
      <c r="O382" s="34" t="s">
        <v>263</v>
      </c>
      <c r="P382" s="34">
        <v>19</v>
      </c>
      <c r="Q382" s="34">
        <v>426164.85</v>
      </c>
      <c r="R382" s="34">
        <v>728.12</v>
      </c>
      <c r="S382" s="34">
        <v>987.55</v>
      </c>
      <c r="T382" s="34">
        <v>16.670000000000002</v>
      </c>
      <c r="U382" s="34">
        <v>304598.89</v>
      </c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</row>
    <row r="383" spans="1:70" s="20" customFormat="1">
      <c r="A383" s="45">
        <v>19</v>
      </c>
      <c r="B383" s="44">
        <v>6</v>
      </c>
      <c r="C383" s="44" t="s">
        <v>478</v>
      </c>
      <c r="D383" s="44" t="s">
        <v>233</v>
      </c>
      <c r="E383" s="44">
        <v>65.11</v>
      </c>
      <c r="F383" s="44">
        <v>720.1</v>
      </c>
      <c r="G383" s="44">
        <v>849.08</v>
      </c>
      <c r="H383" s="44">
        <v>23.47</v>
      </c>
      <c r="I383" s="44">
        <v>3.63</v>
      </c>
      <c r="J383" s="44">
        <v>4.24</v>
      </c>
      <c r="K383" s="44">
        <v>13.81</v>
      </c>
      <c r="L383" s="44">
        <v>138.36000000000001</v>
      </c>
      <c r="M383" s="44">
        <v>0.56599999999999995</v>
      </c>
      <c r="N383" s="44">
        <v>12.21</v>
      </c>
      <c r="O383" s="45" t="s">
        <v>256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</row>
    <row r="384" spans="1:70" s="20" customFormat="1">
      <c r="A384" s="45">
        <v>19</v>
      </c>
      <c r="B384" s="44">
        <v>8</v>
      </c>
      <c r="C384" s="44" t="s">
        <v>478</v>
      </c>
      <c r="D384" s="44" t="s">
        <v>234</v>
      </c>
      <c r="E384" s="44">
        <v>474.59</v>
      </c>
      <c r="F384" s="44">
        <v>708.65</v>
      </c>
      <c r="G384" s="44">
        <v>865.83</v>
      </c>
      <c r="H384" s="44">
        <v>24.91</v>
      </c>
      <c r="I384" s="44">
        <v>10.3</v>
      </c>
      <c r="J384" s="44">
        <v>11.51</v>
      </c>
      <c r="K384" s="44">
        <v>17.75</v>
      </c>
      <c r="L384" s="44">
        <v>653.21</v>
      </c>
      <c r="M384" s="44">
        <v>0.45</v>
      </c>
      <c r="N384" s="44">
        <v>12.4</v>
      </c>
      <c r="O384" s="45" t="s">
        <v>251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</row>
    <row r="385" spans="1:70" s="20" customFormat="1">
      <c r="A385" s="45">
        <v>19</v>
      </c>
      <c r="B385" s="44">
        <v>10</v>
      </c>
      <c r="C385" s="44" t="s">
        <v>478</v>
      </c>
      <c r="D385" s="44" t="s">
        <v>395</v>
      </c>
      <c r="E385" s="44">
        <v>56.43</v>
      </c>
      <c r="F385" s="44">
        <v>701.94</v>
      </c>
      <c r="G385" s="44">
        <v>863.64</v>
      </c>
      <c r="H385" s="44">
        <v>22.43</v>
      </c>
      <c r="I385" s="44">
        <v>4.84</v>
      </c>
      <c r="J385" s="44">
        <v>3.63</v>
      </c>
      <c r="K385" s="44">
        <v>9.86</v>
      </c>
      <c r="L385" s="44">
        <v>127.63</v>
      </c>
      <c r="M385" s="44">
        <v>0.55700000000000005</v>
      </c>
      <c r="N385" s="44">
        <v>4.41</v>
      </c>
      <c r="O385" s="45" t="s">
        <v>203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</row>
    <row r="386" spans="1:70" s="5" customFormat="1" ht="17" thickBot="1">
      <c r="A386" s="46">
        <v>19</v>
      </c>
      <c r="B386" s="46">
        <v>12</v>
      </c>
      <c r="C386" s="46" t="s">
        <v>478</v>
      </c>
      <c r="D386" s="46" t="s">
        <v>391</v>
      </c>
      <c r="E386" s="46">
        <v>855.86</v>
      </c>
      <c r="F386" s="46">
        <v>710.65</v>
      </c>
      <c r="G386" s="46">
        <v>879.73</v>
      </c>
      <c r="H386" s="46">
        <v>15.56</v>
      </c>
      <c r="I386" s="46">
        <v>14.53</v>
      </c>
      <c r="J386" s="46">
        <v>17.57</v>
      </c>
      <c r="K386" s="46">
        <v>17.75</v>
      </c>
      <c r="L386" s="46">
        <v>1185.56</v>
      </c>
      <c r="M386" s="46">
        <v>0.36799999999999999</v>
      </c>
      <c r="N386" s="46">
        <v>18.809999999999999</v>
      </c>
      <c r="O386" s="46" t="s">
        <v>256</v>
      </c>
      <c r="P386" s="46">
        <v>0</v>
      </c>
      <c r="Q386" s="46">
        <v>0</v>
      </c>
      <c r="R386" s="46">
        <v>0</v>
      </c>
      <c r="S386" s="46">
        <v>0</v>
      </c>
      <c r="T386" s="46">
        <v>0</v>
      </c>
      <c r="U386" s="46">
        <v>0</v>
      </c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</row>
    <row r="387" spans="1:70" s="32" customFormat="1" ht="15">
      <c r="A387" s="37">
        <v>20</v>
      </c>
      <c r="B387" s="30">
        <v>2</v>
      </c>
      <c r="C387" s="30" t="s">
        <v>478</v>
      </c>
      <c r="D387" s="30" t="s">
        <v>245</v>
      </c>
      <c r="E387" s="30">
        <v>82.47</v>
      </c>
      <c r="F387" s="30">
        <v>292.64999999999998</v>
      </c>
      <c r="G387" s="30">
        <v>670.79</v>
      </c>
      <c r="H387" s="30">
        <v>22.32</v>
      </c>
      <c r="I387" s="30">
        <v>6.06</v>
      </c>
      <c r="J387" s="30">
        <v>3.63</v>
      </c>
      <c r="K387" s="30">
        <v>9.86</v>
      </c>
      <c r="L387" s="30">
        <v>166.5</v>
      </c>
      <c r="M387" s="30">
        <v>0.55000000000000004</v>
      </c>
      <c r="N387" s="30">
        <v>8.07</v>
      </c>
      <c r="O387" s="34" t="s">
        <v>263</v>
      </c>
      <c r="P387" s="34">
        <v>20</v>
      </c>
      <c r="Q387" s="34">
        <v>258392.66</v>
      </c>
      <c r="R387" s="34">
        <v>326.3</v>
      </c>
      <c r="S387" s="34">
        <v>705.05</v>
      </c>
      <c r="T387" s="34">
        <v>27.31</v>
      </c>
      <c r="U387" s="34">
        <v>176575.21</v>
      </c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</row>
    <row r="388" spans="1:70" s="32" customFormat="1" ht="15">
      <c r="A388" s="34">
        <v>20</v>
      </c>
      <c r="B388" s="30">
        <v>4</v>
      </c>
      <c r="C388" s="30" t="s">
        <v>478</v>
      </c>
      <c r="D388" s="30" t="s">
        <v>246</v>
      </c>
      <c r="E388" s="30">
        <v>460.85</v>
      </c>
      <c r="F388" s="30">
        <v>317.58</v>
      </c>
      <c r="G388" s="30">
        <v>772.85</v>
      </c>
      <c r="H388" s="30">
        <v>25.22</v>
      </c>
      <c r="I388" s="30">
        <v>15.75</v>
      </c>
      <c r="J388" s="30">
        <v>22.41</v>
      </c>
      <c r="K388" s="30">
        <v>15.78</v>
      </c>
      <c r="L388" s="30">
        <v>867.53</v>
      </c>
      <c r="M388" s="30">
        <v>0.33300000000000002</v>
      </c>
      <c r="N388" s="30">
        <v>27.2</v>
      </c>
      <c r="O388" s="34" t="s">
        <v>263</v>
      </c>
      <c r="P388" s="34">
        <v>20</v>
      </c>
      <c r="Q388" s="34">
        <v>258392.66</v>
      </c>
      <c r="R388" s="34">
        <v>326.3</v>
      </c>
      <c r="S388" s="34">
        <v>705.05</v>
      </c>
      <c r="T388" s="34">
        <v>27.31</v>
      </c>
      <c r="U388" s="34">
        <v>176575.21</v>
      </c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/>
      <c r="BC388" s="35"/>
      <c r="BD388" s="35"/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</row>
    <row r="389" spans="1:70" s="32" customFormat="1" ht="15">
      <c r="A389" s="34">
        <v>20</v>
      </c>
      <c r="B389" s="30">
        <v>6</v>
      </c>
      <c r="C389" s="30" t="s">
        <v>478</v>
      </c>
      <c r="D389" s="30" t="s">
        <v>247</v>
      </c>
      <c r="E389" s="30">
        <v>1010.68</v>
      </c>
      <c r="F389" s="30">
        <v>270.39</v>
      </c>
      <c r="G389" s="30">
        <v>670.65</v>
      </c>
      <c r="H389" s="30">
        <v>25.43</v>
      </c>
      <c r="I389" s="30">
        <v>12.11</v>
      </c>
      <c r="J389" s="30">
        <v>16.350000000000001</v>
      </c>
      <c r="K389" s="30">
        <v>17.75</v>
      </c>
      <c r="L389" s="30">
        <v>1075.76</v>
      </c>
      <c r="M389" s="30">
        <v>0.45300000000000001</v>
      </c>
      <c r="N389" s="30">
        <v>17.34</v>
      </c>
      <c r="O389" s="34" t="s">
        <v>263</v>
      </c>
      <c r="P389" s="34">
        <v>20</v>
      </c>
      <c r="Q389" s="34">
        <v>258392.66</v>
      </c>
      <c r="R389" s="34">
        <v>326.3</v>
      </c>
      <c r="S389" s="34">
        <v>705.05</v>
      </c>
      <c r="T389" s="34">
        <v>27.31</v>
      </c>
      <c r="U389" s="34">
        <v>176575.21</v>
      </c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</row>
    <row r="390" spans="1:70" s="32" customFormat="1" ht="15">
      <c r="A390" s="34">
        <v>20</v>
      </c>
      <c r="B390" s="30">
        <v>8</v>
      </c>
      <c r="C390" s="30" t="s">
        <v>478</v>
      </c>
      <c r="D390" s="30" t="s">
        <v>248</v>
      </c>
      <c r="E390" s="30">
        <v>855.86</v>
      </c>
      <c r="F390" s="30">
        <v>275.10000000000002</v>
      </c>
      <c r="G390" s="30">
        <v>684.2</v>
      </c>
      <c r="H390" s="30">
        <v>25.89</v>
      </c>
      <c r="I390" s="30">
        <v>10.9</v>
      </c>
      <c r="J390" s="30">
        <v>19.989999999999998</v>
      </c>
      <c r="K390" s="30">
        <v>19.72</v>
      </c>
      <c r="L390" s="30">
        <v>1022.47</v>
      </c>
      <c r="M390" s="30">
        <v>0.42599999999999999</v>
      </c>
      <c r="N390" s="30">
        <v>22.05</v>
      </c>
      <c r="O390" s="34" t="s">
        <v>263</v>
      </c>
      <c r="P390" s="34">
        <v>20</v>
      </c>
      <c r="Q390" s="34">
        <v>258392.66</v>
      </c>
      <c r="R390" s="34">
        <v>326.3</v>
      </c>
      <c r="S390" s="34">
        <v>705.05</v>
      </c>
      <c r="T390" s="34">
        <v>27.31</v>
      </c>
      <c r="U390" s="34">
        <v>176575.21</v>
      </c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</row>
    <row r="391" spans="1:70" s="20" customFormat="1">
      <c r="A391" s="45">
        <v>20</v>
      </c>
      <c r="B391" s="44">
        <v>10</v>
      </c>
      <c r="C391" s="44" t="s">
        <v>478</v>
      </c>
      <c r="D391" s="44" t="s">
        <v>250</v>
      </c>
      <c r="E391" s="44">
        <v>1766.7</v>
      </c>
      <c r="F391" s="44">
        <v>378.31</v>
      </c>
      <c r="G391" s="44">
        <v>735.8</v>
      </c>
      <c r="H391" s="44">
        <v>27.23</v>
      </c>
      <c r="I391" s="44">
        <v>13.93</v>
      </c>
      <c r="J391" s="44">
        <v>33.92</v>
      </c>
      <c r="K391" s="44">
        <v>23.67</v>
      </c>
      <c r="L391" s="44">
        <v>2140.04</v>
      </c>
      <c r="M391" s="44">
        <v>0.33</v>
      </c>
      <c r="N391" s="44">
        <v>34.83</v>
      </c>
      <c r="O391" s="45" t="s">
        <v>256</v>
      </c>
      <c r="P391" s="34">
        <v>20</v>
      </c>
      <c r="Q391" s="34">
        <v>258392.66</v>
      </c>
      <c r="R391" s="34">
        <v>326.3</v>
      </c>
      <c r="S391" s="34">
        <v>705.05</v>
      </c>
      <c r="T391" s="34">
        <v>27.31</v>
      </c>
      <c r="U391" s="34">
        <v>176575.21</v>
      </c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</row>
    <row r="392" spans="1:70" s="20" customFormat="1">
      <c r="A392" s="45">
        <v>20</v>
      </c>
      <c r="B392" s="44">
        <v>12</v>
      </c>
      <c r="C392" s="44" t="s">
        <v>478</v>
      </c>
      <c r="D392" s="44" t="s">
        <v>252</v>
      </c>
      <c r="E392" s="44">
        <v>138.18</v>
      </c>
      <c r="F392" s="44">
        <v>370.51</v>
      </c>
      <c r="G392" s="44">
        <v>715.5</v>
      </c>
      <c r="H392" s="44">
        <v>35.57</v>
      </c>
      <c r="I392" s="44">
        <v>9.08</v>
      </c>
      <c r="J392" s="44">
        <v>6.06</v>
      </c>
      <c r="K392" s="44">
        <v>9.86</v>
      </c>
      <c r="L392" s="44">
        <v>261.7</v>
      </c>
      <c r="M392" s="44">
        <v>0.49399999999999999</v>
      </c>
      <c r="N392" s="44">
        <v>9.68</v>
      </c>
      <c r="O392" s="45" t="s">
        <v>256</v>
      </c>
      <c r="P392" s="34">
        <v>20</v>
      </c>
      <c r="Q392" s="34">
        <v>258392.66</v>
      </c>
      <c r="R392" s="34">
        <v>326.3</v>
      </c>
      <c r="S392" s="34">
        <v>705.05</v>
      </c>
      <c r="T392" s="34">
        <v>27.31</v>
      </c>
      <c r="U392" s="34">
        <v>176575.21</v>
      </c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</row>
    <row r="393" spans="1:70" s="33" customFormat="1" thickBot="1">
      <c r="A393" s="31">
        <v>20</v>
      </c>
      <c r="B393" s="31">
        <v>14</v>
      </c>
      <c r="C393" s="31" t="s">
        <v>478</v>
      </c>
      <c r="D393" s="31" t="s">
        <v>253</v>
      </c>
      <c r="E393" s="31">
        <v>3591.28</v>
      </c>
      <c r="F393" s="31">
        <v>336.48</v>
      </c>
      <c r="G393" s="31">
        <v>733.3</v>
      </c>
      <c r="H393" s="31">
        <v>29.86</v>
      </c>
      <c r="I393" s="31">
        <v>26.65</v>
      </c>
      <c r="J393" s="31">
        <v>33.31</v>
      </c>
      <c r="K393" s="31">
        <v>27.61</v>
      </c>
      <c r="L393" s="31">
        <v>4056.58</v>
      </c>
      <c r="M393" s="31">
        <v>0.28000000000000003</v>
      </c>
      <c r="N393" s="31">
        <v>33.880000000000003</v>
      </c>
      <c r="O393" s="31" t="s">
        <v>263</v>
      </c>
      <c r="P393" s="31">
        <v>20</v>
      </c>
      <c r="Q393" s="31">
        <v>258392.66</v>
      </c>
      <c r="R393" s="31">
        <v>326.3</v>
      </c>
      <c r="S393" s="31">
        <v>705.05</v>
      </c>
      <c r="T393" s="31">
        <v>27.31</v>
      </c>
      <c r="U393" s="31">
        <v>176575.21</v>
      </c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</row>
    <row r="394" spans="1:70" s="32" customFormat="1" ht="15">
      <c r="A394" s="34">
        <v>21</v>
      </c>
      <c r="B394" s="30">
        <v>2</v>
      </c>
      <c r="C394" s="30" t="s">
        <v>478</v>
      </c>
      <c r="D394" s="30" t="s">
        <v>245</v>
      </c>
      <c r="E394" s="30">
        <v>232.23</v>
      </c>
      <c r="F394" s="30">
        <v>673.66</v>
      </c>
      <c r="G394" s="30">
        <v>1055.6400000000001</v>
      </c>
      <c r="H394" s="30">
        <v>11.65</v>
      </c>
      <c r="I394" s="30">
        <v>9.69</v>
      </c>
      <c r="J394" s="30">
        <v>10.9</v>
      </c>
      <c r="K394" s="30">
        <v>13.81</v>
      </c>
      <c r="L394" s="30">
        <v>599.01</v>
      </c>
      <c r="M394" s="30">
        <v>0.30499999999999999</v>
      </c>
      <c r="N394" s="30">
        <v>11.31</v>
      </c>
      <c r="O394" s="34" t="s">
        <v>263</v>
      </c>
      <c r="P394" s="34">
        <v>19</v>
      </c>
      <c r="Q394" s="34">
        <v>426164.85</v>
      </c>
      <c r="R394" s="34">
        <v>728.12</v>
      </c>
      <c r="S394" s="34">
        <v>987.55</v>
      </c>
      <c r="T394" s="34">
        <v>16.670000000000002</v>
      </c>
      <c r="U394" s="34">
        <v>304598.89</v>
      </c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</row>
    <row r="395" spans="1:70" s="20" customFormat="1">
      <c r="A395" s="34">
        <v>21</v>
      </c>
      <c r="B395" s="44">
        <v>4</v>
      </c>
      <c r="C395" s="44" t="s">
        <v>478</v>
      </c>
      <c r="D395" s="44" t="s">
        <v>246</v>
      </c>
      <c r="E395" s="44">
        <v>300.24</v>
      </c>
      <c r="F395" s="44">
        <v>625.44000000000005</v>
      </c>
      <c r="G395" s="44">
        <v>1071.81</v>
      </c>
      <c r="H395" s="44">
        <v>17.46</v>
      </c>
      <c r="I395" s="44">
        <v>12.72</v>
      </c>
      <c r="J395" s="44">
        <v>16.96</v>
      </c>
      <c r="K395" s="44">
        <v>17.75</v>
      </c>
      <c r="L395" s="44">
        <v>789.81</v>
      </c>
      <c r="M395" s="44">
        <v>0.27500000000000002</v>
      </c>
      <c r="N395" s="44">
        <v>20.43</v>
      </c>
      <c r="O395" s="34" t="s">
        <v>256</v>
      </c>
      <c r="P395" s="30">
        <v>0</v>
      </c>
      <c r="Q395" s="30">
        <v>0</v>
      </c>
      <c r="R395" s="30">
        <v>0</v>
      </c>
      <c r="S395" s="30">
        <v>0</v>
      </c>
      <c r="T395" s="30">
        <v>0</v>
      </c>
      <c r="U395" s="30">
        <v>0</v>
      </c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</row>
    <row r="396" spans="1:70" s="32" customFormat="1" ht="15">
      <c r="A396" s="34">
        <v>21</v>
      </c>
      <c r="B396" s="30">
        <v>6</v>
      </c>
      <c r="C396" s="30" t="s">
        <v>478</v>
      </c>
      <c r="D396" s="30" t="s">
        <v>247</v>
      </c>
      <c r="E396" s="30">
        <v>85.37</v>
      </c>
      <c r="F396" s="30">
        <v>734.95</v>
      </c>
      <c r="G396" s="30">
        <v>994.45</v>
      </c>
      <c r="H396" s="30">
        <v>17.72</v>
      </c>
      <c r="I396" s="30">
        <v>6.06</v>
      </c>
      <c r="J396" s="30">
        <v>6.66</v>
      </c>
      <c r="K396" s="30">
        <v>11.83</v>
      </c>
      <c r="L396" s="30">
        <v>283.04000000000002</v>
      </c>
      <c r="M396" s="30">
        <v>0.33100000000000002</v>
      </c>
      <c r="N396" s="30">
        <v>6.82</v>
      </c>
      <c r="O396" s="30" t="s">
        <v>263</v>
      </c>
      <c r="P396" s="34">
        <v>19</v>
      </c>
      <c r="Q396" s="34">
        <v>426164.85</v>
      </c>
      <c r="R396" s="34">
        <v>728.12</v>
      </c>
      <c r="S396" s="34">
        <v>987.55</v>
      </c>
      <c r="T396" s="34">
        <v>16.670000000000002</v>
      </c>
      <c r="U396" s="34">
        <v>304598.89</v>
      </c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  <c r="BA396" s="35"/>
      <c r="BB396" s="35"/>
      <c r="BC396" s="35"/>
      <c r="BD396" s="35"/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</row>
    <row r="397" spans="1:70" s="32" customFormat="1" ht="15">
      <c r="A397" s="34">
        <v>21</v>
      </c>
      <c r="B397" s="30">
        <v>8</v>
      </c>
      <c r="C397" s="30" t="s">
        <v>478</v>
      </c>
      <c r="D397" s="30" t="s">
        <v>248</v>
      </c>
      <c r="E397" s="30">
        <v>94.77</v>
      </c>
      <c r="F397" s="30">
        <v>653.29999999999995</v>
      </c>
      <c r="G397" s="30">
        <v>995.18</v>
      </c>
      <c r="H397" s="30">
        <v>18.440000000000001</v>
      </c>
      <c r="I397" s="30">
        <v>8.48</v>
      </c>
      <c r="J397" s="30">
        <v>8.48</v>
      </c>
      <c r="K397" s="30">
        <v>11.83</v>
      </c>
      <c r="L397" s="30">
        <v>316.38</v>
      </c>
      <c r="M397" s="30">
        <v>0.318</v>
      </c>
      <c r="N397" s="30">
        <v>8.4700000000000006</v>
      </c>
      <c r="O397" s="30" t="s">
        <v>263</v>
      </c>
      <c r="P397" s="34">
        <v>19</v>
      </c>
      <c r="Q397" s="34">
        <v>426164.85</v>
      </c>
      <c r="R397" s="34">
        <v>728.12</v>
      </c>
      <c r="S397" s="34">
        <v>987.55</v>
      </c>
      <c r="T397" s="34">
        <v>16.670000000000002</v>
      </c>
      <c r="U397" s="34">
        <v>304598.89</v>
      </c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</row>
    <row r="398" spans="1:70" s="32" customFormat="1" ht="15">
      <c r="A398" s="34">
        <v>21</v>
      </c>
      <c r="B398" s="30">
        <v>10</v>
      </c>
      <c r="C398" s="30" t="s">
        <v>478</v>
      </c>
      <c r="D398" s="30" t="s">
        <v>250</v>
      </c>
      <c r="E398" s="30">
        <v>97.67</v>
      </c>
      <c r="F398" s="30">
        <v>670.3</v>
      </c>
      <c r="G398" s="30">
        <v>1093.99</v>
      </c>
      <c r="H398" s="30">
        <v>17.62</v>
      </c>
      <c r="I398" s="30">
        <v>12.11</v>
      </c>
      <c r="J398" s="30">
        <v>6.66</v>
      </c>
      <c r="K398" s="30">
        <v>9.86</v>
      </c>
      <c r="L398" s="30">
        <v>355.32</v>
      </c>
      <c r="M398" s="30">
        <v>0.28899999999999998</v>
      </c>
      <c r="N398" s="30">
        <v>12.07</v>
      </c>
      <c r="O398" s="30" t="s">
        <v>263</v>
      </c>
      <c r="P398" s="34">
        <v>19</v>
      </c>
      <c r="Q398" s="34">
        <v>426164.85</v>
      </c>
      <c r="R398" s="34">
        <v>728.12</v>
      </c>
      <c r="S398" s="34">
        <v>987.55</v>
      </c>
      <c r="T398" s="34">
        <v>16.670000000000002</v>
      </c>
      <c r="U398" s="34">
        <v>304598.89</v>
      </c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  <c r="BA398" s="35"/>
      <c r="BB398" s="35"/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</row>
    <row r="399" spans="1:70" s="32" customFormat="1" ht="15">
      <c r="A399" s="34">
        <v>21</v>
      </c>
      <c r="B399" s="30">
        <v>12</v>
      </c>
      <c r="C399" s="30" t="s">
        <v>478</v>
      </c>
      <c r="D399" s="30" t="s">
        <v>252</v>
      </c>
      <c r="E399" s="30">
        <v>496.3</v>
      </c>
      <c r="F399" s="30">
        <v>708.4</v>
      </c>
      <c r="G399" s="30">
        <v>1038.08</v>
      </c>
      <c r="H399" s="30">
        <v>15.33</v>
      </c>
      <c r="I399" s="30">
        <v>9.69</v>
      </c>
      <c r="J399" s="30">
        <v>16.96</v>
      </c>
      <c r="K399" s="30">
        <v>17.75</v>
      </c>
      <c r="L399" s="30">
        <v>1369.03</v>
      </c>
      <c r="M399" s="30">
        <v>0.221</v>
      </c>
      <c r="N399" s="30">
        <v>16.63</v>
      </c>
      <c r="O399" s="30" t="s">
        <v>263</v>
      </c>
      <c r="P399" s="34">
        <v>19</v>
      </c>
      <c r="Q399" s="34">
        <v>426164.85</v>
      </c>
      <c r="R399" s="34">
        <v>728.12</v>
      </c>
      <c r="S399" s="34">
        <v>987.55</v>
      </c>
      <c r="T399" s="34">
        <v>16.670000000000002</v>
      </c>
      <c r="U399" s="34">
        <v>304598.89</v>
      </c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</row>
    <row r="400" spans="1:70" s="32" customFormat="1" ht="15">
      <c r="A400" s="34">
        <v>21</v>
      </c>
      <c r="B400" s="30">
        <v>14</v>
      </c>
      <c r="C400" s="30" t="s">
        <v>478</v>
      </c>
      <c r="D400" s="30" t="s">
        <v>253</v>
      </c>
      <c r="E400" s="30">
        <v>200.4</v>
      </c>
      <c r="F400" s="30">
        <v>643.51</v>
      </c>
      <c r="G400" s="30">
        <v>1059.68</v>
      </c>
      <c r="H400" s="30">
        <v>14.12</v>
      </c>
      <c r="I400" s="30">
        <v>10.3</v>
      </c>
      <c r="J400" s="30">
        <v>9.09</v>
      </c>
      <c r="K400" s="30">
        <v>11.83</v>
      </c>
      <c r="L400" s="30">
        <v>535.57000000000005</v>
      </c>
      <c r="M400" s="30">
        <v>0.309</v>
      </c>
      <c r="N400" s="30">
        <v>9.89</v>
      </c>
      <c r="O400" s="30" t="s">
        <v>263</v>
      </c>
      <c r="P400" s="34">
        <v>19</v>
      </c>
      <c r="Q400" s="34">
        <v>426164.85</v>
      </c>
      <c r="R400" s="34">
        <v>728.12</v>
      </c>
      <c r="S400" s="34">
        <v>987.55</v>
      </c>
      <c r="T400" s="34">
        <v>16.670000000000002</v>
      </c>
      <c r="U400" s="34">
        <v>304598.89</v>
      </c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</row>
    <row r="401" spans="1:70" s="32" customFormat="1" ht="15">
      <c r="A401" s="34">
        <v>21</v>
      </c>
      <c r="B401" s="30">
        <v>16</v>
      </c>
      <c r="C401" s="30" t="s">
        <v>478</v>
      </c>
      <c r="D401" s="30" t="s">
        <v>254</v>
      </c>
      <c r="E401" s="30">
        <v>269.13</v>
      </c>
      <c r="F401" s="30">
        <v>664.16</v>
      </c>
      <c r="G401" s="30">
        <v>1065.78</v>
      </c>
      <c r="H401" s="30">
        <v>19.05</v>
      </c>
      <c r="I401" s="30">
        <v>10.3</v>
      </c>
      <c r="J401" s="30">
        <v>12.72</v>
      </c>
      <c r="K401" s="30">
        <v>11.83</v>
      </c>
      <c r="L401" s="30">
        <v>641.91999999999996</v>
      </c>
      <c r="M401" s="30">
        <v>0.314</v>
      </c>
      <c r="N401" s="30">
        <v>14.43</v>
      </c>
      <c r="O401" s="30" t="s">
        <v>263</v>
      </c>
      <c r="P401" s="34">
        <v>19</v>
      </c>
      <c r="Q401" s="34">
        <v>426164.85</v>
      </c>
      <c r="R401" s="34">
        <v>728.12</v>
      </c>
      <c r="S401" s="34">
        <v>987.55</v>
      </c>
      <c r="T401" s="34">
        <v>16.670000000000002</v>
      </c>
      <c r="U401" s="34">
        <v>304598.89</v>
      </c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</row>
    <row r="402" spans="1:70" s="32" customFormat="1" ht="15">
      <c r="A402" s="34">
        <v>21</v>
      </c>
      <c r="B402" s="30">
        <v>18</v>
      </c>
      <c r="C402" s="30" t="s">
        <v>478</v>
      </c>
      <c r="D402" s="30" t="s">
        <v>255</v>
      </c>
      <c r="E402" s="30">
        <v>171.46</v>
      </c>
      <c r="F402" s="30">
        <v>646.67999999999995</v>
      </c>
      <c r="G402" s="30">
        <v>1081.1199999999999</v>
      </c>
      <c r="H402" s="30">
        <v>18.03</v>
      </c>
      <c r="I402" s="30">
        <v>7.87</v>
      </c>
      <c r="J402" s="30">
        <v>10.9</v>
      </c>
      <c r="K402" s="30">
        <v>9.86</v>
      </c>
      <c r="L402" s="30">
        <v>546.36</v>
      </c>
      <c r="M402" s="30">
        <v>0.27300000000000002</v>
      </c>
      <c r="N402" s="30">
        <v>10.58</v>
      </c>
      <c r="O402" s="30" t="s">
        <v>263</v>
      </c>
      <c r="P402" s="34">
        <v>19</v>
      </c>
      <c r="Q402" s="34">
        <v>426164.85</v>
      </c>
      <c r="R402" s="34">
        <v>728.12</v>
      </c>
      <c r="S402" s="34">
        <v>987.55</v>
      </c>
      <c r="T402" s="34">
        <v>16.670000000000002</v>
      </c>
      <c r="U402" s="34">
        <v>304598.89</v>
      </c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</row>
    <row r="403" spans="1:70" s="32" customFormat="1" ht="15">
      <c r="A403" s="34">
        <v>21</v>
      </c>
      <c r="B403" s="30">
        <v>20</v>
      </c>
      <c r="C403" s="30" t="s">
        <v>478</v>
      </c>
      <c r="D403" s="30" t="s">
        <v>257</v>
      </c>
      <c r="E403" s="30">
        <v>259</v>
      </c>
      <c r="F403" s="30">
        <v>661.61</v>
      </c>
      <c r="G403" s="30">
        <v>1089.06</v>
      </c>
      <c r="H403" s="30">
        <v>16.22</v>
      </c>
      <c r="I403" s="30">
        <v>13.32</v>
      </c>
      <c r="J403" s="30">
        <v>7.87</v>
      </c>
      <c r="K403" s="30">
        <v>11.83</v>
      </c>
      <c r="L403" s="30">
        <v>791.97</v>
      </c>
      <c r="M403" s="30">
        <v>0.248</v>
      </c>
      <c r="N403" s="30">
        <v>13.37</v>
      </c>
      <c r="O403" s="30" t="s">
        <v>263</v>
      </c>
      <c r="P403" s="34">
        <v>19</v>
      </c>
      <c r="Q403" s="34">
        <v>426164.85</v>
      </c>
      <c r="R403" s="34">
        <v>728.12</v>
      </c>
      <c r="S403" s="34">
        <v>987.55</v>
      </c>
      <c r="T403" s="34">
        <v>16.670000000000002</v>
      </c>
      <c r="U403" s="34">
        <v>304598.89</v>
      </c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35"/>
      <c r="AV403" s="35"/>
      <c r="AW403" s="35"/>
      <c r="AX403" s="35"/>
      <c r="AY403" s="35"/>
      <c r="AZ403" s="35"/>
      <c r="BA403" s="35"/>
      <c r="BB403" s="35"/>
      <c r="BC403" s="35"/>
      <c r="BD403" s="35"/>
      <c r="BE403" s="35"/>
      <c r="BF403" s="35"/>
      <c r="BG403" s="35"/>
      <c r="BH403" s="35"/>
      <c r="BI403" s="35"/>
      <c r="BJ403" s="35"/>
      <c r="BK403" s="35"/>
      <c r="BL403" s="35"/>
      <c r="BM403" s="35"/>
      <c r="BN403" s="35"/>
      <c r="BO403" s="35"/>
      <c r="BP403" s="35"/>
      <c r="BQ403" s="35"/>
      <c r="BR403" s="35"/>
    </row>
    <row r="404" spans="1:70" s="32" customFormat="1" ht="15">
      <c r="A404" s="34">
        <v>21</v>
      </c>
      <c r="B404" s="30">
        <v>22</v>
      </c>
      <c r="C404" s="30" t="s">
        <v>478</v>
      </c>
      <c r="D404" s="30" t="s">
        <v>258</v>
      </c>
      <c r="E404" s="30">
        <v>73.790000000000006</v>
      </c>
      <c r="F404" s="30">
        <v>702.91</v>
      </c>
      <c r="G404" s="30">
        <v>981.54</v>
      </c>
      <c r="H404" s="30">
        <v>20.75</v>
      </c>
      <c r="I404" s="30">
        <v>10.3</v>
      </c>
      <c r="J404" s="30">
        <v>5.45</v>
      </c>
      <c r="K404" s="30">
        <v>7.89</v>
      </c>
      <c r="L404" s="30">
        <v>248.47</v>
      </c>
      <c r="M404" s="30">
        <v>0.34200000000000003</v>
      </c>
      <c r="N404" s="30">
        <v>9.99</v>
      </c>
      <c r="O404" s="30" t="s">
        <v>263</v>
      </c>
      <c r="P404" s="34">
        <v>19</v>
      </c>
      <c r="Q404" s="34">
        <v>426164.85</v>
      </c>
      <c r="R404" s="34">
        <v>728.12</v>
      </c>
      <c r="S404" s="34">
        <v>987.55</v>
      </c>
      <c r="T404" s="34">
        <v>16.670000000000002</v>
      </c>
      <c r="U404" s="34">
        <v>304598.89</v>
      </c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</row>
    <row r="405" spans="1:70" s="33" customFormat="1" thickBot="1">
      <c r="A405" s="31">
        <v>21</v>
      </c>
      <c r="B405" s="31">
        <v>24</v>
      </c>
      <c r="C405" s="31" t="s">
        <v>478</v>
      </c>
      <c r="D405" s="31" t="s">
        <v>308</v>
      </c>
      <c r="E405" s="31">
        <v>820.41</v>
      </c>
      <c r="F405" s="31">
        <v>683.09</v>
      </c>
      <c r="G405" s="31">
        <v>1030.44</v>
      </c>
      <c r="H405" s="31">
        <v>14.49</v>
      </c>
      <c r="I405" s="31">
        <v>14.53</v>
      </c>
      <c r="J405" s="31">
        <v>17.57</v>
      </c>
      <c r="K405" s="31">
        <v>19.72</v>
      </c>
      <c r="L405" s="31">
        <v>1745.52</v>
      </c>
      <c r="M405" s="31">
        <v>0.24299999999999999</v>
      </c>
      <c r="N405" s="31">
        <v>17.579999999999998</v>
      </c>
      <c r="O405" s="31" t="s">
        <v>263</v>
      </c>
      <c r="P405" s="31">
        <v>19</v>
      </c>
      <c r="Q405" s="31">
        <v>426164.85</v>
      </c>
      <c r="R405" s="31">
        <v>728.12</v>
      </c>
      <c r="S405" s="31">
        <v>987.55</v>
      </c>
      <c r="T405" s="31">
        <v>16.670000000000002</v>
      </c>
      <c r="U405" s="31">
        <v>304598.89</v>
      </c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  <c r="AT405" s="35"/>
      <c r="AU405" s="35"/>
      <c r="AV405" s="35"/>
      <c r="AW405" s="35"/>
      <c r="AX405" s="35"/>
      <c r="AY405" s="35"/>
      <c r="AZ405" s="35"/>
      <c r="BA405" s="35"/>
      <c r="BB405" s="35"/>
      <c r="BC405" s="35"/>
      <c r="BD405" s="35"/>
      <c r="BE405" s="35"/>
      <c r="BF405" s="35"/>
      <c r="BG405" s="35"/>
      <c r="BH405" s="35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</row>
    <row r="406" spans="1:70" s="32" customFormat="1" ht="15">
      <c r="A406" s="34">
        <v>21</v>
      </c>
      <c r="B406" s="30">
        <v>26</v>
      </c>
      <c r="C406" s="30" t="s">
        <v>478</v>
      </c>
      <c r="D406" s="30" t="s">
        <v>309</v>
      </c>
      <c r="E406" s="30">
        <v>109.24</v>
      </c>
      <c r="F406" s="30">
        <v>485.42</v>
      </c>
      <c r="G406" s="30">
        <v>1061.3900000000001</v>
      </c>
      <c r="H406" s="30">
        <v>23.78</v>
      </c>
      <c r="I406" s="30">
        <v>8.48</v>
      </c>
      <c r="J406" s="30">
        <v>7.87</v>
      </c>
      <c r="K406" s="30">
        <v>9.86</v>
      </c>
      <c r="L406" s="30">
        <v>373.24</v>
      </c>
      <c r="M406" s="30">
        <v>0.29599999999999999</v>
      </c>
      <c r="N406" s="30">
        <v>8.83</v>
      </c>
      <c r="O406" s="30" t="s">
        <v>263</v>
      </c>
      <c r="P406" s="37">
        <v>21</v>
      </c>
      <c r="Q406" s="37">
        <v>63761.84</v>
      </c>
      <c r="R406" s="37">
        <v>482.8</v>
      </c>
      <c r="S406" s="37">
        <v>1055.67</v>
      </c>
      <c r="T406" s="37">
        <v>23.62</v>
      </c>
      <c r="U406" s="37">
        <v>46944.4</v>
      </c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5"/>
      <c r="BH406" s="35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</row>
    <row r="407" spans="1:70" s="32" customFormat="1" ht="15">
      <c r="A407" s="34">
        <v>21</v>
      </c>
      <c r="B407" s="30">
        <v>28</v>
      </c>
      <c r="C407" s="30" t="s">
        <v>478</v>
      </c>
      <c r="D407" s="30" t="s">
        <v>310</v>
      </c>
      <c r="E407" s="30">
        <v>137.46</v>
      </c>
      <c r="F407" s="30">
        <v>483.9</v>
      </c>
      <c r="G407" s="30">
        <v>1042.46</v>
      </c>
      <c r="H407" s="30">
        <v>32.53</v>
      </c>
      <c r="I407" s="30">
        <v>7.87</v>
      </c>
      <c r="J407" s="30">
        <v>6.66</v>
      </c>
      <c r="K407" s="30">
        <v>9.86</v>
      </c>
      <c r="L407" s="30">
        <v>340.36</v>
      </c>
      <c r="M407" s="30">
        <v>0.378</v>
      </c>
      <c r="N407" s="30">
        <v>8.64</v>
      </c>
      <c r="O407" s="30" t="s">
        <v>263</v>
      </c>
      <c r="P407" s="34">
        <v>21</v>
      </c>
      <c r="Q407" s="34">
        <v>63761.84</v>
      </c>
      <c r="R407" s="34">
        <v>482.8</v>
      </c>
      <c r="S407" s="34">
        <v>1055.67</v>
      </c>
      <c r="T407" s="34">
        <v>23.62</v>
      </c>
      <c r="U407" s="34">
        <v>46944.4</v>
      </c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/>
      <c r="BB407" s="35"/>
      <c r="BC407" s="35"/>
      <c r="BD407" s="35"/>
      <c r="BE407" s="35"/>
      <c r="BF407" s="35"/>
      <c r="BG407" s="35"/>
      <c r="BH407" s="35"/>
      <c r="BI407" s="35"/>
      <c r="BJ407" s="35"/>
      <c r="BK407" s="35"/>
      <c r="BL407" s="35"/>
      <c r="BM407" s="35"/>
      <c r="BN407" s="35"/>
      <c r="BO407" s="35"/>
      <c r="BP407" s="35"/>
      <c r="BQ407" s="35"/>
      <c r="BR407" s="35"/>
    </row>
    <row r="408" spans="1:70" s="32" customFormat="1" ht="15">
      <c r="A408" s="34">
        <v>21</v>
      </c>
      <c r="B408" s="30">
        <v>30</v>
      </c>
      <c r="C408" s="30" t="s">
        <v>478</v>
      </c>
      <c r="D408" s="30" t="s">
        <v>311</v>
      </c>
      <c r="E408" s="30">
        <v>207.63</v>
      </c>
      <c r="F408" s="30">
        <v>510.57</v>
      </c>
      <c r="G408" s="30">
        <v>1050.72</v>
      </c>
      <c r="H408" s="30">
        <v>28.59</v>
      </c>
      <c r="I408" s="30">
        <v>8.48</v>
      </c>
      <c r="J408" s="30">
        <v>10.9</v>
      </c>
      <c r="K408" s="30">
        <v>11.83</v>
      </c>
      <c r="L408" s="30">
        <v>490.71</v>
      </c>
      <c r="M408" s="30">
        <v>0.34599999999999997</v>
      </c>
      <c r="N408" s="30">
        <v>11.92</v>
      </c>
      <c r="O408" s="30" t="s">
        <v>263</v>
      </c>
      <c r="P408" s="34">
        <v>21</v>
      </c>
      <c r="Q408" s="34">
        <v>63761.84</v>
      </c>
      <c r="R408" s="34">
        <v>482.8</v>
      </c>
      <c r="S408" s="34">
        <v>1055.67</v>
      </c>
      <c r="T408" s="34">
        <v>23.62</v>
      </c>
      <c r="U408" s="34">
        <v>46944.4</v>
      </c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</row>
    <row r="409" spans="1:70" s="32" customFormat="1" ht="15">
      <c r="A409" s="34">
        <v>21</v>
      </c>
      <c r="B409" s="30">
        <v>32</v>
      </c>
      <c r="C409" s="30" t="s">
        <v>478</v>
      </c>
      <c r="D409" s="30" t="s">
        <v>312</v>
      </c>
      <c r="E409" s="30">
        <v>138.91</v>
      </c>
      <c r="F409" s="30">
        <v>488.91</v>
      </c>
      <c r="G409" s="30">
        <v>1056.01</v>
      </c>
      <c r="H409" s="30">
        <v>32.69</v>
      </c>
      <c r="I409" s="30">
        <v>6.66</v>
      </c>
      <c r="J409" s="30">
        <v>9.69</v>
      </c>
      <c r="K409" s="30">
        <v>11.83</v>
      </c>
      <c r="L409" s="30">
        <v>405.89</v>
      </c>
      <c r="M409" s="30">
        <v>0.32</v>
      </c>
      <c r="N409" s="30">
        <v>10.36</v>
      </c>
      <c r="O409" s="30" t="s">
        <v>263</v>
      </c>
      <c r="P409" s="34">
        <v>21</v>
      </c>
      <c r="Q409" s="34">
        <v>63761.84</v>
      </c>
      <c r="R409" s="34">
        <v>482.8</v>
      </c>
      <c r="S409" s="34">
        <v>1055.67</v>
      </c>
      <c r="T409" s="34">
        <v>23.62</v>
      </c>
      <c r="U409" s="34">
        <v>46944.4</v>
      </c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</row>
    <row r="410" spans="1:70" s="33" customFormat="1" thickBot="1">
      <c r="A410" s="31">
        <v>21</v>
      </c>
      <c r="B410" s="31">
        <v>34</v>
      </c>
      <c r="C410" s="31" t="s">
        <v>478</v>
      </c>
      <c r="D410" s="31" t="s">
        <v>420</v>
      </c>
      <c r="E410" s="31">
        <v>262.62</v>
      </c>
      <c r="F410" s="31">
        <v>498.49</v>
      </c>
      <c r="G410" s="31">
        <v>1062.3499999999999</v>
      </c>
      <c r="H410" s="31">
        <v>30.58</v>
      </c>
      <c r="I410" s="31">
        <v>11.51</v>
      </c>
      <c r="J410" s="31">
        <v>10.3</v>
      </c>
      <c r="K410" s="31">
        <v>17.75</v>
      </c>
      <c r="L410" s="31">
        <v>620.1</v>
      </c>
      <c r="M410" s="31">
        <v>0.32</v>
      </c>
      <c r="N410" s="31">
        <v>11.66</v>
      </c>
      <c r="O410" s="31" t="s">
        <v>263</v>
      </c>
      <c r="P410" s="31">
        <v>21</v>
      </c>
      <c r="Q410" s="31">
        <v>63761.84</v>
      </c>
      <c r="R410" s="31">
        <v>482.8</v>
      </c>
      <c r="S410" s="31">
        <v>1055.67</v>
      </c>
      <c r="T410" s="31">
        <v>23.62</v>
      </c>
      <c r="U410" s="31">
        <v>46944.4</v>
      </c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</row>
    <row r="411" spans="1:70" s="32" customFormat="1" ht="15">
      <c r="A411" s="37">
        <v>22</v>
      </c>
      <c r="B411" s="30">
        <v>2</v>
      </c>
      <c r="C411" s="30" t="s">
        <v>479</v>
      </c>
      <c r="D411" s="30" t="s">
        <v>235</v>
      </c>
      <c r="E411" s="30">
        <v>374.74</v>
      </c>
      <c r="F411" s="30">
        <v>854.59</v>
      </c>
      <c r="G411" s="30">
        <v>1163.52</v>
      </c>
      <c r="H411" s="30">
        <v>22.76</v>
      </c>
      <c r="I411" s="30">
        <v>8.48</v>
      </c>
      <c r="J411" s="30">
        <v>9.09</v>
      </c>
      <c r="K411" s="30">
        <v>13.81</v>
      </c>
      <c r="L411" s="30">
        <v>473.43</v>
      </c>
      <c r="M411" s="30">
        <v>0.53100000000000003</v>
      </c>
      <c r="N411" s="30">
        <v>9.2200000000000006</v>
      </c>
      <c r="O411" s="37" t="s">
        <v>263</v>
      </c>
      <c r="P411" s="37">
        <v>22</v>
      </c>
      <c r="Q411" s="37">
        <v>446618.66</v>
      </c>
      <c r="R411" s="37">
        <v>754.57</v>
      </c>
      <c r="S411" s="37">
        <v>1198.6400000000001</v>
      </c>
      <c r="T411" s="37">
        <v>17.989999999999998</v>
      </c>
      <c r="U411" s="37">
        <v>294885.78999999998</v>
      </c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</row>
    <row r="412" spans="1:70" s="32" customFormat="1" ht="15">
      <c r="A412" s="34">
        <v>22</v>
      </c>
      <c r="B412" s="30">
        <v>4</v>
      </c>
      <c r="C412" s="30" t="s">
        <v>479</v>
      </c>
      <c r="D412" s="30" t="s">
        <v>394</v>
      </c>
      <c r="E412" s="30">
        <v>324.82</v>
      </c>
      <c r="F412" s="30">
        <v>830.07</v>
      </c>
      <c r="G412" s="30">
        <v>1180.3699999999999</v>
      </c>
      <c r="H412" s="30">
        <v>23.49</v>
      </c>
      <c r="I412" s="30">
        <v>7.87</v>
      </c>
      <c r="J412" s="30">
        <v>8.48</v>
      </c>
      <c r="K412" s="30">
        <v>17.75</v>
      </c>
      <c r="L412" s="30">
        <v>438.79</v>
      </c>
      <c r="M412" s="30">
        <v>0.52100000000000002</v>
      </c>
      <c r="N412" s="30">
        <v>10.07</v>
      </c>
      <c r="O412" s="34" t="s">
        <v>263</v>
      </c>
      <c r="P412" s="34">
        <v>22</v>
      </c>
      <c r="Q412" s="34">
        <v>446618.66</v>
      </c>
      <c r="R412" s="34">
        <v>754.57</v>
      </c>
      <c r="S412" s="34">
        <v>1198.6400000000001</v>
      </c>
      <c r="T412" s="34">
        <v>17.989999999999998</v>
      </c>
      <c r="U412" s="34">
        <v>294885.78999999998</v>
      </c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</row>
    <row r="413" spans="1:70" s="32" customFormat="1" ht="15">
      <c r="A413" s="34">
        <v>22</v>
      </c>
      <c r="B413" s="30">
        <v>6</v>
      </c>
      <c r="C413" s="30" t="s">
        <v>479</v>
      </c>
      <c r="D413" s="30" t="s">
        <v>233</v>
      </c>
      <c r="E413" s="30">
        <v>458.66</v>
      </c>
      <c r="F413" s="30">
        <v>783.65</v>
      </c>
      <c r="G413" s="30">
        <v>1183.8499999999999</v>
      </c>
      <c r="H413" s="30">
        <v>21.7</v>
      </c>
      <c r="I413" s="30">
        <v>9.69</v>
      </c>
      <c r="J413" s="30">
        <v>10.3</v>
      </c>
      <c r="K413" s="30">
        <v>21.69</v>
      </c>
      <c r="L413" s="30">
        <v>647.02</v>
      </c>
      <c r="M413" s="30">
        <v>0.44500000000000001</v>
      </c>
      <c r="N413" s="30">
        <v>18.84</v>
      </c>
      <c r="O413" s="34" t="s">
        <v>263</v>
      </c>
      <c r="P413" s="34">
        <v>22</v>
      </c>
      <c r="Q413" s="34">
        <v>446618.66</v>
      </c>
      <c r="R413" s="34">
        <v>754.57</v>
      </c>
      <c r="S413" s="34">
        <v>1198.6400000000001</v>
      </c>
      <c r="T413" s="34">
        <v>17.989999999999998</v>
      </c>
      <c r="U413" s="34">
        <v>294885.78999999998</v>
      </c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  <c r="BA413" s="35"/>
      <c r="BB413" s="35"/>
      <c r="BC413" s="35"/>
      <c r="BD413" s="35"/>
      <c r="BE413" s="35"/>
      <c r="BF413" s="35"/>
      <c r="BG413" s="35"/>
      <c r="BH413" s="35"/>
      <c r="BI413" s="35"/>
      <c r="BJ413" s="35"/>
      <c r="BK413" s="35"/>
      <c r="BL413" s="35"/>
      <c r="BM413" s="35"/>
      <c r="BN413" s="35"/>
      <c r="BO413" s="35"/>
      <c r="BP413" s="35"/>
      <c r="BQ413" s="35"/>
      <c r="BR413" s="35"/>
    </row>
    <row r="414" spans="1:70" s="33" customFormat="1" thickBot="1">
      <c r="A414" s="31">
        <v>22</v>
      </c>
      <c r="B414" s="31">
        <v>8</v>
      </c>
      <c r="C414" s="31" t="s">
        <v>479</v>
      </c>
      <c r="D414" s="31" t="s">
        <v>234</v>
      </c>
      <c r="E414" s="31">
        <v>725.61</v>
      </c>
      <c r="F414" s="31">
        <v>809.66</v>
      </c>
      <c r="G414" s="31">
        <v>1130.3499999999999</v>
      </c>
      <c r="H414" s="31">
        <v>18.89</v>
      </c>
      <c r="I414" s="31">
        <v>8.48</v>
      </c>
      <c r="J414" s="31">
        <v>11.51</v>
      </c>
      <c r="K414" s="31">
        <v>21.69</v>
      </c>
      <c r="L414" s="31">
        <v>773.21</v>
      </c>
      <c r="M414" s="31">
        <v>0.505</v>
      </c>
      <c r="N414" s="31">
        <v>14.46</v>
      </c>
      <c r="O414" s="31" t="s">
        <v>263</v>
      </c>
      <c r="P414" s="31">
        <v>22</v>
      </c>
      <c r="Q414" s="31">
        <v>446618.66</v>
      </c>
      <c r="R414" s="31">
        <v>754.57</v>
      </c>
      <c r="S414" s="31">
        <v>1198.6400000000001</v>
      </c>
      <c r="T414" s="31">
        <v>17.989999999999998</v>
      </c>
      <c r="U414" s="31">
        <v>294885.78999999998</v>
      </c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</row>
    <row r="415" spans="1:70" s="32" customFormat="1" ht="15">
      <c r="A415" s="37">
        <v>23</v>
      </c>
      <c r="B415" s="30">
        <v>2</v>
      </c>
      <c r="C415" s="30" t="s">
        <v>479</v>
      </c>
      <c r="D415" s="30" t="s">
        <v>209</v>
      </c>
      <c r="E415" s="30">
        <v>339.29</v>
      </c>
      <c r="F415" s="30">
        <v>751.33</v>
      </c>
      <c r="G415" s="30">
        <v>1214.46</v>
      </c>
      <c r="H415" s="30">
        <v>10.88</v>
      </c>
      <c r="I415" s="30">
        <v>11.51</v>
      </c>
      <c r="J415" s="30">
        <v>9.69</v>
      </c>
      <c r="K415" s="30">
        <v>13.81</v>
      </c>
      <c r="L415" s="30">
        <v>865.25</v>
      </c>
      <c r="M415" s="30">
        <v>0.27200000000000002</v>
      </c>
      <c r="N415" s="30">
        <v>11.48</v>
      </c>
      <c r="O415" s="37" t="s">
        <v>263</v>
      </c>
      <c r="P415" s="37">
        <v>22</v>
      </c>
      <c r="Q415" s="37">
        <v>446618.66</v>
      </c>
      <c r="R415" s="37">
        <v>754.57</v>
      </c>
      <c r="S415" s="37">
        <v>1198.6400000000001</v>
      </c>
      <c r="T415" s="37">
        <v>17.989999999999998</v>
      </c>
      <c r="U415" s="37">
        <v>294885.78999999998</v>
      </c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</row>
    <row r="416" spans="1:70" s="32" customFormat="1" ht="15">
      <c r="A416" s="34">
        <v>23</v>
      </c>
      <c r="B416" s="30">
        <v>4</v>
      </c>
      <c r="C416" s="30" t="s">
        <v>479</v>
      </c>
      <c r="D416" s="30" t="s">
        <v>210</v>
      </c>
      <c r="E416" s="30">
        <v>92.6</v>
      </c>
      <c r="F416" s="30">
        <v>735.87</v>
      </c>
      <c r="G416" s="30">
        <v>1211.98</v>
      </c>
      <c r="H416" s="30">
        <v>10.28</v>
      </c>
      <c r="I416" s="30">
        <v>6.66</v>
      </c>
      <c r="J416" s="30">
        <v>7.27</v>
      </c>
      <c r="K416" s="30">
        <v>11.83</v>
      </c>
      <c r="L416" s="30">
        <v>296.5</v>
      </c>
      <c r="M416" s="30">
        <v>0.33400000000000002</v>
      </c>
      <c r="N416" s="30">
        <v>7.55</v>
      </c>
      <c r="O416" s="34" t="s">
        <v>263</v>
      </c>
      <c r="P416" s="34">
        <v>22</v>
      </c>
      <c r="Q416" s="34">
        <v>446618.66</v>
      </c>
      <c r="R416" s="34">
        <v>754.57</v>
      </c>
      <c r="S416" s="34">
        <v>1198.6400000000001</v>
      </c>
      <c r="T416" s="34">
        <v>17.989999999999998</v>
      </c>
      <c r="U416" s="34">
        <v>294885.78999999998</v>
      </c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/>
      <c r="BB416" s="35"/>
      <c r="BC416" s="35"/>
      <c r="BD416" s="35"/>
      <c r="BE416" s="35"/>
      <c r="BF416" s="35"/>
      <c r="BG416" s="35"/>
      <c r="BH416" s="35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</row>
    <row r="417" spans="1:70" s="32" customFormat="1" ht="15">
      <c r="A417" s="34">
        <v>23</v>
      </c>
      <c r="B417" s="30">
        <v>6</v>
      </c>
      <c r="C417" s="30" t="s">
        <v>479</v>
      </c>
      <c r="D417" s="30" t="s">
        <v>211</v>
      </c>
      <c r="E417" s="30">
        <v>282.14</v>
      </c>
      <c r="F417" s="30">
        <v>776.49</v>
      </c>
      <c r="G417" s="30">
        <v>1240.56</v>
      </c>
      <c r="H417" s="30">
        <v>14.28</v>
      </c>
      <c r="I417" s="30">
        <v>10.9</v>
      </c>
      <c r="J417" s="30">
        <v>10.9</v>
      </c>
      <c r="K417" s="30">
        <v>11.83</v>
      </c>
      <c r="L417" s="30">
        <v>664.69</v>
      </c>
      <c r="M417" s="30">
        <v>0.313</v>
      </c>
      <c r="N417" s="30">
        <v>12.88</v>
      </c>
      <c r="O417" s="34" t="s">
        <v>263</v>
      </c>
      <c r="P417" s="34">
        <v>22</v>
      </c>
      <c r="Q417" s="34">
        <v>446618.66</v>
      </c>
      <c r="R417" s="34">
        <v>754.57</v>
      </c>
      <c r="S417" s="34">
        <v>1198.6400000000001</v>
      </c>
      <c r="T417" s="34">
        <v>17.989999999999998</v>
      </c>
      <c r="U417" s="34">
        <v>294885.78999999998</v>
      </c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</row>
    <row r="418" spans="1:70" s="32" customFormat="1" ht="15">
      <c r="A418" s="34">
        <v>23</v>
      </c>
      <c r="B418" s="30">
        <v>8</v>
      </c>
      <c r="C418" s="30" t="s">
        <v>479</v>
      </c>
      <c r="D418" s="30" t="s">
        <v>241</v>
      </c>
      <c r="E418" s="30">
        <v>516.53</v>
      </c>
      <c r="F418" s="30">
        <v>763.76</v>
      </c>
      <c r="G418" s="30">
        <v>1206.8599999999999</v>
      </c>
      <c r="H418" s="30">
        <v>18.579999999999998</v>
      </c>
      <c r="I418" s="30">
        <v>16.350000000000001</v>
      </c>
      <c r="J418" s="30">
        <v>9.69</v>
      </c>
      <c r="K418" s="30">
        <v>13.81</v>
      </c>
      <c r="L418" s="30">
        <v>1078.32</v>
      </c>
      <c r="M418" s="30">
        <v>0.28899999999999998</v>
      </c>
      <c r="N418" s="30">
        <v>15.85</v>
      </c>
      <c r="O418" s="34" t="s">
        <v>263</v>
      </c>
      <c r="P418" s="34">
        <v>22</v>
      </c>
      <c r="Q418" s="34">
        <v>446618.66</v>
      </c>
      <c r="R418" s="34">
        <v>754.57</v>
      </c>
      <c r="S418" s="34">
        <v>1198.6400000000001</v>
      </c>
      <c r="T418" s="34">
        <v>17.989999999999998</v>
      </c>
      <c r="U418" s="34">
        <v>294885.78999999998</v>
      </c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/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</row>
    <row r="419" spans="1:70" s="32" customFormat="1" ht="15">
      <c r="A419" s="34">
        <v>23</v>
      </c>
      <c r="B419" s="30">
        <v>10</v>
      </c>
      <c r="C419" s="30" t="s">
        <v>479</v>
      </c>
      <c r="D419" s="30" t="s">
        <v>242</v>
      </c>
      <c r="E419" s="30">
        <v>253.2</v>
      </c>
      <c r="F419" s="30">
        <v>809.78</v>
      </c>
      <c r="G419" s="30">
        <v>1130.17</v>
      </c>
      <c r="H419" s="30">
        <v>18.079999999999998</v>
      </c>
      <c r="I419" s="30">
        <v>6.06</v>
      </c>
      <c r="J419" s="30">
        <v>9.09</v>
      </c>
      <c r="K419" s="30">
        <v>13.81</v>
      </c>
      <c r="L419" s="30">
        <v>394.8</v>
      </c>
      <c r="M419" s="30">
        <v>0.49</v>
      </c>
      <c r="N419" s="30">
        <v>9.43</v>
      </c>
      <c r="O419" s="34" t="s">
        <v>263</v>
      </c>
      <c r="P419" s="34">
        <v>22</v>
      </c>
      <c r="Q419" s="34">
        <v>446618.66</v>
      </c>
      <c r="R419" s="34">
        <v>754.57</v>
      </c>
      <c r="S419" s="34">
        <v>1198.6400000000001</v>
      </c>
      <c r="T419" s="34">
        <v>17.989999999999998</v>
      </c>
      <c r="U419" s="34">
        <v>294885.78999999998</v>
      </c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</row>
    <row r="420" spans="1:70" s="32" customFormat="1" ht="15">
      <c r="A420" s="34">
        <v>23</v>
      </c>
      <c r="B420" s="30">
        <v>12</v>
      </c>
      <c r="C420" s="30" t="s">
        <v>479</v>
      </c>
      <c r="D420" s="30" t="s">
        <v>243</v>
      </c>
      <c r="E420" s="30">
        <v>348.7</v>
      </c>
      <c r="F420" s="30">
        <v>837.64</v>
      </c>
      <c r="G420" s="30">
        <v>1161.1199999999999</v>
      </c>
      <c r="H420" s="30">
        <v>10.73</v>
      </c>
      <c r="I420" s="30">
        <v>13.32</v>
      </c>
      <c r="J420" s="30">
        <v>10.9</v>
      </c>
      <c r="K420" s="30">
        <v>13.81</v>
      </c>
      <c r="L420" s="30">
        <v>815.7</v>
      </c>
      <c r="M420" s="30">
        <v>0.29399999999999998</v>
      </c>
      <c r="N420" s="30">
        <v>13.75</v>
      </c>
      <c r="O420" s="34" t="s">
        <v>263</v>
      </c>
      <c r="P420" s="34">
        <v>22</v>
      </c>
      <c r="Q420" s="34">
        <v>446618.66</v>
      </c>
      <c r="R420" s="34">
        <v>754.57</v>
      </c>
      <c r="S420" s="34">
        <v>1198.6400000000001</v>
      </c>
      <c r="T420" s="34">
        <v>17.989999999999998</v>
      </c>
      <c r="U420" s="34">
        <v>294885.78999999998</v>
      </c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</row>
    <row r="421" spans="1:70" s="32" customFormat="1" ht="15">
      <c r="A421" s="34">
        <v>23</v>
      </c>
      <c r="B421" s="30">
        <v>14</v>
      </c>
      <c r="C421" s="30" t="s">
        <v>479</v>
      </c>
      <c r="D421" s="30" t="s">
        <v>244</v>
      </c>
      <c r="E421" s="30">
        <v>277.8</v>
      </c>
      <c r="F421" s="30">
        <v>768.06</v>
      </c>
      <c r="G421" s="30">
        <v>1249.4100000000001</v>
      </c>
      <c r="H421" s="30">
        <v>15.39</v>
      </c>
      <c r="I421" s="30">
        <v>12.72</v>
      </c>
      <c r="J421" s="30">
        <v>8.48</v>
      </c>
      <c r="K421" s="30">
        <v>11.83</v>
      </c>
      <c r="L421" s="30">
        <v>733.85</v>
      </c>
      <c r="M421" s="30">
        <v>0.28100000000000003</v>
      </c>
      <c r="N421" s="30">
        <v>12.8</v>
      </c>
      <c r="O421" s="34" t="s">
        <v>263</v>
      </c>
      <c r="P421" s="34">
        <v>22</v>
      </c>
      <c r="Q421" s="34">
        <v>446618.66</v>
      </c>
      <c r="R421" s="34">
        <v>754.57</v>
      </c>
      <c r="S421" s="34">
        <v>1198.6400000000001</v>
      </c>
      <c r="T421" s="34">
        <v>17.989999999999998</v>
      </c>
      <c r="U421" s="34">
        <v>294885.78999999998</v>
      </c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</row>
    <row r="422" spans="1:70" s="32" customFormat="1" ht="15">
      <c r="A422" s="34">
        <v>23</v>
      </c>
      <c r="B422" s="30">
        <v>16</v>
      </c>
      <c r="C422" s="30" t="s">
        <v>479</v>
      </c>
      <c r="D422" s="30" t="s">
        <v>307</v>
      </c>
      <c r="E422" s="30">
        <v>736.46</v>
      </c>
      <c r="F422" s="30">
        <v>783.05</v>
      </c>
      <c r="G422" s="30">
        <v>1210.48</v>
      </c>
      <c r="H422" s="30">
        <v>16.16</v>
      </c>
      <c r="I422" s="30">
        <v>12.72</v>
      </c>
      <c r="J422" s="30">
        <v>15.14</v>
      </c>
      <c r="K422" s="30">
        <v>13.81</v>
      </c>
      <c r="L422" s="30">
        <v>1372.49</v>
      </c>
      <c r="M422" s="30">
        <v>0.28699999999999998</v>
      </c>
      <c r="N422" s="30">
        <v>15.87</v>
      </c>
      <c r="O422" s="34" t="s">
        <v>263</v>
      </c>
      <c r="P422" s="34">
        <v>22</v>
      </c>
      <c r="Q422" s="34">
        <v>446618.66</v>
      </c>
      <c r="R422" s="34">
        <v>754.57</v>
      </c>
      <c r="S422" s="34">
        <v>1198.6400000000001</v>
      </c>
      <c r="T422" s="34">
        <v>17.989999999999998</v>
      </c>
      <c r="U422" s="34">
        <v>294885.78999999998</v>
      </c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</row>
    <row r="423" spans="1:70" s="32" customFormat="1" ht="15">
      <c r="A423" s="34">
        <v>23</v>
      </c>
      <c r="B423" s="30">
        <v>18</v>
      </c>
      <c r="C423" s="30" t="s">
        <v>479</v>
      </c>
      <c r="D423" s="30" t="s">
        <v>274</v>
      </c>
      <c r="E423" s="30">
        <v>553.42999999999995</v>
      </c>
      <c r="F423" s="30">
        <v>774.48</v>
      </c>
      <c r="G423" s="30">
        <v>1222.54</v>
      </c>
      <c r="H423" s="30">
        <v>16.23</v>
      </c>
      <c r="I423" s="30">
        <v>14.54</v>
      </c>
      <c r="J423" s="30">
        <v>11.51</v>
      </c>
      <c r="K423" s="30">
        <v>15.78</v>
      </c>
      <c r="L423" s="30">
        <v>1126.82</v>
      </c>
      <c r="M423" s="30">
        <v>0.28899999999999998</v>
      </c>
      <c r="N423" s="30">
        <v>14.75</v>
      </c>
      <c r="O423" s="34" t="s">
        <v>263</v>
      </c>
      <c r="P423" s="34">
        <v>22</v>
      </c>
      <c r="Q423" s="34">
        <v>446618.66</v>
      </c>
      <c r="R423" s="34">
        <v>754.57</v>
      </c>
      <c r="S423" s="34">
        <v>1198.6400000000001</v>
      </c>
      <c r="T423" s="34">
        <v>17.989999999999998</v>
      </c>
      <c r="U423" s="34">
        <v>294885.78999999998</v>
      </c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  <c r="AT423" s="35"/>
      <c r="AU423" s="35"/>
      <c r="AV423" s="35"/>
      <c r="AW423" s="35"/>
      <c r="AX423" s="35"/>
      <c r="AY423" s="35"/>
      <c r="AZ423" s="35"/>
      <c r="BA423" s="35"/>
      <c r="BB423" s="35"/>
      <c r="BC423" s="35"/>
      <c r="BD423" s="35"/>
      <c r="BE423" s="35"/>
      <c r="BF423" s="35"/>
      <c r="BG423" s="35"/>
      <c r="BH423" s="35"/>
      <c r="BI423" s="35"/>
      <c r="BJ423" s="35"/>
      <c r="BK423" s="35"/>
      <c r="BL423" s="35"/>
      <c r="BM423" s="35"/>
      <c r="BN423" s="35"/>
      <c r="BO423" s="35"/>
      <c r="BP423" s="35"/>
      <c r="BQ423" s="35"/>
      <c r="BR423" s="35"/>
    </row>
    <row r="424" spans="1:70" s="32" customFormat="1" ht="15">
      <c r="A424" s="34">
        <v>23</v>
      </c>
      <c r="B424" s="30">
        <v>20</v>
      </c>
      <c r="C424" s="30" t="s">
        <v>479</v>
      </c>
      <c r="D424" s="30" t="s">
        <v>275</v>
      </c>
      <c r="E424" s="30">
        <v>495.55</v>
      </c>
      <c r="F424" s="30">
        <v>783.04</v>
      </c>
      <c r="G424" s="30">
        <v>1189.77</v>
      </c>
      <c r="H424" s="30">
        <v>15.32</v>
      </c>
      <c r="I424" s="30">
        <v>10.3</v>
      </c>
      <c r="J424" s="30">
        <v>16.350000000000001</v>
      </c>
      <c r="K424" s="30">
        <v>17.75</v>
      </c>
      <c r="L424" s="30">
        <v>1243.8800000000001</v>
      </c>
      <c r="M424" s="30">
        <v>0.24299999999999999</v>
      </c>
      <c r="N424" s="30">
        <v>15.92</v>
      </c>
      <c r="O424" s="34" t="s">
        <v>263</v>
      </c>
      <c r="P424" s="34">
        <v>22</v>
      </c>
      <c r="Q424" s="34">
        <v>446618.66</v>
      </c>
      <c r="R424" s="34">
        <v>754.57</v>
      </c>
      <c r="S424" s="34">
        <v>1198.6400000000001</v>
      </c>
      <c r="T424" s="34">
        <v>17.989999999999998</v>
      </c>
      <c r="U424" s="34">
        <v>294885.78999999998</v>
      </c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/>
      <c r="BC424" s="35"/>
      <c r="BD424" s="35"/>
      <c r="BE424" s="35"/>
      <c r="BF424" s="35"/>
      <c r="BG424" s="35"/>
      <c r="BH424" s="35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</row>
    <row r="425" spans="1:70" s="33" customFormat="1" thickBot="1">
      <c r="A425" s="31">
        <v>23</v>
      </c>
      <c r="B425" s="31">
        <v>22</v>
      </c>
      <c r="C425" s="31" t="s">
        <v>479</v>
      </c>
      <c r="D425" s="31" t="s">
        <v>276</v>
      </c>
      <c r="E425" s="31">
        <v>1006.3</v>
      </c>
      <c r="F425" s="31">
        <v>723.47</v>
      </c>
      <c r="G425" s="31">
        <v>1191.44</v>
      </c>
      <c r="H425" s="31">
        <v>23.97</v>
      </c>
      <c r="I425" s="31">
        <v>14.54</v>
      </c>
      <c r="J425" s="31">
        <v>15.75</v>
      </c>
      <c r="K425" s="31">
        <v>15.78</v>
      </c>
      <c r="L425" s="31">
        <v>1504.53</v>
      </c>
      <c r="M425" s="31">
        <v>0.32300000000000001</v>
      </c>
      <c r="N425" s="31">
        <v>18.95</v>
      </c>
      <c r="O425" s="31" t="s">
        <v>263</v>
      </c>
      <c r="P425" s="31">
        <v>22</v>
      </c>
      <c r="Q425" s="31">
        <v>446618.66</v>
      </c>
      <c r="R425" s="31">
        <v>754.57</v>
      </c>
      <c r="S425" s="31">
        <v>1198.6400000000001</v>
      </c>
      <c r="T425" s="31">
        <v>17.989999999999998</v>
      </c>
      <c r="U425" s="31">
        <v>294885.78999999998</v>
      </c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  <c r="AP425" s="35"/>
      <c r="AQ425" s="35"/>
      <c r="AR425" s="35"/>
      <c r="AS425" s="35"/>
      <c r="AT425" s="35"/>
      <c r="AU425" s="35"/>
      <c r="AV425" s="35"/>
      <c r="AW425" s="35"/>
      <c r="AX425" s="35"/>
      <c r="AY425" s="35"/>
      <c r="AZ425" s="35"/>
      <c r="BA425" s="35"/>
      <c r="BB425" s="35"/>
      <c r="BC425" s="35"/>
      <c r="BD425" s="35"/>
      <c r="BE425" s="35"/>
      <c r="BF425" s="35"/>
      <c r="BG425" s="35"/>
      <c r="BH425" s="35"/>
      <c r="BI425" s="35"/>
      <c r="BJ425" s="35"/>
      <c r="BK425" s="35"/>
      <c r="BL425" s="35"/>
      <c r="BM425" s="35"/>
      <c r="BN425" s="35"/>
      <c r="BO425" s="35"/>
      <c r="BP425" s="35"/>
      <c r="BQ425" s="35"/>
      <c r="BR425" s="35"/>
    </row>
    <row r="426" spans="1:70" s="38" customFormat="1">
      <c r="A426" s="34">
        <v>24</v>
      </c>
      <c r="B426" s="37">
        <v>2</v>
      </c>
      <c r="C426" s="37" t="s">
        <v>479</v>
      </c>
      <c r="D426" s="37" t="s">
        <v>260</v>
      </c>
      <c r="E426" s="37">
        <v>555.6</v>
      </c>
      <c r="F426" s="37">
        <v>472.14</v>
      </c>
      <c r="G426" s="37">
        <v>942.84</v>
      </c>
      <c r="H426" s="37">
        <v>10.23</v>
      </c>
      <c r="I426" s="37">
        <v>12.72</v>
      </c>
      <c r="J426" s="37">
        <v>10.9</v>
      </c>
      <c r="K426" s="37">
        <v>11.83</v>
      </c>
      <c r="L426" s="37">
        <v>743.12</v>
      </c>
      <c r="M426" s="37">
        <v>0.44</v>
      </c>
      <c r="N426" s="37">
        <v>13.1</v>
      </c>
      <c r="O426" s="37" t="s">
        <v>263</v>
      </c>
      <c r="P426" s="37">
        <v>23</v>
      </c>
      <c r="Q426" s="47">
        <v>156969.57999999999</v>
      </c>
      <c r="R426" s="47">
        <v>453.82</v>
      </c>
      <c r="S426" s="47">
        <v>901.18</v>
      </c>
      <c r="T426" s="47">
        <v>17.87</v>
      </c>
      <c r="U426" s="47">
        <v>124829.79</v>
      </c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</row>
    <row r="427" spans="1:70" s="33" customFormat="1" ht="17" thickBot="1">
      <c r="A427" s="31">
        <v>24</v>
      </c>
      <c r="B427" s="31">
        <v>4</v>
      </c>
      <c r="C427" s="31" t="s">
        <v>479</v>
      </c>
      <c r="D427" s="31" t="s">
        <v>261</v>
      </c>
      <c r="E427" s="31">
        <v>1040.3</v>
      </c>
      <c r="F427" s="31">
        <v>450.21</v>
      </c>
      <c r="G427" s="31">
        <v>934.67</v>
      </c>
      <c r="H427" s="31">
        <v>11.91</v>
      </c>
      <c r="I427" s="31">
        <v>13.93</v>
      </c>
      <c r="J427" s="31">
        <v>13.93</v>
      </c>
      <c r="K427" s="31">
        <v>15.78</v>
      </c>
      <c r="L427" s="31">
        <v>1104.08</v>
      </c>
      <c r="M427" s="31">
        <v>0.45</v>
      </c>
      <c r="N427" s="31">
        <v>16.02</v>
      </c>
      <c r="O427" s="31" t="s">
        <v>263</v>
      </c>
      <c r="P427" s="31">
        <v>23</v>
      </c>
      <c r="Q427" s="46">
        <v>156969.57999999999</v>
      </c>
      <c r="R427" s="46">
        <v>453.82</v>
      </c>
      <c r="S427" s="46">
        <v>901.18</v>
      </c>
      <c r="T427" s="46">
        <v>17.87</v>
      </c>
      <c r="U427" s="46">
        <v>124829.79</v>
      </c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/>
      <c r="BB427" s="35"/>
      <c r="BC427" s="35"/>
      <c r="BD427" s="35"/>
      <c r="BE427" s="35"/>
      <c r="BF427" s="35"/>
      <c r="BG427" s="35"/>
      <c r="BH427" s="35"/>
      <c r="BI427" s="35"/>
      <c r="BJ427" s="35"/>
      <c r="BK427" s="35"/>
      <c r="BL427" s="35"/>
      <c r="BM427" s="35"/>
      <c r="BN427" s="35"/>
      <c r="BO427" s="35"/>
      <c r="BP427" s="35"/>
      <c r="BQ427" s="35"/>
      <c r="BR427" s="35"/>
    </row>
    <row r="428" spans="1:70" s="30" customFormat="1">
      <c r="A428" s="37">
        <v>25</v>
      </c>
      <c r="B428" s="30">
        <v>2</v>
      </c>
      <c r="C428" s="30" t="s">
        <v>486</v>
      </c>
      <c r="D428" s="30" t="s">
        <v>260</v>
      </c>
      <c r="E428" s="30">
        <v>73.06</v>
      </c>
      <c r="F428" s="30">
        <v>932.13</v>
      </c>
      <c r="G428" s="30">
        <v>1105.53</v>
      </c>
      <c r="H428" s="30">
        <v>3.57</v>
      </c>
      <c r="I428" s="30">
        <v>3.63</v>
      </c>
      <c r="J428" s="30">
        <v>10.9</v>
      </c>
      <c r="K428" s="30">
        <v>7.89</v>
      </c>
      <c r="L428" s="30">
        <v>191.47</v>
      </c>
      <c r="M428" s="30">
        <v>0.441</v>
      </c>
      <c r="N428" s="30">
        <v>10.64</v>
      </c>
      <c r="O428" s="34" t="s">
        <v>203</v>
      </c>
      <c r="P428" s="30">
        <v>0</v>
      </c>
      <c r="Q428" s="44">
        <v>0</v>
      </c>
      <c r="R428" s="44">
        <v>0</v>
      </c>
      <c r="S428" s="44">
        <v>0</v>
      </c>
      <c r="T428" s="44">
        <v>0</v>
      </c>
      <c r="U428" s="44">
        <v>0</v>
      </c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34"/>
      <c r="BL428" s="34"/>
      <c r="BM428" s="34"/>
      <c r="BN428" s="34"/>
      <c r="BO428" s="34"/>
      <c r="BP428" s="34"/>
      <c r="BQ428" s="34"/>
      <c r="BR428" s="34"/>
    </row>
    <row r="429" spans="1:70" s="20" customFormat="1">
      <c r="A429" s="45">
        <v>25</v>
      </c>
      <c r="B429" s="44">
        <v>6</v>
      </c>
      <c r="C429" s="44" t="s">
        <v>486</v>
      </c>
      <c r="D429" s="44" t="s">
        <v>262</v>
      </c>
      <c r="E429" s="44">
        <v>172.89</v>
      </c>
      <c r="F429" s="44">
        <v>1013.33</v>
      </c>
      <c r="G429" s="44">
        <v>1623.56</v>
      </c>
      <c r="H429" s="44">
        <v>5.45</v>
      </c>
      <c r="I429" s="44">
        <v>9.69</v>
      </c>
      <c r="J429" s="44">
        <v>7.27</v>
      </c>
      <c r="K429" s="44">
        <v>11.83</v>
      </c>
      <c r="L429" s="44">
        <v>344.6</v>
      </c>
      <c r="M429" s="44">
        <v>0.436</v>
      </c>
      <c r="N429" s="44">
        <v>10.220000000000001</v>
      </c>
      <c r="O429" s="44"/>
      <c r="P429" s="30">
        <v>0</v>
      </c>
      <c r="Q429" s="44">
        <v>0</v>
      </c>
      <c r="R429" s="44">
        <v>0</v>
      </c>
      <c r="S429" s="44">
        <v>0</v>
      </c>
      <c r="T429" s="44">
        <v>0</v>
      </c>
      <c r="U429" s="44">
        <v>0</v>
      </c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</row>
    <row r="430" spans="1:70" s="20" customFormat="1">
      <c r="A430" s="45">
        <v>25</v>
      </c>
      <c r="B430" s="44">
        <v>8</v>
      </c>
      <c r="C430" s="44" t="s">
        <v>486</v>
      </c>
      <c r="D430" s="44" t="s">
        <v>264</v>
      </c>
      <c r="E430" s="44">
        <v>99.83</v>
      </c>
      <c r="F430" s="44">
        <v>729.42</v>
      </c>
      <c r="G430" s="44">
        <v>1226.04</v>
      </c>
      <c r="H430" s="44">
        <v>5.46</v>
      </c>
      <c r="I430" s="44">
        <v>7.27</v>
      </c>
      <c r="J430" s="44">
        <v>7.87</v>
      </c>
      <c r="K430" s="44">
        <v>9.86</v>
      </c>
      <c r="L430" s="44">
        <v>220.97</v>
      </c>
      <c r="M430" s="44">
        <v>0.47099999999999997</v>
      </c>
      <c r="N430" s="44">
        <v>10.050000000000001</v>
      </c>
      <c r="O430" s="44"/>
      <c r="P430" s="30">
        <v>0</v>
      </c>
      <c r="Q430" s="44">
        <v>0</v>
      </c>
      <c r="R430" s="44">
        <v>0</v>
      </c>
      <c r="S430" s="44">
        <v>0</v>
      </c>
      <c r="T430" s="44">
        <v>0</v>
      </c>
      <c r="U430" s="44">
        <v>0</v>
      </c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</row>
    <row r="431" spans="1:70" s="20" customFormat="1">
      <c r="A431" s="45">
        <v>25</v>
      </c>
      <c r="B431" s="44">
        <v>10</v>
      </c>
      <c r="C431" s="44" t="s">
        <v>486</v>
      </c>
      <c r="D431" s="44" t="s">
        <v>265</v>
      </c>
      <c r="E431" s="44">
        <v>697.36</v>
      </c>
      <c r="F431" s="44">
        <v>822.54</v>
      </c>
      <c r="G431" s="44">
        <v>1317.25</v>
      </c>
      <c r="H431" s="44">
        <v>8.57</v>
      </c>
      <c r="I431" s="44">
        <v>17.559999999999999</v>
      </c>
      <c r="J431" s="44">
        <v>23.62</v>
      </c>
      <c r="K431" s="44">
        <v>15.78</v>
      </c>
      <c r="L431" s="44">
        <v>1105.28</v>
      </c>
      <c r="M431" s="44">
        <v>0.34399999999999997</v>
      </c>
      <c r="N431" s="44">
        <v>25</v>
      </c>
      <c r="O431" s="44"/>
      <c r="P431" s="30">
        <v>0</v>
      </c>
      <c r="Q431" s="44">
        <v>0</v>
      </c>
      <c r="R431" s="44">
        <v>0</v>
      </c>
      <c r="S431" s="44">
        <v>0</v>
      </c>
      <c r="T431" s="44">
        <v>0</v>
      </c>
      <c r="U431" s="44">
        <v>0</v>
      </c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</row>
    <row r="432" spans="1:70" s="20" customFormat="1">
      <c r="A432" s="45">
        <v>25</v>
      </c>
      <c r="B432" s="44">
        <v>14</v>
      </c>
      <c r="C432" s="44" t="s">
        <v>486</v>
      </c>
      <c r="D432" s="44" t="s">
        <v>267</v>
      </c>
      <c r="E432" s="44">
        <v>123.7</v>
      </c>
      <c r="F432" s="44">
        <v>966.69</v>
      </c>
      <c r="G432" s="44">
        <v>1494.34</v>
      </c>
      <c r="H432" s="44">
        <v>7.88</v>
      </c>
      <c r="I432" s="44">
        <v>7.87</v>
      </c>
      <c r="J432" s="44">
        <v>9.69</v>
      </c>
      <c r="K432" s="44">
        <v>9.86</v>
      </c>
      <c r="L432" s="44">
        <v>348.2</v>
      </c>
      <c r="M432" s="44">
        <v>0.34499999999999997</v>
      </c>
      <c r="N432" s="44">
        <v>11.69</v>
      </c>
      <c r="O432" s="44"/>
      <c r="P432" s="30">
        <v>0</v>
      </c>
      <c r="Q432" s="44">
        <v>0</v>
      </c>
      <c r="R432" s="44">
        <v>0</v>
      </c>
      <c r="S432" s="44">
        <v>0</v>
      </c>
      <c r="T432" s="44">
        <v>0</v>
      </c>
      <c r="U432" s="44">
        <v>0</v>
      </c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</row>
    <row r="433" spans="1:70" s="20" customFormat="1">
      <c r="A433" s="45">
        <v>25</v>
      </c>
      <c r="B433" s="44">
        <v>18</v>
      </c>
      <c r="C433" s="44" t="s">
        <v>486</v>
      </c>
      <c r="D433" s="44" t="s">
        <v>268</v>
      </c>
      <c r="E433" s="44">
        <v>266.20999999999998</v>
      </c>
      <c r="F433" s="44">
        <v>829</v>
      </c>
      <c r="G433" s="44">
        <v>1509.91</v>
      </c>
      <c r="H433" s="44">
        <v>5.77</v>
      </c>
      <c r="I433" s="44">
        <v>10.3</v>
      </c>
      <c r="J433" s="44">
        <v>7.27</v>
      </c>
      <c r="K433" s="44">
        <v>11.83</v>
      </c>
      <c r="L433" s="44">
        <v>432.76</v>
      </c>
      <c r="M433" s="44">
        <v>0.46200000000000002</v>
      </c>
      <c r="N433" s="44">
        <v>10.89</v>
      </c>
      <c r="O433" s="44"/>
      <c r="P433" s="30">
        <v>0</v>
      </c>
      <c r="Q433" s="44">
        <v>0</v>
      </c>
      <c r="R433" s="44">
        <v>0</v>
      </c>
      <c r="S433" s="44">
        <v>0</v>
      </c>
      <c r="T433" s="44">
        <v>0</v>
      </c>
      <c r="U433" s="44">
        <v>0</v>
      </c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</row>
    <row r="434" spans="1:70" s="20" customFormat="1">
      <c r="A434" s="45">
        <v>25</v>
      </c>
      <c r="B434" s="44">
        <v>20</v>
      </c>
      <c r="C434" s="44" t="s">
        <v>486</v>
      </c>
      <c r="D434" s="44" t="s">
        <v>269</v>
      </c>
      <c r="E434" s="44">
        <v>143.22999999999999</v>
      </c>
      <c r="F434" s="44">
        <v>760.65</v>
      </c>
      <c r="G434" s="44">
        <v>1225.5999999999999</v>
      </c>
      <c r="H434" s="44">
        <v>5.71</v>
      </c>
      <c r="I434" s="44">
        <v>9.69</v>
      </c>
      <c r="J434" s="44">
        <v>6.66</v>
      </c>
      <c r="K434" s="44">
        <v>9.86</v>
      </c>
      <c r="L434" s="44">
        <v>314.76</v>
      </c>
      <c r="M434" s="44">
        <v>0.42099999999999999</v>
      </c>
      <c r="N434" s="44">
        <v>9.98</v>
      </c>
      <c r="O434" s="44"/>
      <c r="P434" s="30">
        <v>0</v>
      </c>
      <c r="Q434" s="44">
        <v>0</v>
      </c>
      <c r="R434" s="44">
        <v>0</v>
      </c>
      <c r="S434" s="44">
        <v>0</v>
      </c>
      <c r="T434" s="44">
        <v>0</v>
      </c>
      <c r="U434" s="44">
        <v>0</v>
      </c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</row>
    <row r="435" spans="1:70" s="20" customFormat="1">
      <c r="A435" s="45">
        <v>25</v>
      </c>
      <c r="B435" s="44">
        <v>22</v>
      </c>
      <c r="C435" s="44" t="s">
        <v>486</v>
      </c>
      <c r="D435" s="44" t="s">
        <v>270</v>
      </c>
      <c r="E435" s="44">
        <v>569.32000000000005</v>
      </c>
      <c r="F435" s="44">
        <v>1151.73</v>
      </c>
      <c r="G435" s="44">
        <v>1262.8800000000001</v>
      </c>
      <c r="H435" s="44">
        <v>11.26</v>
      </c>
      <c r="I435" s="44">
        <v>11.51</v>
      </c>
      <c r="J435" s="44">
        <v>11.51</v>
      </c>
      <c r="K435" s="44">
        <v>13.81</v>
      </c>
      <c r="L435" s="44">
        <v>701.76</v>
      </c>
      <c r="M435" s="44">
        <v>0.47299999999999998</v>
      </c>
      <c r="N435" s="44">
        <v>12.58</v>
      </c>
      <c r="O435" s="44"/>
      <c r="P435" s="30">
        <v>0</v>
      </c>
      <c r="Q435" s="44">
        <v>0</v>
      </c>
      <c r="R435" s="44">
        <v>0</v>
      </c>
      <c r="S435" s="44">
        <v>0</v>
      </c>
      <c r="T435" s="44">
        <v>0</v>
      </c>
      <c r="U435" s="44">
        <v>0</v>
      </c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</row>
    <row r="436" spans="1:70" s="20" customFormat="1">
      <c r="A436" s="45">
        <v>25</v>
      </c>
      <c r="B436" s="44">
        <v>26</v>
      </c>
      <c r="C436" s="44" t="s">
        <v>486</v>
      </c>
      <c r="D436" s="44" t="s">
        <v>272</v>
      </c>
      <c r="E436" s="44">
        <v>91.15</v>
      </c>
      <c r="F436" s="44">
        <v>859.28</v>
      </c>
      <c r="G436" s="44">
        <v>1534.51</v>
      </c>
      <c r="H436" s="44">
        <v>8.7200000000000006</v>
      </c>
      <c r="I436" s="44">
        <v>4.8499999999999996</v>
      </c>
      <c r="J436" s="44">
        <v>13.93</v>
      </c>
      <c r="K436" s="44">
        <v>7.89</v>
      </c>
      <c r="L436" s="44">
        <v>243.91</v>
      </c>
      <c r="M436" s="44">
        <v>0.40200000000000002</v>
      </c>
      <c r="N436" s="44">
        <v>13.52</v>
      </c>
      <c r="O436" s="44"/>
      <c r="P436" s="30">
        <v>0</v>
      </c>
      <c r="Q436" s="44">
        <v>0</v>
      </c>
      <c r="R436" s="44">
        <v>0</v>
      </c>
      <c r="S436" s="44">
        <v>0</v>
      </c>
      <c r="T436" s="44">
        <v>0</v>
      </c>
      <c r="U436" s="44">
        <v>0</v>
      </c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</row>
    <row r="437" spans="1:70" s="20" customFormat="1">
      <c r="A437" s="45">
        <v>25</v>
      </c>
      <c r="B437" s="44">
        <v>38</v>
      </c>
      <c r="C437" s="44" t="s">
        <v>486</v>
      </c>
      <c r="D437" s="44" t="s">
        <v>475</v>
      </c>
      <c r="E437" s="44">
        <v>164.21</v>
      </c>
      <c r="F437" s="44">
        <v>1101.56</v>
      </c>
      <c r="G437" s="44">
        <v>1641.24</v>
      </c>
      <c r="H437" s="44">
        <v>11.02</v>
      </c>
      <c r="I437" s="44">
        <v>9.08</v>
      </c>
      <c r="J437" s="44">
        <v>16.350000000000001</v>
      </c>
      <c r="K437" s="44">
        <v>9.86</v>
      </c>
      <c r="L437" s="44">
        <v>376.62</v>
      </c>
      <c r="M437" s="44">
        <v>0.38500000000000001</v>
      </c>
      <c r="N437" s="44">
        <v>17.989999999999998</v>
      </c>
      <c r="O437" s="44"/>
      <c r="P437" s="30">
        <v>0</v>
      </c>
      <c r="Q437" s="44">
        <v>0</v>
      </c>
      <c r="R437" s="44">
        <v>0</v>
      </c>
      <c r="S437" s="44">
        <v>0</v>
      </c>
      <c r="T437" s="44">
        <v>0</v>
      </c>
      <c r="U437" s="44">
        <v>0</v>
      </c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</row>
    <row r="438" spans="1:70" s="20" customFormat="1">
      <c r="A438" s="45">
        <v>25</v>
      </c>
      <c r="B438" s="44">
        <v>42</v>
      </c>
      <c r="C438" s="44" t="s">
        <v>486</v>
      </c>
      <c r="D438" s="44" t="s">
        <v>477</v>
      </c>
      <c r="E438" s="44">
        <v>321.91000000000003</v>
      </c>
      <c r="F438" s="44">
        <v>917.82</v>
      </c>
      <c r="G438" s="44">
        <v>1189.31</v>
      </c>
      <c r="H438" s="44">
        <v>12.28</v>
      </c>
      <c r="I438" s="44">
        <v>7.27</v>
      </c>
      <c r="J438" s="44">
        <v>18.170000000000002</v>
      </c>
      <c r="K438" s="44">
        <v>13.81</v>
      </c>
      <c r="L438" s="44">
        <v>564.99</v>
      </c>
      <c r="M438" s="44">
        <v>0.40200000000000002</v>
      </c>
      <c r="N438" s="44">
        <v>18.489999999999998</v>
      </c>
      <c r="O438" s="44" t="s">
        <v>256</v>
      </c>
      <c r="P438" s="30">
        <v>0</v>
      </c>
      <c r="Q438" s="44">
        <v>0</v>
      </c>
      <c r="R438" s="44">
        <v>0</v>
      </c>
      <c r="S438" s="44">
        <v>0</v>
      </c>
      <c r="T438" s="44">
        <v>0</v>
      </c>
      <c r="U438" s="44">
        <v>0</v>
      </c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</row>
    <row r="439" spans="1:70" s="20" customFormat="1">
      <c r="A439" s="45">
        <v>25</v>
      </c>
      <c r="B439" s="44">
        <v>44</v>
      </c>
      <c r="C439" s="44" t="s">
        <v>486</v>
      </c>
      <c r="D439" s="44" t="s">
        <v>480</v>
      </c>
      <c r="E439" s="44">
        <v>342.89</v>
      </c>
      <c r="F439" s="44">
        <v>913.38</v>
      </c>
      <c r="G439" s="44">
        <v>1217.08</v>
      </c>
      <c r="H439" s="44">
        <v>7.44</v>
      </c>
      <c r="I439" s="44">
        <v>10.3</v>
      </c>
      <c r="J439" s="44">
        <v>26.04</v>
      </c>
      <c r="K439" s="44">
        <v>11.83</v>
      </c>
      <c r="L439" s="44">
        <v>713.39</v>
      </c>
      <c r="M439" s="44">
        <v>0.33200000000000002</v>
      </c>
      <c r="N439" s="44">
        <v>26.97</v>
      </c>
      <c r="O439" s="44" t="s">
        <v>203</v>
      </c>
      <c r="P439" s="30">
        <v>0</v>
      </c>
      <c r="Q439" s="44">
        <v>0</v>
      </c>
      <c r="R439" s="44">
        <v>0</v>
      </c>
      <c r="S439" s="44">
        <v>0</v>
      </c>
      <c r="T439" s="44">
        <v>0</v>
      </c>
      <c r="U439" s="44">
        <v>0</v>
      </c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</row>
    <row r="440" spans="1:70" s="20" customFormat="1">
      <c r="A440" s="45">
        <v>25</v>
      </c>
      <c r="B440" s="44">
        <v>46</v>
      </c>
      <c r="C440" s="44" t="s">
        <v>486</v>
      </c>
      <c r="D440" s="44" t="s">
        <v>481</v>
      </c>
      <c r="E440" s="44">
        <v>992.51</v>
      </c>
      <c r="F440" s="44">
        <v>734.45</v>
      </c>
      <c r="G440" s="44">
        <v>1244.48</v>
      </c>
      <c r="H440" s="44">
        <v>6.42</v>
      </c>
      <c r="I440" s="44">
        <v>22.41</v>
      </c>
      <c r="J440" s="44">
        <v>31.49</v>
      </c>
      <c r="K440" s="44">
        <v>15.78</v>
      </c>
      <c r="L440" s="44">
        <v>1428.1</v>
      </c>
      <c r="M440" s="44">
        <v>0.33700000000000002</v>
      </c>
      <c r="N440" s="44">
        <v>33.700000000000003</v>
      </c>
      <c r="O440" s="44"/>
      <c r="P440" s="30">
        <v>0</v>
      </c>
      <c r="Q440" s="44">
        <v>0</v>
      </c>
      <c r="R440" s="44">
        <v>0</v>
      </c>
      <c r="S440" s="44">
        <v>0</v>
      </c>
      <c r="T440" s="44">
        <v>0</v>
      </c>
      <c r="U440" s="44">
        <v>0</v>
      </c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</row>
    <row r="441" spans="1:70" s="20" customFormat="1">
      <c r="A441" s="45">
        <v>25</v>
      </c>
      <c r="B441" s="44">
        <v>48</v>
      </c>
      <c r="C441" s="44" t="s">
        <v>486</v>
      </c>
      <c r="D441" s="44" t="s">
        <v>482</v>
      </c>
      <c r="E441" s="44">
        <v>358.81</v>
      </c>
      <c r="F441" s="44">
        <v>767.93</v>
      </c>
      <c r="G441" s="44">
        <v>1383.93</v>
      </c>
      <c r="H441" s="44">
        <v>10.49</v>
      </c>
      <c r="I441" s="44">
        <v>12.11</v>
      </c>
      <c r="J441" s="44">
        <v>10.3</v>
      </c>
      <c r="K441" s="44">
        <v>13.81</v>
      </c>
      <c r="L441" s="44">
        <v>557.64</v>
      </c>
      <c r="M441" s="44">
        <v>0.438</v>
      </c>
      <c r="N441" s="44">
        <v>15.37</v>
      </c>
      <c r="O441" s="44" t="s">
        <v>203</v>
      </c>
      <c r="P441" s="30">
        <v>0</v>
      </c>
      <c r="Q441" s="44">
        <v>0</v>
      </c>
      <c r="R441" s="44">
        <v>0</v>
      </c>
      <c r="S441" s="44">
        <v>0</v>
      </c>
      <c r="T441" s="44">
        <v>0</v>
      </c>
      <c r="U441" s="44">
        <v>0</v>
      </c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</row>
    <row r="442" spans="1:70" s="32" customFormat="1" ht="15">
      <c r="A442" s="34">
        <v>25</v>
      </c>
      <c r="B442" s="30">
        <v>54</v>
      </c>
      <c r="C442" s="30" t="s">
        <v>486</v>
      </c>
      <c r="D442" s="30" t="s">
        <v>485</v>
      </c>
      <c r="E442" s="30">
        <v>331.32</v>
      </c>
      <c r="F442" s="30">
        <v>856.48</v>
      </c>
      <c r="G442" s="30">
        <v>1132.69</v>
      </c>
      <c r="H442" s="30">
        <v>14.35</v>
      </c>
      <c r="I442" s="30">
        <v>12.11</v>
      </c>
      <c r="J442" s="30">
        <v>7.87</v>
      </c>
      <c r="K442" s="30">
        <v>11.83</v>
      </c>
      <c r="L442" s="30">
        <v>504.89</v>
      </c>
      <c r="M442" s="30">
        <v>0.45900000000000002</v>
      </c>
      <c r="N442" s="30">
        <v>12.26</v>
      </c>
      <c r="O442" s="30" t="s">
        <v>263</v>
      </c>
      <c r="P442" s="30">
        <v>25</v>
      </c>
      <c r="Q442" s="30">
        <v>276278.13</v>
      </c>
      <c r="R442" s="30">
        <v>865.31</v>
      </c>
      <c r="S442" s="30">
        <v>1113.3800000000001</v>
      </c>
      <c r="T442" s="30">
        <v>17.71</v>
      </c>
      <c r="U442" s="30">
        <v>192369.86</v>
      </c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  <c r="AT442" s="35"/>
      <c r="AU442" s="35"/>
      <c r="AV442" s="35"/>
      <c r="AW442" s="35"/>
      <c r="AX442" s="35"/>
      <c r="AY442" s="35"/>
      <c r="AZ442" s="35"/>
      <c r="BA442" s="35"/>
      <c r="BB442" s="35"/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/>
    </row>
    <row r="443" spans="1:70" s="20" customFormat="1">
      <c r="A443" s="45">
        <v>25</v>
      </c>
      <c r="B443" s="44">
        <v>56</v>
      </c>
      <c r="C443" s="44" t="s">
        <v>486</v>
      </c>
      <c r="D443" s="44" t="s">
        <v>487</v>
      </c>
      <c r="E443" s="44">
        <v>577.27</v>
      </c>
      <c r="F443" s="44">
        <v>720.59</v>
      </c>
      <c r="G443" s="44">
        <v>1198.8800000000001</v>
      </c>
      <c r="H443" s="44">
        <v>17.02</v>
      </c>
      <c r="I443" s="44">
        <v>12.11</v>
      </c>
      <c r="J443" s="44">
        <v>12.72</v>
      </c>
      <c r="K443" s="44">
        <v>17.75</v>
      </c>
      <c r="L443" s="44">
        <v>861.52</v>
      </c>
      <c r="M443" s="44">
        <v>0.38900000000000001</v>
      </c>
      <c r="N443" s="44">
        <v>16.989999999999998</v>
      </c>
      <c r="O443" s="44"/>
      <c r="P443" s="30">
        <v>0</v>
      </c>
      <c r="Q443" s="44">
        <v>0</v>
      </c>
      <c r="R443" s="44">
        <v>0</v>
      </c>
      <c r="S443" s="44">
        <v>0</v>
      </c>
      <c r="T443" s="44">
        <v>0</v>
      </c>
      <c r="U443" s="44">
        <v>0</v>
      </c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</row>
    <row r="444" spans="1:70" s="20" customFormat="1">
      <c r="A444" s="45">
        <v>25</v>
      </c>
      <c r="B444" s="44">
        <v>58</v>
      </c>
      <c r="C444" s="44" t="s">
        <v>486</v>
      </c>
      <c r="D444" s="44" t="s">
        <v>488</v>
      </c>
      <c r="E444" s="44">
        <v>2903.73</v>
      </c>
      <c r="F444" s="44">
        <v>976.46</v>
      </c>
      <c r="G444" s="44">
        <v>1332.84</v>
      </c>
      <c r="H444" s="44">
        <v>10.94</v>
      </c>
      <c r="I444" s="44">
        <v>34.520000000000003</v>
      </c>
      <c r="J444" s="44">
        <v>27.86</v>
      </c>
      <c r="K444" s="44">
        <v>21.69</v>
      </c>
      <c r="L444" s="44">
        <v>4124.47</v>
      </c>
      <c r="M444" s="44">
        <v>0.23899999999999999</v>
      </c>
      <c r="N444" s="44">
        <v>38.85</v>
      </c>
      <c r="O444" s="44" t="s">
        <v>251</v>
      </c>
      <c r="P444" s="30">
        <v>0</v>
      </c>
      <c r="Q444" s="44">
        <v>0</v>
      </c>
      <c r="R444" s="44">
        <v>0</v>
      </c>
      <c r="S444" s="44">
        <v>0</v>
      </c>
      <c r="T444" s="44">
        <v>0</v>
      </c>
      <c r="U444" s="44">
        <v>0</v>
      </c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</row>
    <row r="445" spans="1:70" s="20" customFormat="1">
      <c r="A445" s="45">
        <v>25</v>
      </c>
      <c r="B445" s="44">
        <v>62</v>
      </c>
      <c r="C445" s="44" t="s">
        <v>486</v>
      </c>
      <c r="D445" s="44" t="s">
        <v>489</v>
      </c>
      <c r="E445" s="44">
        <v>499.15</v>
      </c>
      <c r="F445" s="44">
        <v>945.09</v>
      </c>
      <c r="G445" s="44">
        <v>1391.41</v>
      </c>
      <c r="H445" s="44">
        <v>16.239999999999998</v>
      </c>
      <c r="I445" s="44">
        <v>6.06</v>
      </c>
      <c r="J445" s="44">
        <v>34.520000000000003</v>
      </c>
      <c r="K445" s="44">
        <v>11.83</v>
      </c>
      <c r="L445" s="44">
        <v>873.08</v>
      </c>
      <c r="M445" s="44">
        <v>0.34899999999999998</v>
      </c>
      <c r="N445" s="44">
        <v>34.43</v>
      </c>
      <c r="O445" s="44"/>
      <c r="P445" s="30">
        <v>0</v>
      </c>
      <c r="Q445" s="44">
        <v>0</v>
      </c>
      <c r="R445" s="44">
        <v>0</v>
      </c>
      <c r="S445" s="44">
        <v>0</v>
      </c>
      <c r="T445" s="44">
        <v>0</v>
      </c>
      <c r="U445" s="44">
        <v>0</v>
      </c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</row>
    <row r="446" spans="1:70" s="20" customFormat="1">
      <c r="A446" s="45">
        <v>25</v>
      </c>
      <c r="B446" s="44">
        <v>64</v>
      </c>
      <c r="C446" s="44" t="s">
        <v>486</v>
      </c>
      <c r="D446" s="44" t="s">
        <v>490</v>
      </c>
      <c r="E446" s="44">
        <v>1365.78</v>
      </c>
      <c r="F446" s="44">
        <v>1061.05</v>
      </c>
      <c r="G446" s="44">
        <v>1582.02</v>
      </c>
      <c r="H446" s="44">
        <v>13.26</v>
      </c>
      <c r="I446" s="44">
        <v>17.559999999999999</v>
      </c>
      <c r="J446" s="44">
        <v>35.130000000000003</v>
      </c>
      <c r="K446" s="44">
        <v>25.64</v>
      </c>
      <c r="L446" s="44">
        <v>1989.68</v>
      </c>
      <c r="M446" s="44">
        <v>0.29899999999999999</v>
      </c>
      <c r="N446" s="44">
        <v>38.51</v>
      </c>
      <c r="O446" s="44" t="s">
        <v>203</v>
      </c>
      <c r="P446" s="30">
        <v>0</v>
      </c>
      <c r="Q446" s="44">
        <v>0</v>
      </c>
      <c r="R446" s="44">
        <v>0</v>
      </c>
      <c r="S446" s="44">
        <v>0</v>
      </c>
      <c r="T446" s="44">
        <v>0</v>
      </c>
      <c r="U446" s="44">
        <v>0</v>
      </c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</row>
    <row r="447" spans="1:70" s="20" customFormat="1">
      <c r="A447" s="45">
        <v>25</v>
      </c>
      <c r="B447" s="44">
        <v>66</v>
      </c>
      <c r="C447" s="44" t="s">
        <v>486</v>
      </c>
      <c r="D447" s="44" t="s">
        <v>491</v>
      </c>
      <c r="E447" s="44">
        <v>238.72</v>
      </c>
      <c r="F447" s="44">
        <v>1163.73</v>
      </c>
      <c r="G447" s="44">
        <v>1642.38</v>
      </c>
      <c r="H447" s="44">
        <v>16.600000000000001</v>
      </c>
      <c r="I447" s="44">
        <v>8.48</v>
      </c>
      <c r="J447" s="44">
        <v>9.08</v>
      </c>
      <c r="K447" s="44">
        <v>11.83</v>
      </c>
      <c r="L447" s="44">
        <v>435.21</v>
      </c>
      <c r="M447" s="44">
        <v>0.42799999999999999</v>
      </c>
      <c r="N447" s="44">
        <v>9.9</v>
      </c>
      <c r="O447" s="44"/>
      <c r="P447" s="30">
        <v>0</v>
      </c>
      <c r="Q447" s="44">
        <v>0</v>
      </c>
      <c r="R447" s="44">
        <v>0</v>
      </c>
      <c r="S447" s="44">
        <v>0</v>
      </c>
      <c r="T447" s="44">
        <v>0</v>
      </c>
      <c r="U447" s="44">
        <v>0</v>
      </c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</row>
    <row r="448" spans="1:70" s="20" customFormat="1">
      <c r="A448" s="45">
        <v>25</v>
      </c>
      <c r="B448" s="44">
        <v>68</v>
      </c>
      <c r="C448" s="44" t="s">
        <v>486</v>
      </c>
      <c r="D448" s="44" t="s">
        <v>492</v>
      </c>
      <c r="E448" s="44">
        <v>795.74</v>
      </c>
      <c r="F448" s="44">
        <v>771.31</v>
      </c>
      <c r="G448" s="44">
        <v>1226.24</v>
      </c>
      <c r="H448" s="44">
        <v>12.97</v>
      </c>
      <c r="I448" s="44">
        <v>13.93</v>
      </c>
      <c r="J448" s="44">
        <v>19.989999999999998</v>
      </c>
      <c r="K448" s="44">
        <v>13.81</v>
      </c>
      <c r="L448" s="44">
        <v>984.14</v>
      </c>
      <c r="M448" s="44">
        <v>0.42199999999999999</v>
      </c>
      <c r="N448" s="44">
        <v>22.02</v>
      </c>
      <c r="O448" s="44"/>
      <c r="P448" s="30">
        <v>0</v>
      </c>
      <c r="Q448" s="44">
        <v>0</v>
      </c>
      <c r="R448" s="44">
        <v>0</v>
      </c>
      <c r="S448" s="44">
        <v>0</v>
      </c>
      <c r="T448" s="44">
        <v>0</v>
      </c>
      <c r="U448" s="44">
        <v>0</v>
      </c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</row>
    <row r="449" spans="1:70" s="32" customFormat="1" ht="15">
      <c r="A449" s="34">
        <v>25</v>
      </c>
      <c r="B449" s="30">
        <v>70</v>
      </c>
      <c r="C449" s="30" t="s">
        <v>486</v>
      </c>
      <c r="D449" s="30" t="s">
        <v>493</v>
      </c>
      <c r="E449" s="30">
        <v>1746.29</v>
      </c>
      <c r="F449" s="30">
        <v>927.09</v>
      </c>
      <c r="G449" s="30">
        <v>1286.51</v>
      </c>
      <c r="H449" s="30">
        <v>10.43</v>
      </c>
      <c r="I449" s="30">
        <v>12.11</v>
      </c>
      <c r="J449" s="30">
        <v>28.47</v>
      </c>
      <c r="K449" s="30">
        <v>19.72</v>
      </c>
      <c r="L449" s="30">
        <v>1983.36</v>
      </c>
      <c r="M449" s="30">
        <v>0.35399999999999998</v>
      </c>
      <c r="N449" s="30">
        <v>28.3</v>
      </c>
      <c r="O449" s="30" t="s">
        <v>263</v>
      </c>
      <c r="P449" s="30">
        <v>24</v>
      </c>
      <c r="Q449" s="30">
        <v>46432.17</v>
      </c>
      <c r="R449" s="30">
        <v>946.6</v>
      </c>
      <c r="S449" s="30">
        <v>1281.21</v>
      </c>
      <c r="T449" s="30">
        <v>17.43</v>
      </c>
      <c r="U449" s="30">
        <v>31952.53</v>
      </c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  <c r="AP449" s="35"/>
      <c r="AQ449" s="35"/>
      <c r="AR449" s="35"/>
      <c r="AS449" s="35"/>
      <c r="AT449" s="35"/>
      <c r="AU449" s="35"/>
      <c r="AV449" s="35"/>
      <c r="AW449" s="35"/>
      <c r="AX449" s="35"/>
      <c r="AY449" s="35"/>
      <c r="AZ449" s="35"/>
      <c r="BA449" s="35"/>
      <c r="BB449" s="35"/>
      <c r="BC449" s="35"/>
      <c r="BD449" s="35"/>
      <c r="BE449" s="35"/>
      <c r="BF449" s="35"/>
      <c r="BG449" s="35"/>
      <c r="BH449" s="35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</row>
    <row r="450" spans="1:70" s="20" customFormat="1">
      <c r="A450" s="45">
        <v>25</v>
      </c>
      <c r="B450" s="44">
        <v>76</v>
      </c>
      <c r="C450" s="44" t="s">
        <v>486</v>
      </c>
      <c r="D450" s="44" t="s">
        <v>494</v>
      </c>
      <c r="E450" s="44">
        <v>1157.44</v>
      </c>
      <c r="F450" s="44">
        <v>1110.3</v>
      </c>
      <c r="G450" s="44">
        <v>1485.69</v>
      </c>
      <c r="H450" s="44">
        <v>21</v>
      </c>
      <c r="I450" s="44">
        <v>30.28</v>
      </c>
      <c r="J450" s="44">
        <v>26.65</v>
      </c>
      <c r="K450" s="44">
        <v>17.75</v>
      </c>
      <c r="L450" s="44">
        <v>1721.69</v>
      </c>
      <c r="M450" s="44">
        <v>0.31</v>
      </c>
      <c r="N450" s="44">
        <v>38.74</v>
      </c>
      <c r="O450" s="44"/>
      <c r="P450" s="30">
        <v>0</v>
      </c>
      <c r="Q450" s="44">
        <v>0</v>
      </c>
      <c r="R450" s="44">
        <v>0</v>
      </c>
      <c r="S450" s="44">
        <v>0</v>
      </c>
      <c r="T450" s="44">
        <v>0</v>
      </c>
      <c r="U450" s="44">
        <v>0</v>
      </c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</row>
    <row r="451" spans="1:70" s="20" customFormat="1">
      <c r="A451" s="45">
        <v>25</v>
      </c>
      <c r="B451" s="44">
        <v>78</v>
      </c>
      <c r="C451" s="44" t="s">
        <v>486</v>
      </c>
      <c r="D451" s="44" t="s">
        <v>495</v>
      </c>
      <c r="E451" s="44">
        <v>101.28</v>
      </c>
      <c r="F451" s="44">
        <v>1140.8499999999999</v>
      </c>
      <c r="G451" s="44">
        <v>1637.71</v>
      </c>
      <c r="H451" s="44">
        <v>17.690000000000001</v>
      </c>
      <c r="I451" s="44">
        <v>7.27</v>
      </c>
      <c r="J451" s="44">
        <v>6.66</v>
      </c>
      <c r="K451" s="44">
        <v>9.86</v>
      </c>
      <c r="L451" s="44">
        <v>187.84</v>
      </c>
      <c r="M451" s="44">
        <v>0.55900000000000005</v>
      </c>
      <c r="N451" s="44">
        <v>7.39</v>
      </c>
      <c r="O451" s="44"/>
      <c r="P451" s="30">
        <v>0</v>
      </c>
      <c r="Q451" s="44">
        <v>0</v>
      </c>
      <c r="R451" s="44">
        <v>0</v>
      </c>
      <c r="S451" s="44">
        <v>0</v>
      </c>
      <c r="T451" s="44">
        <v>0</v>
      </c>
      <c r="U451" s="44">
        <v>0</v>
      </c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</row>
    <row r="452" spans="1:70" s="20" customFormat="1">
      <c r="A452" s="45">
        <v>25</v>
      </c>
      <c r="B452" s="44">
        <v>86</v>
      </c>
      <c r="C452" s="44" t="s">
        <v>486</v>
      </c>
      <c r="D452" s="44" t="s">
        <v>496</v>
      </c>
      <c r="E452" s="44">
        <v>160.59</v>
      </c>
      <c r="F452" s="44">
        <v>998.19</v>
      </c>
      <c r="G452" s="44">
        <v>1476.29</v>
      </c>
      <c r="H452" s="44">
        <v>20.329999999999998</v>
      </c>
      <c r="I452" s="44">
        <v>7.87</v>
      </c>
      <c r="J452" s="44">
        <v>7.87</v>
      </c>
      <c r="K452" s="44">
        <v>13.81</v>
      </c>
      <c r="L452" s="44">
        <v>376.52</v>
      </c>
      <c r="M452" s="44">
        <v>0.379</v>
      </c>
      <c r="N452" s="44">
        <v>12.96</v>
      </c>
      <c r="O452" s="44"/>
      <c r="P452" s="30">
        <v>0</v>
      </c>
      <c r="Q452" s="44">
        <v>0</v>
      </c>
      <c r="R452" s="44">
        <v>0</v>
      </c>
      <c r="S452" s="44">
        <v>0</v>
      </c>
      <c r="T452" s="44">
        <v>0</v>
      </c>
      <c r="U452" s="44">
        <v>0</v>
      </c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</row>
    <row r="453" spans="1:70" s="20" customFormat="1">
      <c r="A453" s="45">
        <v>25</v>
      </c>
      <c r="B453" s="44">
        <v>102</v>
      </c>
      <c r="C453" s="44" t="s">
        <v>486</v>
      </c>
      <c r="D453" s="44" t="s">
        <v>497</v>
      </c>
      <c r="E453" s="44">
        <v>1490.2</v>
      </c>
      <c r="F453" s="44">
        <v>1116.3599999999999</v>
      </c>
      <c r="G453" s="44">
        <v>1631.61</v>
      </c>
      <c r="H453" s="44">
        <v>21.46</v>
      </c>
      <c r="I453" s="44">
        <v>30.28</v>
      </c>
      <c r="J453" s="44">
        <v>26.04</v>
      </c>
      <c r="K453" s="44">
        <v>21.69</v>
      </c>
      <c r="L453" s="44">
        <v>1928.05</v>
      </c>
      <c r="M453" s="44">
        <v>0.32700000000000001</v>
      </c>
      <c r="N453" s="44">
        <v>36.950000000000003</v>
      </c>
      <c r="O453" s="44"/>
      <c r="P453" s="30">
        <v>0</v>
      </c>
      <c r="Q453" s="44">
        <v>0</v>
      </c>
      <c r="R453" s="44">
        <v>0</v>
      </c>
      <c r="S453" s="44">
        <v>0</v>
      </c>
      <c r="T453" s="44">
        <v>0</v>
      </c>
      <c r="U453" s="44">
        <v>0</v>
      </c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</row>
    <row r="454" spans="1:70" s="20" customFormat="1">
      <c r="A454" s="45">
        <v>25</v>
      </c>
      <c r="B454" s="44">
        <v>104</v>
      </c>
      <c r="C454" s="44" t="s">
        <v>486</v>
      </c>
      <c r="D454" s="44" t="s">
        <v>498</v>
      </c>
      <c r="E454" s="44">
        <v>917.27</v>
      </c>
      <c r="F454" s="44">
        <v>1109.8900000000001</v>
      </c>
      <c r="G454" s="44">
        <v>1670.31</v>
      </c>
      <c r="H454" s="44">
        <v>16.98</v>
      </c>
      <c r="I454" s="44">
        <v>15.75</v>
      </c>
      <c r="J454" s="44">
        <v>18.78</v>
      </c>
      <c r="K454" s="44">
        <v>17.75</v>
      </c>
      <c r="L454" s="44">
        <v>1128.03</v>
      </c>
      <c r="M454" s="44">
        <v>0.40500000000000003</v>
      </c>
      <c r="N454" s="44">
        <v>21.08</v>
      </c>
      <c r="O454" s="44"/>
      <c r="P454" s="30">
        <v>0</v>
      </c>
      <c r="Q454" s="44">
        <v>0</v>
      </c>
      <c r="R454" s="44">
        <v>0</v>
      </c>
      <c r="S454" s="44">
        <v>0</v>
      </c>
      <c r="T454" s="44">
        <v>0</v>
      </c>
      <c r="U454" s="44">
        <v>0</v>
      </c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</row>
    <row r="455" spans="1:70" s="20" customFormat="1">
      <c r="A455" s="45">
        <v>25</v>
      </c>
      <c r="B455" s="44">
        <v>106</v>
      </c>
      <c r="C455" s="44" t="s">
        <v>486</v>
      </c>
      <c r="D455" s="44" t="s">
        <v>499</v>
      </c>
      <c r="E455" s="44">
        <v>1497.44</v>
      </c>
      <c r="F455" s="44">
        <v>972.97</v>
      </c>
      <c r="G455" s="44">
        <v>1811.33</v>
      </c>
      <c r="H455" s="44">
        <v>21.92</v>
      </c>
      <c r="I455" s="44">
        <v>26.65</v>
      </c>
      <c r="J455" s="44">
        <v>33.92</v>
      </c>
      <c r="K455" s="44">
        <v>15.78</v>
      </c>
      <c r="L455" s="44">
        <v>2077.0700000000002</v>
      </c>
      <c r="M455" s="44">
        <v>0.30499999999999999</v>
      </c>
      <c r="N455" s="44">
        <v>41.52</v>
      </c>
      <c r="O455" s="44"/>
      <c r="P455" s="30">
        <v>0</v>
      </c>
      <c r="Q455" s="44">
        <v>0</v>
      </c>
      <c r="R455" s="44">
        <v>0</v>
      </c>
      <c r="S455" s="44">
        <v>0</v>
      </c>
      <c r="T455" s="44">
        <v>0</v>
      </c>
      <c r="U455" s="44">
        <v>0</v>
      </c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</row>
    <row r="456" spans="1:70" s="20" customFormat="1">
      <c r="A456" s="45">
        <v>25</v>
      </c>
      <c r="B456" s="44">
        <v>112</v>
      </c>
      <c r="C456" s="44" t="s">
        <v>486</v>
      </c>
      <c r="D456" s="44" t="s">
        <v>500</v>
      </c>
      <c r="E456" s="44">
        <v>89.7</v>
      </c>
      <c r="F456" s="44">
        <v>1034.3499999999999</v>
      </c>
      <c r="G456" s="44">
        <v>1595.02</v>
      </c>
      <c r="H456" s="44">
        <v>25.24</v>
      </c>
      <c r="I456" s="44">
        <v>5.45</v>
      </c>
      <c r="J456" s="44">
        <v>4.8499999999999996</v>
      </c>
      <c r="K456" s="44">
        <v>9.86</v>
      </c>
      <c r="L456" s="44">
        <v>168.18</v>
      </c>
      <c r="M456" s="44">
        <v>0.57599999999999996</v>
      </c>
      <c r="N456" s="44">
        <v>5.71</v>
      </c>
      <c r="O456" s="44"/>
      <c r="P456" s="30">
        <v>0</v>
      </c>
      <c r="Q456" s="44">
        <v>0</v>
      </c>
      <c r="R456" s="44">
        <v>0</v>
      </c>
      <c r="S456" s="44">
        <v>0</v>
      </c>
      <c r="T456" s="44">
        <v>0</v>
      </c>
      <c r="U456" s="44">
        <v>0</v>
      </c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</row>
    <row r="457" spans="1:70" s="20" customFormat="1">
      <c r="A457" s="45">
        <v>25</v>
      </c>
      <c r="B457" s="44">
        <v>116</v>
      </c>
      <c r="C457" s="44" t="s">
        <v>486</v>
      </c>
      <c r="D457" s="44" t="s">
        <v>501</v>
      </c>
      <c r="E457" s="44">
        <v>524.47</v>
      </c>
      <c r="F457" s="44">
        <v>1095.49</v>
      </c>
      <c r="G457" s="44">
        <v>1629.51</v>
      </c>
      <c r="H457" s="44">
        <v>30.49</v>
      </c>
      <c r="I457" s="44">
        <v>11.51</v>
      </c>
      <c r="J457" s="44">
        <v>12.11</v>
      </c>
      <c r="K457" s="44">
        <v>13.81</v>
      </c>
      <c r="L457" s="44">
        <v>642.15</v>
      </c>
      <c r="M457" s="44">
        <v>0.49</v>
      </c>
      <c r="N457" s="44">
        <v>14.01</v>
      </c>
      <c r="O457" s="44"/>
      <c r="P457" s="30">
        <v>0</v>
      </c>
      <c r="Q457" s="44">
        <v>0</v>
      </c>
      <c r="R457" s="44">
        <v>0</v>
      </c>
      <c r="S457" s="44">
        <v>0</v>
      </c>
      <c r="T457" s="44">
        <v>0</v>
      </c>
      <c r="U457" s="44">
        <v>0</v>
      </c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</row>
    <row r="458" spans="1:70" s="20" customFormat="1">
      <c r="A458" s="45">
        <v>25</v>
      </c>
      <c r="B458" s="44">
        <v>118</v>
      </c>
      <c r="C458" s="44" t="s">
        <v>486</v>
      </c>
      <c r="D458" s="44" t="s">
        <v>502</v>
      </c>
      <c r="E458" s="44">
        <v>94.04</v>
      </c>
      <c r="F458" s="44">
        <v>1065</v>
      </c>
      <c r="G458" s="44">
        <v>1640.78</v>
      </c>
      <c r="H458" s="44">
        <v>26.43</v>
      </c>
      <c r="I458" s="44">
        <v>7.27</v>
      </c>
      <c r="J458" s="44">
        <v>8.48</v>
      </c>
      <c r="K458" s="44">
        <v>7.89</v>
      </c>
      <c r="L458" s="44">
        <v>233.96</v>
      </c>
      <c r="M458" s="44">
        <v>0.42699999999999999</v>
      </c>
      <c r="N458" s="44">
        <v>8.89</v>
      </c>
      <c r="O458" s="44"/>
      <c r="P458" s="30">
        <v>0</v>
      </c>
      <c r="Q458" s="44">
        <v>0</v>
      </c>
      <c r="R458" s="44">
        <v>0</v>
      </c>
      <c r="S458" s="44">
        <v>0</v>
      </c>
      <c r="T458" s="44">
        <v>0</v>
      </c>
      <c r="U458" s="44">
        <v>0</v>
      </c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</row>
    <row r="459" spans="1:70" s="20" customFormat="1">
      <c r="A459" s="45">
        <v>25</v>
      </c>
      <c r="B459" s="44">
        <v>120</v>
      </c>
      <c r="C459" s="44" t="s">
        <v>486</v>
      </c>
      <c r="D459" s="44" t="s">
        <v>503</v>
      </c>
      <c r="E459" s="44">
        <v>1042.42</v>
      </c>
      <c r="F459" s="44">
        <v>1076.48</v>
      </c>
      <c r="G459" s="44">
        <v>1669.53</v>
      </c>
      <c r="H459" s="44">
        <v>26.44</v>
      </c>
      <c r="I459" s="44">
        <v>15.75</v>
      </c>
      <c r="J459" s="44">
        <v>29.07</v>
      </c>
      <c r="K459" s="44">
        <v>17.75</v>
      </c>
      <c r="L459" s="44">
        <v>1383.53</v>
      </c>
      <c r="M459" s="44">
        <v>0.35899999999999999</v>
      </c>
      <c r="N459" s="44">
        <v>28.56</v>
      </c>
      <c r="O459" s="44"/>
      <c r="P459" s="30">
        <v>0</v>
      </c>
      <c r="Q459" s="44">
        <v>0</v>
      </c>
      <c r="R459" s="44">
        <v>0</v>
      </c>
      <c r="S459" s="44">
        <v>0</v>
      </c>
      <c r="T459" s="44">
        <v>0</v>
      </c>
      <c r="U459" s="44">
        <v>0</v>
      </c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</row>
    <row r="460" spans="1:70" s="20" customFormat="1">
      <c r="A460" s="45">
        <v>25</v>
      </c>
      <c r="B460" s="44">
        <v>122</v>
      </c>
      <c r="C460" s="44" t="s">
        <v>486</v>
      </c>
      <c r="D460" s="44" t="s">
        <v>504</v>
      </c>
      <c r="E460" s="44">
        <v>385.57</v>
      </c>
      <c r="F460" s="44">
        <v>1076.0999999999999</v>
      </c>
      <c r="G460" s="44">
        <v>1691.37</v>
      </c>
      <c r="H460" s="44">
        <v>22.21</v>
      </c>
      <c r="I460" s="44">
        <v>10.9</v>
      </c>
      <c r="J460" s="44">
        <v>25.44</v>
      </c>
      <c r="K460" s="44">
        <v>15.78</v>
      </c>
      <c r="L460" s="44">
        <v>765.33</v>
      </c>
      <c r="M460" s="44">
        <v>0.33500000000000002</v>
      </c>
      <c r="N460" s="44">
        <v>25.3</v>
      </c>
      <c r="O460" s="44"/>
      <c r="P460" s="30">
        <v>0</v>
      </c>
      <c r="Q460" s="44">
        <v>0</v>
      </c>
      <c r="R460" s="44">
        <v>0</v>
      </c>
      <c r="S460" s="44">
        <v>0</v>
      </c>
      <c r="T460" s="44">
        <v>0</v>
      </c>
      <c r="U460" s="44">
        <v>0</v>
      </c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</row>
    <row r="461" spans="1:70" s="32" customFormat="1" ht="15">
      <c r="A461" s="34">
        <v>25</v>
      </c>
      <c r="B461" s="30">
        <v>124</v>
      </c>
      <c r="C461" s="30" t="s">
        <v>486</v>
      </c>
      <c r="D461" s="30" t="s">
        <v>505</v>
      </c>
      <c r="E461" s="30">
        <v>4214.53</v>
      </c>
      <c r="F461" s="30">
        <v>952.24</v>
      </c>
      <c r="G461" s="30">
        <v>1287.33</v>
      </c>
      <c r="H461" s="30">
        <v>17.61</v>
      </c>
      <c r="I461" s="30">
        <v>40.58</v>
      </c>
      <c r="J461" s="30">
        <v>25.44</v>
      </c>
      <c r="K461" s="30">
        <v>27.61</v>
      </c>
      <c r="L461" s="30">
        <v>4785.45</v>
      </c>
      <c r="M461" s="30">
        <v>0.26400000000000001</v>
      </c>
      <c r="N461" s="30">
        <v>41.62</v>
      </c>
      <c r="O461" s="30" t="s">
        <v>263</v>
      </c>
      <c r="P461" s="30">
        <v>24</v>
      </c>
      <c r="Q461" s="30">
        <v>46432.17</v>
      </c>
      <c r="R461" s="30">
        <v>946.6</v>
      </c>
      <c r="S461" s="30">
        <v>1281.21</v>
      </c>
      <c r="T461" s="30">
        <v>17.43</v>
      </c>
      <c r="U461" s="30">
        <v>31952.53</v>
      </c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5"/>
      <c r="AY461" s="35"/>
      <c r="AZ461" s="35"/>
      <c r="BA461" s="35"/>
      <c r="BB461" s="35"/>
      <c r="BC461" s="35"/>
      <c r="BD461" s="35"/>
      <c r="BE461" s="35"/>
      <c r="BF461" s="35"/>
      <c r="BG461" s="35"/>
      <c r="BH461" s="35"/>
      <c r="BI461" s="35"/>
      <c r="BJ461" s="35"/>
      <c r="BK461" s="35"/>
      <c r="BL461" s="35"/>
      <c r="BM461" s="35"/>
      <c r="BN461" s="35"/>
      <c r="BO461" s="35"/>
      <c r="BP461" s="35"/>
      <c r="BQ461" s="35"/>
      <c r="BR461" s="35"/>
    </row>
    <row r="462" spans="1:70" s="20" customFormat="1">
      <c r="A462" s="45">
        <v>25</v>
      </c>
      <c r="B462" s="44">
        <v>126</v>
      </c>
      <c r="C462" s="44" t="s">
        <v>486</v>
      </c>
      <c r="D462" s="44" t="s">
        <v>506</v>
      </c>
      <c r="E462" s="44">
        <v>78.13</v>
      </c>
      <c r="F462" s="44">
        <v>1172.42</v>
      </c>
      <c r="G462" s="44">
        <v>1574.81</v>
      </c>
      <c r="H462" s="44">
        <v>30.04</v>
      </c>
      <c r="I462" s="44">
        <v>5.45</v>
      </c>
      <c r="J462" s="44">
        <v>5.45</v>
      </c>
      <c r="K462" s="44">
        <v>7.89</v>
      </c>
      <c r="L462" s="44">
        <v>167.54</v>
      </c>
      <c r="M462" s="44">
        <v>0.52800000000000002</v>
      </c>
      <c r="N462" s="44">
        <v>8.74</v>
      </c>
      <c r="O462" s="44"/>
      <c r="P462" s="30">
        <v>0</v>
      </c>
      <c r="Q462" s="44">
        <v>0</v>
      </c>
      <c r="R462" s="44">
        <v>0</v>
      </c>
      <c r="S462" s="44">
        <v>0</v>
      </c>
      <c r="T462" s="44">
        <v>0</v>
      </c>
      <c r="U462" s="44">
        <v>0</v>
      </c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</row>
    <row r="463" spans="1:70" s="20" customFormat="1">
      <c r="A463" s="45">
        <v>25</v>
      </c>
      <c r="B463" s="44">
        <v>128</v>
      </c>
      <c r="C463" s="44" t="s">
        <v>486</v>
      </c>
      <c r="D463" s="44" t="s">
        <v>507</v>
      </c>
      <c r="E463" s="44">
        <v>1359.27</v>
      </c>
      <c r="F463" s="44">
        <v>1088.8499999999999</v>
      </c>
      <c r="G463" s="44">
        <v>1647.53</v>
      </c>
      <c r="H463" s="44">
        <v>18.05</v>
      </c>
      <c r="I463" s="44">
        <v>24.83</v>
      </c>
      <c r="J463" s="44">
        <v>26.04</v>
      </c>
      <c r="K463" s="44">
        <v>29.58</v>
      </c>
      <c r="L463" s="44">
        <v>1907.21</v>
      </c>
      <c r="M463" s="44">
        <v>0.311</v>
      </c>
      <c r="N463" s="44">
        <v>29.74</v>
      </c>
      <c r="O463" s="44"/>
      <c r="P463" s="30">
        <v>0</v>
      </c>
      <c r="Q463" s="44">
        <v>0</v>
      </c>
      <c r="R463" s="44">
        <v>0</v>
      </c>
      <c r="S463" s="44">
        <v>0</v>
      </c>
      <c r="T463" s="44">
        <v>0</v>
      </c>
      <c r="U463" s="44">
        <v>0</v>
      </c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</row>
    <row r="464" spans="1:70" s="20" customFormat="1">
      <c r="A464" s="45">
        <v>25</v>
      </c>
      <c r="B464" s="44">
        <v>130</v>
      </c>
      <c r="C464" s="44" t="s">
        <v>486</v>
      </c>
      <c r="D464" s="44" t="s">
        <v>508</v>
      </c>
      <c r="E464" s="44">
        <v>5981.07</v>
      </c>
      <c r="F464" s="44">
        <v>1147.6400000000001</v>
      </c>
      <c r="G464" s="44">
        <v>1665.56</v>
      </c>
      <c r="H464" s="44">
        <v>22.69</v>
      </c>
      <c r="I464" s="44">
        <v>53.9</v>
      </c>
      <c r="J464" s="44">
        <v>66.02</v>
      </c>
      <c r="K464" s="44">
        <v>31.56</v>
      </c>
      <c r="L464" s="44">
        <v>6882.46</v>
      </c>
      <c r="M464" s="44">
        <v>0.23200000000000001</v>
      </c>
      <c r="N464" s="44">
        <v>71.010000000000005</v>
      </c>
      <c r="O464" s="44" t="s">
        <v>214</v>
      </c>
      <c r="P464" s="30">
        <v>0</v>
      </c>
      <c r="Q464" s="44">
        <v>0</v>
      </c>
      <c r="R464" s="44">
        <v>0</v>
      </c>
      <c r="S464" s="44">
        <v>0</v>
      </c>
      <c r="T464" s="44">
        <v>0</v>
      </c>
      <c r="U464" s="44">
        <v>0</v>
      </c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</row>
    <row r="465" spans="1:70" s="20" customFormat="1">
      <c r="A465" s="45">
        <v>25</v>
      </c>
      <c r="B465" s="44">
        <v>132</v>
      </c>
      <c r="C465" s="44" t="s">
        <v>486</v>
      </c>
      <c r="D465" s="44" t="s">
        <v>509</v>
      </c>
      <c r="E465" s="44">
        <v>1535.78</v>
      </c>
      <c r="F465" s="44">
        <v>1121.8800000000001</v>
      </c>
      <c r="G465" s="44">
        <v>1702.98</v>
      </c>
      <c r="H465" s="44">
        <v>25.27</v>
      </c>
      <c r="I465" s="44">
        <v>32.700000000000003</v>
      </c>
      <c r="J465" s="44">
        <v>23.62</v>
      </c>
      <c r="K465" s="44">
        <v>19.72</v>
      </c>
      <c r="L465" s="44">
        <v>1937.47</v>
      </c>
      <c r="M465" s="44">
        <v>0.33200000000000002</v>
      </c>
      <c r="N465" s="44">
        <v>33.25</v>
      </c>
      <c r="O465" s="44"/>
      <c r="P465" s="30">
        <v>0</v>
      </c>
      <c r="Q465" s="44">
        <v>0</v>
      </c>
      <c r="R465" s="44">
        <v>0</v>
      </c>
      <c r="S465" s="44">
        <v>0</v>
      </c>
      <c r="T465" s="44">
        <v>0</v>
      </c>
      <c r="U465" s="44">
        <v>0</v>
      </c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</row>
    <row r="466" spans="1:70" s="20" customFormat="1">
      <c r="A466" s="45">
        <v>25</v>
      </c>
      <c r="B466" s="44">
        <v>134</v>
      </c>
      <c r="C466" s="44" t="s">
        <v>486</v>
      </c>
      <c r="D466" s="44" t="s">
        <v>510</v>
      </c>
      <c r="E466" s="44">
        <v>774.76</v>
      </c>
      <c r="F466" s="44">
        <v>1177.3499999999999</v>
      </c>
      <c r="G466" s="44">
        <v>1576.67</v>
      </c>
      <c r="H466" s="44">
        <v>27.55</v>
      </c>
      <c r="I466" s="44">
        <v>17.559999999999999</v>
      </c>
      <c r="J466" s="44">
        <v>20.59</v>
      </c>
      <c r="K466" s="44">
        <v>17.75</v>
      </c>
      <c r="L466" s="44">
        <v>1080.53</v>
      </c>
      <c r="M466" s="44">
        <v>0.378</v>
      </c>
      <c r="N466" s="44">
        <v>22.79</v>
      </c>
      <c r="O466" s="44"/>
      <c r="P466" s="30">
        <v>0</v>
      </c>
      <c r="Q466" s="44">
        <v>0</v>
      </c>
      <c r="R466" s="44">
        <v>0</v>
      </c>
      <c r="S466" s="44">
        <v>0</v>
      </c>
      <c r="T466" s="44">
        <v>0</v>
      </c>
      <c r="U466" s="44">
        <v>0</v>
      </c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</row>
    <row r="467" spans="1:70" s="20" customFormat="1">
      <c r="A467" s="45">
        <v>25</v>
      </c>
      <c r="B467" s="44">
        <v>136</v>
      </c>
      <c r="C467" s="44" t="s">
        <v>486</v>
      </c>
      <c r="D467" s="44" t="s">
        <v>511</v>
      </c>
      <c r="E467" s="44">
        <v>852.89</v>
      </c>
      <c r="F467" s="44">
        <v>1098.8800000000001</v>
      </c>
      <c r="G467" s="44">
        <v>1683.45</v>
      </c>
      <c r="H467" s="44">
        <v>23.78</v>
      </c>
      <c r="I467" s="44">
        <v>9.69</v>
      </c>
      <c r="J467" s="44">
        <v>16.96</v>
      </c>
      <c r="K467" s="44">
        <v>19.72</v>
      </c>
      <c r="L467" s="44">
        <v>918.18</v>
      </c>
      <c r="M467" s="44">
        <v>0.47399999999999998</v>
      </c>
      <c r="N467" s="44">
        <v>18.05</v>
      </c>
      <c r="O467" s="44"/>
      <c r="P467" s="30">
        <v>0</v>
      </c>
      <c r="Q467" s="44">
        <v>0</v>
      </c>
      <c r="R467" s="44">
        <v>0</v>
      </c>
      <c r="S467" s="44">
        <v>0</v>
      </c>
      <c r="T467" s="44">
        <v>0</v>
      </c>
      <c r="U467" s="44">
        <v>0</v>
      </c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</row>
    <row r="468" spans="1:70" s="20" customFormat="1">
      <c r="A468" s="45">
        <v>25</v>
      </c>
      <c r="B468" s="44">
        <v>140</v>
      </c>
      <c r="C468" s="44" t="s">
        <v>486</v>
      </c>
      <c r="D468" s="44" t="s">
        <v>512</v>
      </c>
      <c r="E468" s="44">
        <v>796.46</v>
      </c>
      <c r="F468" s="44">
        <v>1123.49</v>
      </c>
      <c r="G468" s="44">
        <v>1501.04</v>
      </c>
      <c r="H468" s="44">
        <v>27.45</v>
      </c>
      <c r="I468" s="44">
        <v>16.350000000000001</v>
      </c>
      <c r="J468" s="44">
        <v>12.72</v>
      </c>
      <c r="K468" s="44">
        <v>17.75</v>
      </c>
      <c r="L468" s="44">
        <v>1047.94</v>
      </c>
      <c r="M468" s="44">
        <v>0.39700000000000002</v>
      </c>
      <c r="N468" s="44">
        <v>16.989999999999998</v>
      </c>
      <c r="O468" s="44"/>
      <c r="P468" s="30">
        <v>0</v>
      </c>
      <c r="Q468" s="44">
        <v>0</v>
      </c>
      <c r="R468" s="44">
        <v>0</v>
      </c>
      <c r="S468" s="44">
        <v>0</v>
      </c>
      <c r="T468" s="44">
        <v>0</v>
      </c>
      <c r="U468" s="44">
        <v>0</v>
      </c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</row>
    <row r="469" spans="1:70" s="5" customFormat="1" ht="17" thickBot="1">
      <c r="A469" s="46">
        <v>25</v>
      </c>
      <c r="B469" s="46">
        <v>142</v>
      </c>
      <c r="C469" s="46" t="s">
        <v>486</v>
      </c>
      <c r="D469" s="46" t="s">
        <v>513</v>
      </c>
      <c r="E469" s="46">
        <v>1344.08</v>
      </c>
      <c r="F469" s="46">
        <v>1051.27</v>
      </c>
      <c r="G469" s="46">
        <v>1605.51</v>
      </c>
      <c r="H469" s="46">
        <v>24.62</v>
      </c>
      <c r="I469" s="46">
        <v>21.8</v>
      </c>
      <c r="J469" s="46">
        <v>25.44</v>
      </c>
      <c r="K469" s="46">
        <v>17.75</v>
      </c>
      <c r="L469" s="46">
        <v>1636.97</v>
      </c>
      <c r="M469" s="46">
        <v>0.36</v>
      </c>
      <c r="N469" s="46">
        <v>30.13</v>
      </c>
      <c r="O469" s="46" t="s">
        <v>203</v>
      </c>
      <c r="P469" s="46">
        <v>0</v>
      </c>
      <c r="Q469" s="46">
        <v>0</v>
      </c>
      <c r="R469" s="46">
        <v>0</v>
      </c>
      <c r="S469" s="46">
        <v>0</v>
      </c>
      <c r="T469" s="46">
        <v>0</v>
      </c>
      <c r="U469" s="46">
        <v>0</v>
      </c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</row>
    <row r="470" spans="1:70" s="20" customFormat="1">
      <c r="A470" s="47">
        <v>26</v>
      </c>
      <c r="B470" s="44">
        <v>2</v>
      </c>
      <c r="C470" s="44" t="s">
        <v>486</v>
      </c>
      <c r="D470" s="44" t="s">
        <v>260</v>
      </c>
      <c r="E470" s="44">
        <v>106.34</v>
      </c>
      <c r="F470" s="44">
        <v>238.54</v>
      </c>
      <c r="G470" s="44">
        <v>1183.8499999999999</v>
      </c>
      <c r="H470" s="44">
        <v>16.329999999999998</v>
      </c>
      <c r="I470" s="44">
        <v>7.27</v>
      </c>
      <c r="J470" s="44">
        <v>6.06</v>
      </c>
      <c r="K470" s="44">
        <v>9.86</v>
      </c>
      <c r="L470" s="44">
        <v>257.52</v>
      </c>
      <c r="M470" s="44">
        <v>0.42099999999999999</v>
      </c>
      <c r="N470" s="44">
        <v>6.97</v>
      </c>
      <c r="O470" s="44" t="s">
        <v>203</v>
      </c>
      <c r="P470" s="44">
        <v>0</v>
      </c>
      <c r="Q470" s="44">
        <v>0</v>
      </c>
      <c r="R470" s="44">
        <v>0</v>
      </c>
      <c r="S470" s="44">
        <v>0</v>
      </c>
      <c r="T470" s="44">
        <v>0</v>
      </c>
      <c r="U470" s="44">
        <v>0</v>
      </c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</row>
    <row r="471" spans="1:70" s="32" customFormat="1" ht="15">
      <c r="A471" s="34">
        <v>26</v>
      </c>
      <c r="B471" s="30">
        <v>4</v>
      </c>
      <c r="C471" s="30" t="s">
        <v>486</v>
      </c>
      <c r="D471" s="30" t="s">
        <v>261</v>
      </c>
      <c r="E471" s="30">
        <v>1238.46</v>
      </c>
      <c r="F471" s="30">
        <v>417.01</v>
      </c>
      <c r="G471" s="30">
        <v>1229.33</v>
      </c>
      <c r="H471" s="30">
        <v>16.14</v>
      </c>
      <c r="I471" s="30">
        <v>23.62</v>
      </c>
      <c r="J471" s="30">
        <v>13.32</v>
      </c>
      <c r="K471" s="30">
        <v>17.75</v>
      </c>
      <c r="L471" s="30">
        <v>1644.64</v>
      </c>
      <c r="M471" s="30">
        <v>0.33900000000000002</v>
      </c>
      <c r="N471" s="30">
        <v>23.35</v>
      </c>
      <c r="O471" s="30" t="s">
        <v>263</v>
      </c>
      <c r="P471" s="30">
        <v>26</v>
      </c>
      <c r="Q471" s="30">
        <v>295166.83</v>
      </c>
      <c r="R471" s="30">
        <v>412.57</v>
      </c>
      <c r="S471" s="30">
        <v>1179.01</v>
      </c>
      <c r="T471" s="30">
        <v>21.37</v>
      </c>
      <c r="U471" s="30">
        <v>155856.99</v>
      </c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35"/>
      <c r="AZ471" s="35"/>
      <c r="BA471" s="35"/>
      <c r="BB471" s="35"/>
      <c r="BC471" s="35"/>
      <c r="BD471" s="35"/>
      <c r="BE471" s="35"/>
      <c r="BF471" s="35"/>
      <c r="BG471" s="35"/>
      <c r="BH471" s="35"/>
      <c r="BI471" s="35"/>
      <c r="BJ471" s="35"/>
      <c r="BK471" s="35"/>
      <c r="BL471" s="35"/>
      <c r="BM471" s="35"/>
      <c r="BN471" s="35"/>
      <c r="BO471" s="35"/>
      <c r="BP471" s="35"/>
      <c r="BQ471" s="35"/>
      <c r="BR471" s="35"/>
    </row>
    <row r="472" spans="1:70" s="32" customFormat="1" ht="15">
      <c r="A472" s="34">
        <v>26</v>
      </c>
      <c r="B472" s="30">
        <v>6</v>
      </c>
      <c r="C472" s="30" t="s">
        <v>486</v>
      </c>
      <c r="D472" s="30" t="s">
        <v>262</v>
      </c>
      <c r="E472" s="30">
        <v>2869.73</v>
      </c>
      <c r="F472" s="30">
        <v>427.28</v>
      </c>
      <c r="G472" s="30">
        <v>1167.24</v>
      </c>
      <c r="H472" s="30">
        <v>23.74</v>
      </c>
      <c r="I472" s="30">
        <v>17.559999999999999</v>
      </c>
      <c r="J472" s="30">
        <v>26.65</v>
      </c>
      <c r="K472" s="30">
        <v>21.69</v>
      </c>
      <c r="L472" s="30">
        <v>2313.8000000000002</v>
      </c>
      <c r="M472" s="30">
        <v>0.42199999999999999</v>
      </c>
      <c r="N472" s="30">
        <v>27.86</v>
      </c>
      <c r="O472" s="30" t="s">
        <v>263</v>
      </c>
      <c r="P472" s="30">
        <v>26</v>
      </c>
      <c r="Q472" s="30">
        <v>295166.83</v>
      </c>
      <c r="R472" s="30">
        <v>412.57</v>
      </c>
      <c r="S472" s="30">
        <v>1179.01</v>
      </c>
      <c r="T472" s="30">
        <v>21.37</v>
      </c>
      <c r="U472" s="30">
        <v>155856.99</v>
      </c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  <c r="BA472" s="35"/>
      <c r="BB472" s="35"/>
      <c r="BC472" s="35"/>
      <c r="BD472" s="35"/>
      <c r="BE472" s="35"/>
      <c r="BF472" s="35"/>
      <c r="BG472" s="35"/>
      <c r="BH472" s="35"/>
      <c r="BI472" s="35"/>
      <c r="BJ472" s="35"/>
      <c r="BK472" s="35"/>
      <c r="BL472" s="35"/>
      <c r="BM472" s="35"/>
      <c r="BN472" s="35"/>
      <c r="BO472" s="35"/>
      <c r="BP472" s="35"/>
      <c r="BQ472" s="35"/>
      <c r="BR472" s="35"/>
    </row>
    <row r="473" spans="1:70" s="5" customFormat="1" ht="17" thickBot="1">
      <c r="A473" s="46">
        <v>26</v>
      </c>
      <c r="B473" s="46">
        <v>10</v>
      </c>
      <c r="C473" s="46" t="s">
        <v>486</v>
      </c>
      <c r="D473" s="46" t="s">
        <v>265</v>
      </c>
      <c r="E473" s="46">
        <v>380.51</v>
      </c>
      <c r="F473" s="46">
        <v>314.06</v>
      </c>
      <c r="G473" s="46">
        <v>1125.44</v>
      </c>
      <c r="H473" s="46">
        <v>32.29</v>
      </c>
      <c r="I473" s="46">
        <v>13.32</v>
      </c>
      <c r="J473" s="46">
        <v>10.3</v>
      </c>
      <c r="K473" s="46">
        <v>17.75</v>
      </c>
      <c r="L473" s="46">
        <v>786.1</v>
      </c>
      <c r="M473" s="46">
        <v>0.32300000000000001</v>
      </c>
      <c r="N473" s="46">
        <v>16.14</v>
      </c>
      <c r="O473" s="46" t="s">
        <v>256</v>
      </c>
      <c r="P473" s="46">
        <v>0</v>
      </c>
      <c r="Q473" s="46">
        <v>0</v>
      </c>
      <c r="R473" s="46">
        <v>0</v>
      </c>
      <c r="S473" s="46">
        <v>0</v>
      </c>
      <c r="T473" s="46">
        <v>0</v>
      </c>
      <c r="U473" s="46">
        <v>0</v>
      </c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</row>
    <row r="474" spans="1:70" s="20" customFormat="1">
      <c r="A474" s="47">
        <v>27</v>
      </c>
      <c r="B474" s="44">
        <v>2</v>
      </c>
      <c r="C474" s="44" t="s">
        <v>486</v>
      </c>
      <c r="D474" s="44" t="s">
        <v>209</v>
      </c>
      <c r="E474" s="44">
        <v>132.38</v>
      </c>
      <c r="F474" s="44">
        <v>455.7</v>
      </c>
      <c r="G474" s="44">
        <v>1226.3499999999999</v>
      </c>
      <c r="H474" s="44">
        <v>10.28</v>
      </c>
      <c r="I474" s="44">
        <v>7.87</v>
      </c>
      <c r="J474" s="44">
        <v>5.45</v>
      </c>
      <c r="K474" s="44">
        <v>11.83</v>
      </c>
      <c r="L474" s="44">
        <v>300.52</v>
      </c>
      <c r="M474" s="44">
        <v>0.41799999999999998</v>
      </c>
      <c r="N474" s="44">
        <v>8.14</v>
      </c>
      <c r="O474" s="45" t="s">
        <v>263</v>
      </c>
      <c r="P474" s="30">
        <v>26</v>
      </c>
      <c r="Q474" s="30">
        <v>295166.83</v>
      </c>
      <c r="R474" s="30">
        <v>412.57</v>
      </c>
      <c r="S474" s="30">
        <v>1179.01</v>
      </c>
      <c r="T474" s="30">
        <v>21.37</v>
      </c>
      <c r="U474" s="30">
        <v>155856.99</v>
      </c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</row>
    <row r="475" spans="1:70" s="20" customFormat="1">
      <c r="A475" s="45">
        <v>27</v>
      </c>
      <c r="B475" s="44">
        <v>4</v>
      </c>
      <c r="C475" s="44" t="s">
        <v>486</v>
      </c>
      <c r="D475" s="44" t="s">
        <v>210</v>
      </c>
      <c r="E475" s="44">
        <v>352.3</v>
      </c>
      <c r="F475" s="44">
        <v>428.35</v>
      </c>
      <c r="G475" s="44">
        <v>1236.81</v>
      </c>
      <c r="H475" s="44">
        <v>13.09</v>
      </c>
      <c r="I475" s="44">
        <v>11.51</v>
      </c>
      <c r="J475" s="44">
        <v>9.08</v>
      </c>
      <c r="K475" s="44">
        <v>17.75</v>
      </c>
      <c r="L475" s="44">
        <v>792.82</v>
      </c>
      <c r="M475" s="44">
        <v>0.30399999999999999</v>
      </c>
      <c r="N475" s="44">
        <v>11.31</v>
      </c>
      <c r="O475" s="45" t="s">
        <v>263</v>
      </c>
      <c r="P475" s="34">
        <v>26</v>
      </c>
      <c r="Q475" s="34">
        <v>295166.83</v>
      </c>
      <c r="R475" s="34">
        <v>412.57</v>
      </c>
      <c r="S475" s="34">
        <v>1179.01</v>
      </c>
      <c r="T475" s="34">
        <v>21.37</v>
      </c>
      <c r="U475" s="34">
        <v>155856.99</v>
      </c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</row>
    <row r="476" spans="1:70" s="20" customFormat="1">
      <c r="A476" s="45">
        <v>27</v>
      </c>
      <c r="B476" s="44">
        <v>6</v>
      </c>
      <c r="C476" s="44" t="s">
        <v>486</v>
      </c>
      <c r="D476" s="44" t="s">
        <v>211</v>
      </c>
      <c r="E476" s="44">
        <v>84.64</v>
      </c>
      <c r="F476" s="44">
        <v>425.42</v>
      </c>
      <c r="G476" s="44">
        <v>1218.77</v>
      </c>
      <c r="H476" s="44">
        <v>11.26</v>
      </c>
      <c r="I476" s="44">
        <v>5.45</v>
      </c>
      <c r="J476" s="44">
        <v>8.48</v>
      </c>
      <c r="K476" s="44">
        <v>9.86</v>
      </c>
      <c r="L476" s="44">
        <v>247.8</v>
      </c>
      <c r="M476" s="44">
        <v>0.376</v>
      </c>
      <c r="N476" s="44">
        <v>8.83</v>
      </c>
      <c r="O476" s="45" t="s">
        <v>263</v>
      </c>
      <c r="P476" s="34">
        <v>26</v>
      </c>
      <c r="Q476" s="34">
        <v>295166.83</v>
      </c>
      <c r="R476" s="34">
        <v>412.57</v>
      </c>
      <c r="S476" s="34">
        <v>1179.01</v>
      </c>
      <c r="T476" s="34">
        <v>21.37</v>
      </c>
      <c r="U476" s="34">
        <v>155856.99</v>
      </c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</row>
    <row r="477" spans="1:70" s="5" customFormat="1" ht="17" thickBot="1">
      <c r="A477" s="46">
        <v>27</v>
      </c>
      <c r="B477" s="46">
        <v>8</v>
      </c>
      <c r="C477" s="46" t="s">
        <v>486</v>
      </c>
      <c r="D477" s="46" t="s">
        <v>241</v>
      </c>
      <c r="E477" s="46">
        <v>574.38</v>
      </c>
      <c r="F477" s="46">
        <v>408.91</v>
      </c>
      <c r="G477" s="46">
        <v>1237.9000000000001</v>
      </c>
      <c r="H477" s="46">
        <v>21.4</v>
      </c>
      <c r="I477" s="46">
        <v>22.41</v>
      </c>
      <c r="J477" s="46">
        <v>15.75</v>
      </c>
      <c r="K477" s="46">
        <v>17.75</v>
      </c>
      <c r="L477" s="46">
        <v>1545.14</v>
      </c>
      <c r="M477" s="46">
        <v>0.216</v>
      </c>
      <c r="N477" s="46">
        <v>24.46</v>
      </c>
      <c r="O477" s="46" t="s">
        <v>263</v>
      </c>
      <c r="P477" s="31">
        <v>26</v>
      </c>
      <c r="Q477" s="31">
        <v>295166.83</v>
      </c>
      <c r="R477" s="31">
        <v>412.57</v>
      </c>
      <c r="S477" s="31">
        <v>1179.01</v>
      </c>
      <c r="T477" s="31">
        <v>21.37</v>
      </c>
      <c r="U477" s="31">
        <v>155856.99</v>
      </c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</row>
    <row r="478" spans="1:70" s="36" customFormat="1" thickBot="1">
      <c r="A478" s="29">
        <v>28</v>
      </c>
      <c r="B478" s="29">
        <v>2</v>
      </c>
      <c r="C478" s="29" t="s">
        <v>486</v>
      </c>
      <c r="D478" s="29" t="s">
        <v>209</v>
      </c>
      <c r="E478" s="29">
        <v>2620.88</v>
      </c>
      <c r="F478" s="29">
        <v>907.7</v>
      </c>
      <c r="G478" s="29">
        <v>1138.3</v>
      </c>
      <c r="H478" s="29">
        <v>16.13</v>
      </c>
      <c r="I478" s="29">
        <v>23.01</v>
      </c>
      <c r="J478" s="29">
        <v>27.86</v>
      </c>
      <c r="K478" s="29">
        <v>21.69</v>
      </c>
      <c r="L478" s="29">
        <v>3497.45</v>
      </c>
      <c r="M478" s="29">
        <v>0.26300000000000001</v>
      </c>
      <c r="N478" s="29">
        <v>29.65</v>
      </c>
      <c r="O478" s="29" t="s">
        <v>263</v>
      </c>
      <c r="P478" s="29">
        <v>25</v>
      </c>
      <c r="Q478" s="29">
        <v>276278.13</v>
      </c>
      <c r="R478" s="29">
        <v>865.31</v>
      </c>
      <c r="S478" s="29">
        <v>1113.3800000000001</v>
      </c>
      <c r="T478" s="29">
        <v>17.71</v>
      </c>
      <c r="U478" s="29">
        <v>192369.86</v>
      </c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35"/>
      <c r="AZ478" s="35"/>
      <c r="BA478" s="35"/>
      <c r="BB478" s="35"/>
      <c r="BC478" s="35"/>
      <c r="BD478" s="35"/>
      <c r="BE478" s="35"/>
      <c r="BF478" s="35"/>
      <c r="BG478" s="35"/>
      <c r="BH478" s="35"/>
      <c r="BI478" s="35"/>
      <c r="BJ478" s="35"/>
      <c r="BK478" s="35"/>
      <c r="BL478" s="35"/>
      <c r="BM478" s="35"/>
      <c r="BN478" s="35"/>
      <c r="BO478" s="35"/>
      <c r="BP478" s="35"/>
      <c r="BQ478" s="35"/>
      <c r="BR478" s="35"/>
    </row>
    <row r="479" spans="1:70" s="20" customFormat="1">
      <c r="A479" s="47">
        <v>29</v>
      </c>
      <c r="B479" s="44">
        <v>2</v>
      </c>
      <c r="C479" s="44" t="s">
        <v>486</v>
      </c>
      <c r="D479" s="44" t="s">
        <v>209</v>
      </c>
      <c r="E479" s="44">
        <v>371.83</v>
      </c>
      <c r="F479" s="44">
        <v>1217.6600000000001</v>
      </c>
      <c r="G479" s="44">
        <v>861.16</v>
      </c>
      <c r="H479" s="44">
        <v>4.72</v>
      </c>
      <c r="I479" s="44">
        <v>13.32</v>
      </c>
      <c r="J479" s="44">
        <v>6.66</v>
      </c>
      <c r="K479" s="44">
        <v>11.83</v>
      </c>
      <c r="L479" s="44">
        <v>457.84</v>
      </c>
      <c r="M479" s="44">
        <v>0.54600000000000004</v>
      </c>
      <c r="N479" s="44">
        <v>13.37</v>
      </c>
      <c r="O479" s="45" t="s">
        <v>256</v>
      </c>
      <c r="P479" s="44">
        <v>0</v>
      </c>
      <c r="Q479" s="44">
        <v>0</v>
      </c>
      <c r="R479" s="44">
        <v>0</v>
      </c>
      <c r="S479" s="44">
        <v>0</v>
      </c>
      <c r="T479" s="44">
        <v>0</v>
      </c>
      <c r="U479" s="44">
        <v>0</v>
      </c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</row>
    <row r="480" spans="1:70" s="20" customFormat="1">
      <c r="A480" s="45">
        <v>29</v>
      </c>
      <c r="B480" s="44">
        <v>4</v>
      </c>
      <c r="C480" s="44" t="s">
        <v>486</v>
      </c>
      <c r="D480" s="44" t="s">
        <v>210</v>
      </c>
      <c r="E480" s="44">
        <v>109.96</v>
      </c>
      <c r="F480" s="44">
        <v>1085.81</v>
      </c>
      <c r="G480" s="44">
        <v>861.54</v>
      </c>
      <c r="H480" s="44">
        <v>6.5</v>
      </c>
      <c r="I480" s="44">
        <v>7.87</v>
      </c>
      <c r="J480" s="44">
        <v>5.45</v>
      </c>
      <c r="K480" s="44">
        <v>9.86</v>
      </c>
      <c r="L480" s="44">
        <v>259.73</v>
      </c>
      <c r="M480" s="44">
        <v>0.42699999999999999</v>
      </c>
      <c r="N480" s="44">
        <v>7.29</v>
      </c>
      <c r="O480" s="45" t="s">
        <v>203</v>
      </c>
      <c r="P480" s="44">
        <v>0</v>
      </c>
      <c r="Q480" s="44">
        <v>0</v>
      </c>
      <c r="R480" s="44">
        <v>0</v>
      </c>
      <c r="S480" s="44">
        <v>0</v>
      </c>
      <c r="T480" s="44">
        <v>0</v>
      </c>
      <c r="U480" s="44">
        <v>0</v>
      </c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</row>
    <row r="481" spans="1:70" s="20" customFormat="1">
      <c r="A481" s="45">
        <v>29</v>
      </c>
      <c r="B481" s="44">
        <v>6</v>
      </c>
      <c r="C481" s="44" t="s">
        <v>486</v>
      </c>
      <c r="D481" s="44" t="s">
        <v>211</v>
      </c>
      <c r="E481" s="44">
        <v>286.47000000000003</v>
      </c>
      <c r="F481" s="44">
        <v>1109.94</v>
      </c>
      <c r="G481" s="44">
        <v>863.51</v>
      </c>
      <c r="H481" s="44">
        <v>6.27</v>
      </c>
      <c r="I481" s="44">
        <v>12.11</v>
      </c>
      <c r="J481" s="44">
        <v>9.08</v>
      </c>
      <c r="K481" s="44">
        <v>9.86</v>
      </c>
      <c r="L481" s="44">
        <v>494.09</v>
      </c>
      <c r="M481" s="44">
        <v>0.42499999999999999</v>
      </c>
      <c r="N481" s="44">
        <v>12.15</v>
      </c>
      <c r="O481" s="45" t="s">
        <v>203</v>
      </c>
      <c r="P481" s="44">
        <v>0</v>
      </c>
      <c r="Q481" s="44">
        <v>0</v>
      </c>
      <c r="R481" s="44">
        <v>0</v>
      </c>
      <c r="S481" s="44">
        <v>0</v>
      </c>
      <c r="T481" s="44">
        <v>0</v>
      </c>
      <c r="U481" s="44">
        <v>0</v>
      </c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</row>
    <row r="482" spans="1:70" s="32" customFormat="1" ht="15">
      <c r="A482" s="34">
        <v>29</v>
      </c>
      <c r="B482" s="30">
        <v>8</v>
      </c>
      <c r="C482" s="30" t="s">
        <v>486</v>
      </c>
      <c r="D482" s="30" t="s">
        <v>241</v>
      </c>
      <c r="E482" s="30">
        <v>724.85</v>
      </c>
      <c r="F482" s="30">
        <v>1241.6099999999999</v>
      </c>
      <c r="G482" s="30">
        <v>931.31</v>
      </c>
      <c r="H482" s="30">
        <v>5.98</v>
      </c>
      <c r="I482" s="30">
        <v>15.14</v>
      </c>
      <c r="J482" s="30">
        <v>22.41</v>
      </c>
      <c r="K482" s="30">
        <v>15.78</v>
      </c>
      <c r="L482" s="30">
        <v>1259.46</v>
      </c>
      <c r="M482" s="30">
        <v>0.31</v>
      </c>
      <c r="N482" s="30">
        <v>23.18</v>
      </c>
      <c r="O482" s="34" t="s">
        <v>263</v>
      </c>
      <c r="P482" s="30">
        <v>27</v>
      </c>
      <c r="Q482" s="30">
        <v>9152.4599999999991</v>
      </c>
      <c r="R482" s="30">
        <v>1231.3800000000001</v>
      </c>
      <c r="S482" s="30">
        <v>925.29</v>
      </c>
      <c r="T482" s="30">
        <v>12.2</v>
      </c>
      <c r="U482" s="30">
        <v>9401.15</v>
      </c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5"/>
      <c r="AW482" s="35"/>
      <c r="AX482" s="35"/>
      <c r="AY482" s="35"/>
      <c r="AZ482" s="35"/>
      <c r="BA482" s="35"/>
      <c r="BB482" s="35"/>
      <c r="BC482" s="35"/>
      <c r="BD482" s="35"/>
      <c r="BE482" s="35"/>
      <c r="BF482" s="35"/>
      <c r="BG482" s="35"/>
      <c r="BH482" s="35"/>
      <c r="BI482" s="35"/>
      <c r="BJ482" s="35"/>
      <c r="BK482" s="35"/>
      <c r="BL482" s="35"/>
      <c r="BM482" s="35"/>
      <c r="BN482" s="35"/>
      <c r="BO482" s="35"/>
      <c r="BP482" s="35"/>
      <c r="BQ482" s="35"/>
      <c r="BR482" s="35"/>
    </row>
    <row r="483" spans="1:70" s="20" customFormat="1">
      <c r="A483" s="45">
        <v>29</v>
      </c>
      <c r="B483" s="44">
        <v>12</v>
      </c>
      <c r="C483" s="44" t="s">
        <v>486</v>
      </c>
      <c r="D483" s="44" t="s">
        <v>243</v>
      </c>
      <c r="E483" s="44">
        <v>89.7</v>
      </c>
      <c r="F483" s="44">
        <v>1301.48</v>
      </c>
      <c r="G483" s="44">
        <v>1009.21</v>
      </c>
      <c r="H483" s="44">
        <v>7.92</v>
      </c>
      <c r="I483" s="44">
        <v>3.63</v>
      </c>
      <c r="J483" s="44">
        <v>10.3</v>
      </c>
      <c r="K483" s="44">
        <v>7.89</v>
      </c>
      <c r="L483" s="44">
        <v>203.92</v>
      </c>
      <c r="M483" s="44">
        <v>0.47499999999999998</v>
      </c>
      <c r="N483" s="44">
        <v>10.18</v>
      </c>
      <c r="O483" s="45" t="s">
        <v>203</v>
      </c>
      <c r="P483" s="30">
        <v>0</v>
      </c>
      <c r="Q483" s="44">
        <v>0</v>
      </c>
      <c r="R483" s="44">
        <v>0</v>
      </c>
      <c r="S483" s="44">
        <v>0</v>
      </c>
      <c r="T483" s="44">
        <v>0</v>
      </c>
      <c r="U483" s="44">
        <v>0</v>
      </c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</row>
    <row r="484" spans="1:70" s="20" customFormat="1">
      <c r="A484" s="45">
        <v>29</v>
      </c>
      <c r="B484" s="44">
        <v>16</v>
      </c>
      <c r="C484" s="44" t="s">
        <v>486</v>
      </c>
      <c r="D484" s="44" t="s">
        <v>307</v>
      </c>
      <c r="E484" s="44">
        <v>74.510000000000005</v>
      </c>
      <c r="F484" s="44">
        <v>1365.98</v>
      </c>
      <c r="G484" s="44">
        <v>1062.3</v>
      </c>
      <c r="H484" s="44">
        <v>8.1199999999999992</v>
      </c>
      <c r="I484" s="44">
        <v>6.66</v>
      </c>
      <c r="J484" s="44">
        <v>6.06</v>
      </c>
      <c r="K484" s="44">
        <v>7.89</v>
      </c>
      <c r="L484" s="44">
        <v>205</v>
      </c>
      <c r="M484" s="44">
        <v>0.41799999999999998</v>
      </c>
      <c r="N484" s="44">
        <v>6.77</v>
      </c>
      <c r="O484" s="45" t="s">
        <v>256</v>
      </c>
      <c r="P484" s="30">
        <v>0</v>
      </c>
      <c r="Q484" s="44">
        <v>0</v>
      </c>
      <c r="R484" s="44">
        <v>0</v>
      </c>
      <c r="S484" s="44">
        <v>0</v>
      </c>
      <c r="T484" s="44">
        <v>0</v>
      </c>
      <c r="U484" s="44">
        <v>0</v>
      </c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</row>
    <row r="485" spans="1:70" s="20" customFormat="1">
      <c r="A485" s="45">
        <v>29</v>
      </c>
      <c r="B485" s="44">
        <v>22</v>
      </c>
      <c r="C485" s="44" t="s">
        <v>486</v>
      </c>
      <c r="D485" s="44" t="s">
        <v>276</v>
      </c>
      <c r="E485" s="44">
        <v>818.17</v>
      </c>
      <c r="F485" s="44">
        <v>1111.98</v>
      </c>
      <c r="G485" s="44">
        <v>946.12</v>
      </c>
      <c r="H485" s="44">
        <v>10.029999999999999</v>
      </c>
      <c r="I485" s="44">
        <v>17.559999999999999</v>
      </c>
      <c r="J485" s="44">
        <v>13.32</v>
      </c>
      <c r="K485" s="44">
        <v>15.78</v>
      </c>
      <c r="L485" s="44">
        <v>1139.33</v>
      </c>
      <c r="M485" s="44">
        <v>0.371</v>
      </c>
      <c r="N485" s="44">
        <v>18.21</v>
      </c>
      <c r="O485" s="45" t="s">
        <v>203</v>
      </c>
      <c r="P485" s="30">
        <v>0</v>
      </c>
      <c r="Q485" s="44">
        <v>0</v>
      </c>
      <c r="R485" s="44">
        <v>0</v>
      </c>
      <c r="S485" s="44">
        <v>0</v>
      </c>
      <c r="T485" s="44">
        <v>0</v>
      </c>
      <c r="U485" s="44">
        <v>0</v>
      </c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</row>
    <row r="486" spans="1:70" s="20" customFormat="1">
      <c r="A486" s="45">
        <v>29</v>
      </c>
      <c r="B486" s="44">
        <v>76</v>
      </c>
      <c r="C486" s="44" t="s">
        <v>486</v>
      </c>
      <c r="D486" s="44" t="s">
        <v>295</v>
      </c>
      <c r="E486" s="44">
        <v>9093.86</v>
      </c>
      <c r="F486" s="44">
        <v>1347.82</v>
      </c>
      <c r="G486" s="44">
        <v>1067.48</v>
      </c>
      <c r="H486" s="44">
        <v>14.83</v>
      </c>
      <c r="I486" s="44">
        <v>43.61</v>
      </c>
      <c r="J486" s="44">
        <v>68.44</v>
      </c>
      <c r="K486" s="44">
        <v>29.58</v>
      </c>
      <c r="L486" s="44">
        <v>10034.44</v>
      </c>
      <c r="M486" s="44">
        <v>0.21</v>
      </c>
      <c r="N486" s="44">
        <v>71.52</v>
      </c>
      <c r="O486" s="45" t="s">
        <v>214</v>
      </c>
      <c r="P486" s="30">
        <v>0</v>
      </c>
      <c r="Q486" s="44">
        <v>0</v>
      </c>
      <c r="R486" s="44">
        <v>0</v>
      </c>
      <c r="S486" s="44">
        <v>0</v>
      </c>
      <c r="T486" s="44">
        <v>0</v>
      </c>
      <c r="U486" s="44">
        <v>0</v>
      </c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</row>
    <row r="487" spans="1:70" s="20" customFormat="1">
      <c r="A487" s="45">
        <v>29</v>
      </c>
      <c r="B487" s="44">
        <v>98</v>
      </c>
      <c r="C487" s="44" t="s">
        <v>486</v>
      </c>
      <c r="D487" s="44" t="s">
        <v>305</v>
      </c>
      <c r="E487" s="44">
        <v>3621.34</v>
      </c>
      <c r="F487" s="44">
        <v>1230.6099999999999</v>
      </c>
      <c r="G487" s="44">
        <v>1058</v>
      </c>
      <c r="H487" s="44">
        <v>21.21</v>
      </c>
      <c r="I487" s="44">
        <v>32.700000000000003</v>
      </c>
      <c r="J487" s="44">
        <v>45.42</v>
      </c>
      <c r="K487" s="44">
        <v>33.53</v>
      </c>
      <c r="L487" s="44">
        <v>5529.35</v>
      </c>
      <c r="M487" s="44">
        <v>0.20599999999999999</v>
      </c>
      <c r="N487" s="44">
        <v>50.81</v>
      </c>
      <c r="O487" s="45" t="s">
        <v>203</v>
      </c>
      <c r="P487" s="30">
        <v>0</v>
      </c>
      <c r="Q487" s="44">
        <v>0</v>
      </c>
      <c r="R487" s="44">
        <v>0</v>
      </c>
      <c r="S487" s="44">
        <v>0</v>
      </c>
      <c r="T487" s="44">
        <v>0</v>
      </c>
      <c r="U487" s="44">
        <v>0</v>
      </c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</row>
    <row r="488" spans="1:70" s="20" customFormat="1">
      <c r="A488" s="45">
        <v>29</v>
      </c>
      <c r="B488" s="44">
        <v>100</v>
      </c>
      <c r="C488" s="44" t="s">
        <v>486</v>
      </c>
      <c r="D488" s="44" t="s">
        <v>306</v>
      </c>
      <c r="E488" s="44">
        <v>1174.08</v>
      </c>
      <c r="F488" s="44">
        <v>1239</v>
      </c>
      <c r="G488" s="44">
        <v>1011.51</v>
      </c>
      <c r="H488" s="44">
        <v>12.03</v>
      </c>
      <c r="I488" s="44">
        <v>13.32</v>
      </c>
      <c r="J488" s="44">
        <v>15.75</v>
      </c>
      <c r="K488" s="44">
        <v>29.58</v>
      </c>
      <c r="L488" s="44">
        <v>1554.46</v>
      </c>
      <c r="M488" s="44">
        <v>0.34599999999999997</v>
      </c>
      <c r="N488" s="44">
        <v>23.53</v>
      </c>
      <c r="O488" s="45" t="s">
        <v>203</v>
      </c>
      <c r="P488" s="30">
        <v>0</v>
      </c>
      <c r="Q488" s="44">
        <v>0</v>
      </c>
      <c r="R488" s="44">
        <v>0</v>
      </c>
      <c r="S488" s="44">
        <v>0</v>
      </c>
      <c r="T488" s="44">
        <v>0</v>
      </c>
      <c r="U488" s="44">
        <v>0</v>
      </c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</row>
    <row r="489" spans="1:70" s="20" customFormat="1">
      <c r="A489" s="45">
        <v>29</v>
      </c>
      <c r="B489" s="44">
        <v>102</v>
      </c>
      <c r="C489" s="44" t="s">
        <v>486</v>
      </c>
      <c r="D489" s="44" t="s">
        <v>514</v>
      </c>
      <c r="E489" s="44">
        <v>214.85</v>
      </c>
      <c r="F489" s="44">
        <v>1247.6199999999999</v>
      </c>
      <c r="G489" s="44">
        <v>1141.3800000000001</v>
      </c>
      <c r="H489" s="44">
        <v>22.05</v>
      </c>
      <c r="I489" s="44">
        <v>12.72</v>
      </c>
      <c r="J489" s="44">
        <v>7.87</v>
      </c>
      <c r="K489" s="44">
        <v>11.83</v>
      </c>
      <c r="L489" s="44">
        <v>455.24</v>
      </c>
      <c r="M489" s="44">
        <v>0.38100000000000001</v>
      </c>
      <c r="N489" s="44">
        <v>12.87</v>
      </c>
      <c r="O489" s="45" t="s">
        <v>203</v>
      </c>
      <c r="P489" s="30">
        <v>0</v>
      </c>
      <c r="Q489" s="44">
        <v>0</v>
      </c>
      <c r="R489" s="44">
        <v>0</v>
      </c>
      <c r="S489" s="44">
        <v>0</v>
      </c>
      <c r="T489" s="44">
        <v>0</v>
      </c>
      <c r="U489" s="44">
        <v>0</v>
      </c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</row>
    <row r="490" spans="1:70" s="20" customFormat="1">
      <c r="A490" s="45">
        <v>29</v>
      </c>
      <c r="B490" s="44">
        <v>104</v>
      </c>
      <c r="C490" s="44" t="s">
        <v>486</v>
      </c>
      <c r="D490" s="44" t="s">
        <v>515</v>
      </c>
      <c r="E490" s="44">
        <v>8964.3799999999992</v>
      </c>
      <c r="F490" s="44">
        <v>1301.95</v>
      </c>
      <c r="G490" s="44">
        <v>1042.1300000000001</v>
      </c>
      <c r="H490" s="44">
        <v>17.489999999999998</v>
      </c>
      <c r="I490" s="44">
        <v>58.75</v>
      </c>
      <c r="J490" s="44">
        <v>61.17</v>
      </c>
      <c r="K490" s="44">
        <v>29.58</v>
      </c>
      <c r="L490" s="44">
        <v>11426.77</v>
      </c>
      <c r="M490" s="44">
        <v>0.183</v>
      </c>
      <c r="N490" s="44">
        <v>72.349999999999994</v>
      </c>
      <c r="O490" s="45" t="s">
        <v>214</v>
      </c>
      <c r="P490" s="30">
        <v>0</v>
      </c>
      <c r="Q490" s="44">
        <v>0</v>
      </c>
      <c r="R490" s="44">
        <v>0</v>
      </c>
      <c r="S490" s="44">
        <v>0</v>
      </c>
      <c r="T490" s="44">
        <v>0</v>
      </c>
      <c r="U490" s="44">
        <v>0</v>
      </c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</row>
    <row r="491" spans="1:70" s="20" customFormat="1">
      <c r="A491" s="45">
        <v>29</v>
      </c>
      <c r="B491" s="44">
        <v>106</v>
      </c>
      <c r="C491" s="44" t="s">
        <v>486</v>
      </c>
      <c r="D491" s="44" t="s">
        <v>516</v>
      </c>
      <c r="E491" s="44">
        <v>393.53</v>
      </c>
      <c r="F491" s="44">
        <v>1266.06</v>
      </c>
      <c r="G491" s="44">
        <v>1108.8</v>
      </c>
      <c r="H491" s="44">
        <v>31.36</v>
      </c>
      <c r="I491" s="44">
        <v>9.69</v>
      </c>
      <c r="J491" s="44">
        <v>13.93</v>
      </c>
      <c r="K491" s="44">
        <v>13.81</v>
      </c>
      <c r="L491" s="44">
        <v>692.64</v>
      </c>
      <c r="M491" s="44">
        <v>0.375</v>
      </c>
      <c r="N491" s="44">
        <v>14.9</v>
      </c>
      <c r="O491" s="45" t="s">
        <v>203</v>
      </c>
      <c r="P491" s="30">
        <v>0</v>
      </c>
      <c r="Q491" s="44">
        <v>0</v>
      </c>
      <c r="R491" s="44">
        <v>0</v>
      </c>
      <c r="S491" s="44">
        <v>0</v>
      </c>
      <c r="T491" s="44">
        <v>0</v>
      </c>
      <c r="U491" s="44">
        <v>0</v>
      </c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</row>
    <row r="492" spans="1:70" s="5" customFormat="1" ht="17" thickBot="1">
      <c r="A492" s="46">
        <v>29</v>
      </c>
      <c r="B492" s="46">
        <v>108</v>
      </c>
      <c r="C492" s="46" t="s">
        <v>486</v>
      </c>
      <c r="D492" s="46" t="s">
        <v>517</v>
      </c>
      <c r="E492" s="46">
        <v>28858.61</v>
      </c>
      <c r="F492" s="46">
        <v>1275.3699999999999</v>
      </c>
      <c r="G492" s="46">
        <v>1098.21</v>
      </c>
      <c r="H492" s="46">
        <v>24.07</v>
      </c>
      <c r="I492" s="46">
        <v>92.66</v>
      </c>
      <c r="J492" s="46">
        <v>136.27000000000001</v>
      </c>
      <c r="K492" s="46">
        <v>37.47</v>
      </c>
      <c r="L492" s="46">
        <v>32271.34</v>
      </c>
      <c r="M492" s="46">
        <v>0.14099999999999999</v>
      </c>
      <c r="N492" s="46">
        <v>137.18</v>
      </c>
      <c r="O492" s="46" t="s">
        <v>214</v>
      </c>
      <c r="P492" s="46">
        <v>0</v>
      </c>
      <c r="Q492" s="46">
        <v>0</v>
      </c>
      <c r="R492" s="46">
        <v>0</v>
      </c>
      <c r="S492" s="46">
        <v>0</v>
      </c>
      <c r="T492" s="46"/>
      <c r="U492" s="46">
        <v>0</v>
      </c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</row>
    <row r="493" spans="1:70" s="20" customFormat="1">
      <c r="A493" s="47">
        <v>30</v>
      </c>
      <c r="B493" s="44">
        <v>2</v>
      </c>
      <c r="C493" s="44" t="s">
        <v>518</v>
      </c>
      <c r="D493" s="44" t="s">
        <v>235</v>
      </c>
      <c r="E493" s="44">
        <v>237.01</v>
      </c>
      <c r="F493" s="44">
        <v>796.71</v>
      </c>
      <c r="G493" s="44">
        <v>1359.3</v>
      </c>
      <c r="H493" s="44">
        <v>44.27</v>
      </c>
      <c r="I493" s="44">
        <v>6.66</v>
      </c>
      <c r="J493" s="44">
        <v>6.06</v>
      </c>
      <c r="K493" s="44">
        <v>23.71</v>
      </c>
      <c r="L493" s="44">
        <v>465.8</v>
      </c>
      <c r="M493" s="44">
        <v>0.39800000000000002</v>
      </c>
      <c r="N493" s="44">
        <v>21.82</v>
      </c>
      <c r="O493" s="45" t="s">
        <v>203</v>
      </c>
      <c r="P493" s="30">
        <v>0</v>
      </c>
      <c r="Q493" s="44">
        <v>0</v>
      </c>
      <c r="R493" s="44">
        <v>0</v>
      </c>
      <c r="S493" s="44">
        <v>0</v>
      </c>
      <c r="T493" s="44">
        <v>0</v>
      </c>
      <c r="U493" s="44">
        <v>0</v>
      </c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</row>
    <row r="494" spans="1:70" s="20" customFormat="1">
      <c r="A494" s="45">
        <v>30</v>
      </c>
      <c r="B494" s="44">
        <v>4</v>
      </c>
      <c r="C494" s="44" t="s">
        <v>518</v>
      </c>
      <c r="D494" s="44" t="s">
        <v>394</v>
      </c>
      <c r="E494" s="44">
        <v>624.77</v>
      </c>
      <c r="F494" s="44">
        <v>701.09</v>
      </c>
      <c r="G494" s="44">
        <v>1536.58</v>
      </c>
      <c r="H494" s="44">
        <v>46.55</v>
      </c>
      <c r="I494" s="44">
        <v>15.14</v>
      </c>
      <c r="J494" s="44">
        <v>6.66</v>
      </c>
      <c r="K494" s="44">
        <v>23.71</v>
      </c>
      <c r="L494" s="44">
        <v>1045.57</v>
      </c>
      <c r="M494" s="44">
        <v>0.33800000000000002</v>
      </c>
      <c r="N494" s="44">
        <v>16.64</v>
      </c>
      <c r="O494" s="45" t="s">
        <v>256</v>
      </c>
      <c r="P494" s="30">
        <v>0</v>
      </c>
      <c r="Q494" s="44">
        <v>0</v>
      </c>
      <c r="R494" s="44">
        <v>0</v>
      </c>
      <c r="S494" s="44">
        <v>0</v>
      </c>
      <c r="T494" s="44">
        <v>0</v>
      </c>
      <c r="U494" s="44">
        <v>0</v>
      </c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</row>
    <row r="495" spans="1:70" s="20" customFormat="1">
      <c r="A495" s="45">
        <v>30</v>
      </c>
      <c r="B495" s="44">
        <v>8</v>
      </c>
      <c r="C495" s="44" t="s">
        <v>518</v>
      </c>
      <c r="D495" s="44" t="s">
        <v>234</v>
      </c>
      <c r="E495" s="44">
        <v>176.85</v>
      </c>
      <c r="F495" s="44">
        <v>833.1</v>
      </c>
      <c r="G495" s="44">
        <v>1284.24</v>
      </c>
      <c r="H495" s="44">
        <v>47.61</v>
      </c>
      <c r="I495" s="44">
        <v>6.06</v>
      </c>
      <c r="J495" s="44">
        <v>6.66</v>
      </c>
      <c r="K495" s="44">
        <v>19.760000000000002</v>
      </c>
      <c r="L495" s="44">
        <v>363.81</v>
      </c>
      <c r="M495" s="44">
        <v>0.41899999999999998</v>
      </c>
      <c r="N495" s="44">
        <v>8.83</v>
      </c>
      <c r="O495" s="45" t="s">
        <v>256</v>
      </c>
      <c r="P495" s="30">
        <v>0</v>
      </c>
      <c r="Q495" s="44">
        <v>0</v>
      </c>
      <c r="R495" s="44">
        <v>0</v>
      </c>
      <c r="S495" s="44">
        <v>0</v>
      </c>
      <c r="T495" s="44">
        <v>0</v>
      </c>
      <c r="U495" s="44">
        <v>0</v>
      </c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</row>
    <row r="496" spans="1:70" s="20" customFormat="1">
      <c r="A496" s="45">
        <v>30</v>
      </c>
      <c r="B496" s="44">
        <v>10</v>
      </c>
      <c r="C496" s="44" t="s">
        <v>518</v>
      </c>
      <c r="D496" s="44" t="s">
        <v>395</v>
      </c>
      <c r="E496" s="44">
        <v>647.96</v>
      </c>
      <c r="F496" s="44">
        <v>838.78</v>
      </c>
      <c r="G496" s="44">
        <v>1353.88</v>
      </c>
      <c r="H496" s="44">
        <v>55.34</v>
      </c>
      <c r="I496" s="44">
        <v>9.08</v>
      </c>
      <c r="J496" s="44">
        <v>7.87</v>
      </c>
      <c r="K496" s="44">
        <v>31.62</v>
      </c>
      <c r="L496" s="44">
        <v>960.81</v>
      </c>
      <c r="M496" s="44">
        <v>0.377</v>
      </c>
      <c r="N496" s="44">
        <v>22.81</v>
      </c>
      <c r="O496" s="45" t="s">
        <v>203</v>
      </c>
      <c r="P496" s="30">
        <v>0</v>
      </c>
      <c r="Q496" s="44">
        <v>0</v>
      </c>
      <c r="R496" s="44">
        <v>0</v>
      </c>
      <c r="S496" s="44">
        <v>0</v>
      </c>
      <c r="T496" s="44">
        <v>0</v>
      </c>
      <c r="U496" s="44">
        <v>0</v>
      </c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</row>
    <row r="497" spans="1:70" s="20" customFormat="1">
      <c r="A497" s="45">
        <v>30</v>
      </c>
      <c r="B497" s="44">
        <v>12</v>
      </c>
      <c r="C497" s="44" t="s">
        <v>518</v>
      </c>
      <c r="D497" s="44" t="s">
        <v>391</v>
      </c>
      <c r="E497" s="44">
        <v>147.86000000000001</v>
      </c>
      <c r="F497" s="44">
        <v>807.83</v>
      </c>
      <c r="G497" s="44">
        <v>1370.3</v>
      </c>
      <c r="H497" s="44">
        <v>49.13</v>
      </c>
      <c r="I497" s="44">
        <v>6.06</v>
      </c>
      <c r="J497" s="44">
        <v>7.27</v>
      </c>
      <c r="K497" s="44">
        <v>15.81</v>
      </c>
      <c r="L497" s="44">
        <v>433.23</v>
      </c>
      <c r="M497" s="44">
        <v>0.312</v>
      </c>
      <c r="N497" s="44">
        <v>8.92</v>
      </c>
      <c r="O497" s="45" t="s">
        <v>203</v>
      </c>
      <c r="P497" s="30">
        <v>0</v>
      </c>
      <c r="Q497" s="44">
        <v>0</v>
      </c>
      <c r="R497" s="44">
        <v>0</v>
      </c>
      <c r="S497" s="44">
        <v>0</v>
      </c>
      <c r="T497" s="44">
        <v>0</v>
      </c>
      <c r="U497" s="44">
        <v>0</v>
      </c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</row>
    <row r="498" spans="1:70" s="20" customFormat="1">
      <c r="A498" s="45">
        <v>30</v>
      </c>
      <c r="B498" s="44">
        <v>14</v>
      </c>
      <c r="C498" s="44" t="s">
        <v>518</v>
      </c>
      <c r="D498" s="44" t="s">
        <v>237</v>
      </c>
      <c r="E498" s="44">
        <v>102.2</v>
      </c>
      <c r="F498" s="44">
        <v>838.32</v>
      </c>
      <c r="G498" s="44">
        <v>1537.24</v>
      </c>
      <c r="H498" s="44">
        <v>48.91</v>
      </c>
      <c r="I498" s="44">
        <v>5.45</v>
      </c>
      <c r="J498" s="44">
        <v>6.66</v>
      </c>
      <c r="K498" s="44">
        <v>17.78</v>
      </c>
      <c r="L498" s="44">
        <v>346.47</v>
      </c>
      <c r="M498" s="44">
        <v>0.30499999999999999</v>
      </c>
      <c r="N498" s="44">
        <v>10.119999999999999</v>
      </c>
      <c r="O498" s="45" t="s">
        <v>256</v>
      </c>
      <c r="P498" s="30">
        <v>0</v>
      </c>
      <c r="Q498" s="44">
        <v>0</v>
      </c>
      <c r="R498" s="44">
        <v>0</v>
      </c>
      <c r="S498" s="44">
        <v>0</v>
      </c>
      <c r="T498" s="44">
        <v>0</v>
      </c>
      <c r="U498" s="44">
        <v>0</v>
      </c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</row>
    <row r="499" spans="1:70" s="20" customFormat="1">
      <c r="A499" s="45">
        <v>30</v>
      </c>
      <c r="B499" s="44">
        <v>16</v>
      </c>
      <c r="C499" s="44" t="s">
        <v>518</v>
      </c>
      <c r="D499" s="44" t="s">
        <v>411</v>
      </c>
      <c r="E499" s="44">
        <v>110.17</v>
      </c>
      <c r="F499" s="44">
        <v>778.18</v>
      </c>
      <c r="G499" s="44">
        <v>1355.5</v>
      </c>
      <c r="H499" s="44">
        <v>54.57</v>
      </c>
      <c r="I499" s="44">
        <v>4.8499999999999996</v>
      </c>
      <c r="J499" s="44">
        <v>4.24</v>
      </c>
      <c r="K499" s="44">
        <v>15.81</v>
      </c>
      <c r="L499" s="44">
        <v>275.07</v>
      </c>
      <c r="M499" s="44">
        <v>0.40400000000000003</v>
      </c>
      <c r="N499" s="44">
        <v>12.61</v>
      </c>
      <c r="O499" s="45" t="s">
        <v>203</v>
      </c>
      <c r="P499" s="30">
        <v>0</v>
      </c>
      <c r="Q499" s="44">
        <v>0</v>
      </c>
      <c r="R499" s="44">
        <v>0</v>
      </c>
      <c r="S499" s="44">
        <v>0</v>
      </c>
      <c r="T499" s="44">
        <v>0</v>
      </c>
      <c r="U499" s="44">
        <v>0</v>
      </c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</row>
    <row r="500" spans="1:70" s="20" customFormat="1">
      <c r="A500" s="45">
        <v>30</v>
      </c>
      <c r="B500" s="44">
        <v>18</v>
      </c>
      <c r="C500" s="44" t="s">
        <v>518</v>
      </c>
      <c r="D500" s="44" t="s">
        <v>412</v>
      </c>
      <c r="E500" s="44">
        <v>528.37</v>
      </c>
      <c r="F500" s="44">
        <v>826.62</v>
      </c>
      <c r="G500" s="44">
        <v>1358.86</v>
      </c>
      <c r="H500" s="44">
        <v>47.76</v>
      </c>
      <c r="I500" s="44">
        <v>9.69</v>
      </c>
      <c r="J500" s="44">
        <v>7.27</v>
      </c>
      <c r="K500" s="44">
        <v>29.64</v>
      </c>
      <c r="L500" s="44">
        <v>932.54</v>
      </c>
      <c r="M500" s="44">
        <v>0.33900000000000002</v>
      </c>
      <c r="N500" s="44">
        <v>13.76</v>
      </c>
      <c r="O500" s="45" t="s">
        <v>203</v>
      </c>
      <c r="P500" s="30">
        <v>0</v>
      </c>
      <c r="Q500" s="44">
        <v>0</v>
      </c>
      <c r="R500" s="44">
        <v>0</v>
      </c>
      <c r="S500" s="44">
        <v>0</v>
      </c>
      <c r="T500" s="44">
        <v>0</v>
      </c>
      <c r="U500" s="44">
        <v>0</v>
      </c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</row>
    <row r="501" spans="1:70" s="20" customFormat="1">
      <c r="A501" s="45">
        <v>30</v>
      </c>
      <c r="B501" s="44">
        <v>20</v>
      </c>
      <c r="C501" s="44" t="s">
        <v>518</v>
      </c>
      <c r="D501" s="44" t="s">
        <v>220</v>
      </c>
      <c r="E501" s="44">
        <v>503</v>
      </c>
      <c r="F501" s="44">
        <v>822.63</v>
      </c>
      <c r="G501" s="44">
        <v>1372.33</v>
      </c>
      <c r="H501" s="44">
        <v>52.96</v>
      </c>
      <c r="I501" s="44">
        <v>8.48</v>
      </c>
      <c r="J501" s="44">
        <v>10.9</v>
      </c>
      <c r="K501" s="44">
        <v>25.69</v>
      </c>
      <c r="L501" s="44">
        <v>948.59</v>
      </c>
      <c r="M501" s="44">
        <v>0.32200000000000001</v>
      </c>
      <c r="N501" s="44">
        <v>15.75</v>
      </c>
      <c r="O501" s="45" t="s">
        <v>203</v>
      </c>
      <c r="P501" s="30">
        <v>0</v>
      </c>
      <c r="Q501" s="44">
        <v>0</v>
      </c>
      <c r="R501" s="44">
        <v>0</v>
      </c>
      <c r="S501" s="44">
        <v>0</v>
      </c>
      <c r="T501" s="44">
        <v>0</v>
      </c>
      <c r="U501" s="44">
        <v>0</v>
      </c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</row>
    <row r="502" spans="1:70" s="32" customFormat="1" ht="15">
      <c r="A502" s="34">
        <v>30</v>
      </c>
      <c r="B502" s="30">
        <v>22</v>
      </c>
      <c r="C502" s="30" t="s">
        <v>518</v>
      </c>
      <c r="D502" s="30" t="s">
        <v>396</v>
      </c>
      <c r="E502" s="30">
        <v>500.1</v>
      </c>
      <c r="F502" s="30">
        <v>820.63</v>
      </c>
      <c r="G502" s="30">
        <v>1553.1</v>
      </c>
      <c r="H502" s="30">
        <v>51.32</v>
      </c>
      <c r="I502" s="30">
        <v>9.69</v>
      </c>
      <c r="J502" s="30">
        <v>12.11</v>
      </c>
      <c r="K502" s="30">
        <v>21.74</v>
      </c>
      <c r="L502" s="30">
        <v>1082.68</v>
      </c>
      <c r="M502" s="30">
        <v>0.28100000000000003</v>
      </c>
      <c r="N502" s="30">
        <v>14.08</v>
      </c>
      <c r="O502" s="34" t="s">
        <v>263</v>
      </c>
      <c r="P502" s="30">
        <v>28</v>
      </c>
      <c r="Q502" s="30">
        <v>542119.99</v>
      </c>
      <c r="R502" s="30">
        <v>811.86</v>
      </c>
      <c r="S502" s="30">
        <v>1493.64</v>
      </c>
      <c r="T502" s="30">
        <v>48.08</v>
      </c>
      <c r="U502" s="30">
        <v>232919.91</v>
      </c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/>
      <c r="AO502" s="35"/>
      <c r="AP502" s="35"/>
      <c r="AQ502" s="35"/>
      <c r="AR502" s="35"/>
      <c r="AS502" s="35"/>
      <c r="AT502" s="35"/>
      <c r="AU502" s="35"/>
      <c r="AV502" s="35"/>
      <c r="AW502" s="35"/>
      <c r="AX502" s="35"/>
      <c r="AY502" s="35"/>
      <c r="AZ502" s="35"/>
      <c r="BA502" s="35"/>
      <c r="BB502" s="35"/>
      <c r="BC502" s="35"/>
      <c r="BD502" s="35"/>
      <c r="BE502" s="35"/>
      <c r="BF502" s="35"/>
      <c r="BG502" s="35"/>
      <c r="BH502" s="35"/>
      <c r="BI502" s="35"/>
      <c r="BJ502" s="35"/>
      <c r="BK502" s="35"/>
      <c r="BL502" s="35"/>
      <c r="BM502" s="35"/>
      <c r="BN502" s="35"/>
      <c r="BO502" s="35"/>
      <c r="BP502" s="35"/>
      <c r="BQ502" s="35"/>
      <c r="BR502" s="35"/>
    </row>
    <row r="503" spans="1:70" s="20" customFormat="1">
      <c r="A503" s="45">
        <v>30</v>
      </c>
      <c r="B503" s="44">
        <v>24</v>
      </c>
      <c r="C503" s="44" t="s">
        <v>518</v>
      </c>
      <c r="D503" s="44" t="s">
        <v>236</v>
      </c>
      <c r="E503" s="44">
        <v>1041.52</v>
      </c>
      <c r="F503" s="44">
        <v>890.03</v>
      </c>
      <c r="G503" s="44">
        <v>1299.6600000000001</v>
      </c>
      <c r="H503" s="44">
        <v>57.19</v>
      </c>
      <c r="I503" s="44">
        <v>10.3</v>
      </c>
      <c r="J503" s="44">
        <v>12.72</v>
      </c>
      <c r="K503" s="44">
        <v>35.57</v>
      </c>
      <c r="L503" s="44">
        <v>1442.88</v>
      </c>
      <c r="M503" s="44">
        <v>0.34399999999999997</v>
      </c>
      <c r="N503" s="44">
        <v>15.74</v>
      </c>
      <c r="O503" s="45" t="s">
        <v>203</v>
      </c>
      <c r="P503" s="30">
        <v>0</v>
      </c>
      <c r="Q503" s="44">
        <v>0</v>
      </c>
      <c r="R503" s="44">
        <v>0</v>
      </c>
      <c r="S503" s="44">
        <v>0</v>
      </c>
      <c r="T503" s="44">
        <v>0</v>
      </c>
      <c r="U503" s="44">
        <v>0</v>
      </c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</row>
    <row r="504" spans="1:70" s="20" customFormat="1">
      <c r="A504" s="45">
        <v>30</v>
      </c>
      <c r="B504" s="44">
        <v>26</v>
      </c>
      <c r="C504" s="44" t="s">
        <v>518</v>
      </c>
      <c r="D504" s="44" t="s">
        <v>413</v>
      </c>
      <c r="E504" s="44">
        <v>160.9</v>
      </c>
      <c r="F504" s="44">
        <v>773.53</v>
      </c>
      <c r="G504" s="44">
        <v>1348.4</v>
      </c>
      <c r="H504" s="44">
        <v>58.16</v>
      </c>
      <c r="I504" s="44">
        <v>6.06</v>
      </c>
      <c r="J504" s="44">
        <v>5.45</v>
      </c>
      <c r="K504" s="44">
        <v>17.78</v>
      </c>
      <c r="L504" s="44">
        <v>395.85</v>
      </c>
      <c r="M504" s="44">
        <v>0.36099999999999999</v>
      </c>
      <c r="N504" s="44">
        <v>12.95</v>
      </c>
      <c r="O504" s="45" t="s">
        <v>203</v>
      </c>
      <c r="P504" s="30">
        <v>0</v>
      </c>
      <c r="Q504" s="44">
        <v>0</v>
      </c>
      <c r="R504" s="44">
        <v>0</v>
      </c>
      <c r="S504" s="44">
        <v>0</v>
      </c>
      <c r="T504" s="44">
        <v>0</v>
      </c>
      <c r="U504" s="44">
        <v>0</v>
      </c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</row>
    <row r="505" spans="1:70" s="20" customFormat="1">
      <c r="A505" s="45">
        <v>30</v>
      </c>
      <c r="B505" s="44">
        <v>28</v>
      </c>
      <c r="C505" s="44" t="s">
        <v>518</v>
      </c>
      <c r="D505" s="44" t="s">
        <v>239</v>
      </c>
      <c r="E505" s="44">
        <v>1057.47</v>
      </c>
      <c r="F505" s="44">
        <v>754.48</v>
      </c>
      <c r="G505" s="44">
        <v>1512.86</v>
      </c>
      <c r="H505" s="44">
        <v>61.96</v>
      </c>
      <c r="I505" s="44">
        <v>13.32</v>
      </c>
      <c r="J505" s="44">
        <v>7.87</v>
      </c>
      <c r="K505" s="44">
        <v>37.54</v>
      </c>
      <c r="L505" s="44">
        <v>1421.78</v>
      </c>
      <c r="M505" s="44">
        <v>0.35299999999999998</v>
      </c>
      <c r="N505" s="44">
        <v>18.88</v>
      </c>
      <c r="O505" s="45" t="s">
        <v>256</v>
      </c>
      <c r="P505" s="30">
        <v>0</v>
      </c>
      <c r="Q505" s="44">
        <v>0</v>
      </c>
      <c r="R505" s="44">
        <v>0</v>
      </c>
      <c r="S505" s="44">
        <v>0</v>
      </c>
      <c r="T505" s="44">
        <v>0</v>
      </c>
      <c r="U505" s="44">
        <v>0</v>
      </c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</row>
    <row r="506" spans="1:70" s="20" customFormat="1">
      <c r="A506" s="45">
        <v>30</v>
      </c>
      <c r="B506" s="44">
        <v>30</v>
      </c>
      <c r="C506" s="44" t="s">
        <v>518</v>
      </c>
      <c r="D506" s="44" t="s">
        <v>238</v>
      </c>
      <c r="E506" s="44">
        <v>155.1</v>
      </c>
      <c r="F506" s="44">
        <v>814.96</v>
      </c>
      <c r="G506" s="44">
        <v>1344.43</v>
      </c>
      <c r="H506" s="44">
        <v>53.47</v>
      </c>
      <c r="I506" s="44">
        <v>7.27</v>
      </c>
      <c r="J506" s="44">
        <v>6.06</v>
      </c>
      <c r="K506" s="44">
        <v>19.760000000000002</v>
      </c>
      <c r="L506" s="44">
        <v>407.33</v>
      </c>
      <c r="M506" s="44">
        <v>0.34300000000000003</v>
      </c>
      <c r="N506" s="44">
        <v>10.41</v>
      </c>
      <c r="O506" s="45" t="s">
        <v>203</v>
      </c>
      <c r="P506" s="30">
        <v>0</v>
      </c>
      <c r="Q506" s="44">
        <v>0</v>
      </c>
      <c r="R506" s="44">
        <v>0</v>
      </c>
      <c r="S506" s="44">
        <v>0</v>
      </c>
      <c r="T506" s="44">
        <v>0</v>
      </c>
      <c r="U506" s="44">
        <v>0</v>
      </c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</row>
    <row r="507" spans="1:70" s="20" customFormat="1">
      <c r="A507" s="45">
        <v>30</v>
      </c>
      <c r="B507" s="44">
        <v>32</v>
      </c>
      <c r="C507" s="44" t="s">
        <v>518</v>
      </c>
      <c r="D507" s="44" t="s">
        <v>392</v>
      </c>
      <c r="E507" s="44">
        <v>974.84</v>
      </c>
      <c r="F507" s="44">
        <v>800.49</v>
      </c>
      <c r="G507" s="44">
        <v>1352.96</v>
      </c>
      <c r="H507" s="44">
        <v>58.65</v>
      </c>
      <c r="I507" s="44">
        <v>12.72</v>
      </c>
      <c r="J507" s="44">
        <v>10.3</v>
      </c>
      <c r="K507" s="44">
        <v>31.62</v>
      </c>
      <c r="L507" s="44">
        <v>1507.94</v>
      </c>
      <c r="M507" s="44">
        <v>0.315</v>
      </c>
      <c r="N507" s="44">
        <v>24.53</v>
      </c>
      <c r="O507" s="45" t="s">
        <v>203</v>
      </c>
      <c r="P507" s="30">
        <v>0</v>
      </c>
      <c r="Q507" s="44">
        <v>0</v>
      </c>
      <c r="R507" s="44">
        <v>0</v>
      </c>
      <c r="S507" s="44">
        <v>0</v>
      </c>
      <c r="T507" s="44">
        <v>0</v>
      </c>
      <c r="U507" s="44">
        <v>0</v>
      </c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</row>
    <row r="508" spans="1:70" s="20" customFormat="1">
      <c r="A508" s="45">
        <v>30</v>
      </c>
      <c r="B508" s="44">
        <v>34</v>
      </c>
      <c r="C508" s="44" t="s">
        <v>518</v>
      </c>
      <c r="D508" s="44" t="s">
        <v>240</v>
      </c>
      <c r="E508" s="44">
        <v>1353.91</v>
      </c>
      <c r="F508" s="44">
        <v>765.79</v>
      </c>
      <c r="G508" s="44">
        <v>1598.38</v>
      </c>
      <c r="H508" s="44">
        <v>56.23</v>
      </c>
      <c r="I508" s="44">
        <v>12.11</v>
      </c>
      <c r="J508" s="44">
        <v>10.3</v>
      </c>
      <c r="K508" s="44">
        <v>41.5</v>
      </c>
      <c r="L508" s="44">
        <v>1726.66</v>
      </c>
      <c r="M508" s="44">
        <v>0.34300000000000003</v>
      </c>
      <c r="N508" s="44">
        <v>27.67</v>
      </c>
      <c r="O508" s="45" t="s">
        <v>203</v>
      </c>
      <c r="P508" s="30">
        <v>0</v>
      </c>
      <c r="Q508" s="44">
        <v>0</v>
      </c>
      <c r="R508" s="44">
        <v>0</v>
      </c>
      <c r="S508" s="44">
        <v>0</v>
      </c>
      <c r="T508" s="44">
        <v>0</v>
      </c>
      <c r="U508" s="44">
        <v>0</v>
      </c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</row>
    <row r="509" spans="1:70" s="32" customFormat="1">
      <c r="A509" s="34">
        <v>30</v>
      </c>
      <c r="B509" s="30">
        <v>38</v>
      </c>
      <c r="C509" s="30" t="s">
        <v>518</v>
      </c>
      <c r="D509" s="30" t="s">
        <v>315</v>
      </c>
      <c r="E509" s="30">
        <v>141.33000000000001</v>
      </c>
      <c r="F509" s="30">
        <v>852.81</v>
      </c>
      <c r="G509" s="30">
        <v>1502.92</v>
      </c>
      <c r="H509" s="30">
        <v>60.53</v>
      </c>
      <c r="I509" s="30">
        <v>5.45</v>
      </c>
      <c r="J509" s="30">
        <v>7.27</v>
      </c>
      <c r="K509" s="30">
        <v>17.78</v>
      </c>
      <c r="L509" s="30">
        <v>410.26</v>
      </c>
      <c r="M509" s="30">
        <v>0.32</v>
      </c>
      <c r="N509" s="30">
        <v>7.96</v>
      </c>
      <c r="O509" s="34" t="s">
        <v>263</v>
      </c>
      <c r="P509" s="30">
        <v>0</v>
      </c>
      <c r="Q509" s="44">
        <v>0</v>
      </c>
      <c r="R509" s="44">
        <v>0</v>
      </c>
      <c r="S509" s="44">
        <v>0</v>
      </c>
      <c r="T509" s="44">
        <v>0</v>
      </c>
      <c r="U509" s="44">
        <v>0</v>
      </c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F509" s="35"/>
      <c r="AG509" s="35"/>
      <c r="AH509" s="35"/>
      <c r="AI509" s="35"/>
      <c r="AJ509" s="35"/>
      <c r="AK509" s="35"/>
      <c r="AL509" s="35"/>
      <c r="AM509" s="35"/>
      <c r="AN509" s="35"/>
      <c r="AO509" s="35"/>
      <c r="AP509" s="35"/>
      <c r="AQ509" s="35"/>
      <c r="AR509" s="35"/>
      <c r="AS509" s="35"/>
      <c r="AT509" s="35"/>
      <c r="AU509" s="35"/>
      <c r="AV509" s="35"/>
      <c r="AW509" s="35"/>
      <c r="AX509" s="35"/>
      <c r="AY509" s="35"/>
      <c r="AZ509" s="35"/>
      <c r="BA509" s="35"/>
      <c r="BB509" s="35"/>
      <c r="BC509" s="35"/>
      <c r="BD509" s="35"/>
      <c r="BE509" s="35"/>
      <c r="BF509" s="35"/>
      <c r="BG509" s="35"/>
      <c r="BH509" s="35"/>
      <c r="BI509" s="35"/>
      <c r="BJ509" s="35"/>
      <c r="BK509" s="35"/>
      <c r="BL509" s="35"/>
      <c r="BM509" s="35"/>
      <c r="BN509" s="35"/>
      <c r="BO509" s="35"/>
      <c r="BP509" s="35"/>
      <c r="BQ509" s="35"/>
      <c r="BR509" s="35"/>
    </row>
    <row r="510" spans="1:70" s="20" customFormat="1">
      <c r="A510" s="45">
        <v>30</v>
      </c>
      <c r="B510" s="44">
        <v>40</v>
      </c>
      <c r="C510" s="44" t="s">
        <v>518</v>
      </c>
      <c r="D510" s="44" t="s">
        <v>397</v>
      </c>
      <c r="E510" s="44">
        <v>1356.81</v>
      </c>
      <c r="F510" s="44">
        <v>768.17</v>
      </c>
      <c r="G510" s="44">
        <v>1583.75</v>
      </c>
      <c r="H510" s="44">
        <v>60.94</v>
      </c>
      <c r="I510" s="44">
        <v>11.51</v>
      </c>
      <c r="J510" s="44">
        <v>10.3</v>
      </c>
      <c r="K510" s="44">
        <v>37.54</v>
      </c>
      <c r="L510" s="44">
        <v>1805.72</v>
      </c>
      <c r="M510" s="44">
        <v>0.32800000000000001</v>
      </c>
      <c r="N510" s="44">
        <v>34.380000000000003</v>
      </c>
      <c r="O510" s="45" t="s">
        <v>203</v>
      </c>
      <c r="P510" s="30">
        <v>0</v>
      </c>
      <c r="Q510" s="44">
        <v>0</v>
      </c>
      <c r="R510" s="44">
        <v>0</v>
      </c>
      <c r="S510" s="44">
        <v>0</v>
      </c>
      <c r="T510" s="44">
        <v>0</v>
      </c>
      <c r="U510" s="44">
        <v>0</v>
      </c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</row>
    <row r="511" spans="1:70" s="20" customFormat="1">
      <c r="A511" s="45">
        <v>30</v>
      </c>
      <c r="B511" s="44">
        <v>42</v>
      </c>
      <c r="C511" s="44" t="s">
        <v>518</v>
      </c>
      <c r="D511" s="44" t="s">
        <v>316</v>
      </c>
      <c r="E511" s="44">
        <v>1661.22</v>
      </c>
      <c r="F511" s="44">
        <v>991.16</v>
      </c>
      <c r="G511" s="44">
        <v>1650.34</v>
      </c>
      <c r="H511" s="44">
        <v>58.32</v>
      </c>
      <c r="I511" s="44">
        <v>15.75</v>
      </c>
      <c r="J511" s="44">
        <v>10.3</v>
      </c>
      <c r="K511" s="44">
        <v>37.54</v>
      </c>
      <c r="L511" s="44">
        <v>2311.8200000000002</v>
      </c>
      <c r="M511" s="44">
        <v>0.29299999999999998</v>
      </c>
      <c r="N511" s="44">
        <v>17.05</v>
      </c>
      <c r="O511" s="45" t="s">
        <v>203</v>
      </c>
      <c r="P511" s="30">
        <v>0</v>
      </c>
      <c r="Q511" s="44">
        <v>0</v>
      </c>
      <c r="R511" s="44">
        <v>0</v>
      </c>
      <c r="S511" s="44">
        <v>0</v>
      </c>
      <c r="T511" s="44">
        <v>0</v>
      </c>
      <c r="U511" s="44">
        <v>0</v>
      </c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</row>
    <row r="512" spans="1:70" s="20" customFormat="1">
      <c r="A512" s="45">
        <v>30</v>
      </c>
      <c r="B512" s="44">
        <v>44</v>
      </c>
      <c r="C512" s="44" t="s">
        <v>518</v>
      </c>
      <c r="D512" s="44" t="s">
        <v>398</v>
      </c>
      <c r="E512" s="44">
        <v>84.8</v>
      </c>
      <c r="F512" s="44">
        <v>856.15</v>
      </c>
      <c r="G512" s="44">
        <v>1275.3900000000001</v>
      </c>
      <c r="H512" s="44">
        <v>64.680000000000007</v>
      </c>
      <c r="I512" s="44">
        <v>4.8499999999999996</v>
      </c>
      <c r="J512" s="44">
        <v>4.24</v>
      </c>
      <c r="K512" s="44">
        <v>17.78</v>
      </c>
      <c r="L512" s="44">
        <v>253.78</v>
      </c>
      <c r="M512" s="44">
        <v>0.36799999999999999</v>
      </c>
      <c r="N512" s="44">
        <v>10.95</v>
      </c>
      <c r="O512" s="45" t="s">
        <v>203</v>
      </c>
      <c r="P512" s="30">
        <v>0</v>
      </c>
      <c r="Q512" s="44">
        <v>0</v>
      </c>
      <c r="R512" s="44">
        <v>0</v>
      </c>
      <c r="S512" s="44">
        <v>0</v>
      </c>
      <c r="T512" s="44">
        <v>0</v>
      </c>
      <c r="U512" s="44">
        <v>0</v>
      </c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</row>
    <row r="513" spans="1:70" s="20" customFormat="1">
      <c r="A513" s="45">
        <v>30</v>
      </c>
      <c r="B513" s="44">
        <v>46</v>
      </c>
      <c r="C513" s="44" t="s">
        <v>518</v>
      </c>
      <c r="D513" s="44" t="s">
        <v>389</v>
      </c>
      <c r="E513" s="44">
        <v>227.58</v>
      </c>
      <c r="F513" s="44">
        <v>865.16</v>
      </c>
      <c r="G513" s="44">
        <v>1329.6</v>
      </c>
      <c r="H513" s="44">
        <v>70.12</v>
      </c>
      <c r="I513" s="44">
        <v>6.66</v>
      </c>
      <c r="J513" s="44">
        <v>4.8499999999999996</v>
      </c>
      <c r="K513" s="44">
        <v>23.71</v>
      </c>
      <c r="L513" s="44">
        <v>432.49</v>
      </c>
      <c r="M513" s="44">
        <v>0.41699999999999998</v>
      </c>
      <c r="N513" s="44">
        <v>21.78</v>
      </c>
      <c r="O513" s="45" t="s">
        <v>203</v>
      </c>
      <c r="P513" s="30">
        <v>0</v>
      </c>
      <c r="Q513" s="44">
        <v>0</v>
      </c>
      <c r="R513" s="44">
        <v>0</v>
      </c>
      <c r="S513" s="44">
        <v>0</v>
      </c>
      <c r="T513" s="44">
        <v>0</v>
      </c>
      <c r="U513" s="44">
        <v>0</v>
      </c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</row>
    <row r="514" spans="1:70" s="32" customFormat="1" ht="15">
      <c r="A514" s="34">
        <v>30</v>
      </c>
      <c r="B514" s="30">
        <v>48</v>
      </c>
      <c r="C514" s="30" t="s">
        <v>518</v>
      </c>
      <c r="D514" s="30" t="s">
        <v>228</v>
      </c>
      <c r="E514" s="30">
        <v>2225.83</v>
      </c>
      <c r="F514" s="30">
        <v>885.91</v>
      </c>
      <c r="G514" s="30">
        <v>1529.25</v>
      </c>
      <c r="H514" s="30">
        <v>64.430000000000007</v>
      </c>
      <c r="I514" s="30">
        <v>16.350000000000001</v>
      </c>
      <c r="J514" s="30">
        <v>15.14</v>
      </c>
      <c r="K514" s="30">
        <v>43.47</v>
      </c>
      <c r="L514" s="30">
        <v>2614.06</v>
      </c>
      <c r="M514" s="30">
        <v>0.315</v>
      </c>
      <c r="N514" s="30">
        <v>33.549999999999997</v>
      </c>
      <c r="O514" s="34" t="s">
        <v>263</v>
      </c>
      <c r="P514" s="30">
        <v>28</v>
      </c>
      <c r="Q514" s="30">
        <v>542119.99</v>
      </c>
      <c r="R514" s="30">
        <v>811.86</v>
      </c>
      <c r="S514" s="30">
        <v>1493.64</v>
      </c>
      <c r="T514" s="30">
        <v>48.08</v>
      </c>
      <c r="U514" s="30">
        <v>232919.91</v>
      </c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  <c r="AM514" s="35"/>
      <c r="AN514" s="35"/>
      <c r="AO514" s="35"/>
      <c r="AP514" s="35"/>
      <c r="AQ514" s="35"/>
      <c r="AR514" s="35"/>
      <c r="AS514" s="35"/>
      <c r="AT514" s="35"/>
      <c r="AU514" s="35"/>
      <c r="AV514" s="35"/>
      <c r="AW514" s="35"/>
      <c r="AX514" s="35"/>
      <c r="AY514" s="35"/>
      <c r="AZ514" s="35"/>
      <c r="BA514" s="35"/>
      <c r="BB514" s="35"/>
      <c r="BC514" s="35"/>
      <c r="BD514" s="35"/>
      <c r="BE514" s="35"/>
      <c r="BF514" s="35"/>
      <c r="BG514" s="35"/>
      <c r="BH514" s="35"/>
      <c r="BI514" s="35"/>
      <c r="BJ514" s="35"/>
      <c r="BK514" s="35"/>
      <c r="BL514" s="35"/>
      <c r="BM514" s="35"/>
      <c r="BN514" s="35"/>
      <c r="BO514" s="35"/>
      <c r="BP514" s="35"/>
      <c r="BQ514" s="35"/>
      <c r="BR514" s="35"/>
    </row>
    <row r="515" spans="1:70" s="20" customFormat="1">
      <c r="A515" s="45">
        <v>30</v>
      </c>
      <c r="B515" s="44">
        <v>50</v>
      </c>
      <c r="C515" s="44" t="s">
        <v>518</v>
      </c>
      <c r="D515" s="44" t="s">
        <v>390</v>
      </c>
      <c r="E515" s="44">
        <v>263.82</v>
      </c>
      <c r="F515" s="44">
        <v>1011.16</v>
      </c>
      <c r="G515" s="44">
        <v>1896.36</v>
      </c>
      <c r="H515" s="44">
        <v>66.55</v>
      </c>
      <c r="I515" s="44">
        <v>10.9</v>
      </c>
      <c r="J515" s="44">
        <v>5.45</v>
      </c>
      <c r="K515" s="44">
        <v>21.74</v>
      </c>
      <c r="L515" s="44">
        <v>623.63</v>
      </c>
      <c r="M515" s="44">
        <v>0.31900000000000001</v>
      </c>
      <c r="N515" s="44">
        <v>13.2</v>
      </c>
      <c r="O515" s="45" t="s">
        <v>203</v>
      </c>
      <c r="P515" s="30">
        <v>0</v>
      </c>
      <c r="Q515" s="44">
        <v>0</v>
      </c>
      <c r="R515" s="44">
        <v>0</v>
      </c>
      <c r="S515" s="44">
        <v>0</v>
      </c>
      <c r="T515" s="44">
        <v>0</v>
      </c>
      <c r="U515" s="44">
        <v>0</v>
      </c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</row>
    <row r="516" spans="1:70" s="20" customFormat="1">
      <c r="A516" s="45">
        <v>30</v>
      </c>
      <c r="B516" s="44">
        <v>52</v>
      </c>
      <c r="C516" s="44" t="s">
        <v>518</v>
      </c>
      <c r="D516" s="44" t="s">
        <v>388</v>
      </c>
      <c r="E516" s="44">
        <v>237.73</v>
      </c>
      <c r="F516" s="44">
        <v>842.3</v>
      </c>
      <c r="G516" s="44">
        <v>1277.9000000000001</v>
      </c>
      <c r="H516" s="44">
        <v>67.239999999999995</v>
      </c>
      <c r="I516" s="44">
        <v>6.66</v>
      </c>
      <c r="J516" s="44">
        <v>7.27</v>
      </c>
      <c r="K516" s="44">
        <v>19.760000000000002</v>
      </c>
      <c r="L516" s="44">
        <v>594.1</v>
      </c>
      <c r="M516" s="44">
        <v>0.312</v>
      </c>
      <c r="N516" s="44">
        <v>10.41</v>
      </c>
      <c r="O516" s="45" t="s">
        <v>256</v>
      </c>
      <c r="P516" s="30">
        <v>0</v>
      </c>
      <c r="Q516" s="44">
        <v>0</v>
      </c>
      <c r="R516" s="44">
        <v>0</v>
      </c>
      <c r="S516" s="44">
        <v>0</v>
      </c>
      <c r="T516" s="44">
        <v>0</v>
      </c>
      <c r="U516" s="44">
        <v>0</v>
      </c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</row>
    <row r="517" spans="1:70" s="20" customFormat="1">
      <c r="A517" s="45">
        <v>30</v>
      </c>
      <c r="B517" s="44">
        <v>54</v>
      </c>
      <c r="C517" s="44" t="s">
        <v>518</v>
      </c>
      <c r="D517" s="44" t="s">
        <v>208</v>
      </c>
      <c r="E517" s="44">
        <v>126.84</v>
      </c>
      <c r="F517" s="44">
        <v>840.64</v>
      </c>
      <c r="G517" s="44">
        <v>1285.04</v>
      </c>
      <c r="H517" s="44">
        <v>69.540000000000006</v>
      </c>
      <c r="I517" s="44">
        <v>5.45</v>
      </c>
      <c r="J517" s="44">
        <v>6.06</v>
      </c>
      <c r="K517" s="44">
        <v>15.81</v>
      </c>
      <c r="L517" s="44">
        <v>351.52</v>
      </c>
      <c r="M517" s="44">
        <v>0.34699999999999998</v>
      </c>
      <c r="N517" s="44">
        <v>7.16</v>
      </c>
      <c r="O517" s="45" t="s">
        <v>256</v>
      </c>
      <c r="P517" s="30">
        <v>0</v>
      </c>
      <c r="Q517" s="44">
        <v>0</v>
      </c>
      <c r="R517" s="44">
        <v>0</v>
      </c>
      <c r="S517" s="44">
        <v>0</v>
      </c>
      <c r="T517" s="44">
        <v>0</v>
      </c>
      <c r="U517" s="44">
        <v>0</v>
      </c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</row>
    <row r="518" spans="1:70" s="32" customFormat="1">
      <c r="A518" s="34">
        <v>30</v>
      </c>
      <c r="B518" s="30">
        <v>58</v>
      </c>
      <c r="C518" s="30" t="s">
        <v>518</v>
      </c>
      <c r="D518" s="30" t="s">
        <v>416</v>
      </c>
      <c r="E518" s="30">
        <v>84.8</v>
      </c>
      <c r="F518" s="30">
        <v>845.13</v>
      </c>
      <c r="G518" s="30">
        <v>1508.52</v>
      </c>
      <c r="H518" s="30">
        <v>61.51</v>
      </c>
      <c r="I518" s="30">
        <v>5.45</v>
      </c>
      <c r="J518" s="30">
        <v>5.45</v>
      </c>
      <c r="K518" s="30">
        <v>15.81</v>
      </c>
      <c r="L518" s="30">
        <v>287.75</v>
      </c>
      <c r="M518" s="30">
        <v>0.32400000000000001</v>
      </c>
      <c r="N518" s="30">
        <v>6.51</v>
      </c>
      <c r="O518" s="34" t="s">
        <v>263</v>
      </c>
      <c r="P518" s="30">
        <v>0</v>
      </c>
      <c r="Q518" s="44">
        <v>0</v>
      </c>
      <c r="R518" s="44">
        <v>0</v>
      </c>
      <c r="S518" s="44">
        <v>0</v>
      </c>
      <c r="T518" s="44">
        <v>0</v>
      </c>
      <c r="U518" s="44">
        <v>0</v>
      </c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F518" s="35"/>
      <c r="AG518" s="35"/>
      <c r="AH518" s="35"/>
      <c r="AI518" s="35"/>
      <c r="AJ518" s="35"/>
      <c r="AK518" s="35"/>
      <c r="AL518" s="35"/>
      <c r="AM518" s="35"/>
      <c r="AN518" s="35"/>
      <c r="AO518" s="35"/>
      <c r="AP518" s="35"/>
      <c r="AQ518" s="35"/>
      <c r="AR518" s="35"/>
      <c r="AS518" s="35"/>
      <c r="AT518" s="35"/>
      <c r="AU518" s="35"/>
      <c r="AV518" s="35"/>
      <c r="AW518" s="35"/>
      <c r="AX518" s="35"/>
      <c r="AY518" s="35"/>
      <c r="AZ518" s="35"/>
      <c r="BA518" s="35"/>
      <c r="BB518" s="35"/>
      <c r="BC518" s="35"/>
      <c r="BD518" s="35"/>
      <c r="BE518" s="35"/>
      <c r="BF518" s="35"/>
      <c r="BG518" s="35"/>
      <c r="BH518" s="35"/>
      <c r="BI518" s="35"/>
      <c r="BJ518" s="35"/>
      <c r="BK518" s="35"/>
      <c r="BL518" s="35"/>
      <c r="BM518" s="35"/>
      <c r="BN518" s="35"/>
      <c r="BO518" s="35"/>
      <c r="BP518" s="35"/>
      <c r="BQ518" s="35"/>
      <c r="BR518" s="35"/>
    </row>
    <row r="519" spans="1:70" s="32" customFormat="1" ht="15">
      <c r="A519" s="34">
        <v>30</v>
      </c>
      <c r="B519" s="30">
        <v>62</v>
      </c>
      <c r="C519" s="30" t="s">
        <v>518</v>
      </c>
      <c r="D519" s="30" t="s">
        <v>231</v>
      </c>
      <c r="E519" s="30">
        <v>417.48</v>
      </c>
      <c r="F519" s="30">
        <v>727.94</v>
      </c>
      <c r="G519" s="30">
        <v>1399.62</v>
      </c>
      <c r="H519" s="30">
        <v>65.069999999999993</v>
      </c>
      <c r="I519" s="30">
        <v>8.48</v>
      </c>
      <c r="J519" s="30">
        <v>8.48</v>
      </c>
      <c r="K519" s="30">
        <v>25.69</v>
      </c>
      <c r="L519" s="30">
        <v>848.56</v>
      </c>
      <c r="M519" s="30">
        <v>0.318</v>
      </c>
      <c r="N519" s="30">
        <v>14.63</v>
      </c>
      <c r="O519" s="34" t="s">
        <v>203</v>
      </c>
      <c r="P519" s="30">
        <v>28</v>
      </c>
      <c r="Q519" s="30">
        <v>542119.99</v>
      </c>
      <c r="R519" s="30">
        <v>811.86</v>
      </c>
      <c r="S519" s="30">
        <v>1493.64</v>
      </c>
      <c r="T519" s="30">
        <v>48.08</v>
      </c>
      <c r="U519" s="30">
        <v>232919.91</v>
      </c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  <c r="AM519" s="35"/>
      <c r="AN519" s="35"/>
      <c r="AO519" s="35"/>
      <c r="AP519" s="35"/>
      <c r="AQ519" s="35"/>
      <c r="AR519" s="35"/>
      <c r="AS519" s="35"/>
      <c r="AT519" s="35"/>
      <c r="AU519" s="35"/>
      <c r="AV519" s="35"/>
      <c r="AW519" s="35"/>
      <c r="AX519" s="35"/>
      <c r="AY519" s="35"/>
      <c r="AZ519" s="35"/>
      <c r="BA519" s="35"/>
      <c r="BB519" s="35"/>
      <c r="BC519" s="35"/>
      <c r="BD519" s="35"/>
      <c r="BE519" s="35"/>
      <c r="BF519" s="35"/>
      <c r="BG519" s="35"/>
      <c r="BH519" s="35"/>
      <c r="BI519" s="35"/>
      <c r="BJ519" s="35"/>
      <c r="BK519" s="35"/>
      <c r="BL519" s="35"/>
      <c r="BM519" s="35"/>
      <c r="BN519" s="35"/>
      <c r="BO519" s="35"/>
      <c r="BP519" s="35"/>
      <c r="BQ519" s="35"/>
      <c r="BR519" s="35"/>
    </row>
    <row r="520" spans="1:70" s="20" customFormat="1">
      <c r="A520" s="45">
        <v>30</v>
      </c>
      <c r="B520" s="44">
        <v>64</v>
      </c>
      <c r="C520" s="44" t="s">
        <v>518</v>
      </c>
      <c r="D520" s="44" t="s">
        <v>223</v>
      </c>
      <c r="E520" s="44">
        <v>1029.93</v>
      </c>
      <c r="F520" s="44">
        <v>746.28</v>
      </c>
      <c r="G520" s="44">
        <v>1528.95</v>
      </c>
      <c r="H520" s="44">
        <v>55.26</v>
      </c>
      <c r="I520" s="44">
        <v>12.11</v>
      </c>
      <c r="J520" s="44">
        <v>9.69</v>
      </c>
      <c r="K520" s="44">
        <v>37.54</v>
      </c>
      <c r="L520" s="44">
        <v>1336.38</v>
      </c>
      <c r="M520" s="44">
        <v>0.36899999999999999</v>
      </c>
      <c r="N520" s="44">
        <v>16.47</v>
      </c>
      <c r="O520" s="34" t="s">
        <v>203</v>
      </c>
      <c r="P520" s="30">
        <v>0</v>
      </c>
      <c r="Q520" s="44">
        <v>0</v>
      </c>
      <c r="R520" s="44">
        <v>0</v>
      </c>
      <c r="S520" s="44">
        <v>0</v>
      </c>
      <c r="T520" s="44">
        <v>0</v>
      </c>
      <c r="U520" s="44">
        <v>0</v>
      </c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</row>
    <row r="521" spans="1:70" s="20" customFormat="1">
      <c r="A521" s="45">
        <v>30</v>
      </c>
      <c r="B521" s="44">
        <v>66</v>
      </c>
      <c r="C521" s="44" t="s">
        <v>518</v>
      </c>
      <c r="D521" s="44" t="s">
        <v>206</v>
      </c>
      <c r="E521" s="44">
        <v>97.85</v>
      </c>
      <c r="F521" s="44">
        <v>1024.52</v>
      </c>
      <c r="G521" s="44">
        <v>1893.04</v>
      </c>
      <c r="H521" s="44">
        <v>63.95</v>
      </c>
      <c r="I521" s="44">
        <v>5.45</v>
      </c>
      <c r="J521" s="44">
        <v>6.06</v>
      </c>
      <c r="K521" s="44">
        <v>17.78</v>
      </c>
      <c r="L521" s="44">
        <v>294.89999999999998</v>
      </c>
      <c r="M521" s="44">
        <v>0.34799999999999998</v>
      </c>
      <c r="N521" s="44">
        <v>6.76</v>
      </c>
      <c r="O521" s="34" t="s">
        <v>203</v>
      </c>
      <c r="P521" s="30">
        <v>0</v>
      </c>
      <c r="Q521" s="44">
        <v>0</v>
      </c>
      <c r="R521" s="44">
        <v>0</v>
      </c>
      <c r="S521" s="44">
        <v>0</v>
      </c>
      <c r="T521" s="44">
        <v>0</v>
      </c>
      <c r="U521" s="44">
        <v>0</v>
      </c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</row>
    <row r="522" spans="1:70" s="20" customFormat="1">
      <c r="A522" s="45">
        <v>30</v>
      </c>
      <c r="B522" s="44">
        <v>68</v>
      </c>
      <c r="C522" s="44" t="s">
        <v>518</v>
      </c>
      <c r="D522" s="44" t="s">
        <v>207</v>
      </c>
      <c r="E522" s="44">
        <v>986.44</v>
      </c>
      <c r="F522" s="44">
        <v>925.04</v>
      </c>
      <c r="G522" s="44">
        <v>1306.68</v>
      </c>
      <c r="H522" s="44">
        <v>66.650000000000006</v>
      </c>
      <c r="I522" s="44">
        <v>14.54</v>
      </c>
      <c r="J522" s="44">
        <v>21.2</v>
      </c>
      <c r="K522" s="44">
        <v>29.64</v>
      </c>
      <c r="L522" s="44">
        <v>1816.97</v>
      </c>
      <c r="M522" s="44">
        <v>0.26400000000000001</v>
      </c>
      <c r="N522" s="44">
        <v>25.23</v>
      </c>
      <c r="O522" s="34" t="s">
        <v>203</v>
      </c>
      <c r="P522" s="30">
        <v>0</v>
      </c>
      <c r="Q522" s="44">
        <v>0</v>
      </c>
      <c r="R522" s="44">
        <v>0</v>
      </c>
      <c r="S522" s="44">
        <v>0</v>
      </c>
      <c r="T522" s="44">
        <v>0</v>
      </c>
      <c r="U522" s="44">
        <v>0</v>
      </c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</row>
    <row r="523" spans="1:70" s="20" customFormat="1">
      <c r="A523" s="45">
        <v>30</v>
      </c>
      <c r="B523" s="44">
        <v>70</v>
      </c>
      <c r="C523" s="44" t="s">
        <v>518</v>
      </c>
      <c r="D523" s="44" t="s">
        <v>399</v>
      </c>
      <c r="E523" s="44">
        <v>379.79</v>
      </c>
      <c r="F523" s="44">
        <v>738</v>
      </c>
      <c r="G523" s="44">
        <v>1393.42</v>
      </c>
      <c r="H523" s="44">
        <v>64.739999999999995</v>
      </c>
      <c r="I523" s="44">
        <v>9.08</v>
      </c>
      <c r="J523" s="44">
        <v>9.08</v>
      </c>
      <c r="K523" s="44">
        <v>29.64</v>
      </c>
      <c r="L523" s="44">
        <v>949.46</v>
      </c>
      <c r="M523" s="44">
        <v>0.26700000000000002</v>
      </c>
      <c r="N523" s="44">
        <v>15.47</v>
      </c>
      <c r="O523" s="34" t="s">
        <v>203</v>
      </c>
      <c r="P523" s="30">
        <v>0</v>
      </c>
      <c r="Q523" s="44">
        <v>0</v>
      </c>
      <c r="R523" s="44">
        <v>0</v>
      </c>
      <c r="S523" s="44">
        <v>0</v>
      </c>
      <c r="T523" s="44">
        <v>0</v>
      </c>
      <c r="U523" s="44">
        <v>0</v>
      </c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</row>
    <row r="524" spans="1:70" s="32" customFormat="1">
      <c r="A524" s="34">
        <v>30</v>
      </c>
      <c r="B524" s="30">
        <v>72</v>
      </c>
      <c r="C524" s="30" t="s">
        <v>518</v>
      </c>
      <c r="D524" s="30" t="s">
        <v>205</v>
      </c>
      <c r="E524" s="30">
        <v>1748.92</v>
      </c>
      <c r="F524" s="30">
        <v>870.5</v>
      </c>
      <c r="G524" s="30">
        <v>1553.61</v>
      </c>
      <c r="H524" s="30">
        <v>48.89</v>
      </c>
      <c r="I524" s="30">
        <v>12.72</v>
      </c>
      <c r="J524" s="30">
        <v>11.51</v>
      </c>
      <c r="K524" s="30">
        <v>41.5</v>
      </c>
      <c r="L524" s="30">
        <v>1784.17</v>
      </c>
      <c r="M524" s="30">
        <v>0.39300000000000002</v>
      </c>
      <c r="N524" s="30">
        <v>29.57</v>
      </c>
      <c r="O524" s="34" t="s">
        <v>263</v>
      </c>
      <c r="P524" s="30">
        <v>0</v>
      </c>
      <c r="Q524" s="44">
        <v>0</v>
      </c>
      <c r="R524" s="44">
        <v>0</v>
      </c>
      <c r="S524" s="44">
        <v>0</v>
      </c>
      <c r="T524" s="44">
        <v>0</v>
      </c>
      <c r="U524" s="44">
        <v>0</v>
      </c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  <c r="AM524" s="35"/>
      <c r="AN524" s="35"/>
      <c r="AO524" s="35"/>
      <c r="AP524" s="35"/>
      <c r="AQ524" s="35"/>
      <c r="AR524" s="35"/>
      <c r="AS524" s="35"/>
      <c r="AT524" s="35"/>
      <c r="AU524" s="35"/>
      <c r="AV524" s="35"/>
      <c r="AW524" s="35"/>
      <c r="AX524" s="35"/>
      <c r="AY524" s="35"/>
      <c r="AZ524" s="35"/>
      <c r="BA524" s="35"/>
      <c r="BB524" s="35"/>
      <c r="BC524" s="35"/>
      <c r="BD524" s="35"/>
      <c r="BE524" s="35"/>
      <c r="BF524" s="35"/>
      <c r="BG524" s="35"/>
      <c r="BH524" s="35"/>
      <c r="BI524" s="35"/>
      <c r="BJ524" s="35"/>
      <c r="BK524" s="35"/>
      <c r="BL524" s="35"/>
      <c r="BM524" s="35"/>
      <c r="BN524" s="35"/>
      <c r="BO524" s="35"/>
      <c r="BP524" s="35"/>
      <c r="BQ524" s="35"/>
      <c r="BR524" s="35"/>
    </row>
    <row r="525" spans="1:70" s="20" customFormat="1">
      <c r="A525" s="45">
        <v>30</v>
      </c>
      <c r="B525" s="44">
        <v>74</v>
      </c>
      <c r="C525" s="44" t="s">
        <v>518</v>
      </c>
      <c r="D525" s="44" t="s">
        <v>418</v>
      </c>
      <c r="E525" s="44">
        <v>89.87</v>
      </c>
      <c r="F525" s="44">
        <v>729.98</v>
      </c>
      <c r="G525" s="44">
        <v>1393.78</v>
      </c>
      <c r="H525" s="44">
        <v>70.02</v>
      </c>
      <c r="I525" s="44">
        <v>6.06</v>
      </c>
      <c r="J525" s="44">
        <v>4.24</v>
      </c>
      <c r="K525" s="44">
        <v>17.78</v>
      </c>
      <c r="L525" s="44">
        <v>283.48</v>
      </c>
      <c r="M525" s="44">
        <v>0.34200000000000003</v>
      </c>
      <c r="N525" s="44">
        <v>11.02</v>
      </c>
      <c r="O525" s="34" t="s">
        <v>203</v>
      </c>
      <c r="P525" s="44">
        <v>28</v>
      </c>
      <c r="Q525" s="30">
        <v>542119.99</v>
      </c>
      <c r="R525" s="30">
        <v>811.86</v>
      </c>
      <c r="S525" s="30">
        <v>1493.64</v>
      </c>
      <c r="T525" s="30">
        <v>48.08</v>
      </c>
      <c r="U525" s="30">
        <v>232919.91</v>
      </c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</row>
    <row r="526" spans="1:70" s="20" customFormat="1">
      <c r="A526" s="45">
        <v>30</v>
      </c>
      <c r="B526" s="44">
        <v>76</v>
      </c>
      <c r="C526" s="44" t="s">
        <v>518</v>
      </c>
      <c r="D526" s="44" t="s">
        <v>202</v>
      </c>
      <c r="E526" s="44">
        <v>100.02</v>
      </c>
      <c r="F526" s="44">
        <v>853.09</v>
      </c>
      <c r="G526" s="44">
        <v>1266.7</v>
      </c>
      <c r="H526" s="44">
        <v>68.3</v>
      </c>
      <c r="I526" s="44">
        <v>5.45</v>
      </c>
      <c r="J526" s="44">
        <v>4.8499999999999996</v>
      </c>
      <c r="K526" s="44">
        <v>15.81</v>
      </c>
      <c r="L526" s="44">
        <v>273.43</v>
      </c>
      <c r="M526" s="44">
        <v>0.38100000000000001</v>
      </c>
      <c r="N526" s="44">
        <v>11.02</v>
      </c>
      <c r="O526" s="34" t="s">
        <v>203</v>
      </c>
      <c r="P526" s="30">
        <v>0</v>
      </c>
      <c r="Q526" s="44">
        <v>0</v>
      </c>
      <c r="R526" s="44">
        <v>0</v>
      </c>
      <c r="S526" s="44">
        <v>0</v>
      </c>
      <c r="T526" s="44">
        <v>0</v>
      </c>
      <c r="U526" s="44">
        <v>0</v>
      </c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</row>
    <row r="527" spans="1:70" s="20" customFormat="1">
      <c r="A527" s="45">
        <v>30</v>
      </c>
      <c r="B527" s="44">
        <v>78</v>
      </c>
      <c r="C527" s="44" t="s">
        <v>518</v>
      </c>
      <c r="D527" s="44" t="s">
        <v>204</v>
      </c>
      <c r="E527" s="44">
        <v>273.97000000000003</v>
      </c>
      <c r="F527" s="44">
        <v>1005.23</v>
      </c>
      <c r="G527" s="44">
        <v>1870.42</v>
      </c>
      <c r="H527" s="44">
        <v>72.83</v>
      </c>
      <c r="I527" s="44">
        <v>7.27</v>
      </c>
      <c r="J527" s="44">
        <v>8.48</v>
      </c>
      <c r="K527" s="44">
        <v>21.74</v>
      </c>
      <c r="L527" s="44">
        <v>607.46</v>
      </c>
      <c r="M527" s="44">
        <v>0.33600000000000002</v>
      </c>
      <c r="N527" s="44">
        <v>12.04</v>
      </c>
      <c r="O527" s="34" t="s">
        <v>203</v>
      </c>
      <c r="P527" s="30">
        <v>0</v>
      </c>
      <c r="Q527" s="44">
        <v>0</v>
      </c>
      <c r="R527" s="44">
        <v>0</v>
      </c>
      <c r="S527" s="44">
        <v>0</v>
      </c>
      <c r="T527" s="44">
        <v>0</v>
      </c>
      <c r="U527" s="44">
        <v>0</v>
      </c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</row>
    <row r="528" spans="1:70" s="5" customFormat="1" ht="17" thickBot="1">
      <c r="A528" s="46">
        <v>30</v>
      </c>
      <c r="B528" s="46">
        <v>80</v>
      </c>
      <c r="C528" s="46" t="s">
        <v>518</v>
      </c>
      <c r="D528" s="46" t="s">
        <v>445</v>
      </c>
      <c r="E528" s="46">
        <v>4313.22</v>
      </c>
      <c r="F528" s="46">
        <v>917.94</v>
      </c>
      <c r="G528" s="46">
        <v>1288.19</v>
      </c>
      <c r="H528" s="46">
        <v>59.29</v>
      </c>
      <c r="I528" s="46">
        <v>26.04</v>
      </c>
      <c r="J528" s="46">
        <v>23.01</v>
      </c>
      <c r="K528" s="46">
        <v>49.4</v>
      </c>
      <c r="L528" s="46">
        <v>4929.1899999999996</v>
      </c>
      <c r="M528" s="46">
        <v>0.26</v>
      </c>
      <c r="N528" s="46">
        <v>33.19</v>
      </c>
      <c r="O528" s="31" t="s">
        <v>203</v>
      </c>
      <c r="P528" s="46">
        <v>0</v>
      </c>
      <c r="Q528" s="46">
        <v>0</v>
      </c>
      <c r="R528" s="46">
        <v>0</v>
      </c>
      <c r="S528" s="46">
        <v>0</v>
      </c>
      <c r="T528" s="46">
        <v>0</v>
      </c>
      <c r="U528" s="46">
        <v>0</v>
      </c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</row>
    <row r="529" spans="1:70" s="20" customFormat="1">
      <c r="A529" s="47">
        <v>31</v>
      </c>
      <c r="B529" s="44">
        <v>2</v>
      </c>
      <c r="C529" s="44" t="s">
        <v>518</v>
      </c>
      <c r="D529" s="44" t="s">
        <v>245</v>
      </c>
      <c r="E529" s="44">
        <v>276.14</v>
      </c>
      <c r="F529" s="44">
        <v>1636.21</v>
      </c>
      <c r="G529" s="44">
        <v>565.5</v>
      </c>
      <c r="H529" s="44">
        <v>34.049999999999997</v>
      </c>
      <c r="I529" s="44">
        <v>8.48</v>
      </c>
      <c r="J529" s="44">
        <v>6.66</v>
      </c>
      <c r="K529" s="44">
        <v>17.78</v>
      </c>
      <c r="L529" s="44">
        <v>474.54</v>
      </c>
      <c r="M529" s="44">
        <v>0.432</v>
      </c>
      <c r="N529" s="44">
        <v>10.5</v>
      </c>
      <c r="O529" s="34" t="s">
        <v>256</v>
      </c>
      <c r="P529" s="30">
        <v>0</v>
      </c>
      <c r="Q529" s="44">
        <v>0</v>
      </c>
      <c r="R529" s="44">
        <v>0</v>
      </c>
      <c r="S529" s="44">
        <v>0</v>
      </c>
      <c r="T529" s="44">
        <v>0</v>
      </c>
      <c r="U529" s="44">
        <v>0</v>
      </c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</row>
    <row r="530" spans="1:70" s="20" customFormat="1">
      <c r="A530" s="45">
        <v>31</v>
      </c>
      <c r="B530" s="44">
        <v>4</v>
      </c>
      <c r="C530" s="44" t="s">
        <v>518</v>
      </c>
      <c r="D530" s="44" t="s">
        <v>246</v>
      </c>
      <c r="E530" s="44">
        <v>126.84</v>
      </c>
      <c r="F530" s="44">
        <v>1687.7</v>
      </c>
      <c r="G530" s="44">
        <v>523.33000000000004</v>
      </c>
      <c r="H530" s="44">
        <v>32.5</v>
      </c>
      <c r="I530" s="44">
        <v>8.48</v>
      </c>
      <c r="J530" s="44">
        <v>6.06</v>
      </c>
      <c r="K530" s="44">
        <v>13.83</v>
      </c>
      <c r="L530" s="44">
        <v>301.69</v>
      </c>
      <c r="M530" s="44">
        <v>0.40500000000000003</v>
      </c>
      <c r="N530" s="44">
        <v>10.98</v>
      </c>
      <c r="O530" s="34" t="s">
        <v>203</v>
      </c>
      <c r="P530" s="30">
        <v>0</v>
      </c>
      <c r="Q530" s="44">
        <v>0</v>
      </c>
      <c r="R530" s="44">
        <v>0</v>
      </c>
      <c r="S530" s="44">
        <v>0</v>
      </c>
      <c r="T530" s="44">
        <v>0</v>
      </c>
      <c r="U530" s="44">
        <v>0</v>
      </c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</row>
    <row r="531" spans="1:70" s="20" customFormat="1">
      <c r="A531" s="45">
        <v>31</v>
      </c>
      <c r="B531" s="44">
        <v>6</v>
      </c>
      <c r="C531" s="44" t="s">
        <v>518</v>
      </c>
      <c r="D531" s="44" t="s">
        <v>247</v>
      </c>
      <c r="E531" s="44">
        <v>461.69</v>
      </c>
      <c r="F531" s="44">
        <v>1519.51</v>
      </c>
      <c r="G531" s="44">
        <v>664.77</v>
      </c>
      <c r="H531" s="44">
        <v>38.799999999999997</v>
      </c>
      <c r="I531" s="44">
        <v>10.3</v>
      </c>
      <c r="J531" s="44">
        <v>8.48</v>
      </c>
      <c r="K531" s="44">
        <v>21.74</v>
      </c>
      <c r="L531" s="44">
        <v>700.76</v>
      </c>
      <c r="M531" s="44">
        <v>0.41199999999999998</v>
      </c>
      <c r="N531" s="44">
        <v>11.61</v>
      </c>
      <c r="O531" s="34" t="s">
        <v>203</v>
      </c>
      <c r="P531" s="30">
        <v>0</v>
      </c>
      <c r="Q531" s="44">
        <v>0</v>
      </c>
      <c r="R531" s="44">
        <v>0</v>
      </c>
      <c r="S531" s="44">
        <v>0</v>
      </c>
      <c r="T531" s="44">
        <v>0</v>
      </c>
      <c r="U531" s="44">
        <v>0</v>
      </c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</row>
    <row r="532" spans="1:70" s="20" customFormat="1">
      <c r="A532" s="45">
        <v>31</v>
      </c>
      <c r="B532" s="44">
        <v>8</v>
      </c>
      <c r="C532" s="44" t="s">
        <v>518</v>
      </c>
      <c r="D532" s="44" t="s">
        <v>248</v>
      </c>
      <c r="E532" s="44">
        <v>2041.01</v>
      </c>
      <c r="F532" s="44">
        <v>1712.56</v>
      </c>
      <c r="G532" s="44">
        <v>529.47</v>
      </c>
      <c r="H532" s="44">
        <v>35.520000000000003</v>
      </c>
      <c r="I532" s="44">
        <v>18.77</v>
      </c>
      <c r="J532" s="44">
        <v>29.07</v>
      </c>
      <c r="K532" s="44">
        <v>25.69</v>
      </c>
      <c r="L532" s="44">
        <v>3183.43</v>
      </c>
      <c r="M532" s="44">
        <v>0.24399999999999999</v>
      </c>
      <c r="N532" s="44">
        <v>29.5</v>
      </c>
      <c r="O532" s="34" t="s">
        <v>203</v>
      </c>
      <c r="P532" s="30">
        <v>0</v>
      </c>
      <c r="Q532" s="44">
        <v>0</v>
      </c>
      <c r="R532" s="44">
        <v>0</v>
      </c>
      <c r="S532" s="44">
        <v>0</v>
      </c>
      <c r="T532" s="44">
        <v>0</v>
      </c>
      <c r="U532" s="44">
        <v>0</v>
      </c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</row>
    <row r="533" spans="1:70" s="20" customFormat="1">
      <c r="A533" s="45">
        <v>31</v>
      </c>
      <c r="B533" s="44">
        <v>10</v>
      </c>
      <c r="C533" s="44" t="s">
        <v>518</v>
      </c>
      <c r="D533" s="44" t="s">
        <v>250</v>
      </c>
      <c r="E533" s="44">
        <v>318.18</v>
      </c>
      <c r="F533" s="44">
        <v>1469.55</v>
      </c>
      <c r="G533" s="44">
        <v>541.63</v>
      </c>
      <c r="H533" s="44">
        <v>37.14</v>
      </c>
      <c r="I533" s="44">
        <v>12.11</v>
      </c>
      <c r="J533" s="44">
        <v>6.06</v>
      </c>
      <c r="K533" s="44">
        <v>19.760000000000002</v>
      </c>
      <c r="L533" s="44">
        <v>596.57000000000005</v>
      </c>
      <c r="M533" s="44">
        <v>0.378</v>
      </c>
      <c r="N533" s="44">
        <v>11.92</v>
      </c>
      <c r="O533" s="34" t="s">
        <v>203</v>
      </c>
      <c r="P533" s="30">
        <v>0</v>
      </c>
      <c r="Q533" s="44">
        <v>0</v>
      </c>
      <c r="R533" s="44">
        <v>0</v>
      </c>
      <c r="S533" s="44">
        <v>0</v>
      </c>
      <c r="T533" s="44">
        <v>0</v>
      </c>
      <c r="U533" s="44">
        <v>0</v>
      </c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</row>
    <row r="534" spans="1:70" s="20" customFormat="1">
      <c r="A534" s="45">
        <v>31</v>
      </c>
      <c r="B534" s="44">
        <v>12</v>
      </c>
      <c r="C534" s="44" t="s">
        <v>518</v>
      </c>
      <c r="D534" s="44" t="s">
        <v>252</v>
      </c>
      <c r="E534" s="44">
        <v>93.5</v>
      </c>
      <c r="F534" s="44">
        <v>1634.69</v>
      </c>
      <c r="G534" s="44">
        <v>535.62</v>
      </c>
      <c r="H534" s="44">
        <v>39.15</v>
      </c>
      <c r="I534" s="44">
        <v>4.24</v>
      </c>
      <c r="J534" s="44">
        <v>6.66</v>
      </c>
      <c r="K534" s="44">
        <v>13.83</v>
      </c>
      <c r="L534" s="44">
        <v>215.5</v>
      </c>
      <c r="M534" s="44">
        <v>0.46200000000000002</v>
      </c>
      <c r="N534" s="44">
        <v>6.48</v>
      </c>
      <c r="O534" s="34" t="s">
        <v>203</v>
      </c>
      <c r="P534" s="30">
        <v>0</v>
      </c>
      <c r="Q534" s="44">
        <v>0</v>
      </c>
      <c r="R534" s="44">
        <v>0</v>
      </c>
      <c r="S534" s="44">
        <v>0</v>
      </c>
      <c r="T534" s="44">
        <v>0</v>
      </c>
      <c r="U534" s="44">
        <v>0</v>
      </c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</row>
    <row r="535" spans="1:70" s="20" customFormat="1">
      <c r="A535" s="45">
        <v>31</v>
      </c>
      <c r="B535" s="44">
        <v>14</v>
      </c>
      <c r="C535" s="44" t="s">
        <v>518</v>
      </c>
      <c r="D535" s="44" t="s">
        <v>253</v>
      </c>
      <c r="E535" s="44">
        <v>333.4</v>
      </c>
      <c r="F535" s="44">
        <v>1679.14</v>
      </c>
      <c r="G535" s="44">
        <v>558.08000000000004</v>
      </c>
      <c r="H535" s="44">
        <v>35.85</v>
      </c>
      <c r="I535" s="44">
        <v>10.3</v>
      </c>
      <c r="J535" s="44">
        <v>9.08</v>
      </c>
      <c r="K535" s="44">
        <v>17.78</v>
      </c>
      <c r="L535" s="44">
        <v>827.46</v>
      </c>
      <c r="M535" s="44">
        <v>0.28100000000000003</v>
      </c>
      <c r="N535" s="44">
        <v>10.35</v>
      </c>
      <c r="O535" s="34" t="s">
        <v>203</v>
      </c>
      <c r="P535" s="30">
        <v>0</v>
      </c>
      <c r="Q535" s="44">
        <v>0</v>
      </c>
      <c r="R535" s="44">
        <v>0</v>
      </c>
      <c r="S535" s="44">
        <v>0</v>
      </c>
      <c r="T535" s="44">
        <v>0</v>
      </c>
      <c r="U535" s="44">
        <v>0</v>
      </c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</row>
    <row r="536" spans="1:70" s="20" customFormat="1">
      <c r="A536" s="45">
        <v>31</v>
      </c>
      <c r="B536" s="44">
        <v>16</v>
      </c>
      <c r="C536" s="44" t="s">
        <v>518</v>
      </c>
      <c r="D536" s="44" t="s">
        <v>254</v>
      </c>
      <c r="E536" s="44">
        <v>1654.69</v>
      </c>
      <c r="F536" s="44">
        <v>1646.92</v>
      </c>
      <c r="G536" s="44">
        <v>546.13</v>
      </c>
      <c r="H536" s="44">
        <v>35.270000000000003</v>
      </c>
      <c r="I536" s="44">
        <v>24.23</v>
      </c>
      <c r="J536" s="44">
        <v>15.75</v>
      </c>
      <c r="K536" s="44">
        <v>23.71</v>
      </c>
      <c r="L536" s="44">
        <v>2553.11</v>
      </c>
      <c r="M536" s="44">
        <v>0.26500000000000001</v>
      </c>
      <c r="N536" s="44">
        <v>24.07</v>
      </c>
      <c r="O536" s="34" t="s">
        <v>214</v>
      </c>
      <c r="P536" s="30">
        <v>0</v>
      </c>
      <c r="Q536" s="44">
        <v>0</v>
      </c>
      <c r="R536" s="44">
        <v>0</v>
      </c>
      <c r="S536" s="44">
        <v>0</v>
      </c>
      <c r="T536" s="44">
        <v>0</v>
      </c>
      <c r="U536" s="44">
        <v>0</v>
      </c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</row>
    <row r="537" spans="1:70" s="20" customFormat="1">
      <c r="A537" s="45">
        <v>31</v>
      </c>
      <c r="B537" s="44">
        <v>18</v>
      </c>
      <c r="C537" s="44" t="s">
        <v>518</v>
      </c>
      <c r="D537" s="44" t="s">
        <v>255</v>
      </c>
      <c r="E537" s="44">
        <v>102.92</v>
      </c>
      <c r="F537" s="44">
        <v>1654.4</v>
      </c>
      <c r="G537" s="44">
        <v>650.87</v>
      </c>
      <c r="H537" s="44">
        <v>41.55</v>
      </c>
      <c r="I537" s="44">
        <v>5.45</v>
      </c>
      <c r="J537" s="44">
        <v>6.06</v>
      </c>
      <c r="K537" s="44">
        <v>13.83</v>
      </c>
      <c r="L537" s="44">
        <v>236.47</v>
      </c>
      <c r="M537" s="44">
        <v>0.44900000000000001</v>
      </c>
      <c r="N537" s="44">
        <v>8.14</v>
      </c>
      <c r="O537" s="34" t="s">
        <v>203</v>
      </c>
      <c r="P537" s="30">
        <v>0</v>
      </c>
      <c r="Q537" s="44">
        <v>0</v>
      </c>
      <c r="R537" s="44">
        <v>0</v>
      </c>
      <c r="S537" s="44">
        <v>0</v>
      </c>
      <c r="T537" s="44">
        <v>0</v>
      </c>
      <c r="U537" s="44">
        <v>0</v>
      </c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</row>
    <row r="538" spans="1:70" s="20" customFormat="1">
      <c r="A538" s="45">
        <v>31</v>
      </c>
      <c r="B538" s="44">
        <v>20</v>
      </c>
      <c r="C538" s="44" t="s">
        <v>518</v>
      </c>
      <c r="D538" s="44" t="s">
        <v>257</v>
      </c>
      <c r="E538" s="44">
        <v>94.22</v>
      </c>
      <c r="F538" s="44">
        <v>1475.33</v>
      </c>
      <c r="G538" s="44">
        <v>676.18</v>
      </c>
      <c r="H538" s="44">
        <v>41.19</v>
      </c>
      <c r="I538" s="44">
        <v>4.24</v>
      </c>
      <c r="J538" s="44">
        <v>5.45</v>
      </c>
      <c r="K538" s="44">
        <v>13.83</v>
      </c>
      <c r="L538" s="44">
        <v>222.68</v>
      </c>
      <c r="M538" s="44">
        <v>0.45</v>
      </c>
      <c r="N538" s="44">
        <v>11.07</v>
      </c>
      <c r="O538" s="34" t="s">
        <v>203</v>
      </c>
      <c r="P538" s="30">
        <v>0</v>
      </c>
      <c r="Q538" s="44">
        <v>0</v>
      </c>
      <c r="R538" s="44">
        <v>0</v>
      </c>
      <c r="S538" s="44">
        <v>0</v>
      </c>
      <c r="T538" s="44">
        <v>0</v>
      </c>
      <c r="U538" s="44">
        <v>0</v>
      </c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</row>
    <row r="539" spans="1:70" s="20" customFormat="1">
      <c r="A539" s="45">
        <v>31</v>
      </c>
      <c r="B539" s="44">
        <v>22</v>
      </c>
      <c r="C539" s="44" t="s">
        <v>518</v>
      </c>
      <c r="D539" s="44" t="s">
        <v>258</v>
      </c>
      <c r="E539" s="44">
        <v>735.66</v>
      </c>
      <c r="F539" s="44">
        <v>1530.01</v>
      </c>
      <c r="G539" s="44">
        <v>561.99</v>
      </c>
      <c r="H539" s="44">
        <v>37.58</v>
      </c>
      <c r="I539" s="44">
        <v>24.23</v>
      </c>
      <c r="J539" s="44">
        <v>16.96</v>
      </c>
      <c r="K539" s="44">
        <v>23.71</v>
      </c>
      <c r="L539" s="44">
        <v>1376.24</v>
      </c>
      <c r="M539" s="44">
        <v>0.28599999999999998</v>
      </c>
      <c r="N539" s="44">
        <v>29</v>
      </c>
      <c r="O539" s="34" t="s">
        <v>249</v>
      </c>
      <c r="P539" s="30">
        <v>0</v>
      </c>
      <c r="Q539" s="44">
        <v>0</v>
      </c>
      <c r="R539" s="44">
        <v>0</v>
      </c>
      <c r="S539" s="44">
        <v>0</v>
      </c>
      <c r="T539" s="44">
        <v>0</v>
      </c>
      <c r="U539" s="44">
        <v>0</v>
      </c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</row>
    <row r="540" spans="1:70" s="32" customFormat="1">
      <c r="A540" s="45">
        <v>31</v>
      </c>
      <c r="B540" s="30">
        <v>24</v>
      </c>
      <c r="C540" s="30" t="s">
        <v>518</v>
      </c>
      <c r="D540" s="30" t="s">
        <v>308</v>
      </c>
      <c r="E540" s="30">
        <v>113.07</v>
      </c>
      <c r="F540" s="30">
        <v>1558.07</v>
      </c>
      <c r="G540" s="30">
        <v>591.71</v>
      </c>
      <c r="H540" s="30">
        <v>41.7</v>
      </c>
      <c r="I540" s="30">
        <v>5.45</v>
      </c>
      <c r="J540" s="30">
        <v>4.24</v>
      </c>
      <c r="K540" s="30">
        <v>15.81</v>
      </c>
      <c r="L540" s="30">
        <v>244.98</v>
      </c>
      <c r="M540" s="30">
        <v>0.46200000000000002</v>
      </c>
      <c r="N540" s="30">
        <v>7.23</v>
      </c>
      <c r="O540" s="34" t="s">
        <v>263</v>
      </c>
      <c r="P540" s="30">
        <v>29</v>
      </c>
      <c r="Q540" s="30">
        <v>23626.68</v>
      </c>
      <c r="R540" s="30">
        <v>1562.4</v>
      </c>
      <c r="S540" s="30">
        <v>591.92999999999995</v>
      </c>
      <c r="T540" s="30">
        <v>41.63</v>
      </c>
      <c r="U540" s="30">
        <v>11953.96</v>
      </c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  <c r="AO540" s="35"/>
      <c r="AP540" s="35"/>
      <c r="AQ540" s="35"/>
      <c r="AR540" s="35"/>
      <c r="AS540" s="35"/>
      <c r="AT540" s="35"/>
      <c r="AU540" s="35"/>
      <c r="AV540" s="35"/>
      <c r="AW540" s="35"/>
      <c r="AX540" s="35"/>
      <c r="AY540" s="35"/>
      <c r="AZ540" s="35"/>
      <c r="BA540" s="35"/>
      <c r="BB540" s="35"/>
      <c r="BC540" s="35"/>
      <c r="BD540" s="35"/>
      <c r="BE540" s="35"/>
      <c r="BF540" s="35"/>
      <c r="BG540" s="35"/>
      <c r="BH540" s="35"/>
      <c r="BI540" s="35"/>
      <c r="BJ540" s="35"/>
      <c r="BK540" s="35"/>
      <c r="BL540" s="35"/>
      <c r="BM540" s="35"/>
      <c r="BN540" s="35"/>
      <c r="BO540" s="35"/>
      <c r="BP540" s="35"/>
      <c r="BQ540" s="35"/>
      <c r="BR540" s="35"/>
    </row>
    <row r="541" spans="1:70" s="20" customFormat="1">
      <c r="A541" s="45">
        <v>31</v>
      </c>
      <c r="B541" s="44">
        <v>26</v>
      </c>
      <c r="C541" s="44" t="s">
        <v>518</v>
      </c>
      <c r="D541" s="44" t="s">
        <v>309</v>
      </c>
      <c r="E541" s="44">
        <v>315.27999999999997</v>
      </c>
      <c r="F541" s="44">
        <v>1671.76</v>
      </c>
      <c r="G541" s="44">
        <v>638.65</v>
      </c>
      <c r="H541" s="44">
        <v>42.67</v>
      </c>
      <c r="I541" s="44">
        <v>8.48</v>
      </c>
      <c r="J541" s="44">
        <v>8.48</v>
      </c>
      <c r="K541" s="44">
        <v>15.81</v>
      </c>
      <c r="L541" s="44">
        <v>576.55999999999995</v>
      </c>
      <c r="M541" s="44">
        <v>0.38900000000000001</v>
      </c>
      <c r="N541" s="44">
        <v>10.98</v>
      </c>
      <c r="O541" s="34" t="s">
        <v>203</v>
      </c>
      <c r="P541" s="30">
        <v>0</v>
      </c>
      <c r="Q541" s="44">
        <v>0</v>
      </c>
      <c r="R541" s="44">
        <v>0</v>
      </c>
      <c r="S541" s="44">
        <v>0</v>
      </c>
      <c r="T541" s="44">
        <v>0</v>
      </c>
      <c r="U541" s="44">
        <v>0</v>
      </c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</row>
    <row r="542" spans="1:70" s="20" customFormat="1">
      <c r="A542" s="45">
        <v>31</v>
      </c>
      <c r="B542" s="44">
        <v>28</v>
      </c>
      <c r="C542" s="44" t="s">
        <v>518</v>
      </c>
      <c r="D542" s="44" t="s">
        <v>310</v>
      </c>
      <c r="E542" s="44">
        <v>169.6</v>
      </c>
      <c r="F542" s="44">
        <v>1671.79</v>
      </c>
      <c r="G542" s="44">
        <v>655.68</v>
      </c>
      <c r="H542" s="44">
        <v>43.34</v>
      </c>
      <c r="I542" s="44">
        <v>9.08</v>
      </c>
      <c r="J542" s="44">
        <v>6.06</v>
      </c>
      <c r="K542" s="44">
        <v>13.83</v>
      </c>
      <c r="L542" s="44">
        <v>407.05</v>
      </c>
      <c r="M542" s="44">
        <v>0.36399999999999999</v>
      </c>
      <c r="N542" s="44">
        <v>11.93</v>
      </c>
      <c r="O542" s="34" t="s">
        <v>203</v>
      </c>
      <c r="P542" s="30">
        <v>0</v>
      </c>
      <c r="Q542" s="44">
        <v>0</v>
      </c>
      <c r="R542" s="44">
        <v>0</v>
      </c>
      <c r="S542" s="44">
        <v>0</v>
      </c>
      <c r="T542" s="44">
        <v>0</v>
      </c>
      <c r="U542" s="44">
        <v>0</v>
      </c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</row>
    <row r="543" spans="1:70" s="20" customFormat="1">
      <c r="A543" s="45">
        <v>31</v>
      </c>
      <c r="B543" s="44">
        <v>30</v>
      </c>
      <c r="C543" s="44" t="s">
        <v>518</v>
      </c>
      <c r="D543" s="44" t="s">
        <v>311</v>
      </c>
      <c r="E543" s="44">
        <v>5080.7700000000004</v>
      </c>
      <c r="F543" s="44">
        <v>1502.92</v>
      </c>
      <c r="G543" s="44">
        <v>543.26</v>
      </c>
      <c r="H543" s="44">
        <v>35.090000000000003</v>
      </c>
      <c r="I543" s="44">
        <v>41.79</v>
      </c>
      <c r="J543" s="44">
        <v>29.68</v>
      </c>
      <c r="K543" s="44">
        <v>35.57</v>
      </c>
      <c r="L543" s="44">
        <v>6524.54</v>
      </c>
      <c r="M543" s="44">
        <v>0.219</v>
      </c>
      <c r="N543" s="44">
        <v>46.23</v>
      </c>
      <c r="O543" s="34" t="s">
        <v>203</v>
      </c>
      <c r="P543" s="30">
        <v>0</v>
      </c>
      <c r="Q543" s="44">
        <v>0</v>
      </c>
      <c r="R543" s="44">
        <v>0</v>
      </c>
      <c r="S543" s="44">
        <v>0</v>
      </c>
      <c r="T543" s="44">
        <v>0</v>
      </c>
      <c r="U543" s="44">
        <v>0</v>
      </c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</row>
    <row r="544" spans="1:70" s="20" customFormat="1">
      <c r="A544" s="45">
        <v>31</v>
      </c>
      <c r="B544" s="44">
        <v>32</v>
      </c>
      <c r="C544" s="44" t="s">
        <v>518</v>
      </c>
      <c r="D544" s="44" t="s">
        <v>312</v>
      </c>
      <c r="E544" s="44">
        <v>1570.62</v>
      </c>
      <c r="F544" s="44">
        <v>1720.47</v>
      </c>
      <c r="G544" s="44">
        <v>651.27</v>
      </c>
      <c r="H544" s="44">
        <v>49.48</v>
      </c>
      <c r="I544" s="44">
        <v>19.38</v>
      </c>
      <c r="J544" s="44">
        <v>16.350000000000001</v>
      </c>
      <c r="K544" s="44">
        <v>27.66</v>
      </c>
      <c r="L544" s="44">
        <v>1771.85</v>
      </c>
      <c r="M544" s="44">
        <v>0.36899999999999999</v>
      </c>
      <c r="N544" s="44">
        <v>23.65</v>
      </c>
      <c r="O544" s="34" t="s">
        <v>203</v>
      </c>
      <c r="P544" s="30">
        <v>0</v>
      </c>
      <c r="Q544" s="44">
        <v>0</v>
      </c>
      <c r="R544" s="44">
        <v>0</v>
      </c>
      <c r="S544" s="44">
        <v>0</v>
      </c>
      <c r="T544" s="44">
        <v>0</v>
      </c>
      <c r="U544" s="44">
        <v>0</v>
      </c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</row>
    <row r="545" spans="1:70" s="20" customFormat="1">
      <c r="A545" s="45">
        <v>31</v>
      </c>
      <c r="B545" s="44">
        <v>34</v>
      </c>
      <c r="C545" s="44" t="s">
        <v>518</v>
      </c>
      <c r="D545" s="44" t="s">
        <v>420</v>
      </c>
      <c r="E545" s="44">
        <v>1119.07</v>
      </c>
      <c r="F545" s="44">
        <v>1765.67</v>
      </c>
      <c r="G545" s="44">
        <v>528.48</v>
      </c>
      <c r="H545" s="44">
        <v>40.68</v>
      </c>
      <c r="I545" s="44">
        <v>10.9</v>
      </c>
      <c r="J545" s="44">
        <v>16.350000000000001</v>
      </c>
      <c r="K545" s="44">
        <v>23.71</v>
      </c>
      <c r="L545" s="44">
        <v>1374.19</v>
      </c>
      <c r="M545" s="44">
        <v>0.379</v>
      </c>
      <c r="N545" s="44">
        <v>17.350000000000001</v>
      </c>
      <c r="O545" s="34" t="s">
        <v>203</v>
      </c>
      <c r="P545" s="30">
        <v>0</v>
      </c>
      <c r="Q545" s="44">
        <v>0</v>
      </c>
      <c r="R545" s="44">
        <v>0</v>
      </c>
      <c r="S545" s="44">
        <v>0</v>
      </c>
      <c r="T545" s="44">
        <v>0</v>
      </c>
      <c r="U545" s="44">
        <v>0</v>
      </c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</row>
    <row r="546" spans="1:70" s="20" customFormat="1">
      <c r="A546" s="45">
        <v>31</v>
      </c>
      <c r="B546" s="44">
        <v>36</v>
      </c>
      <c r="C546" s="44" t="s">
        <v>518</v>
      </c>
      <c r="D546" s="44" t="s">
        <v>421</v>
      </c>
      <c r="E546" s="44">
        <v>4108.1099999999997</v>
      </c>
      <c r="F546" s="44">
        <v>1769.35</v>
      </c>
      <c r="G546" s="44">
        <v>548.04999999999995</v>
      </c>
      <c r="H546" s="44">
        <v>45.74</v>
      </c>
      <c r="I546" s="44">
        <v>16.350000000000001</v>
      </c>
      <c r="J546" s="44">
        <v>16.96</v>
      </c>
      <c r="K546" s="44">
        <v>35.57</v>
      </c>
      <c r="L546" s="44">
        <v>3240.04</v>
      </c>
      <c r="M546" s="44">
        <v>0.38300000000000001</v>
      </c>
      <c r="N546" s="44">
        <v>21.23</v>
      </c>
      <c r="O546" s="34" t="s">
        <v>203</v>
      </c>
      <c r="P546" s="30">
        <v>0</v>
      </c>
      <c r="Q546" s="44">
        <v>0</v>
      </c>
      <c r="R546" s="44">
        <v>0</v>
      </c>
      <c r="S546" s="44">
        <v>0</v>
      </c>
      <c r="T546" s="44">
        <v>0</v>
      </c>
      <c r="U546" s="44">
        <v>0</v>
      </c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</row>
    <row r="547" spans="1:70" s="20" customFormat="1">
      <c r="A547" s="45">
        <v>31</v>
      </c>
      <c r="B547" s="44">
        <v>38</v>
      </c>
      <c r="C547" s="44" t="s">
        <v>518</v>
      </c>
      <c r="D547" s="44" t="s">
        <v>422</v>
      </c>
      <c r="E547" s="44">
        <v>5892.54</v>
      </c>
      <c r="F547" s="44">
        <v>1624.67</v>
      </c>
      <c r="G547" s="44">
        <v>566.08000000000004</v>
      </c>
      <c r="H547" s="44">
        <v>41.27</v>
      </c>
      <c r="I547" s="44">
        <v>18.170000000000002</v>
      </c>
      <c r="J547" s="44">
        <v>50.87</v>
      </c>
      <c r="K547" s="44">
        <v>37.54</v>
      </c>
      <c r="L547" s="44">
        <v>6643.36</v>
      </c>
      <c r="M547" s="44">
        <v>0.23699999999999999</v>
      </c>
      <c r="N547" s="44">
        <v>58.56</v>
      </c>
      <c r="O547" s="34" t="s">
        <v>203</v>
      </c>
      <c r="P547" s="30">
        <v>0</v>
      </c>
      <c r="Q547" s="44">
        <v>0</v>
      </c>
      <c r="R547" s="44">
        <v>0</v>
      </c>
      <c r="S547" s="44">
        <v>0</v>
      </c>
      <c r="T547" s="44">
        <v>0</v>
      </c>
      <c r="U547" s="44">
        <v>0</v>
      </c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</row>
    <row r="548" spans="1:70" s="20" customFormat="1">
      <c r="A548" s="45">
        <v>31</v>
      </c>
      <c r="B548" s="44">
        <v>40</v>
      </c>
      <c r="C548" s="44" t="s">
        <v>518</v>
      </c>
      <c r="D548" s="44" t="s">
        <v>423</v>
      </c>
      <c r="E548" s="44">
        <v>131.19</v>
      </c>
      <c r="F548" s="44">
        <v>1658.1</v>
      </c>
      <c r="G548" s="44">
        <v>591.97</v>
      </c>
      <c r="H548" s="44">
        <v>49.01</v>
      </c>
      <c r="I548" s="44">
        <v>7.27</v>
      </c>
      <c r="J548" s="44">
        <v>7.27</v>
      </c>
      <c r="K548" s="44">
        <v>15.81</v>
      </c>
      <c r="L548" s="44">
        <v>327.92</v>
      </c>
      <c r="M548" s="44">
        <v>0.38100000000000001</v>
      </c>
      <c r="N548" s="44">
        <v>9.83</v>
      </c>
      <c r="O548" s="34" t="s">
        <v>256</v>
      </c>
      <c r="P548" s="30">
        <v>0</v>
      </c>
      <c r="Q548" s="44">
        <v>0</v>
      </c>
      <c r="R548" s="44">
        <v>0</v>
      </c>
      <c r="S548" s="44">
        <v>0</v>
      </c>
      <c r="T548" s="44">
        <v>0</v>
      </c>
      <c r="U548" s="44">
        <v>0</v>
      </c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</row>
    <row r="549" spans="1:70" s="20" customFormat="1">
      <c r="A549" s="45">
        <v>31</v>
      </c>
      <c r="B549" s="44">
        <v>42</v>
      </c>
      <c r="C549" s="44" t="s">
        <v>518</v>
      </c>
      <c r="D549" s="44" t="s">
        <v>424</v>
      </c>
      <c r="E549" s="44">
        <v>123.94</v>
      </c>
      <c r="F549" s="44">
        <v>1589.87</v>
      </c>
      <c r="G549" s="44">
        <v>635.94000000000005</v>
      </c>
      <c r="H549" s="44">
        <v>48.98</v>
      </c>
      <c r="I549" s="44">
        <v>4.24</v>
      </c>
      <c r="J549" s="44">
        <v>10.3</v>
      </c>
      <c r="K549" s="44">
        <v>11.86</v>
      </c>
      <c r="L549" s="44">
        <v>333.36</v>
      </c>
      <c r="M549" s="44">
        <v>0.36099999999999999</v>
      </c>
      <c r="N549" s="44">
        <v>9.9600000000000009</v>
      </c>
      <c r="O549" s="34" t="s">
        <v>203</v>
      </c>
      <c r="P549" s="30">
        <v>0</v>
      </c>
      <c r="Q549" s="44">
        <v>0</v>
      </c>
      <c r="R549" s="44">
        <v>0</v>
      </c>
      <c r="S549" s="44">
        <v>0</v>
      </c>
      <c r="T549" s="44">
        <v>0</v>
      </c>
      <c r="U549" s="44">
        <v>0</v>
      </c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</row>
    <row r="550" spans="1:70" s="20" customFormat="1">
      <c r="A550" s="45">
        <v>31</v>
      </c>
      <c r="B550" s="44">
        <v>44</v>
      </c>
      <c r="C550" s="44" t="s">
        <v>518</v>
      </c>
      <c r="D550" s="44" t="s">
        <v>425</v>
      </c>
      <c r="E550" s="44">
        <v>339.93</v>
      </c>
      <c r="F550" s="44">
        <v>1552.32</v>
      </c>
      <c r="G550" s="44">
        <v>651.16</v>
      </c>
      <c r="H550" s="44">
        <v>57.71</v>
      </c>
      <c r="I550" s="44">
        <v>10.9</v>
      </c>
      <c r="J550" s="44">
        <v>7.87</v>
      </c>
      <c r="K550" s="44">
        <v>21.74</v>
      </c>
      <c r="L550" s="44">
        <v>608.97</v>
      </c>
      <c r="M550" s="44">
        <v>0.38700000000000001</v>
      </c>
      <c r="N550" s="44">
        <v>12.83</v>
      </c>
      <c r="O550" s="34" t="s">
        <v>203</v>
      </c>
      <c r="P550" s="30">
        <v>0</v>
      </c>
      <c r="Q550" s="44">
        <v>0</v>
      </c>
      <c r="R550" s="44">
        <v>0</v>
      </c>
      <c r="S550" s="44">
        <v>0</v>
      </c>
      <c r="T550" s="44">
        <v>0</v>
      </c>
      <c r="U550" s="44">
        <v>0</v>
      </c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</row>
    <row r="551" spans="1:70" s="20" customFormat="1">
      <c r="A551" s="45">
        <v>31</v>
      </c>
      <c r="B551" s="44">
        <v>46</v>
      </c>
      <c r="C551" s="44" t="s">
        <v>518</v>
      </c>
      <c r="D551" s="44" t="s">
        <v>519</v>
      </c>
      <c r="E551" s="44">
        <v>9238.17</v>
      </c>
      <c r="F551" s="44">
        <v>1494.48</v>
      </c>
      <c r="G551" s="44">
        <v>509.82</v>
      </c>
      <c r="H551" s="44">
        <v>50.49</v>
      </c>
      <c r="I551" s="44">
        <v>38.76</v>
      </c>
      <c r="J551" s="44">
        <v>31.49</v>
      </c>
      <c r="K551" s="44">
        <v>41.5</v>
      </c>
      <c r="L551" s="44">
        <v>8100.33</v>
      </c>
      <c r="M551" s="44">
        <v>0.26300000000000001</v>
      </c>
      <c r="N551" s="44">
        <v>43.61</v>
      </c>
      <c r="O551" s="34" t="s">
        <v>203</v>
      </c>
      <c r="P551" s="30">
        <v>0</v>
      </c>
      <c r="Q551" s="44">
        <v>0</v>
      </c>
      <c r="R551" s="44">
        <v>0</v>
      </c>
      <c r="S551" s="44">
        <v>0</v>
      </c>
      <c r="T551" s="44">
        <v>0</v>
      </c>
      <c r="U551" s="44">
        <v>0</v>
      </c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</row>
    <row r="552" spans="1:70" s="20" customFormat="1">
      <c r="A552" s="45">
        <v>31</v>
      </c>
      <c r="B552" s="44">
        <v>48</v>
      </c>
      <c r="C552" s="44" t="s">
        <v>518</v>
      </c>
      <c r="D552" s="44" t="s">
        <v>520</v>
      </c>
      <c r="E552" s="44">
        <v>4477.75</v>
      </c>
      <c r="F552" s="44">
        <v>1564.94</v>
      </c>
      <c r="G552" s="44">
        <v>563.80999999999995</v>
      </c>
      <c r="H552" s="44">
        <v>49.33</v>
      </c>
      <c r="I552" s="44">
        <v>23.62</v>
      </c>
      <c r="J552" s="44">
        <v>27.25</v>
      </c>
      <c r="K552" s="44">
        <v>41.5</v>
      </c>
      <c r="L552" s="44">
        <v>5288.59</v>
      </c>
      <c r="M552" s="44">
        <v>0.248</v>
      </c>
      <c r="N552" s="44">
        <v>30.33</v>
      </c>
      <c r="O552" s="34" t="s">
        <v>203</v>
      </c>
      <c r="P552" s="30">
        <v>0</v>
      </c>
      <c r="Q552" s="44">
        <v>0</v>
      </c>
      <c r="R552" s="44">
        <v>0</v>
      </c>
      <c r="S552" s="44">
        <v>0</v>
      </c>
      <c r="T552" s="44">
        <v>0</v>
      </c>
      <c r="U552" s="44">
        <v>0</v>
      </c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</row>
    <row r="553" spans="1:70" s="20" customFormat="1">
      <c r="A553" s="45">
        <v>31</v>
      </c>
      <c r="B553" s="44">
        <v>50</v>
      </c>
      <c r="C553" s="44" t="s">
        <v>518</v>
      </c>
      <c r="D553" s="44" t="s">
        <v>521</v>
      </c>
      <c r="E553" s="44">
        <v>934.25</v>
      </c>
      <c r="F553" s="44">
        <v>1577.03</v>
      </c>
      <c r="G553" s="44">
        <v>583.61</v>
      </c>
      <c r="H553" s="44">
        <v>54.2</v>
      </c>
      <c r="I553" s="44">
        <v>18.77</v>
      </c>
      <c r="J553" s="44">
        <v>14.54</v>
      </c>
      <c r="K553" s="44">
        <v>25.69</v>
      </c>
      <c r="L553" s="44">
        <v>1864.18</v>
      </c>
      <c r="M553" s="44">
        <v>0.248</v>
      </c>
      <c r="N553" s="44">
        <v>20.28</v>
      </c>
      <c r="O553" s="34" t="s">
        <v>256</v>
      </c>
      <c r="P553" s="30">
        <v>0</v>
      </c>
      <c r="Q553" s="44">
        <v>0</v>
      </c>
      <c r="R553" s="44">
        <v>0</v>
      </c>
      <c r="S553" s="44">
        <v>0</v>
      </c>
      <c r="T553" s="44">
        <v>0</v>
      </c>
      <c r="U553" s="44">
        <v>0</v>
      </c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</row>
    <row r="554" spans="1:70" s="20" customFormat="1">
      <c r="A554" s="45">
        <v>31</v>
      </c>
      <c r="B554" s="44">
        <v>52</v>
      </c>
      <c r="C554" s="44" t="s">
        <v>518</v>
      </c>
      <c r="D554" s="44" t="s">
        <v>522</v>
      </c>
      <c r="E554" s="44">
        <v>16587.53</v>
      </c>
      <c r="F554" s="44">
        <v>1709.27</v>
      </c>
      <c r="G554" s="44">
        <v>565.63</v>
      </c>
      <c r="H554" s="44">
        <v>43.92</v>
      </c>
      <c r="I554" s="44">
        <v>52.08</v>
      </c>
      <c r="J554" s="44">
        <v>55.72</v>
      </c>
      <c r="K554" s="44">
        <v>51.38</v>
      </c>
      <c r="L554" s="44">
        <v>17621.73</v>
      </c>
      <c r="M554" s="44">
        <v>0.17799999999999999</v>
      </c>
      <c r="N554" s="44">
        <v>58.26</v>
      </c>
      <c r="O554" s="34" t="s">
        <v>256</v>
      </c>
      <c r="P554" s="30">
        <v>0</v>
      </c>
      <c r="Q554" s="44">
        <v>0</v>
      </c>
      <c r="R554" s="44">
        <v>0</v>
      </c>
      <c r="S554" s="44">
        <v>0</v>
      </c>
      <c r="T554" s="44">
        <v>0</v>
      </c>
      <c r="U554" s="44">
        <v>0</v>
      </c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</row>
    <row r="555" spans="1:70" s="20" customFormat="1">
      <c r="A555" s="45">
        <v>31</v>
      </c>
      <c r="B555" s="44">
        <v>54</v>
      </c>
      <c r="C555" s="44" t="s">
        <v>518</v>
      </c>
      <c r="D555" s="44" t="s">
        <v>523</v>
      </c>
      <c r="E555" s="44">
        <v>7340.67</v>
      </c>
      <c r="F555" s="44">
        <v>1594.38</v>
      </c>
      <c r="G555" s="44">
        <v>564.01</v>
      </c>
      <c r="H555" s="44">
        <v>52.41</v>
      </c>
      <c r="I555" s="44">
        <v>21.2</v>
      </c>
      <c r="J555" s="44">
        <v>34.520000000000003</v>
      </c>
      <c r="K555" s="44">
        <v>45.45</v>
      </c>
      <c r="L555" s="44">
        <v>6283.11</v>
      </c>
      <c r="M555" s="44">
        <v>0.29099999999999998</v>
      </c>
      <c r="N555" s="44">
        <v>38.979999999999997</v>
      </c>
      <c r="O555" s="34" t="s">
        <v>203</v>
      </c>
      <c r="P555" s="30">
        <v>0</v>
      </c>
      <c r="Q555" s="44">
        <v>0</v>
      </c>
      <c r="R555" s="44">
        <v>0</v>
      </c>
      <c r="S555" s="44">
        <v>0</v>
      </c>
      <c r="T555" s="44">
        <v>0</v>
      </c>
      <c r="U555" s="44">
        <v>0</v>
      </c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</row>
    <row r="556" spans="1:70" s="20" customFormat="1">
      <c r="A556" s="45">
        <v>31</v>
      </c>
      <c r="B556" s="44">
        <v>56</v>
      </c>
      <c r="C556" s="44" t="s">
        <v>518</v>
      </c>
      <c r="D556" s="44" t="s">
        <v>524</v>
      </c>
      <c r="E556" s="44">
        <v>663.18</v>
      </c>
      <c r="F556" s="44">
        <v>1583.86</v>
      </c>
      <c r="G556" s="44">
        <v>643.22</v>
      </c>
      <c r="H556" s="44">
        <v>61.19</v>
      </c>
      <c r="I556" s="44">
        <v>8.48</v>
      </c>
      <c r="J556" s="44">
        <v>18.170000000000002</v>
      </c>
      <c r="K556" s="44">
        <v>29.64</v>
      </c>
      <c r="L556" s="44">
        <v>1129.27</v>
      </c>
      <c r="M556" s="44">
        <v>0.32600000000000001</v>
      </c>
      <c r="N556" s="44">
        <v>27.6</v>
      </c>
      <c r="O556" s="34" t="s">
        <v>203</v>
      </c>
      <c r="P556" s="30">
        <v>0</v>
      </c>
      <c r="Q556" s="44">
        <v>0</v>
      </c>
      <c r="R556" s="44">
        <v>0</v>
      </c>
      <c r="S556" s="44">
        <v>0</v>
      </c>
      <c r="T556" s="44">
        <v>0</v>
      </c>
      <c r="U556" s="44">
        <v>0</v>
      </c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</row>
    <row r="557" spans="1:70" s="20" customFormat="1">
      <c r="A557" s="45">
        <v>31</v>
      </c>
      <c r="B557" s="44">
        <v>58</v>
      </c>
      <c r="C557" s="44" t="s">
        <v>518</v>
      </c>
      <c r="D557" s="44" t="s">
        <v>525</v>
      </c>
      <c r="E557" s="44">
        <v>1416.24</v>
      </c>
      <c r="F557" s="44">
        <v>1675.77</v>
      </c>
      <c r="G557" s="44">
        <v>676.78</v>
      </c>
      <c r="H557" s="44">
        <v>62.61</v>
      </c>
      <c r="I557" s="44">
        <v>30.89</v>
      </c>
      <c r="J557" s="44">
        <v>17.559999999999999</v>
      </c>
      <c r="K557" s="44">
        <v>29.64</v>
      </c>
      <c r="L557" s="44">
        <v>2343.67</v>
      </c>
      <c r="M557" s="44">
        <v>0.26</v>
      </c>
      <c r="N557" s="44">
        <v>34.01</v>
      </c>
      <c r="O557" s="34" t="s">
        <v>203</v>
      </c>
      <c r="P557" s="30">
        <v>0</v>
      </c>
      <c r="Q557" s="44">
        <v>0</v>
      </c>
      <c r="R557" s="44">
        <v>0</v>
      </c>
      <c r="S557" s="44">
        <v>0</v>
      </c>
      <c r="T557" s="44">
        <v>0</v>
      </c>
      <c r="U557" s="44">
        <v>0</v>
      </c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</row>
    <row r="558" spans="1:70" s="20" customFormat="1">
      <c r="A558" s="45">
        <v>31</v>
      </c>
      <c r="B558" s="44">
        <v>60</v>
      </c>
      <c r="C558" s="44" t="s">
        <v>518</v>
      </c>
      <c r="D558" s="44" t="s">
        <v>526</v>
      </c>
      <c r="E558" s="44">
        <v>6289</v>
      </c>
      <c r="F558" s="44">
        <v>1631.26</v>
      </c>
      <c r="G558" s="44">
        <v>659.87</v>
      </c>
      <c r="H558" s="44">
        <v>59.64</v>
      </c>
      <c r="I558" s="44">
        <v>38.15</v>
      </c>
      <c r="J558" s="44">
        <v>33.92</v>
      </c>
      <c r="K558" s="44">
        <v>43.47</v>
      </c>
      <c r="L558" s="44">
        <v>7364.7</v>
      </c>
      <c r="M558" s="44">
        <v>0.224</v>
      </c>
      <c r="N558" s="44">
        <v>41.05</v>
      </c>
      <c r="O558" s="34" t="s">
        <v>203</v>
      </c>
      <c r="P558" s="30">
        <v>0</v>
      </c>
      <c r="Q558" s="44">
        <v>0</v>
      </c>
      <c r="R558" s="44">
        <v>0</v>
      </c>
      <c r="S558" s="44">
        <v>0</v>
      </c>
      <c r="T558" s="44">
        <v>0</v>
      </c>
      <c r="U558" s="44">
        <v>0</v>
      </c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</row>
    <row r="559" spans="1:70" s="20" customFormat="1">
      <c r="A559" s="45">
        <v>31</v>
      </c>
      <c r="B559" s="44">
        <v>62</v>
      </c>
      <c r="C559" s="44" t="s">
        <v>518</v>
      </c>
      <c r="D559" s="44" t="s">
        <v>527</v>
      </c>
      <c r="E559" s="44">
        <v>23417.95</v>
      </c>
      <c r="F559" s="44">
        <v>1744.57</v>
      </c>
      <c r="G559" s="44">
        <v>532.99</v>
      </c>
      <c r="H559" s="44">
        <v>41.58</v>
      </c>
      <c r="I559" s="44">
        <v>40.58</v>
      </c>
      <c r="J559" s="44">
        <v>50.27</v>
      </c>
      <c r="K559" s="44">
        <v>53.35</v>
      </c>
      <c r="L559" s="44">
        <v>18242.12</v>
      </c>
      <c r="M559" s="44">
        <v>0.217</v>
      </c>
      <c r="N559" s="44">
        <v>49.76</v>
      </c>
      <c r="O559" s="34" t="s">
        <v>203</v>
      </c>
      <c r="P559" s="30">
        <v>0</v>
      </c>
      <c r="Q559" s="44">
        <v>0</v>
      </c>
      <c r="R559" s="44">
        <v>0</v>
      </c>
      <c r="S559" s="44">
        <v>0</v>
      </c>
      <c r="T559" s="44">
        <v>0</v>
      </c>
      <c r="U559" s="44">
        <v>0</v>
      </c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</row>
    <row r="560" spans="1:70" s="20" customFormat="1">
      <c r="A560" s="45">
        <v>31</v>
      </c>
      <c r="B560" s="44">
        <v>64</v>
      </c>
      <c r="C560" s="44" t="s">
        <v>518</v>
      </c>
      <c r="D560" s="44" t="s">
        <v>528</v>
      </c>
      <c r="E560" s="44">
        <v>5520.72</v>
      </c>
      <c r="F560" s="44">
        <v>1603.74</v>
      </c>
      <c r="G560" s="44">
        <v>655.99</v>
      </c>
      <c r="H560" s="44">
        <v>59.22</v>
      </c>
      <c r="I560" s="44">
        <v>31.49</v>
      </c>
      <c r="J560" s="44">
        <v>26.65</v>
      </c>
      <c r="K560" s="44">
        <v>39.520000000000003</v>
      </c>
      <c r="L560" s="44">
        <v>5130.47</v>
      </c>
      <c r="M560" s="44">
        <v>0.29399999999999998</v>
      </c>
      <c r="N560" s="44">
        <v>34.770000000000003</v>
      </c>
      <c r="O560" s="34" t="s">
        <v>203</v>
      </c>
      <c r="P560" s="30">
        <v>0</v>
      </c>
      <c r="Q560" s="44">
        <v>0</v>
      </c>
      <c r="R560" s="44">
        <v>0</v>
      </c>
      <c r="S560" s="44">
        <v>0</v>
      </c>
      <c r="T560" s="44">
        <v>0</v>
      </c>
      <c r="U560" s="44">
        <v>0</v>
      </c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</row>
    <row r="561" spans="1:70" s="5" customFormat="1" ht="17" thickBot="1">
      <c r="A561" s="46">
        <v>31</v>
      </c>
      <c r="B561" s="46">
        <v>66</v>
      </c>
      <c r="C561" s="46" t="s">
        <v>518</v>
      </c>
      <c r="D561" s="46" t="s">
        <v>529</v>
      </c>
      <c r="E561" s="46">
        <v>199.32</v>
      </c>
      <c r="F561" s="46">
        <v>1626.97</v>
      </c>
      <c r="G561" s="46">
        <v>639.36</v>
      </c>
      <c r="H561" s="46">
        <v>67.36</v>
      </c>
      <c r="I561" s="46">
        <v>8.48</v>
      </c>
      <c r="J561" s="46">
        <v>12.11</v>
      </c>
      <c r="K561" s="46">
        <v>13.83</v>
      </c>
      <c r="L561" s="46">
        <v>562.02</v>
      </c>
      <c r="M561" s="46">
        <v>0.29399999999999998</v>
      </c>
      <c r="N561" s="46">
        <v>14.43</v>
      </c>
      <c r="O561" s="46" t="s">
        <v>203</v>
      </c>
      <c r="P561" s="46">
        <v>0</v>
      </c>
      <c r="Q561" s="46">
        <v>0</v>
      </c>
      <c r="R561" s="46">
        <v>0</v>
      </c>
      <c r="S561" s="46">
        <v>0</v>
      </c>
      <c r="T561" s="46">
        <v>0</v>
      </c>
      <c r="U561" s="46">
        <v>0</v>
      </c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</row>
    <row r="562" spans="1:70" s="20" customFormat="1">
      <c r="A562" s="47">
        <v>32</v>
      </c>
      <c r="B562" s="44">
        <v>2</v>
      </c>
      <c r="C562" s="44" t="s">
        <v>518</v>
      </c>
      <c r="D562" s="44" t="s">
        <v>260</v>
      </c>
      <c r="E562" s="44">
        <v>126.84</v>
      </c>
      <c r="F562" s="44">
        <v>1023</v>
      </c>
      <c r="G562" s="44">
        <v>967.23</v>
      </c>
      <c r="H562" s="44">
        <v>4.3099999999999996</v>
      </c>
      <c r="I562" s="44">
        <v>4.8499999999999996</v>
      </c>
      <c r="J562" s="44">
        <v>4.24</v>
      </c>
      <c r="K562" s="44">
        <v>13.83</v>
      </c>
      <c r="L562" s="44">
        <v>202.5</v>
      </c>
      <c r="M562" s="44">
        <v>0.60299999999999998</v>
      </c>
      <c r="N562" s="44">
        <v>12.34</v>
      </c>
      <c r="O562" s="34" t="s">
        <v>203</v>
      </c>
      <c r="P562" s="44">
        <v>0</v>
      </c>
      <c r="Q562" s="44">
        <v>0</v>
      </c>
      <c r="R562" s="44">
        <v>0</v>
      </c>
      <c r="S562" s="44">
        <v>0</v>
      </c>
      <c r="T562" s="44">
        <v>0</v>
      </c>
      <c r="U562" s="44">
        <v>0</v>
      </c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</row>
    <row r="563" spans="1:70" s="20" customFormat="1">
      <c r="A563" s="45">
        <v>32</v>
      </c>
      <c r="B563" s="44">
        <v>4</v>
      </c>
      <c r="C563" s="44" t="s">
        <v>518</v>
      </c>
      <c r="D563" s="44" t="s">
        <v>261</v>
      </c>
      <c r="E563" s="44">
        <v>1505.39</v>
      </c>
      <c r="F563" s="44">
        <v>849.59</v>
      </c>
      <c r="G563" s="44">
        <v>1242.25</v>
      </c>
      <c r="H563" s="44">
        <v>30.97</v>
      </c>
      <c r="I563" s="44">
        <v>10.9</v>
      </c>
      <c r="J563" s="44">
        <v>9.69</v>
      </c>
      <c r="K563" s="44">
        <v>37.54</v>
      </c>
      <c r="L563" s="44">
        <v>1322.87</v>
      </c>
      <c r="M563" s="44">
        <v>0.48</v>
      </c>
      <c r="N563" s="44">
        <v>32.590000000000003</v>
      </c>
      <c r="O563" s="34" t="s">
        <v>256</v>
      </c>
      <c r="P563" s="44">
        <v>0</v>
      </c>
      <c r="Q563" s="44">
        <v>0</v>
      </c>
      <c r="R563" s="44">
        <v>0</v>
      </c>
      <c r="S563" s="44">
        <v>0</v>
      </c>
      <c r="T563" s="44">
        <v>0</v>
      </c>
      <c r="U563" s="44">
        <v>0</v>
      </c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</row>
    <row r="564" spans="1:70" s="32" customFormat="1">
      <c r="A564" s="45">
        <v>32</v>
      </c>
      <c r="B564" s="30">
        <v>6</v>
      </c>
      <c r="C564" s="30" t="s">
        <v>518</v>
      </c>
      <c r="D564" s="30" t="s">
        <v>262</v>
      </c>
      <c r="E564" s="30">
        <v>1380.72</v>
      </c>
      <c r="F564" s="30">
        <v>907.43</v>
      </c>
      <c r="G564" s="30">
        <v>1000.92</v>
      </c>
      <c r="H564" s="30">
        <v>40.409999999999997</v>
      </c>
      <c r="I564" s="30">
        <v>15.75</v>
      </c>
      <c r="J564" s="30">
        <v>14.54</v>
      </c>
      <c r="K564" s="30">
        <v>29.64</v>
      </c>
      <c r="L564" s="30">
        <v>1696.26</v>
      </c>
      <c r="M564" s="30">
        <v>0.35399999999999998</v>
      </c>
      <c r="N564" s="30">
        <v>18.72</v>
      </c>
      <c r="O564" s="34" t="s">
        <v>263</v>
      </c>
      <c r="P564" s="30">
        <v>30</v>
      </c>
      <c r="Q564" s="44">
        <v>575007.31000000006</v>
      </c>
      <c r="R564" s="44">
        <v>956.93</v>
      </c>
      <c r="S564" s="44">
        <v>1050.8499999999999</v>
      </c>
      <c r="T564" s="44">
        <v>41.65</v>
      </c>
      <c r="U564" s="44">
        <v>295796.89</v>
      </c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  <c r="AM564" s="35"/>
      <c r="AN564" s="35"/>
      <c r="AO564" s="35"/>
      <c r="AP564" s="35"/>
      <c r="AQ564" s="35"/>
      <c r="AR564" s="35"/>
      <c r="AS564" s="35"/>
      <c r="AT564" s="35"/>
      <c r="AU564" s="35"/>
      <c r="AV564" s="35"/>
      <c r="AW564" s="35"/>
      <c r="AX564" s="35"/>
      <c r="AY564" s="35"/>
      <c r="AZ564" s="35"/>
      <c r="BA564" s="35"/>
      <c r="BB564" s="35"/>
      <c r="BC564" s="35"/>
      <c r="BD564" s="35"/>
      <c r="BE564" s="35"/>
      <c r="BF564" s="35"/>
      <c r="BG564" s="35"/>
      <c r="BH564" s="35"/>
      <c r="BI564" s="35"/>
      <c r="BJ564" s="35"/>
      <c r="BK564" s="35"/>
      <c r="BL564" s="35"/>
      <c r="BM564" s="35"/>
      <c r="BN564" s="35"/>
      <c r="BO564" s="35"/>
      <c r="BP564" s="35"/>
      <c r="BQ564" s="35"/>
      <c r="BR564" s="35"/>
    </row>
    <row r="565" spans="1:70" s="20" customFormat="1">
      <c r="A565" s="45">
        <v>32</v>
      </c>
      <c r="B565" s="44">
        <v>8</v>
      </c>
      <c r="C565" s="44" t="s">
        <v>518</v>
      </c>
      <c r="D565" s="44" t="s">
        <v>264</v>
      </c>
      <c r="E565" s="44">
        <v>771.18</v>
      </c>
      <c r="F565" s="44">
        <v>874.29</v>
      </c>
      <c r="G565" s="44">
        <v>1257.0899999999999</v>
      </c>
      <c r="H565" s="44">
        <v>46.04</v>
      </c>
      <c r="I565" s="44">
        <v>10.3</v>
      </c>
      <c r="J565" s="44">
        <v>7.87</v>
      </c>
      <c r="K565" s="44">
        <v>31.62</v>
      </c>
      <c r="L565" s="44">
        <v>829.96</v>
      </c>
      <c r="M565" s="44">
        <v>0.49</v>
      </c>
      <c r="N565" s="44">
        <v>27.03</v>
      </c>
      <c r="O565" s="34" t="s">
        <v>203</v>
      </c>
      <c r="P565" s="30">
        <v>0</v>
      </c>
      <c r="Q565" s="44">
        <v>0</v>
      </c>
      <c r="R565" s="44">
        <v>0</v>
      </c>
      <c r="S565" s="44">
        <v>0</v>
      </c>
      <c r="T565" s="44">
        <v>0</v>
      </c>
      <c r="U565" s="44">
        <v>0</v>
      </c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</row>
    <row r="566" spans="1:70" s="20" customFormat="1">
      <c r="A566" s="45">
        <v>32</v>
      </c>
      <c r="B566" s="44">
        <v>10</v>
      </c>
      <c r="C566" s="44" t="s">
        <v>518</v>
      </c>
      <c r="D566" s="44" t="s">
        <v>265</v>
      </c>
      <c r="E566" s="44">
        <v>210.19</v>
      </c>
      <c r="F566" s="44">
        <v>957.05</v>
      </c>
      <c r="G566" s="44">
        <v>1058.79</v>
      </c>
      <c r="H566" s="44">
        <v>35.43</v>
      </c>
      <c r="I566" s="44">
        <v>7.27</v>
      </c>
      <c r="J566" s="44">
        <v>9.69</v>
      </c>
      <c r="K566" s="44">
        <v>13.83</v>
      </c>
      <c r="L566" s="44">
        <v>469.26</v>
      </c>
      <c r="M566" s="44">
        <v>0.36399999999999999</v>
      </c>
      <c r="N566" s="44">
        <v>14.27</v>
      </c>
      <c r="O566" s="34" t="s">
        <v>203</v>
      </c>
      <c r="P566" s="30">
        <v>0</v>
      </c>
      <c r="Q566" s="44">
        <v>0</v>
      </c>
      <c r="R566" s="44">
        <v>0</v>
      </c>
      <c r="S566" s="44">
        <v>0</v>
      </c>
      <c r="T566" s="44">
        <v>0</v>
      </c>
      <c r="U566" s="44">
        <v>0</v>
      </c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</row>
    <row r="567" spans="1:70" s="20" customFormat="1">
      <c r="A567" s="45">
        <v>32</v>
      </c>
      <c r="B567" s="44">
        <v>12</v>
      </c>
      <c r="C567" s="44" t="s">
        <v>518</v>
      </c>
      <c r="D567" s="44" t="s">
        <v>266</v>
      </c>
      <c r="E567" s="44">
        <v>119.59</v>
      </c>
      <c r="F567" s="44">
        <v>822</v>
      </c>
      <c r="G567" s="44">
        <v>1400.76</v>
      </c>
      <c r="H567" s="44">
        <v>41.95</v>
      </c>
      <c r="I567" s="44">
        <v>4.8499999999999996</v>
      </c>
      <c r="J567" s="44">
        <v>4.24</v>
      </c>
      <c r="K567" s="44">
        <v>15.81</v>
      </c>
      <c r="L567" s="44">
        <v>211.49</v>
      </c>
      <c r="M567" s="44">
        <v>0.55500000000000005</v>
      </c>
      <c r="N567" s="44">
        <v>8.89</v>
      </c>
      <c r="O567" s="34" t="s">
        <v>203</v>
      </c>
      <c r="P567" s="30">
        <v>0</v>
      </c>
      <c r="Q567" s="44">
        <v>0</v>
      </c>
      <c r="R567" s="44">
        <v>0</v>
      </c>
      <c r="S567" s="44">
        <v>0</v>
      </c>
      <c r="T567" s="44">
        <v>0</v>
      </c>
      <c r="U567" s="44">
        <v>0</v>
      </c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</row>
    <row r="568" spans="1:70" s="20" customFormat="1">
      <c r="A568" s="45">
        <v>32</v>
      </c>
      <c r="B568" s="44">
        <v>20</v>
      </c>
      <c r="C568" s="44" t="s">
        <v>518</v>
      </c>
      <c r="D568" s="44" t="s">
        <v>269</v>
      </c>
      <c r="E568" s="44">
        <v>1324.92</v>
      </c>
      <c r="F568" s="44">
        <v>996.78</v>
      </c>
      <c r="G568" s="44">
        <v>1028.1600000000001</v>
      </c>
      <c r="H568" s="44">
        <v>35.76</v>
      </c>
      <c r="I568" s="44">
        <v>15.14</v>
      </c>
      <c r="J568" s="44">
        <v>19.38</v>
      </c>
      <c r="K568" s="44">
        <v>25.69</v>
      </c>
      <c r="L568" s="44">
        <v>1555.26</v>
      </c>
      <c r="M568" s="44">
        <v>0.375</v>
      </c>
      <c r="N568" s="44">
        <v>23.12</v>
      </c>
      <c r="O568" s="34" t="s">
        <v>203</v>
      </c>
      <c r="P568" s="30">
        <v>0</v>
      </c>
      <c r="Q568" s="44">
        <v>0</v>
      </c>
      <c r="R568" s="44">
        <v>0</v>
      </c>
      <c r="S568" s="44">
        <v>0</v>
      </c>
      <c r="T568" s="44">
        <v>0</v>
      </c>
      <c r="U568" s="44">
        <v>0</v>
      </c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</row>
    <row r="569" spans="1:70" s="20" customFormat="1">
      <c r="A569" s="45">
        <v>32</v>
      </c>
      <c r="B569" s="44">
        <v>22</v>
      </c>
      <c r="C569" s="44" t="s">
        <v>518</v>
      </c>
      <c r="D569" s="44" t="s">
        <v>270</v>
      </c>
      <c r="E569" s="44">
        <v>463.87</v>
      </c>
      <c r="F569" s="44">
        <v>1010.36</v>
      </c>
      <c r="G569" s="44">
        <v>1043.98</v>
      </c>
      <c r="H569" s="44">
        <v>43.5</v>
      </c>
      <c r="I569" s="44">
        <v>9.69</v>
      </c>
      <c r="J569" s="44">
        <v>11.51</v>
      </c>
      <c r="K569" s="44">
        <v>21.74</v>
      </c>
      <c r="L569" s="44">
        <v>762.07</v>
      </c>
      <c r="M569" s="44">
        <v>0.38</v>
      </c>
      <c r="N569" s="44">
        <v>14.02</v>
      </c>
      <c r="O569" s="34" t="s">
        <v>203</v>
      </c>
      <c r="P569" s="30">
        <v>0</v>
      </c>
      <c r="Q569" s="44">
        <v>0</v>
      </c>
      <c r="R569" s="44">
        <v>0</v>
      </c>
      <c r="S569" s="44">
        <v>0</v>
      </c>
      <c r="T569" s="44">
        <v>0</v>
      </c>
      <c r="U569" s="44">
        <v>0</v>
      </c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</row>
    <row r="570" spans="1:70" s="20" customFormat="1">
      <c r="A570" s="45">
        <v>32</v>
      </c>
      <c r="B570" s="44">
        <v>24</v>
      </c>
      <c r="C570" s="44" t="s">
        <v>518</v>
      </c>
      <c r="D570" s="44" t="s">
        <v>271</v>
      </c>
      <c r="E570" s="44">
        <v>85.53</v>
      </c>
      <c r="F570" s="44">
        <v>748.12</v>
      </c>
      <c r="G570" s="44">
        <v>1164.25</v>
      </c>
      <c r="H570" s="44">
        <v>45.67</v>
      </c>
      <c r="I570" s="44">
        <v>3.63</v>
      </c>
      <c r="J570" s="44">
        <v>5.45</v>
      </c>
      <c r="K570" s="44">
        <v>15.81</v>
      </c>
      <c r="L570" s="44">
        <v>191.32</v>
      </c>
      <c r="M570" s="44">
        <v>0.49099999999999999</v>
      </c>
      <c r="N570" s="44">
        <v>12.63</v>
      </c>
      <c r="O570" s="34" t="s">
        <v>203</v>
      </c>
      <c r="P570" s="30">
        <v>0</v>
      </c>
      <c r="Q570" s="44">
        <v>0</v>
      </c>
      <c r="R570" s="44">
        <v>0</v>
      </c>
      <c r="S570" s="44">
        <v>0</v>
      </c>
      <c r="T570" s="44">
        <v>0</v>
      </c>
      <c r="U570" s="44">
        <v>0</v>
      </c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</row>
    <row r="571" spans="1:70" s="32" customFormat="1">
      <c r="A571" s="45">
        <v>32</v>
      </c>
      <c r="B571" s="30">
        <v>28</v>
      </c>
      <c r="C571" s="30" t="s">
        <v>518</v>
      </c>
      <c r="D571" s="30" t="s">
        <v>440</v>
      </c>
      <c r="E571" s="30">
        <v>1156.04</v>
      </c>
      <c r="F571" s="30">
        <v>928.95</v>
      </c>
      <c r="G571" s="30">
        <v>1016.64</v>
      </c>
      <c r="H571" s="30">
        <v>44.57</v>
      </c>
      <c r="I571" s="30">
        <v>10.3</v>
      </c>
      <c r="J571" s="30">
        <v>13.93</v>
      </c>
      <c r="K571" s="30">
        <v>27.66</v>
      </c>
      <c r="L571" s="30">
        <v>1354.79</v>
      </c>
      <c r="M571" s="30">
        <v>0.39300000000000002</v>
      </c>
      <c r="N571" s="30">
        <v>15.6</v>
      </c>
      <c r="O571" s="34" t="s">
        <v>263</v>
      </c>
      <c r="P571" s="30">
        <v>30</v>
      </c>
      <c r="Q571" s="44">
        <v>575007.31000000006</v>
      </c>
      <c r="R571" s="44">
        <v>956.93</v>
      </c>
      <c r="S571" s="44">
        <v>1050.8499999999999</v>
      </c>
      <c r="T571" s="44">
        <v>41.65</v>
      </c>
      <c r="U571" s="44">
        <v>295796.89</v>
      </c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  <c r="AP571" s="35"/>
      <c r="AQ571" s="35"/>
      <c r="AR571" s="35"/>
      <c r="AS571" s="35"/>
      <c r="AT571" s="35"/>
      <c r="AU571" s="35"/>
      <c r="AV571" s="35"/>
      <c r="AW571" s="35"/>
      <c r="AX571" s="35"/>
      <c r="AY571" s="35"/>
      <c r="AZ571" s="35"/>
      <c r="BA571" s="35"/>
      <c r="BB571" s="35"/>
      <c r="BC571" s="35"/>
      <c r="BD571" s="35"/>
      <c r="BE571" s="35"/>
      <c r="BF571" s="35"/>
      <c r="BG571" s="35"/>
      <c r="BH571" s="35"/>
      <c r="BI571" s="35"/>
      <c r="BJ571" s="35"/>
      <c r="BK571" s="35"/>
      <c r="BL571" s="35"/>
      <c r="BM571" s="35"/>
      <c r="BN571" s="35"/>
      <c r="BO571" s="35"/>
      <c r="BP571" s="35"/>
      <c r="BQ571" s="35"/>
      <c r="BR571" s="35"/>
    </row>
    <row r="572" spans="1:70" s="20" customFormat="1">
      <c r="A572" s="45">
        <v>32</v>
      </c>
      <c r="B572" s="44">
        <v>30</v>
      </c>
      <c r="C572" s="44" t="s">
        <v>518</v>
      </c>
      <c r="D572" s="44" t="s">
        <v>443</v>
      </c>
      <c r="E572" s="44">
        <v>84.8</v>
      </c>
      <c r="F572" s="44">
        <v>785.15</v>
      </c>
      <c r="G572" s="44">
        <v>1121.3800000000001</v>
      </c>
      <c r="H572" s="44">
        <v>47.32</v>
      </c>
      <c r="I572" s="44">
        <v>5.45</v>
      </c>
      <c r="J572" s="44">
        <v>5.45</v>
      </c>
      <c r="K572" s="44">
        <v>13.83</v>
      </c>
      <c r="L572" s="44">
        <v>210.2</v>
      </c>
      <c r="M572" s="44">
        <v>0.44400000000000001</v>
      </c>
      <c r="N572" s="44">
        <v>7.87</v>
      </c>
      <c r="O572" s="34" t="s">
        <v>203</v>
      </c>
      <c r="P572" s="30">
        <v>0</v>
      </c>
      <c r="Q572" s="44">
        <v>0</v>
      </c>
      <c r="R572" s="44">
        <v>0</v>
      </c>
      <c r="S572" s="44">
        <v>0</v>
      </c>
      <c r="T572" s="44">
        <v>0</v>
      </c>
      <c r="U572" s="44">
        <v>0</v>
      </c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</row>
    <row r="573" spans="1:70" s="20" customFormat="1">
      <c r="A573" s="45">
        <v>32</v>
      </c>
      <c r="B573" s="44">
        <v>32</v>
      </c>
      <c r="C573" s="44" t="s">
        <v>518</v>
      </c>
      <c r="D573" s="44" t="s">
        <v>441</v>
      </c>
      <c r="E573" s="44">
        <v>663.91</v>
      </c>
      <c r="F573" s="44">
        <v>790.83</v>
      </c>
      <c r="G573" s="44">
        <v>1162.45</v>
      </c>
      <c r="H573" s="44">
        <v>49.89</v>
      </c>
      <c r="I573" s="44">
        <v>15.14</v>
      </c>
      <c r="J573" s="44">
        <v>10.9</v>
      </c>
      <c r="K573" s="44">
        <v>23.71</v>
      </c>
      <c r="L573" s="44">
        <v>1007.08</v>
      </c>
      <c r="M573" s="44">
        <v>0.36499999999999999</v>
      </c>
      <c r="N573" s="44">
        <v>15.27</v>
      </c>
      <c r="O573" s="34" t="s">
        <v>203</v>
      </c>
      <c r="P573" s="30">
        <v>0</v>
      </c>
      <c r="Q573" s="44">
        <v>0</v>
      </c>
      <c r="R573" s="44">
        <v>0</v>
      </c>
      <c r="S573" s="44">
        <v>0</v>
      </c>
      <c r="T573" s="44">
        <v>0</v>
      </c>
      <c r="U573" s="44">
        <v>0</v>
      </c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</row>
    <row r="574" spans="1:70" s="20" customFormat="1">
      <c r="A574" s="45">
        <v>32</v>
      </c>
      <c r="B574" s="44">
        <v>34</v>
      </c>
      <c r="C574" s="44" t="s">
        <v>518</v>
      </c>
      <c r="D574" s="44" t="s">
        <v>442</v>
      </c>
      <c r="E574" s="44">
        <v>503.73</v>
      </c>
      <c r="F574" s="44">
        <v>825.29</v>
      </c>
      <c r="G574" s="44">
        <v>1384.22</v>
      </c>
      <c r="H574" s="44">
        <v>48.1</v>
      </c>
      <c r="I574" s="44">
        <v>14.54</v>
      </c>
      <c r="J574" s="44">
        <v>11.51</v>
      </c>
      <c r="K574" s="44">
        <v>19.760000000000002</v>
      </c>
      <c r="L574" s="44">
        <v>953.8</v>
      </c>
      <c r="M574" s="44">
        <v>0.32100000000000001</v>
      </c>
      <c r="N574" s="44">
        <v>14.79</v>
      </c>
      <c r="O574" s="34" t="s">
        <v>203</v>
      </c>
      <c r="P574" s="30">
        <v>0</v>
      </c>
      <c r="Q574" s="44">
        <v>0</v>
      </c>
      <c r="R574" s="44">
        <v>0</v>
      </c>
      <c r="S574" s="44">
        <v>0</v>
      </c>
      <c r="T574" s="44">
        <v>0</v>
      </c>
      <c r="U574" s="44">
        <v>0</v>
      </c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</row>
    <row r="575" spans="1:70" s="20" customFormat="1">
      <c r="A575" s="45">
        <v>32</v>
      </c>
      <c r="B575" s="44">
        <v>36</v>
      </c>
      <c r="C575" s="44" t="s">
        <v>518</v>
      </c>
      <c r="D575" s="44" t="s">
        <v>474</v>
      </c>
      <c r="E575" s="44">
        <v>808.14</v>
      </c>
      <c r="F575" s="44">
        <v>1093.97</v>
      </c>
      <c r="G575" s="44">
        <v>1402.49</v>
      </c>
      <c r="H575" s="44">
        <v>35</v>
      </c>
      <c r="I575" s="44">
        <v>8.48</v>
      </c>
      <c r="J575" s="44">
        <v>9.69</v>
      </c>
      <c r="K575" s="44">
        <v>27.66</v>
      </c>
      <c r="L575" s="44">
        <v>913.69</v>
      </c>
      <c r="M575" s="44">
        <v>0.45900000000000002</v>
      </c>
      <c r="N575" s="44">
        <v>16.82</v>
      </c>
      <c r="O575" s="34" t="s">
        <v>203</v>
      </c>
      <c r="P575" s="30">
        <v>0</v>
      </c>
      <c r="Q575" s="44">
        <v>0</v>
      </c>
      <c r="R575" s="44">
        <v>0</v>
      </c>
      <c r="S575" s="44">
        <v>0</v>
      </c>
      <c r="T575" s="44">
        <v>0</v>
      </c>
      <c r="U575" s="44">
        <v>0</v>
      </c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</row>
    <row r="576" spans="1:70" s="20" customFormat="1">
      <c r="A576" s="45">
        <v>32</v>
      </c>
      <c r="B576" s="44">
        <v>42</v>
      </c>
      <c r="C576" s="44" t="s">
        <v>518</v>
      </c>
      <c r="D576" s="44" t="s">
        <v>477</v>
      </c>
      <c r="E576" s="44">
        <v>996.59</v>
      </c>
      <c r="F576" s="44">
        <v>850.31</v>
      </c>
      <c r="G576" s="44">
        <v>1403.2</v>
      </c>
      <c r="H576" s="44">
        <v>53.2</v>
      </c>
      <c r="I576" s="44">
        <v>26.65</v>
      </c>
      <c r="J576" s="44">
        <v>11.51</v>
      </c>
      <c r="K576" s="44">
        <v>25.69</v>
      </c>
      <c r="L576" s="44">
        <v>1753.58</v>
      </c>
      <c r="M576" s="44">
        <v>0.27500000000000002</v>
      </c>
      <c r="N576" s="44">
        <v>29.38</v>
      </c>
      <c r="O576" s="34" t="s">
        <v>203</v>
      </c>
      <c r="P576" s="30">
        <v>0</v>
      </c>
      <c r="Q576" s="44">
        <v>0</v>
      </c>
      <c r="R576" s="44">
        <v>0</v>
      </c>
      <c r="S576" s="44">
        <v>0</v>
      </c>
      <c r="T576" s="44">
        <v>0</v>
      </c>
      <c r="U576" s="44">
        <v>0</v>
      </c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</row>
    <row r="577" spans="1:70" s="20" customFormat="1">
      <c r="A577" s="45">
        <v>32</v>
      </c>
      <c r="B577" s="44">
        <v>46</v>
      </c>
      <c r="C577" s="44" t="s">
        <v>518</v>
      </c>
      <c r="D577" s="44" t="s">
        <v>481</v>
      </c>
      <c r="E577" s="44">
        <v>917.58</v>
      </c>
      <c r="F577" s="44">
        <v>1052.08</v>
      </c>
      <c r="G577" s="44">
        <v>1056.6600000000001</v>
      </c>
      <c r="H577" s="44">
        <v>52.3</v>
      </c>
      <c r="I577" s="44">
        <v>10.9</v>
      </c>
      <c r="J577" s="44">
        <v>15.14</v>
      </c>
      <c r="K577" s="44">
        <v>27.66</v>
      </c>
      <c r="L577" s="44">
        <v>1369.05</v>
      </c>
      <c r="M577" s="44">
        <v>0.33400000000000002</v>
      </c>
      <c r="N577" s="44">
        <v>16.559999999999999</v>
      </c>
      <c r="O577" s="34" t="s">
        <v>203</v>
      </c>
      <c r="P577" s="30">
        <v>0</v>
      </c>
      <c r="Q577" s="44">
        <v>0</v>
      </c>
      <c r="R577" s="44">
        <v>0</v>
      </c>
      <c r="S577" s="44">
        <v>0</v>
      </c>
      <c r="T577" s="44">
        <v>0</v>
      </c>
      <c r="U577" s="44">
        <v>0</v>
      </c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</row>
    <row r="578" spans="1:70" s="20" customFormat="1">
      <c r="A578" s="45">
        <v>32</v>
      </c>
      <c r="B578" s="44">
        <v>48</v>
      </c>
      <c r="C578" s="44" t="s">
        <v>518</v>
      </c>
      <c r="D578" s="44" t="s">
        <v>482</v>
      </c>
      <c r="E578" s="44">
        <v>1006.01</v>
      </c>
      <c r="F578" s="44">
        <v>988.74</v>
      </c>
      <c r="G578" s="44">
        <v>1072.08</v>
      </c>
      <c r="H578" s="44">
        <v>43.45</v>
      </c>
      <c r="I578" s="44">
        <v>21.2</v>
      </c>
      <c r="J578" s="44">
        <v>13.32</v>
      </c>
      <c r="K578" s="44">
        <v>27.66</v>
      </c>
      <c r="L578" s="44">
        <v>1948.95</v>
      </c>
      <c r="M578" s="44">
        <v>0.249</v>
      </c>
      <c r="N578" s="44">
        <v>22.07</v>
      </c>
      <c r="O578" s="34" t="s">
        <v>203</v>
      </c>
      <c r="P578" s="30">
        <v>0</v>
      </c>
      <c r="Q578" s="44">
        <v>0</v>
      </c>
      <c r="R578" s="44">
        <v>0</v>
      </c>
      <c r="S578" s="44">
        <v>0</v>
      </c>
      <c r="T578" s="44">
        <v>0</v>
      </c>
      <c r="U578" s="44">
        <v>0</v>
      </c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</row>
    <row r="579" spans="1:70" s="20" customFormat="1">
      <c r="A579" s="45">
        <v>32</v>
      </c>
      <c r="B579" s="44">
        <v>50</v>
      </c>
      <c r="C579" s="44" t="s">
        <v>518</v>
      </c>
      <c r="D579" s="44" t="s">
        <v>483</v>
      </c>
      <c r="E579" s="44">
        <v>813.94</v>
      </c>
      <c r="F579" s="44">
        <v>987.08</v>
      </c>
      <c r="G579" s="44">
        <v>1416.5</v>
      </c>
      <c r="H579" s="44">
        <v>50.2</v>
      </c>
      <c r="I579" s="44">
        <v>18.170000000000002</v>
      </c>
      <c r="J579" s="44">
        <v>22.41</v>
      </c>
      <c r="K579" s="44">
        <v>21.74</v>
      </c>
      <c r="L579" s="44">
        <v>1448.17</v>
      </c>
      <c r="M579" s="44">
        <v>0.29099999999999998</v>
      </c>
      <c r="N579" s="44">
        <v>28.2</v>
      </c>
      <c r="O579" s="34" t="s">
        <v>203</v>
      </c>
      <c r="P579" s="30">
        <v>0</v>
      </c>
      <c r="Q579" s="44">
        <v>0</v>
      </c>
      <c r="R579" s="44">
        <v>0</v>
      </c>
      <c r="S579" s="44">
        <v>0</v>
      </c>
      <c r="T579" s="44">
        <v>0</v>
      </c>
      <c r="U579" s="44">
        <v>0</v>
      </c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</row>
    <row r="580" spans="1:70" s="20" customFormat="1">
      <c r="A580" s="45">
        <v>32</v>
      </c>
      <c r="B580" s="44">
        <v>56</v>
      </c>
      <c r="C580" s="44" t="s">
        <v>518</v>
      </c>
      <c r="D580" s="44" t="s">
        <v>487</v>
      </c>
      <c r="E580" s="44">
        <v>395.74</v>
      </c>
      <c r="F580" s="44">
        <v>765.79</v>
      </c>
      <c r="G580" s="44">
        <v>1124.1099999999999</v>
      </c>
      <c r="H580" s="44">
        <v>51.43</v>
      </c>
      <c r="I580" s="44">
        <v>12.72</v>
      </c>
      <c r="J580" s="44">
        <v>8.48</v>
      </c>
      <c r="K580" s="44">
        <v>17.78</v>
      </c>
      <c r="L580" s="44">
        <v>794.63</v>
      </c>
      <c r="M580" s="44">
        <v>0.32800000000000001</v>
      </c>
      <c r="N580" s="44">
        <v>13.43</v>
      </c>
      <c r="O580" s="34" t="s">
        <v>203</v>
      </c>
      <c r="P580" s="30">
        <v>0</v>
      </c>
      <c r="Q580" s="44">
        <v>0</v>
      </c>
      <c r="R580" s="44">
        <v>0</v>
      </c>
      <c r="S580" s="44">
        <v>0</v>
      </c>
      <c r="T580" s="44">
        <v>0</v>
      </c>
      <c r="U580" s="44">
        <v>0</v>
      </c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</row>
    <row r="581" spans="1:70" s="20" customFormat="1">
      <c r="A581" s="45">
        <v>32</v>
      </c>
      <c r="B581" s="44">
        <v>58</v>
      </c>
      <c r="C581" s="44" t="s">
        <v>518</v>
      </c>
      <c r="D581" s="44" t="s">
        <v>488</v>
      </c>
      <c r="E581" s="44">
        <v>947.3</v>
      </c>
      <c r="F581" s="44">
        <v>877.71</v>
      </c>
      <c r="G581" s="44">
        <v>1204.23</v>
      </c>
      <c r="H581" s="44">
        <v>50.92</v>
      </c>
      <c r="I581" s="44">
        <v>19.38</v>
      </c>
      <c r="J581" s="44">
        <v>13.93</v>
      </c>
      <c r="K581" s="44">
        <v>31.62</v>
      </c>
      <c r="L581" s="44">
        <v>1362.43</v>
      </c>
      <c r="M581" s="44">
        <v>0.34200000000000003</v>
      </c>
      <c r="N581" s="44">
        <v>20.239999999999998</v>
      </c>
      <c r="O581" s="34" t="s">
        <v>203</v>
      </c>
      <c r="P581" s="30">
        <v>0</v>
      </c>
      <c r="Q581" s="44">
        <v>0</v>
      </c>
      <c r="R581" s="44">
        <v>0</v>
      </c>
      <c r="S581" s="44">
        <v>0</v>
      </c>
      <c r="T581" s="44">
        <v>0</v>
      </c>
      <c r="U581" s="44">
        <v>0</v>
      </c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</row>
    <row r="582" spans="1:70" s="20" customFormat="1">
      <c r="A582" s="45">
        <v>32</v>
      </c>
      <c r="B582" s="44">
        <v>60</v>
      </c>
      <c r="C582" s="44" t="s">
        <v>518</v>
      </c>
      <c r="D582" s="44" t="s">
        <v>530</v>
      </c>
      <c r="E582" s="44">
        <v>800.17</v>
      </c>
      <c r="F582" s="44">
        <v>848.97</v>
      </c>
      <c r="G582" s="44">
        <v>1226.25</v>
      </c>
      <c r="H582" s="44">
        <v>51.79</v>
      </c>
      <c r="I582" s="44">
        <v>18.77</v>
      </c>
      <c r="J582" s="44">
        <v>12.11</v>
      </c>
      <c r="K582" s="44">
        <v>21.74</v>
      </c>
      <c r="L582" s="44">
        <v>1323.56</v>
      </c>
      <c r="M582" s="44">
        <v>0.315</v>
      </c>
      <c r="N582" s="44">
        <v>21.1</v>
      </c>
      <c r="O582" s="34" t="s">
        <v>203</v>
      </c>
      <c r="P582" s="30">
        <v>0</v>
      </c>
      <c r="Q582" s="44">
        <v>0</v>
      </c>
      <c r="R582" s="44">
        <v>0</v>
      </c>
      <c r="S582" s="44">
        <v>0</v>
      </c>
      <c r="T582" s="44">
        <v>0</v>
      </c>
      <c r="U582" s="44">
        <v>0</v>
      </c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</row>
    <row r="583" spans="1:70" s="20" customFormat="1">
      <c r="A583" s="45">
        <v>32</v>
      </c>
      <c r="B583" s="44">
        <v>62</v>
      </c>
      <c r="C583" s="44" t="s">
        <v>518</v>
      </c>
      <c r="D583" s="44" t="s">
        <v>489</v>
      </c>
      <c r="E583" s="44">
        <v>139.16</v>
      </c>
      <c r="F583" s="44">
        <v>809.1</v>
      </c>
      <c r="G583" s="44">
        <v>1380.23</v>
      </c>
      <c r="H583" s="44">
        <v>48.1</v>
      </c>
      <c r="I583" s="44">
        <v>7.87</v>
      </c>
      <c r="J583" s="44">
        <v>5.45</v>
      </c>
      <c r="K583" s="44">
        <v>17.78</v>
      </c>
      <c r="L583" s="44">
        <v>329.71</v>
      </c>
      <c r="M583" s="44">
        <v>0.39400000000000002</v>
      </c>
      <c r="N583" s="44">
        <v>9.4600000000000009</v>
      </c>
      <c r="O583" s="34" t="s">
        <v>203</v>
      </c>
      <c r="P583" s="30">
        <v>0</v>
      </c>
      <c r="Q583" s="44">
        <v>0</v>
      </c>
      <c r="R583" s="44">
        <v>0</v>
      </c>
      <c r="S583" s="44">
        <v>0</v>
      </c>
      <c r="T583" s="44">
        <v>0</v>
      </c>
      <c r="U583" s="44">
        <v>0</v>
      </c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</row>
    <row r="584" spans="1:70" s="20" customFormat="1">
      <c r="A584" s="45">
        <v>32</v>
      </c>
      <c r="B584" s="44">
        <v>66</v>
      </c>
      <c r="C584" s="44" t="s">
        <v>518</v>
      </c>
      <c r="D584" s="44" t="s">
        <v>491</v>
      </c>
      <c r="E584" s="44">
        <v>125.39</v>
      </c>
      <c r="F584" s="44">
        <v>775.59</v>
      </c>
      <c r="G584" s="44">
        <v>1124.1400000000001</v>
      </c>
      <c r="H584" s="44">
        <v>49.02</v>
      </c>
      <c r="I584" s="44">
        <v>5.45</v>
      </c>
      <c r="J584" s="44">
        <v>7.87</v>
      </c>
      <c r="K584" s="44">
        <v>17.78</v>
      </c>
      <c r="L584" s="44">
        <v>305.43</v>
      </c>
      <c r="M584" s="44">
        <v>0.39700000000000002</v>
      </c>
      <c r="N584" s="44">
        <v>11.16</v>
      </c>
      <c r="O584" s="34" t="s">
        <v>203</v>
      </c>
      <c r="P584" s="30">
        <v>0</v>
      </c>
      <c r="Q584" s="44">
        <v>0</v>
      </c>
      <c r="R584" s="44">
        <v>0</v>
      </c>
      <c r="S584" s="44">
        <v>0</v>
      </c>
      <c r="T584" s="44">
        <v>0</v>
      </c>
      <c r="U584" s="44">
        <v>0</v>
      </c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</row>
    <row r="585" spans="1:70" s="32" customFormat="1">
      <c r="A585" s="45">
        <v>32</v>
      </c>
      <c r="B585" s="30">
        <v>76</v>
      </c>
      <c r="C585" s="30" t="s">
        <v>518</v>
      </c>
      <c r="D585" s="30" t="s">
        <v>494</v>
      </c>
      <c r="E585" s="30">
        <v>1233.5899999999999</v>
      </c>
      <c r="F585" s="30">
        <v>808.14</v>
      </c>
      <c r="G585" s="30">
        <v>1439.52</v>
      </c>
      <c r="H585" s="30">
        <v>48.31</v>
      </c>
      <c r="I585" s="30">
        <v>12.11</v>
      </c>
      <c r="J585" s="30">
        <v>10.9</v>
      </c>
      <c r="K585" s="30">
        <v>29.64</v>
      </c>
      <c r="L585" s="30">
        <v>1522.68</v>
      </c>
      <c r="M585" s="30">
        <v>0.36499999999999999</v>
      </c>
      <c r="N585" s="30">
        <v>24.92</v>
      </c>
      <c r="O585" s="34" t="s">
        <v>263</v>
      </c>
      <c r="P585" s="30">
        <v>31</v>
      </c>
      <c r="Q585" s="30">
        <v>557386.23</v>
      </c>
      <c r="R585" s="30">
        <v>810.82</v>
      </c>
      <c r="S585" s="30">
        <v>1491.84</v>
      </c>
      <c r="T585" s="30">
        <v>47.93</v>
      </c>
      <c r="U585" s="30">
        <v>241730.64</v>
      </c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  <c r="AP585" s="35"/>
      <c r="AQ585" s="35"/>
      <c r="AR585" s="35"/>
      <c r="AS585" s="35"/>
      <c r="AT585" s="35"/>
      <c r="AU585" s="35"/>
      <c r="AV585" s="35"/>
      <c r="AW585" s="35"/>
      <c r="AX585" s="35"/>
      <c r="AY585" s="35"/>
      <c r="AZ585" s="35"/>
      <c r="BA585" s="35"/>
      <c r="BB585" s="35"/>
      <c r="BC585" s="35"/>
      <c r="BD585" s="35"/>
      <c r="BE585" s="35"/>
      <c r="BF585" s="35"/>
      <c r="BG585" s="35"/>
      <c r="BH585" s="35"/>
      <c r="BI585" s="35"/>
      <c r="BJ585" s="35"/>
      <c r="BK585" s="35"/>
      <c r="BL585" s="35"/>
      <c r="BM585" s="35"/>
      <c r="BN585" s="35"/>
      <c r="BO585" s="35"/>
      <c r="BP585" s="35"/>
      <c r="BQ585" s="35"/>
      <c r="BR585" s="35"/>
    </row>
    <row r="586" spans="1:70" s="20" customFormat="1">
      <c r="A586" s="45">
        <v>32</v>
      </c>
      <c r="B586" s="44">
        <v>78</v>
      </c>
      <c r="C586" s="44" t="s">
        <v>518</v>
      </c>
      <c r="D586" s="44" t="s">
        <v>495</v>
      </c>
      <c r="E586" s="44">
        <v>525.47</v>
      </c>
      <c r="F586" s="44">
        <v>1056.6400000000001</v>
      </c>
      <c r="G586" s="44">
        <v>1033.73</v>
      </c>
      <c r="H586" s="44">
        <v>61.37</v>
      </c>
      <c r="I586" s="44">
        <v>9.08</v>
      </c>
      <c r="J586" s="44">
        <v>8.48</v>
      </c>
      <c r="K586" s="44">
        <v>27.66</v>
      </c>
      <c r="L586" s="44">
        <v>766.36</v>
      </c>
      <c r="M586" s="44">
        <v>0.41099999999999998</v>
      </c>
      <c r="N586" s="44">
        <v>19.45</v>
      </c>
      <c r="O586" s="34" t="s">
        <v>203</v>
      </c>
      <c r="P586" s="30">
        <v>0</v>
      </c>
      <c r="Q586" s="44">
        <v>0</v>
      </c>
      <c r="R586" s="44">
        <v>0</v>
      </c>
      <c r="S586" s="44">
        <v>0</v>
      </c>
      <c r="T586" s="44">
        <v>0</v>
      </c>
      <c r="U586" s="44">
        <v>0</v>
      </c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</row>
    <row r="587" spans="1:70" s="20" customFormat="1">
      <c r="A587" s="45">
        <v>32</v>
      </c>
      <c r="B587" s="44">
        <v>80</v>
      </c>
      <c r="C587" s="44" t="s">
        <v>518</v>
      </c>
      <c r="D587" s="44" t="s">
        <v>531</v>
      </c>
      <c r="E587" s="44">
        <v>807.42</v>
      </c>
      <c r="F587" s="44">
        <v>715.51</v>
      </c>
      <c r="G587" s="44">
        <v>1335.38</v>
      </c>
      <c r="H587" s="44">
        <v>53.01</v>
      </c>
      <c r="I587" s="44">
        <v>7.87</v>
      </c>
      <c r="J587" s="44">
        <v>20.59</v>
      </c>
      <c r="K587" s="44">
        <v>19.760000000000002</v>
      </c>
      <c r="L587" s="44">
        <v>1325.38</v>
      </c>
      <c r="M587" s="44">
        <v>0.316</v>
      </c>
      <c r="N587" s="44">
        <v>23.43</v>
      </c>
      <c r="O587" s="34" t="s">
        <v>203</v>
      </c>
      <c r="P587" s="30">
        <v>0</v>
      </c>
      <c r="Q587" s="44">
        <v>0</v>
      </c>
      <c r="R587" s="44">
        <v>0</v>
      </c>
      <c r="S587" s="44">
        <v>0</v>
      </c>
      <c r="T587" s="44">
        <v>0</v>
      </c>
      <c r="U587" s="44">
        <v>0</v>
      </c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</row>
    <row r="588" spans="1:70" s="20" customFormat="1">
      <c r="A588" s="45">
        <v>32</v>
      </c>
      <c r="B588" s="44">
        <v>82</v>
      </c>
      <c r="C588" s="44" t="s">
        <v>518</v>
      </c>
      <c r="D588" s="44" t="s">
        <v>532</v>
      </c>
      <c r="E588" s="44">
        <v>466.04</v>
      </c>
      <c r="F588" s="44">
        <v>1079.9000000000001</v>
      </c>
      <c r="G588" s="44">
        <v>1048.1300000000001</v>
      </c>
      <c r="H588" s="44">
        <v>56.35</v>
      </c>
      <c r="I588" s="44">
        <v>13.32</v>
      </c>
      <c r="J588" s="44">
        <v>9.69</v>
      </c>
      <c r="K588" s="44">
        <v>19.760000000000002</v>
      </c>
      <c r="L588" s="44">
        <v>891.44</v>
      </c>
      <c r="M588" s="44">
        <v>0.32600000000000001</v>
      </c>
      <c r="N588" s="44">
        <v>13.68</v>
      </c>
      <c r="O588" s="34" t="s">
        <v>203</v>
      </c>
      <c r="P588" s="30">
        <v>0</v>
      </c>
      <c r="Q588" s="44">
        <v>0</v>
      </c>
      <c r="R588" s="44">
        <v>0</v>
      </c>
      <c r="S588" s="44">
        <v>0</v>
      </c>
      <c r="T588" s="44">
        <v>0</v>
      </c>
      <c r="U588" s="44">
        <v>0</v>
      </c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</row>
    <row r="589" spans="1:70" s="20" customFormat="1">
      <c r="A589" s="45">
        <v>32</v>
      </c>
      <c r="B589" s="44">
        <v>84</v>
      </c>
      <c r="C589" s="44" t="s">
        <v>518</v>
      </c>
      <c r="D589" s="44" t="s">
        <v>533</v>
      </c>
      <c r="E589" s="44">
        <v>758.85</v>
      </c>
      <c r="F589" s="44">
        <v>720.53</v>
      </c>
      <c r="G589" s="44">
        <v>1398.55</v>
      </c>
      <c r="H589" s="44">
        <v>60.69</v>
      </c>
      <c r="I589" s="44">
        <v>7.87</v>
      </c>
      <c r="J589" s="44">
        <v>17.559999999999999</v>
      </c>
      <c r="K589" s="44">
        <v>25.69</v>
      </c>
      <c r="L589" s="44">
        <v>1385</v>
      </c>
      <c r="M589" s="44">
        <v>0.28999999999999998</v>
      </c>
      <c r="N589" s="44">
        <v>19.78</v>
      </c>
      <c r="O589" s="34" t="s">
        <v>203</v>
      </c>
      <c r="P589" s="30">
        <v>0</v>
      </c>
      <c r="Q589" s="44">
        <v>0</v>
      </c>
      <c r="R589" s="44">
        <v>0</v>
      </c>
      <c r="S589" s="44">
        <v>0</v>
      </c>
      <c r="T589" s="44">
        <v>0</v>
      </c>
      <c r="U589" s="44">
        <v>0</v>
      </c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</row>
    <row r="590" spans="1:70" s="20" customFormat="1">
      <c r="A590" s="45">
        <v>32</v>
      </c>
      <c r="B590" s="44">
        <v>94</v>
      </c>
      <c r="C590" s="44" t="s">
        <v>518</v>
      </c>
      <c r="D590" s="44" t="s">
        <v>534</v>
      </c>
      <c r="E590" s="44">
        <v>2496.17</v>
      </c>
      <c r="F590" s="44">
        <v>731.44</v>
      </c>
      <c r="G590" s="44">
        <v>1350.55</v>
      </c>
      <c r="H590" s="44">
        <v>53.97</v>
      </c>
      <c r="I590" s="44">
        <v>13.32</v>
      </c>
      <c r="J590" s="44">
        <v>47.85</v>
      </c>
      <c r="K590" s="44">
        <v>25.69</v>
      </c>
      <c r="L590" s="44">
        <v>3346.55</v>
      </c>
      <c r="M590" s="44">
        <v>0.26600000000000001</v>
      </c>
      <c r="N590" s="44">
        <v>49.85</v>
      </c>
      <c r="O590" s="34" t="s">
        <v>203</v>
      </c>
      <c r="P590" s="30">
        <v>0</v>
      </c>
      <c r="Q590" s="44">
        <v>0</v>
      </c>
      <c r="R590" s="44">
        <v>0</v>
      </c>
      <c r="S590" s="44">
        <v>0</v>
      </c>
      <c r="T590" s="44">
        <v>0</v>
      </c>
      <c r="U590" s="44">
        <v>0</v>
      </c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</row>
    <row r="591" spans="1:70" s="20" customFormat="1">
      <c r="A591" s="45">
        <v>32</v>
      </c>
      <c r="B591" s="44">
        <v>96</v>
      </c>
      <c r="C591" s="44" t="s">
        <v>518</v>
      </c>
      <c r="D591" s="44" t="s">
        <v>535</v>
      </c>
      <c r="E591" s="44">
        <v>542.14</v>
      </c>
      <c r="F591" s="44">
        <v>723.56</v>
      </c>
      <c r="G591" s="44">
        <v>1383.96</v>
      </c>
      <c r="H591" s="44">
        <v>59.77</v>
      </c>
      <c r="I591" s="44">
        <v>10.3</v>
      </c>
      <c r="J591" s="44">
        <v>17.559999999999999</v>
      </c>
      <c r="K591" s="44">
        <v>19.760000000000002</v>
      </c>
      <c r="L591" s="44">
        <v>1237.3499999999999</v>
      </c>
      <c r="M591" s="44">
        <v>0.26</v>
      </c>
      <c r="N591" s="44">
        <v>18.77</v>
      </c>
      <c r="O591" s="34" t="s">
        <v>203</v>
      </c>
      <c r="P591" s="30">
        <v>0</v>
      </c>
      <c r="Q591" s="44">
        <v>0</v>
      </c>
      <c r="R591" s="44">
        <v>0</v>
      </c>
      <c r="S591" s="44">
        <v>0</v>
      </c>
      <c r="T591" s="44">
        <v>0</v>
      </c>
      <c r="U591" s="44">
        <v>0</v>
      </c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</row>
    <row r="592" spans="1:70" s="20" customFormat="1">
      <c r="A592" s="45">
        <v>32</v>
      </c>
      <c r="B592" s="44">
        <v>98</v>
      </c>
      <c r="C592" s="44" t="s">
        <v>518</v>
      </c>
      <c r="D592" s="44" t="s">
        <v>536</v>
      </c>
      <c r="E592" s="44">
        <v>1161.1099999999999</v>
      </c>
      <c r="F592" s="44">
        <v>887.47</v>
      </c>
      <c r="G592" s="44">
        <v>1404.18</v>
      </c>
      <c r="H592" s="44">
        <v>56.22</v>
      </c>
      <c r="I592" s="44">
        <v>20.59</v>
      </c>
      <c r="J592" s="44">
        <v>18.170000000000002</v>
      </c>
      <c r="K592" s="44">
        <v>27.66</v>
      </c>
      <c r="L592" s="44">
        <v>1832.08</v>
      </c>
      <c r="M592" s="44">
        <v>0.29199999999999998</v>
      </c>
      <c r="N592" s="44">
        <v>22.73</v>
      </c>
      <c r="O592" s="34" t="s">
        <v>203</v>
      </c>
      <c r="P592" s="30">
        <v>0</v>
      </c>
      <c r="Q592" s="44">
        <v>0</v>
      </c>
      <c r="R592" s="44">
        <v>0</v>
      </c>
      <c r="S592" s="44">
        <v>0</v>
      </c>
      <c r="T592" s="44">
        <v>0</v>
      </c>
      <c r="U592" s="44">
        <v>0</v>
      </c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</row>
    <row r="593" spans="1:70" s="20" customFormat="1">
      <c r="A593" s="45">
        <v>32</v>
      </c>
      <c r="B593" s="44">
        <v>102</v>
      </c>
      <c r="C593" s="44" t="s">
        <v>518</v>
      </c>
      <c r="D593" s="44" t="s">
        <v>497</v>
      </c>
      <c r="E593" s="44">
        <v>111.62</v>
      </c>
      <c r="F593" s="44">
        <v>963.02</v>
      </c>
      <c r="G593" s="44">
        <v>1617.22</v>
      </c>
      <c r="H593" s="44">
        <v>63.51</v>
      </c>
      <c r="I593" s="44">
        <v>4.24</v>
      </c>
      <c r="J593" s="44">
        <v>6.06</v>
      </c>
      <c r="K593" s="44">
        <v>15.81</v>
      </c>
      <c r="L593" s="44">
        <v>245.74</v>
      </c>
      <c r="M593" s="44">
        <v>0.45600000000000002</v>
      </c>
      <c r="N593" s="44">
        <v>9.77</v>
      </c>
      <c r="O593" s="34" t="s">
        <v>203</v>
      </c>
      <c r="P593" s="30">
        <v>0</v>
      </c>
      <c r="Q593" s="44">
        <v>0</v>
      </c>
      <c r="R593" s="44">
        <v>0</v>
      </c>
      <c r="S593" s="44">
        <v>0</v>
      </c>
      <c r="T593" s="44">
        <v>0</v>
      </c>
      <c r="U593" s="44">
        <v>0</v>
      </c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</row>
    <row r="594" spans="1:70" s="20" customFormat="1">
      <c r="A594" s="45">
        <v>32</v>
      </c>
      <c r="B594" s="44">
        <v>104</v>
      </c>
      <c r="C594" s="44" t="s">
        <v>518</v>
      </c>
      <c r="D594" s="44" t="s">
        <v>498</v>
      </c>
      <c r="E594" s="44">
        <v>107.99</v>
      </c>
      <c r="F594" s="44">
        <v>877.59</v>
      </c>
      <c r="G594" s="44">
        <v>1629.62</v>
      </c>
      <c r="H594" s="44">
        <v>54.69</v>
      </c>
      <c r="I594" s="44">
        <v>6.06</v>
      </c>
      <c r="J594" s="44">
        <v>7.27</v>
      </c>
      <c r="K594" s="44">
        <v>23.71</v>
      </c>
      <c r="L594" s="44">
        <v>290.61</v>
      </c>
      <c r="M594" s="44">
        <v>0.377</v>
      </c>
      <c r="N594" s="44">
        <v>22.96</v>
      </c>
      <c r="O594" s="34" t="s">
        <v>256</v>
      </c>
      <c r="P594" s="30">
        <v>0</v>
      </c>
      <c r="Q594" s="44">
        <v>0</v>
      </c>
      <c r="R594" s="44">
        <v>0</v>
      </c>
      <c r="S594" s="44">
        <v>0</v>
      </c>
      <c r="T594" s="44">
        <v>0</v>
      </c>
      <c r="U594" s="44">
        <v>0</v>
      </c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</row>
    <row r="595" spans="1:70" s="20" customFormat="1">
      <c r="A595" s="45">
        <v>32</v>
      </c>
      <c r="B595" s="44">
        <v>106</v>
      </c>
      <c r="C595" s="44" t="s">
        <v>518</v>
      </c>
      <c r="D595" s="44" t="s">
        <v>499</v>
      </c>
      <c r="E595" s="44">
        <v>1455.38</v>
      </c>
      <c r="F595" s="44">
        <v>843.24</v>
      </c>
      <c r="G595" s="44">
        <v>1296.28</v>
      </c>
      <c r="H595" s="44">
        <v>57.55</v>
      </c>
      <c r="I595" s="44">
        <v>34.520000000000003</v>
      </c>
      <c r="J595" s="44">
        <v>15.75</v>
      </c>
      <c r="K595" s="44">
        <v>31.62</v>
      </c>
      <c r="L595" s="44">
        <v>2425.87</v>
      </c>
      <c r="M595" s="44">
        <v>0.25600000000000001</v>
      </c>
      <c r="N595" s="44">
        <v>39.409999999999997</v>
      </c>
      <c r="O595" s="34" t="s">
        <v>203</v>
      </c>
      <c r="P595" s="30">
        <v>0</v>
      </c>
      <c r="Q595" s="44">
        <v>0</v>
      </c>
      <c r="R595" s="44">
        <v>0</v>
      </c>
      <c r="S595" s="44">
        <v>0</v>
      </c>
      <c r="T595" s="44">
        <v>0</v>
      </c>
      <c r="U595" s="44">
        <v>0</v>
      </c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</row>
    <row r="596" spans="1:70" s="20" customFormat="1">
      <c r="A596" s="45">
        <v>32</v>
      </c>
      <c r="B596" s="44">
        <v>112</v>
      </c>
      <c r="C596" s="44" t="s">
        <v>518</v>
      </c>
      <c r="D596" s="44" t="s">
        <v>500</v>
      </c>
      <c r="E596" s="44">
        <v>756.68</v>
      </c>
      <c r="F596" s="44">
        <v>1092.6600000000001</v>
      </c>
      <c r="G596" s="44">
        <v>1053.1099999999999</v>
      </c>
      <c r="H596" s="44">
        <v>63.81</v>
      </c>
      <c r="I596" s="44">
        <v>16.350000000000001</v>
      </c>
      <c r="J596" s="44">
        <v>21.8</v>
      </c>
      <c r="K596" s="44">
        <v>33.590000000000003</v>
      </c>
      <c r="L596" s="44">
        <v>1357.48</v>
      </c>
      <c r="M596" s="44">
        <v>0.29599999999999999</v>
      </c>
      <c r="N596" s="44">
        <v>35.85</v>
      </c>
      <c r="O596" s="34" t="s">
        <v>203</v>
      </c>
      <c r="P596" s="30">
        <v>0</v>
      </c>
      <c r="Q596" s="44">
        <v>0</v>
      </c>
      <c r="R596" s="44">
        <v>0</v>
      </c>
      <c r="S596" s="44">
        <v>0</v>
      </c>
      <c r="T596" s="44">
        <v>0</v>
      </c>
      <c r="U596" s="44">
        <v>0</v>
      </c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</row>
    <row r="597" spans="1:70" s="20" customFormat="1">
      <c r="A597" s="45">
        <v>32</v>
      </c>
      <c r="B597" s="44">
        <v>114</v>
      </c>
      <c r="C597" s="44" t="s">
        <v>518</v>
      </c>
      <c r="D597" s="44" t="s">
        <v>537</v>
      </c>
      <c r="E597" s="44">
        <v>118.14</v>
      </c>
      <c r="F597" s="44">
        <v>1052.81</v>
      </c>
      <c r="G597" s="44">
        <v>1095.97</v>
      </c>
      <c r="H597" s="44">
        <v>68.59</v>
      </c>
      <c r="I597" s="44">
        <v>4.24</v>
      </c>
      <c r="J597" s="44">
        <v>7.87</v>
      </c>
      <c r="K597" s="44">
        <v>19.760000000000002</v>
      </c>
      <c r="L597" s="44">
        <v>309.37</v>
      </c>
      <c r="M597" s="44">
        <v>0.376</v>
      </c>
      <c r="N597" s="44">
        <v>15.36</v>
      </c>
      <c r="O597" s="34" t="s">
        <v>203</v>
      </c>
      <c r="P597" s="30">
        <v>0</v>
      </c>
      <c r="Q597" s="44">
        <v>0</v>
      </c>
      <c r="R597" s="44">
        <v>0</v>
      </c>
      <c r="S597" s="44">
        <v>0</v>
      </c>
      <c r="T597" s="44">
        <v>0</v>
      </c>
      <c r="U597" s="44">
        <v>0</v>
      </c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</row>
    <row r="598" spans="1:70" s="20" customFormat="1">
      <c r="A598" s="45">
        <v>32</v>
      </c>
      <c r="B598" s="44">
        <v>120</v>
      </c>
      <c r="C598" s="44" t="s">
        <v>518</v>
      </c>
      <c r="D598" s="44" t="s">
        <v>503</v>
      </c>
      <c r="E598" s="44">
        <v>725.51</v>
      </c>
      <c r="F598" s="44">
        <v>776.09</v>
      </c>
      <c r="G598" s="44">
        <v>1442.38</v>
      </c>
      <c r="H598" s="44">
        <v>65.5</v>
      </c>
      <c r="I598" s="44">
        <v>12.72</v>
      </c>
      <c r="J598" s="44">
        <v>10.9</v>
      </c>
      <c r="K598" s="44">
        <v>27.66</v>
      </c>
      <c r="L598" s="44">
        <v>1309.72</v>
      </c>
      <c r="M598" s="44">
        <v>0.29799999999999999</v>
      </c>
      <c r="N598" s="44">
        <v>14.58</v>
      </c>
      <c r="O598" s="34" t="s">
        <v>256</v>
      </c>
      <c r="P598" s="30">
        <v>0</v>
      </c>
      <c r="Q598" s="44">
        <v>0</v>
      </c>
      <c r="R598" s="44">
        <v>0</v>
      </c>
      <c r="S598" s="44">
        <v>0</v>
      </c>
      <c r="T598" s="44">
        <v>0</v>
      </c>
      <c r="U598" s="44">
        <v>0</v>
      </c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</row>
    <row r="599" spans="1:70" s="20" customFormat="1">
      <c r="A599" s="45">
        <v>32</v>
      </c>
      <c r="B599" s="44">
        <v>122</v>
      </c>
      <c r="C599" s="44" t="s">
        <v>518</v>
      </c>
      <c r="D599" s="44" t="s">
        <v>504</v>
      </c>
      <c r="E599" s="44">
        <v>250.78</v>
      </c>
      <c r="F599" s="44">
        <v>783.67</v>
      </c>
      <c r="G599" s="44">
        <v>1481.15</v>
      </c>
      <c r="H599" s="44">
        <v>66.13</v>
      </c>
      <c r="I599" s="44">
        <v>7.87</v>
      </c>
      <c r="J599" s="44">
        <v>7.27</v>
      </c>
      <c r="K599" s="44">
        <v>15.81</v>
      </c>
      <c r="L599" s="44">
        <v>506.28</v>
      </c>
      <c r="M599" s="44">
        <v>0.38</v>
      </c>
      <c r="N599" s="44">
        <v>11.04</v>
      </c>
      <c r="O599" s="34" t="s">
        <v>256</v>
      </c>
      <c r="P599" s="30">
        <v>0</v>
      </c>
      <c r="Q599" s="44">
        <v>0</v>
      </c>
      <c r="R599" s="44">
        <v>0</v>
      </c>
      <c r="S599" s="44">
        <v>0</v>
      </c>
      <c r="T599" s="44">
        <v>0</v>
      </c>
      <c r="U599" s="44">
        <v>0</v>
      </c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</row>
    <row r="600" spans="1:70" s="20" customFormat="1">
      <c r="A600" s="45">
        <v>32</v>
      </c>
      <c r="B600" s="44">
        <v>124</v>
      </c>
      <c r="C600" s="44" t="s">
        <v>518</v>
      </c>
      <c r="D600" s="44" t="s">
        <v>505</v>
      </c>
      <c r="E600" s="44">
        <v>4419.7700000000004</v>
      </c>
      <c r="F600" s="44">
        <v>790.41</v>
      </c>
      <c r="G600" s="44">
        <v>1499.54</v>
      </c>
      <c r="H600" s="44">
        <v>67</v>
      </c>
      <c r="I600" s="44">
        <v>26.04</v>
      </c>
      <c r="J600" s="44">
        <v>36.340000000000003</v>
      </c>
      <c r="K600" s="44">
        <v>31.62</v>
      </c>
      <c r="L600" s="44">
        <v>6560.01</v>
      </c>
      <c r="M600" s="44">
        <v>0.19900000000000001</v>
      </c>
      <c r="N600" s="44">
        <v>39.200000000000003</v>
      </c>
      <c r="O600" s="34" t="s">
        <v>256</v>
      </c>
      <c r="P600" s="30">
        <v>0</v>
      </c>
      <c r="Q600" s="44">
        <v>0</v>
      </c>
      <c r="R600" s="44">
        <v>0</v>
      </c>
      <c r="S600" s="44">
        <v>0</v>
      </c>
      <c r="T600" s="44">
        <v>0</v>
      </c>
      <c r="U600" s="44">
        <v>0</v>
      </c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</row>
    <row r="601" spans="1:70" s="20" customFormat="1">
      <c r="A601" s="45">
        <v>32</v>
      </c>
      <c r="B601" s="44">
        <v>128</v>
      </c>
      <c r="C601" s="44" t="s">
        <v>518</v>
      </c>
      <c r="D601" s="44" t="s">
        <v>507</v>
      </c>
      <c r="E601" s="44">
        <v>406.61</v>
      </c>
      <c r="F601" s="44">
        <v>1033.01</v>
      </c>
      <c r="G601" s="44">
        <v>1152.05</v>
      </c>
      <c r="H601" s="44">
        <v>66.5</v>
      </c>
      <c r="I601" s="44">
        <v>11.51</v>
      </c>
      <c r="J601" s="44">
        <v>8.48</v>
      </c>
      <c r="K601" s="44">
        <v>21.74</v>
      </c>
      <c r="L601" s="44">
        <v>770.06</v>
      </c>
      <c r="M601" s="44">
        <v>0.34499999999999997</v>
      </c>
      <c r="N601" s="44">
        <v>13.11</v>
      </c>
      <c r="O601" s="34" t="s">
        <v>203</v>
      </c>
      <c r="P601" s="30">
        <v>0</v>
      </c>
      <c r="Q601" s="44">
        <v>0</v>
      </c>
      <c r="R601" s="44">
        <v>0</v>
      </c>
      <c r="S601" s="44">
        <v>0</v>
      </c>
      <c r="T601" s="44">
        <v>0</v>
      </c>
      <c r="U601" s="44">
        <v>0</v>
      </c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</row>
    <row r="602" spans="1:70" s="5" customFormat="1" ht="17" thickBot="1">
      <c r="A602" s="46">
        <v>32</v>
      </c>
      <c r="B602" s="46">
        <v>130</v>
      </c>
      <c r="C602" s="46" t="s">
        <v>518</v>
      </c>
      <c r="D602" s="46" t="s">
        <v>508</v>
      </c>
      <c r="E602" s="46">
        <v>5497.53</v>
      </c>
      <c r="F602" s="46">
        <v>807.25</v>
      </c>
      <c r="G602" s="46">
        <v>1467.74</v>
      </c>
      <c r="H602" s="46">
        <v>62.16</v>
      </c>
      <c r="I602" s="46">
        <v>23.01</v>
      </c>
      <c r="J602" s="46">
        <v>39.97</v>
      </c>
      <c r="K602" s="46">
        <v>33.590000000000003</v>
      </c>
      <c r="L602" s="46">
        <v>6912.86</v>
      </c>
      <c r="M602" s="46">
        <v>0.218</v>
      </c>
      <c r="N602" s="46">
        <v>40.880000000000003</v>
      </c>
      <c r="O602" s="46" t="s">
        <v>256</v>
      </c>
      <c r="P602" s="46">
        <v>0</v>
      </c>
      <c r="Q602" s="46">
        <v>0</v>
      </c>
      <c r="R602" s="46">
        <v>0</v>
      </c>
      <c r="S602" s="46">
        <v>0</v>
      </c>
      <c r="T602" s="46">
        <v>0</v>
      </c>
      <c r="U602" s="46">
        <v>0</v>
      </c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</row>
    <row r="603" spans="1:70" s="20" customFormat="1">
      <c r="A603" s="48">
        <v>33</v>
      </c>
      <c r="B603" s="44">
        <v>2</v>
      </c>
      <c r="C603" s="44" t="s">
        <v>518</v>
      </c>
      <c r="D603" s="44" t="s">
        <v>209</v>
      </c>
      <c r="E603" s="44">
        <v>168.88</v>
      </c>
      <c r="F603" s="44">
        <v>1023.11</v>
      </c>
      <c r="G603" s="44">
        <v>967.28</v>
      </c>
      <c r="H603" s="44">
        <v>4.55</v>
      </c>
      <c r="I603" s="44">
        <v>5.45</v>
      </c>
      <c r="J603" s="44">
        <v>4.8499999999999996</v>
      </c>
      <c r="K603" s="44">
        <v>15.81</v>
      </c>
      <c r="L603" s="44">
        <v>250.14</v>
      </c>
      <c r="M603" s="44">
        <v>0.59099999999999997</v>
      </c>
      <c r="N603" s="44">
        <v>12.63</v>
      </c>
      <c r="O603" s="44" t="s">
        <v>256</v>
      </c>
      <c r="P603" s="44">
        <v>0</v>
      </c>
      <c r="Q603" s="44">
        <v>0</v>
      </c>
      <c r="R603" s="44">
        <v>0</v>
      </c>
      <c r="S603" s="44">
        <v>0</v>
      </c>
      <c r="T603" s="44">
        <v>0</v>
      </c>
      <c r="U603" s="44">
        <v>0</v>
      </c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</row>
    <row r="604" spans="1:70" s="32" customFormat="1">
      <c r="A604" s="49">
        <v>33</v>
      </c>
      <c r="B604" s="30">
        <v>4</v>
      </c>
      <c r="C604" s="30" t="s">
        <v>518</v>
      </c>
      <c r="D604" s="30" t="s">
        <v>210</v>
      </c>
      <c r="E604" s="30">
        <v>1422.04</v>
      </c>
      <c r="F604" s="30">
        <v>990.77</v>
      </c>
      <c r="G604" s="30">
        <v>1000.81</v>
      </c>
      <c r="H604" s="30">
        <v>40.200000000000003</v>
      </c>
      <c r="I604" s="30">
        <v>19.38</v>
      </c>
      <c r="J604" s="30">
        <v>15.14</v>
      </c>
      <c r="K604" s="30">
        <v>29.64</v>
      </c>
      <c r="L604" s="30">
        <v>3160.04</v>
      </c>
      <c r="M604" s="30">
        <v>0.19400000000000001</v>
      </c>
      <c r="N604" s="30">
        <v>23.21</v>
      </c>
      <c r="O604" s="30" t="s">
        <v>263</v>
      </c>
      <c r="P604" s="34">
        <v>30</v>
      </c>
      <c r="Q604" s="45">
        <v>575007.31000000006</v>
      </c>
      <c r="R604" s="45">
        <v>956.93</v>
      </c>
      <c r="S604" s="45">
        <v>1050.8499999999999</v>
      </c>
      <c r="T604" s="45">
        <v>41.65</v>
      </c>
      <c r="U604" s="45">
        <v>295796.89</v>
      </c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  <c r="AM604" s="35"/>
      <c r="AN604" s="35"/>
      <c r="AO604" s="35"/>
      <c r="AP604" s="35"/>
      <c r="AQ604" s="35"/>
      <c r="AR604" s="35"/>
      <c r="AS604" s="35"/>
      <c r="AT604" s="35"/>
      <c r="AU604" s="35"/>
      <c r="AV604" s="35"/>
      <c r="AW604" s="35"/>
      <c r="AX604" s="35"/>
      <c r="AY604" s="35"/>
      <c r="AZ604" s="35"/>
      <c r="BA604" s="35"/>
      <c r="BB604" s="35"/>
      <c r="BC604" s="35"/>
      <c r="BD604" s="35"/>
      <c r="BE604" s="35"/>
      <c r="BF604" s="35"/>
      <c r="BG604" s="35"/>
      <c r="BH604" s="35"/>
      <c r="BI604" s="35"/>
      <c r="BJ604" s="35"/>
      <c r="BK604" s="35"/>
      <c r="BL604" s="35"/>
      <c r="BM604" s="35"/>
      <c r="BN604" s="35"/>
      <c r="BO604" s="35"/>
      <c r="BP604" s="35"/>
      <c r="BQ604" s="35"/>
      <c r="BR604" s="35"/>
    </row>
    <row r="605" spans="1:70" s="32" customFormat="1">
      <c r="A605" s="49">
        <v>33</v>
      </c>
      <c r="B605" s="30">
        <v>6</v>
      </c>
      <c r="C605" s="30" t="s">
        <v>518</v>
      </c>
      <c r="D605" s="30" t="s">
        <v>211</v>
      </c>
      <c r="E605" s="30">
        <v>549.39</v>
      </c>
      <c r="F605" s="30">
        <v>994.1</v>
      </c>
      <c r="G605" s="30">
        <v>981.06</v>
      </c>
      <c r="H605" s="30">
        <v>57.94</v>
      </c>
      <c r="I605" s="30">
        <v>10.9</v>
      </c>
      <c r="J605" s="30">
        <v>9.69</v>
      </c>
      <c r="K605" s="30">
        <v>25.69</v>
      </c>
      <c r="L605" s="30">
        <v>1348.62</v>
      </c>
      <c r="M605" s="30">
        <v>0.24099999999999999</v>
      </c>
      <c r="N605" s="30">
        <v>21.88</v>
      </c>
      <c r="O605" s="30" t="s">
        <v>263</v>
      </c>
      <c r="P605" s="34">
        <v>30</v>
      </c>
      <c r="Q605" s="45">
        <v>575007.31000000006</v>
      </c>
      <c r="R605" s="45">
        <v>956.93</v>
      </c>
      <c r="S605" s="45">
        <v>1050.8499999999999</v>
      </c>
      <c r="T605" s="45">
        <v>41.65</v>
      </c>
      <c r="U605" s="45">
        <v>295796.89</v>
      </c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  <c r="AM605" s="35"/>
      <c r="AN605" s="35"/>
      <c r="AO605" s="35"/>
      <c r="AP605" s="35"/>
      <c r="AQ605" s="35"/>
      <c r="AR605" s="35"/>
      <c r="AS605" s="35"/>
      <c r="AT605" s="35"/>
      <c r="AU605" s="35"/>
      <c r="AV605" s="35"/>
      <c r="AW605" s="35"/>
      <c r="AX605" s="35"/>
      <c r="AY605" s="35"/>
      <c r="AZ605" s="35"/>
      <c r="BA605" s="35"/>
      <c r="BB605" s="35"/>
      <c r="BC605" s="35"/>
      <c r="BD605" s="35"/>
      <c r="BE605" s="35"/>
      <c r="BF605" s="35"/>
      <c r="BG605" s="35"/>
      <c r="BH605" s="35"/>
      <c r="BI605" s="35"/>
      <c r="BJ605" s="35"/>
      <c r="BK605" s="35"/>
      <c r="BL605" s="35"/>
      <c r="BM605" s="35"/>
      <c r="BN605" s="35"/>
      <c r="BO605" s="35"/>
      <c r="BP605" s="35"/>
      <c r="BQ605" s="35"/>
      <c r="BR605" s="35"/>
    </row>
    <row r="606" spans="1:70" s="32" customFormat="1">
      <c r="A606" s="49">
        <v>33</v>
      </c>
      <c r="B606" s="30">
        <v>8</v>
      </c>
      <c r="C606" s="30" t="s">
        <v>518</v>
      </c>
      <c r="D606" s="30" t="s">
        <v>241</v>
      </c>
      <c r="E606" s="30">
        <v>1056.74</v>
      </c>
      <c r="F606" s="30">
        <v>1008.36</v>
      </c>
      <c r="G606" s="30">
        <v>995.68</v>
      </c>
      <c r="H606" s="30">
        <v>56.15</v>
      </c>
      <c r="I606" s="30">
        <v>12.11</v>
      </c>
      <c r="J606" s="30">
        <v>16.350000000000001</v>
      </c>
      <c r="K606" s="30">
        <v>29.64</v>
      </c>
      <c r="L606" s="30">
        <v>2471.2800000000002</v>
      </c>
      <c r="M606" s="30">
        <v>0.20300000000000001</v>
      </c>
      <c r="N606" s="30">
        <v>16.43</v>
      </c>
      <c r="O606" s="30" t="s">
        <v>263</v>
      </c>
      <c r="P606" s="34">
        <v>30</v>
      </c>
      <c r="Q606" s="45">
        <v>575007.31000000006</v>
      </c>
      <c r="R606" s="45">
        <v>956.93</v>
      </c>
      <c r="S606" s="45">
        <v>1050.8499999999999</v>
      </c>
      <c r="T606" s="45">
        <v>41.65</v>
      </c>
      <c r="U606" s="45">
        <v>295796.89</v>
      </c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</row>
    <row r="607" spans="1:70" s="33" customFormat="1" ht="17" thickBot="1">
      <c r="A607" s="50">
        <v>33</v>
      </c>
      <c r="B607" s="31">
        <v>10</v>
      </c>
      <c r="C607" s="31" t="s">
        <v>518</v>
      </c>
      <c r="D607" s="31" t="s">
        <v>242</v>
      </c>
      <c r="E607" s="31">
        <v>609.54999999999995</v>
      </c>
      <c r="F607" s="31">
        <v>1011.58</v>
      </c>
      <c r="G607" s="31">
        <v>1022.72</v>
      </c>
      <c r="H607" s="31">
        <v>62.29</v>
      </c>
      <c r="I607" s="31">
        <v>10.3</v>
      </c>
      <c r="J607" s="31">
        <v>13.32</v>
      </c>
      <c r="K607" s="31">
        <v>29.64</v>
      </c>
      <c r="L607" s="31">
        <v>1828.46</v>
      </c>
      <c r="M607" s="31">
        <v>0.19</v>
      </c>
      <c r="N607" s="31">
        <v>12.89</v>
      </c>
      <c r="O607" s="31" t="s">
        <v>263</v>
      </c>
      <c r="P607" s="31">
        <v>30</v>
      </c>
      <c r="Q607" s="46">
        <v>575007.31000000006</v>
      </c>
      <c r="R607" s="46">
        <v>956.93</v>
      </c>
      <c r="S607" s="46">
        <v>1050.8499999999999</v>
      </c>
      <c r="T607" s="46">
        <v>41.65</v>
      </c>
      <c r="U607" s="46">
        <v>295796.89</v>
      </c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  <c r="BK607" s="35"/>
      <c r="BL607" s="35"/>
      <c r="BM607" s="35"/>
      <c r="BN607" s="35"/>
      <c r="BO607" s="35"/>
      <c r="BP607" s="35"/>
      <c r="BQ607" s="35"/>
      <c r="BR607" s="35"/>
    </row>
    <row r="608" spans="1:70" s="20" customFormat="1">
      <c r="A608" s="47">
        <v>34</v>
      </c>
      <c r="B608" s="44">
        <v>2</v>
      </c>
      <c r="C608" s="44" t="s">
        <v>540</v>
      </c>
      <c r="D608" s="44" t="s">
        <v>260</v>
      </c>
      <c r="E608" s="44">
        <v>18309.259999999998</v>
      </c>
      <c r="F608" s="44">
        <v>1154.8800000000001</v>
      </c>
      <c r="G608" s="44">
        <v>1099.55</v>
      </c>
      <c r="H608" s="44">
        <v>22.99</v>
      </c>
      <c r="I608" s="44">
        <v>52.24</v>
      </c>
      <c r="J608" s="44">
        <v>36.340000000000003</v>
      </c>
      <c r="K608" s="44">
        <v>38.53</v>
      </c>
      <c r="L608" s="44">
        <v>7302.98</v>
      </c>
      <c r="M608" s="44">
        <v>0.46</v>
      </c>
      <c r="N608" s="44">
        <v>55.5</v>
      </c>
      <c r="O608" s="45" t="s">
        <v>203</v>
      </c>
      <c r="P608" s="30">
        <v>0</v>
      </c>
      <c r="Q608" s="44">
        <v>0</v>
      </c>
      <c r="R608" s="44">
        <v>0</v>
      </c>
      <c r="S608" s="44">
        <v>0</v>
      </c>
      <c r="T608" s="44">
        <v>0</v>
      </c>
      <c r="U608" s="44">
        <v>0</v>
      </c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</row>
    <row r="609" spans="1:70" s="20" customFormat="1">
      <c r="A609" s="45">
        <v>34</v>
      </c>
      <c r="B609" s="44">
        <v>4</v>
      </c>
      <c r="C609" s="44" t="s">
        <v>540</v>
      </c>
      <c r="D609" s="44" t="s">
        <v>261</v>
      </c>
      <c r="E609" s="44">
        <v>4895.8900000000003</v>
      </c>
      <c r="F609" s="44">
        <v>1219.19</v>
      </c>
      <c r="G609" s="44">
        <v>1054.19</v>
      </c>
      <c r="H609" s="44">
        <v>36.81</v>
      </c>
      <c r="I609" s="44">
        <v>21.96</v>
      </c>
      <c r="J609" s="44">
        <v>21.2</v>
      </c>
      <c r="K609" s="44">
        <v>26.68</v>
      </c>
      <c r="L609" s="44">
        <v>2165.8200000000002</v>
      </c>
      <c r="M609" s="44">
        <v>0.64400000000000002</v>
      </c>
      <c r="N609" s="44">
        <v>22.52</v>
      </c>
      <c r="O609" s="45" t="s">
        <v>203</v>
      </c>
      <c r="P609" s="30">
        <v>0</v>
      </c>
      <c r="Q609" s="44">
        <v>0</v>
      </c>
      <c r="R609" s="44">
        <v>0</v>
      </c>
      <c r="S609" s="44">
        <v>0</v>
      </c>
      <c r="T609" s="44">
        <v>0</v>
      </c>
      <c r="U609" s="44">
        <v>0</v>
      </c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</row>
    <row r="610" spans="1:70" s="20" customFormat="1">
      <c r="A610" s="45">
        <v>34</v>
      </c>
      <c r="B610" s="44">
        <v>6</v>
      </c>
      <c r="C610" s="44" t="s">
        <v>540</v>
      </c>
      <c r="D610" s="44" t="s">
        <v>262</v>
      </c>
      <c r="E610" s="44">
        <v>1947.99</v>
      </c>
      <c r="F610" s="44">
        <v>1128.3399999999999</v>
      </c>
      <c r="G610" s="44">
        <v>1102.19</v>
      </c>
      <c r="H610" s="44">
        <v>39.99</v>
      </c>
      <c r="I610" s="44">
        <v>12.87</v>
      </c>
      <c r="J610" s="44">
        <v>16.66</v>
      </c>
      <c r="K610" s="44">
        <v>22.23</v>
      </c>
      <c r="L610" s="44">
        <v>1130.1099999999999</v>
      </c>
      <c r="M610" s="44">
        <v>0.66700000000000004</v>
      </c>
      <c r="N610" s="44">
        <v>17.3</v>
      </c>
      <c r="O610" s="45" t="s">
        <v>203</v>
      </c>
      <c r="P610" s="30">
        <v>0</v>
      </c>
      <c r="Q610" s="44">
        <v>0</v>
      </c>
      <c r="R610" s="44">
        <v>0</v>
      </c>
      <c r="S610" s="44">
        <v>0</v>
      </c>
      <c r="T610" s="44">
        <v>0</v>
      </c>
      <c r="U610" s="44">
        <v>0</v>
      </c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</row>
    <row r="611" spans="1:70" s="20" customFormat="1">
      <c r="A611" s="45">
        <v>34</v>
      </c>
      <c r="B611" s="44">
        <v>8</v>
      </c>
      <c r="C611" s="44" t="s">
        <v>540</v>
      </c>
      <c r="D611" s="44" t="s">
        <v>264</v>
      </c>
      <c r="E611" s="44">
        <v>19480.78</v>
      </c>
      <c r="F611" s="44">
        <v>1086.6400000000001</v>
      </c>
      <c r="G611" s="44">
        <v>1099.23</v>
      </c>
      <c r="H611" s="44">
        <v>42.1</v>
      </c>
      <c r="I611" s="44">
        <v>51.48</v>
      </c>
      <c r="J611" s="44">
        <v>42.4</v>
      </c>
      <c r="K611" s="44">
        <v>29.64</v>
      </c>
      <c r="L611" s="44">
        <v>7083.7</v>
      </c>
      <c r="M611" s="44">
        <v>0.49399999999999999</v>
      </c>
      <c r="N611" s="44">
        <v>60.61</v>
      </c>
      <c r="O611" s="45" t="s">
        <v>203</v>
      </c>
      <c r="P611" s="30">
        <v>0</v>
      </c>
      <c r="Q611" s="44">
        <v>0</v>
      </c>
      <c r="R611" s="44">
        <v>0</v>
      </c>
      <c r="S611" s="44">
        <v>0</v>
      </c>
      <c r="T611" s="44">
        <v>0</v>
      </c>
      <c r="U611" s="44">
        <v>0</v>
      </c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</row>
    <row r="612" spans="1:70" s="20" customFormat="1">
      <c r="A612" s="45">
        <v>34</v>
      </c>
      <c r="B612" s="44">
        <v>10</v>
      </c>
      <c r="C612" s="44" t="s">
        <v>540</v>
      </c>
      <c r="D612" s="44" t="s">
        <v>265</v>
      </c>
      <c r="E612" s="44">
        <v>145.27000000000001</v>
      </c>
      <c r="F612" s="44">
        <v>1306.5999999999999</v>
      </c>
      <c r="G612" s="44">
        <v>1099.0899999999999</v>
      </c>
      <c r="H612" s="44">
        <v>44.18</v>
      </c>
      <c r="I612" s="44">
        <v>11.36</v>
      </c>
      <c r="J612" s="44">
        <v>7.57</v>
      </c>
      <c r="K612" s="44">
        <v>8.89</v>
      </c>
      <c r="L612" s="44">
        <v>325.92</v>
      </c>
      <c r="M612" s="44">
        <v>0.41</v>
      </c>
      <c r="N612" s="44">
        <v>10.94</v>
      </c>
      <c r="O612" s="45" t="s">
        <v>203</v>
      </c>
      <c r="P612" s="30">
        <v>0</v>
      </c>
      <c r="Q612" s="44">
        <v>0</v>
      </c>
      <c r="R612" s="44">
        <v>0</v>
      </c>
      <c r="S612" s="44">
        <v>0</v>
      </c>
      <c r="T612" s="44">
        <v>0</v>
      </c>
      <c r="U612" s="44">
        <v>0</v>
      </c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</row>
    <row r="613" spans="1:70" s="20" customFormat="1">
      <c r="A613" s="45">
        <v>34</v>
      </c>
      <c r="B613" s="44">
        <v>12</v>
      </c>
      <c r="C613" s="44" t="s">
        <v>540</v>
      </c>
      <c r="D613" s="44" t="s">
        <v>266</v>
      </c>
      <c r="E613" s="44">
        <v>367</v>
      </c>
      <c r="F613" s="44">
        <v>1289.8699999999999</v>
      </c>
      <c r="G613" s="44">
        <v>1094.67</v>
      </c>
      <c r="H613" s="44">
        <v>47.31</v>
      </c>
      <c r="I613" s="44">
        <v>15.9</v>
      </c>
      <c r="J613" s="44">
        <v>10.6</v>
      </c>
      <c r="K613" s="44">
        <v>11.86</v>
      </c>
      <c r="L613" s="44">
        <v>739.78</v>
      </c>
      <c r="M613" s="44">
        <v>0.33500000000000002</v>
      </c>
      <c r="N613" s="44">
        <v>15.6</v>
      </c>
      <c r="O613" s="45" t="s">
        <v>203</v>
      </c>
      <c r="P613" s="30">
        <v>0</v>
      </c>
      <c r="Q613" s="44">
        <v>0</v>
      </c>
      <c r="R613" s="44">
        <v>0</v>
      </c>
      <c r="S613" s="44">
        <v>0</v>
      </c>
      <c r="T613" s="44">
        <v>0</v>
      </c>
      <c r="U613" s="44">
        <v>0</v>
      </c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</row>
    <row r="614" spans="1:70" s="20" customFormat="1">
      <c r="A614" s="45">
        <v>34</v>
      </c>
      <c r="B614" s="44">
        <v>14</v>
      </c>
      <c r="C614" s="44" t="s">
        <v>540</v>
      </c>
      <c r="D614" s="44" t="s">
        <v>267</v>
      </c>
      <c r="E614" s="44">
        <v>574.29</v>
      </c>
      <c r="F614" s="44">
        <v>1253.08</v>
      </c>
      <c r="G614" s="44">
        <v>1120.6199999999999</v>
      </c>
      <c r="H614" s="44">
        <v>49.82</v>
      </c>
      <c r="I614" s="44">
        <v>9.09</v>
      </c>
      <c r="J614" s="44">
        <v>9.09</v>
      </c>
      <c r="K614" s="44">
        <v>13.34</v>
      </c>
      <c r="L614" s="44">
        <v>476.69</v>
      </c>
      <c r="M614" s="44">
        <v>0.70099999999999996</v>
      </c>
      <c r="N614" s="44">
        <v>10.14</v>
      </c>
      <c r="O614" s="45" t="s">
        <v>203</v>
      </c>
      <c r="P614" s="30">
        <v>0</v>
      </c>
      <c r="Q614" s="44">
        <v>0</v>
      </c>
      <c r="R614" s="44">
        <v>0</v>
      </c>
      <c r="S614" s="44">
        <v>0</v>
      </c>
      <c r="T614" s="44">
        <v>0</v>
      </c>
      <c r="U614" s="44">
        <v>0</v>
      </c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</row>
    <row r="615" spans="1:70" s="5" customFormat="1" ht="17" thickBot="1">
      <c r="A615" s="46">
        <v>34</v>
      </c>
      <c r="B615" s="46">
        <v>16</v>
      </c>
      <c r="C615" s="46" t="s">
        <v>540</v>
      </c>
      <c r="D615" s="46" t="s">
        <v>273</v>
      </c>
      <c r="E615" s="46">
        <v>14302.84</v>
      </c>
      <c r="F615" s="46">
        <v>1255.8800000000001</v>
      </c>
      <c r="G615" s="46">
        <v>1099.33</v>
      </c>
      <c r="H615" s="46">
        <v>40.28</v>
      </c>
      <c r="I615" s="46">
        <v>37.85</v>
      </c>
      <c r="J615" s="46">
        <v>43.91</v>
      </c>
      <c r="K615" s="46">
        <v>34.090000000000003</v>
      </c>
      <c r="L615" s="46">
        <v>5840.55</v>
      </c>
      <c r="M615" s="46">
        <v>0.48799999999999999</v>
      </c>
      <c r="N615" s="46">
        <v>50.7</v>
      </c>
      <c r="O615" s="46" t="s">
        <v>203</v>
      </c>
      <c r="P615" s="46">
        <v>0</v>
      </c>
      <c r="Q615" s="46">
        <v>0</v>
      </c>
      <c r="R615" s="46">
        <v>0</v>
      </c>
      <c r="S615" s="46">
        <v>0</v>
      </c>
      <c r="T615" s="46">
        <v>0</v>
      </c>
      <c r="U615" s="46">
        <v>0</v>
      </c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</row>
    <row r="616" spans="1:70" s="39" customFormat="1" ht="17" thickBot="1">
      <c r="A616" s="29">
        <v>35</v>
      </c>
      <c r="B616" s="29">
        <v>2</v>
      </c>
      <c r="C616" s="29" t="s">
        <v>540</v>
      </c>
      <c r="D616" s="29" t="s">
        <v>245</v>
      </c>
      <c r="E616" s="29">
        <v>603.16999999999996</v>
      </c>
      <c r="F616" s="29">
        <v>934.33</v>
      </c>
      <c r="G616" s="29">
        <v>831.75</v>
      </c>
      <c r="H616" s="29">
        <v>29.6</v>
      </c>
      <c r="I616" s="29">
        <v>12.11</v>
      </c>
      <c r="J616" s="29">
        <v>9.84</v>
      </c>
      <c r="K616" s="29">
        <v>20.75</v>
      </c>
      <c r="L616" s="29">
        <v>734.96</v>
      </c>
      <c r="M616" s="29">
        <v>0.47</v>
      </c>
      <c r="N616" s="29">
        <v>17.5</v>
      </c>
      <c r="O616" s="29" t="s">
        <v>263</v>
      </c>
      <c r="P616" s="29">
        <v>32</v>
      </c>
      <c r="Q616" s="43">
        <v>263097.14</v>
      </c>
      <c r="R616" s="43">
        <v>921.92</v>
      </c>
      <c r="S616" s="43">
        <v>851.57</v>
      </c>
      <c r="T616" s="43">
        <v>32.24</v>
      </c>
      <c r="U616" s="43">
        <v>82514.62</v>
      </c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24"/>
      <c r="BF616" s="24"/>
      <c r="BG616" s="24"/>
      <c r="BH616" s="24"/>
      <c r="BI616" s="24"/>
      <c r="BJ616" s="24"/>
      <c r="BK616" s="24"/>
      <c r="BL616" s="24"/>
      <c r="BM616" s="24"/>
      <c r="BN616" s="24"/>
      <c r="BO616" s="24"/>
      <c r="BP616" s="24"/>
      <c r="BQ616" s="24"/>
      <c r="BR616" s="24"/>
    </row>
    <row r="617" spans="1:70" s="20" customFormat="1">
      <c r="A617" s="47">
        <v>34</v>
      </c>
      <c r="B617" s="44">
        <v>2</v>
      </c>
      <c r="C617" s="44" t="s">
        <v>541</v>
      </c>
      <c r="D617" s="44" t="s">
        <v>260</v>
      </c>
      <c r="E617" s="44">
        <v>95.99</v>
      </c>
      <c r="F617" s="44">
        <v>1189.3699999999999</v>
      </c>
      <c r="G617" s="44">
        <v>1218.8</v>
      </c>
      <c r="H617" s="44">
        <v>4.42</v>
      </c>
      <c r="I617" s="44">
        <v>4.54</v>
      </c>
      <c r="J617" s="44">
        <v>6.06</v>
      </c>
      <c r="K617" s="44">
        <v>10.37</v>
      </c>
      <c r="L617" s="44">
        <v>198.27</v>
      </c>
      <c r="M617" s="44">
        <v>0.51100000000000001</v>
      </c>
      <c r="N617" s="44">
        <v>7.08</v>
      </c>
      <c r="O617" s="45" t="s">
        <v>203</v>
      </c>
      <c r="P617" s="44">
        <v>0</v>
      </c>
      <c r="Q617" s="44">
        <v>0</v>
      </c>
      <c r="R617" s="44">
        <v>0</v>
      </c>
      <c r="S617" s="44">
        <v>0</v>
      </c>
      <c r="T617" s="44">
        <v>0</v>
      </c>
      <c r="U617" s="44">
        <v>0</v>
      </c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</row>
    <row r="618" spans="1:70" s="20" customFormat="1">
      <c r="A618" s="45">
        <v>34</v>
      </c>
      <c r="B618" s="44">
        <v>4</v>
      </c>
      <c r="C618" s="44" t="s">
        <v>541</v>
      </c>
      <c r="D618" s="44" t="s">
        <v>261</v>
      </c>
      <c r="E618" s="44">
        <v>438.31</v>
      </c>
      <c r="F618" s="44">
        <v>1178.3599999999999</v>
      </c>
      <c r="G618" s="44">
        <v>1283.44</v>
      </c>
      <c r="H618" s="44">
        <v>7.56</v>
      </c>
      <c r="I618" s="44">
        <v>14.38</v>
      </c>
      <c r="J618" s="44">
        <v>17.41</v>
      </c>
      <c r="K618" s="44">
        <v>13.34</v>
      </c>
      <c r="L618" s="44">
        <v>862.08</v>
      </c>
      <c r="M618" s="44">
        <v>0.32400000000000001</v>
      </c>
      <c r="N618" s="44">
        <v>18.7</v>
      </c>
      <c r="O618" s="45" t="s">
        <v>203</v>
      </c>
      <c r="P618" s="30">
        <v>0</v>
      </c>
      <c r="Q618" s="44">
        <v>0</v>
      </c>
      <c r="R618" s="44">
        <v>0</v>
      </c>
      <c r="S618" s="44">
        <v>0</v>
      </c>
      <c r="T618" s="44">
        <v>0</v>
      </c>
      <c r="U618" s="44">
        <v>0</v>
      </c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</row>
    <row r="619" spans="1:70" s="20" customFormat="1">
      <c r="A619" s="45">
        <v>34</v>
      </c>
      <c r="B619" s="44">
        <v>6</v>
      </c>
      <c r="C619" s="44" t="s">
        <v>541</v>
      </c>
      <c r="D619" s="44" t="s">
        <v>262</v>
      </c>
      <c r="E619" s="44">
        <v>5115.3599999999997</v>
      </c>
      <c r="F619" s="44">
        <v>1196.8699999999999</v>
      </c>
      <c r="G619" s="44">
        <v>1234.29</v>
      </c>
      <c r="H619" s="44">
        <v>12.61</v>
      </c>
      <c r="I619" s="44">
        <v>29.53</v>
      </c>
      <c r="J619" s="44">
        <v>27.25</v>
      </c>
      <c r="K619" s="44">
        <v>25.19</v>
      </c>
      <c r="L619" s="44">
        <v>3985.32</v>
      </c>
      <c r="M619" s="44">
        <v>0.36</v>
      </c>
      <c r="N619" s="44">
        <v>33.65</v>
      </c>
      <c r="O619" s="44" t="s">
        <v>542</v>
      </c>
      <c r="P619" s="30">
        <v>0</v>
      </c>
      <c r="Q619" s="44">
        <v>0</v>
      </c>
      <c r="R619" s="44">
        <v>0</v>
      </c>
      <c r="S619" s="44">
        <v>0</v>
      </c>
      <c r="T619" s="44">
        <v>0</v>
      </c>
      <c r="U619" s="44">
        <v>0</v>
      </c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</row>
    <row r="620" spans="1:70" s="20" customFormat="1">
      <c r="A620" s="45">
        <v>34</v>
      </c>
      <c r="B620" s="44">
        <v>8</v>
      </c>
      <c r="C620" s="44" t="s">
        <v>541</v>
      </c>
      <c r="D620" s="44" t="s">
        <v>264</v>
      </c>
      <c r="E620" s="44">
        <v>1768.54</v>
      </c>
      <c r="F620" s="44">
        <v>1197.94</v>
      </c>
      <c r="G620" s="44">
        <v>1209.32</v>
      </c>
      <c r="H620" s="44">
        <v>21.12</v>
      </c>
      <c r="I620" s="44">
        <v>16.66</v>
      </c>
      <c r="J620" s="44">
        <v>20.440000000000001</v>
      </c>
      <c r="K620" s="44">
        <v>19.27</v>
      </c>
      <c r="L620" s="44">
        <v>1860.68</v>
      </c>
      <c r="M620" s="44">
        <v>0.38</v>
      </c>
      <c r="N620" s="44">
        <v>21.5</v>
      </c>
      <c r="O620" s="44" t="s">
        <v>203</v>
      </c>
      <c r="P620" s="30">
        <v>0</v>
      </c>
      <c r="Q620" s="44">
        <v>0</v>
      </c>
      <c r="R620" s="44">
        <v>0</v>
      </c>
      <c r="S620" s="44">
        <v>0</v>
      </c>
      <c r="T620" s="44">
        <v>0</v>
      </c>
      <c r="U620" s="44">
        <v>0</v>
      </c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</row>
    <row r="621" spans="1:70" s="20" customFormat="1">
      <c r="A621" s="45">
        <v>34</v>
      </c>
      <c r="B621" s="44">
        <v>10</v>
      </c>
      <c r="C621" s="44" t="s">
        <v>541</v>
      </c>
      <c r="D621" s="44" t="s">
        <v>265</v>
      </c>
      <c r="E621" s="44">
        <v>12741.68</v>
      </c>
      <c r="F621" s="44">
        <v>1114.76</v>
      </c>
      <c r="G621" s="44">
        <v>1232.02</v>
      </c>
      <c r="H621" s="44">
        <v>19.78</v>
      </c>
      <c r="I621" s="44">
        <v>58.3</v>
      </c>
      <c r="J621" s="44">
        <v>45.42</v>
      </c>
      <c r="K621" s="44">
        <v>26.68</v>
      </c>
      <c r="L621" s="44">
        <v>11160.29</v>
      </c>
      <c r="M621" s="44">
        <v>0.23599999999999999</v>
      </c>
      <c r="N621" s="44">
        <v>64.319999999999993</v>
      </c>
      <c r="O621" s="44" t="s">
        <v>203</v>
      </c>
      <c r="P621" s="30">
        <v>0</v>
      </c>
      <c r="Q621" s="44">
        <v>0</v>
      </c>
      <c r="R621" s="44">
        <v>0</v>
      </c>
      <c r="S621" s="44">
        <v>0</v>
      </c>
      <c r="T621" s="44">
        <v>0</v>
      </c>
      <c r="U621" s="44">
        <v>0</v>
      </c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</row>
    <row r="622" spans="1:70" s="4" customFormat="1">
      <c r="A622" s="45">
        <v>34</v>
      </c>
      <c r="B622" s="45">
        <v>12</v>
      </c>
      <c r="C622" s="45" t="s">
        <v>541</v>
      </c>
      <c r="D622" s="45" t="s">
        <v>266</v>
      </c>
      <c r="E622" s="45">
        <v>40771.660000000003</v>
      </c>
      <c r="F622" s="45">
        <v>1234.96</v>
      </c>
      <c r="G622" s="45">
        <v>1253.72</v>
      </c>
      <c r="H622" s="45">
        <v>12.96</v>
      </c>
      <c r="I622" s="45">
        <v>54.51</v>
      </c>
      <c r="J622" s="45">
        <v>90.09</v>
      </c>
      <c r="K622" s="45">
        <v>32.6</v>
      </c>
      <c r="L622" s="45">
        <v>22194.17</v>
      </c>
      <c r="M622" s="45">
        <v>0.25800000000000001</v>
      </c>
      <c r="N622" s="45">
        <v>92.42</v>
      </c>
      <c r="O622" s="45" t="s">
        <v>249</v>
      </c>
      <c r="P622" s="30">
        <v>0</v>
      </c>
      <c r="Q622" s="44">
        <v>0</v>
      </c>
      <c r="R622" s="44">
        <v>0</v>
      </c>
      <c r="S622" s="44">
        <v>0</v>
      </c>
      <c r="T622" s="44">
        <v>0</v>
      </c>
      <c r="U622" s="44">
        <v>0</v>
      </c>
    </row>
    <row r="623" spans="1:70" s="20" customFormat="1">
      <c r="A623" s="45">
        <v>34</v>
      </c>
      <c r="B623" s="44">
        <v>2</v>
      </c>
      <c r="C623" s="44" t="s">
        <v>541</v>
      </c>
      <c r="D623" s="44" t="s">
        <v>260</v>
      </c>
      <c r="E623" s="44">
        <v>321.94</v>
      </c>
      <c r="F623" s="44">
        <v>1387.47</v>
      </c>
      <c r="G623" s="44">
        <v>1064.47</v>
      </c>
      <c r="H623" s="44">
        <v>3.62</v>
      </c>
      <c r="I623" s="44">
        <v>8.33</v>
      </c>
      <c r="J623" s="44">
        <v>9.84</v>
      </c>
      <c r="K623" s="44">
        <v>10.37</v>
      </c>
      <c r="L623" s="44">
        <v>400.78</v>
      </c>
      <c r="M623" s="44">
        <v>0.56699999999999995</v>
      </c>
      <c r="N623" s="44">
        <v>10.02</v>
      </c>
      <c r="O623" s="45" t="s">
        <v>256</v>
      </c>
      <c r="P623" s="30">
        <v>0</v>
      </c>
      <c r="Q623" s="44">
        <v>0</v>
      </c>
      <c r="R623" s="44">
        <v>0</v>
      </c>
      <c r="S623" s="44">
        <v>0</v>
      </c>
      <c r="T623" s="44">
        <v>0</v>
      </c>
      <c r="U623" s="44">
        <v>0</v>
      </c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</row>
    <row r="624" spans="1:70" s="20" customFormat="1">
      <c r="A624" s="45">
        <v>34</v>
      </c>
      <c r="B624" s="44">
        <v>4</v>
      </c>
      <c r="C624" s="44" t="s">
        <v>541</v>
      </c>
      <c r="D624" s="44" t="s">
        <v>261</v>
      </c>
      <c r="E624" s="44">
        <v>634.54</v>
      </c>
      <c r="F624" s="44">
        <v>1279.43</v>
      </c>
      <c r="G624" s="44">
        <v>1060.3399999999999</v>
      </c>
      <c r="H624" s="44">
        <v>6.52</v>
      </c>
      <c r="I624" s="44">
        <v>20.440000000000001</v>
      </c>
      <c r="J624" s="44">
        <v>12.87</v>
      </c>
      <c r="K624" s="44">
        <v>17.78</v>
      </c>
      <c r="L624" s="44">
        <v>1065.42</v>
      </c>
      <c r="M624" s="44">
        <v>0.33500000000000002</v>
      </c>
      <c r="N624" s="44">
        <v>20.68</v>
      </c>
      <c r="O624" s="45" t="s">
        <v>256</v>
      </c>
      <c r="P624" s="30">
        <v>0</v>
      </c>
      <c r="Q624" s="44">
        <v>0</v>
      </c>
      <c r="R624" s="44">
        <v>0</v>
      </c>
      <c r="S624" s="44">
        <v>0</v>
      </c>
      <c r="T624" s="44">
        <v>0</v>
      </c>
      <c r="U624" s="44">
        <v>0</v>
      </c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</row>
    <row r="625" spans="1:70" s="20" customFormat="1">
      <c r="A625" s="45">
        <v>34</v>
      </c>
      <c r="B625" s="44">
        <v>6</v>
      </c>
      <c r="C625" s="44" t="s">
        <v>541</v>
      </c>
      <c r="D625" s="44" t="s">
        <v>262</v>
      </c>
      <c r="E625" s="44">
        <v>112.13</v>
      </c>
      <c r="F625" s="44">
        <v>1394.08</v>
      </c>
      <c r="G625" s="44">
        <v>1096.7</v>
      </c>
      <c r="H625" s="44">
        <v>2.58</v>
      </c>
      <c r="I625" s="44">
        <v>6.81</v>
      </c>
      <c r="J625" s="44">
        <v>7.57</v>
      </c>
      <c r="K625" s="44">
        <v>8.89</v>
      </c>
      <c r="L625" s="44">
        <v>254.66</v>
      </c>
      <c r="M625" s="44">
        <v>0.442</v>
      </c>
      <c r="N625" s="44">
        <v>8.17</v>
      </c>
      <c r="O625" s="45" t="s">
        <v>256</v>
      </c>
      <c r="P625" s="30">
        <v>0</v>
      </c>
      <c r="Q625" s="44">
        <v>0</v>
      </c>
      <c r="R625" s="44">
        <v>0</v>
      </c>
      <c r="S625" s="44">
        <v>0</v>
      </c>
      <c r="T625" s="44">
        <v>0</v>
      </c>
      <c r="U625" s="44">
        <v>0</v>
      </c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</row>
    <row r="626" spans="1:70" s="20" customFormat="1">
      <c r="A626" s="45">
        <v>34</v>
      </c>
      <c r="B626" s="44">
        <v>8</v>
      </c>
      <c r="C626" s="44" t="s">
        <v>541</v>
      </c>
      <c r="D626" s="44" t="s">
        <v>264</v>
      </c>
      <c r="E626" s="44">
        <v>519.86</v>
      </c>
      <c r="F626" s="44">
        <v>1272.6099999999999</v>
      </c>
      <c r="G626" s="44">
        <v>1151.73</v>
      </c>
      <c r="H626" s="44">
        <v>2.29</v>
      </c>
      <c r="I626" s="44">
        <v>14.38</v>
      </c>
      <c r="J626" s="44">
        <v>13.63</v>
      </c>
      <c r="K626" s="44">
        <v>8.89</v>
      </c>
      <c r="L626" s="44">
        <v>841.87</v>
      </c>
      <c r="M626" s="44">
        <v>0.371</v>
      </c>
      <c r="N626" s="44">
        <v>16.04</v>
      </c>
      <c r="O626" s="45" t="s">
        <v>256</v>
      </c>
      <c r="P626" s="30">
        <v>0</v>
      </c>
      <c r="Q626" s="44">
        <v>0</v>
      </c>
      <c r="R626" s="44">
        <v>0</v>
      </c>
      <c r="S626" s="44">
        <v>0</v>
      </c>
      <c r="T626" s="44">
        <v>0</v>
      </c>
      <c r="U626" s="44">
        <v>0</v>
      </c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</row>
    <row r="627" spans="1:70" s="40" customFormat="1" ht="15">
      <c r="A627" s="34">
        <v>34</v>
      </c>
      <c r="B627" s="30">
        <v>10</v>
      </c>
      <c r="C627" s="30" t="s">
        <v>541</v>
      </c>
      <c r="D627" s="30" t="s">
        <v>265</v>
      </c>
      <c r="E627" s="30">
        <v>855.39</v>
      </c>
      <c r="F627" s="30">
        <v>1324.13</v>
      </c>
      <c r="G627" s="30">
        <v>1112.4000000000001</v>
      </c>
      <c r="H627" s="30">
        <v>11.64</v>
      </c>
      <c r="I627" s="30">
        <v>11.36</v>
      </c>
      <c r="J627" s="30">
        <v>13.63</v>
      </c>
      <c r="K627" s="30">
        <v>20.75</v>
      </c>
      <c r="L627" s="30">
        <v>885.77</v>
      </c>
      <c r="M627" s="30">
        <v>0.49199999999999999</v>
      </c>
      <c r="N627" s="30">
        <v>16.32</v>
      </c>
      <c r="O627" s="34" t="s">
        <v>263</v>
      </c>
      <c r="P627" s="30">
        <v>33</v>
      </c>
      <c r="Q627" s="30">
        <v>689068.95</v>
      </c>
      <c r="R627" s="30">
        <v>1271.55</v>
      </c>
      <c r="S627" s="30">
        <v>1112.28</v>
      </c>
      <c r="T627" s="30">
        <v>17.38</v>
      </c>
      <c r="U627" s="30">
        <v>93943.07</v>
      </c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</row>
    <row r="628" spans="1:70" s="20" customFormat="1">
      <c r="A628" s="45">
        <v>34</v>
      </c>
      <c r="B628" s="44">
        <v>12</v>
      </c>
      <c r="C628" s="44" t="s">
        <v>541</v>
      </c>
      <c r="D628" s="44" t="s">
        <v>266</v>
      </c>
      <c r="E628" s="44">
        <v>1288.6099999999999</v>
      </c>
      <c r="F628" s="44">
        <v>1303.68</v>
      </c>
      <c r="G628" s="44">
        <v>1061.72</v>
      </c>
      <c r="H628" s="44">
        <v>6.89</v>
      </c>
      <c r="I628" s="44">
        <v>22.71</v>
      </c>
      <c r="J628" s="44">
        <v>16.66</v>
      </c>
      <c r="K628" s="44">
        <v>17.78</v>
      </c>
      <c r="L628" s="44">
        <v>1580.7</v>
      </c>
      <c r="M628" s="44">
        <v>0.36199999999999999</v>
      </c>
      <c r="N628" s="44">
        <v>22.27</v>
      </c>
      <c r="O628" s="45" t="s">
        <v>256</v>
      </c>
      <c r="P628" s="44">
        <v>0</v>
      </c>
      <c r="Q628" s="44">
        <v>0</v>
      </c>
      <c r="R628" s="44">
        <v>0</v>
      </c>
      <c r="S628" s="44"/>
      <c r="T628" s="44">
        <v>0</v>
      </c>
      <c r="U628" s="44">
        <v>0</v>
      </c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</row>
    <row r="629" spans="1:70" s="40" customFormat="1" ht="15">
      <c r="A629" s="34">
        <v>34</v>
      </c>
      <c r="B629" s="30">
        <v>14</v>
      </c>
      <c r="C629" s="30" t="s">
        <v>541</v>
      </c>
      <c r="D629" s="30" t="s">
        <v>267</v>
      </c>
      <c r="E629" s="30">
        <v>253.98</v>
      </c>
      <c r="F629" s="30">
        <v>1289.75</v>
      </c>
      <c r="G629" s="30">
        <v>1071.47</v>
      </c>
      <c r="H629" s="30">
        <v>9.92</v>
      </c>
      <c r="I629" s="30">
        <v>12.11</v>
      </c>
      <c r="J629" s="30">
        <v>7.57</v>
      </c>
      <c r="K629" s="30">
        <v>13.34</v>
      </c>
      <c r="L629" s="30">
        <v>448.71</v>
      </c>
      <c r="M629" s="30">
        <v>0.432</v>
      </c>
      <c r="N629" s="30">
        <v>12.59</v>
      </c>
      <c r="O629" s="34" t="s">
        <v>263</v>
      </c>
      <c r="P629" s="30">
        <v>33</v>
      </c>
      <c r="Q629" s="30">
        <v>689068.95</v>
      </c>
      <c r="R629" s="30">
        <v>1271.55</v>
      </c>
      <c r="S629" s="30">
        <v>1112.28</v>
      </c>
      <c r="T629" s="30">
        <v>17.38</v>
      </c>
      <c r="U629" s="30">
        <v>93943.07</v>
      </c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24"/>
      <c r="BF629" s="24"/>
      <c r="BG629" s="24"/>
      <c r="BH629" s="24"/>
      <c r="BI629" s="24"/>
      <c r="BJ629" s="24"/>
      <c r="BK629" s="24"/>
      <c r="BL629" s="24"/>
      <c r="BM629" s="24"/>
      <c r="BN629" s="24"/>
      <c r="BO629" s="24"/>
      <c r="BP629" s="24"/>
      <c r="BQ629" s="24"/>
      <c r="BR629" s="24"/>
    </row>
    <row r="630" spans="1:70" s="20" customFormat="1">
      <c r="A630" s="45">
        <v>34</v>
      </c>
      <c r="B630" s="44">
        <v>16</v>
      </c>
      <c r="C630" s="44" t="s">
        <v>541</v>
      </c>
      <c r="D630" s="44" t="s">
        <v>273</v>
      </c>
      <c r="E630" s="44">
        <v>3802.12</v>
      </c>
      <c r="F630" s="44">
        <v>1408.8</v>
      </c>
      <c r="G630" s="44">
        <v>1063.2</v>
      </c>
      <c r="H630" s="44">
        <v>11.12</v>
      </c>
      <c r="I630" s="44">
        <v>15.14</v>
      </c>
      <c r="J630" s="44">
        <v>32.549999999999997</v>
      </c>
      <c r="K630" s="44">
        <v>25.19</v>
      </c>
      <c r="L630" s="44">
        <v>2916.32</v>
      </c>
      <c r="M630" s="44">
        <v>0.40400000000000003</v>
      </c>
      <c r="N630" s="44">
        <v>32.869999999999997</v>
      </c>
      <c r="O630" s="45" t="s">
        <v>256</v>
      </c>
      <c r="P630" s="30">
        <v>0</v>
      </c>
      <c r="Q630" s="44">
        <v>0</v>
      </c>
      <c r="R630" s="44">
        <v>0</v>
      </c>
      <c r="S630" s="44">
        <v>0</v>
      </c>
      <c r="T630" s="44">
        <v>0</v>
      </c>
      <c r="U630" s="44">
        <v>0</v>
      </c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</row>
    <row r="631" spans="1:70" s="20" customFormat="1">
      <c r="A631" s="45">
        <v>34</v>
      </c>
      <c r="B631" s="44">
        <v>20</v>
      </c>
      <c r="C631" s="44" t="s">
        <v>541</v>
      </c>
      <c r="D631" s="44" t="s">
        <v>269</v>
      </c>
      <c r="E631" s="44">
        <v>796.78</v>
      </c>
      <c r="F631" s="44">
        <v>1413.54</v>
      </c>
      <c r="G631" s="44">
        <v>1038.1600000000001</v>
      </c>
      <c r="H631" s="44">
        <v>15.34</v>
      </c>
      <c r="I631" s="44">
        <v>9.09</v>
      </c>
      <c r="J631" s="44">
        <v>14.38</v>
      </c>
      <c r="K631" s="44">
        <v>19.27</v>
      </c>
      <c r="L631" s="44">
        <v>887.32</v>
      </c>
      <c r="M631" s="44">
        <v>0.46800000000000003</v>
      </c>
      <c r="N631" s="44">
        <v>15.51</v>
      </c>
      <c r="O631" s="45" t="s">
        <v>256</v>
      </c>
      <c r="P631" s="30">
        <v>0</v>
      </c>
      <c r="Q631" s="44">
        <v>0</v>
      </c>
      <c r="R631" s="44">
        <v>0</v>
      </c>
      <c r="S631" s="44">
        <v>0</v>
      </c>
      <c r="T631" s="44">
        <v>0</v>
      </c>
      <c r="U631" s="44">
        <v>0</v>
      </c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</row>
    <row r="632" spans="1:70" s="40" customFormat="1" ht="15">
      <c r="A632" s="34">
        <v>34</v>
      </c>
      <c r="B632" s="30">
        <v>22</v>
      </c>
      <c r="C632" s="30" t="s">
        <v>541</v>
      </c>
      <c r="D632" s="30" t="s">
        <v>270</v>
      </c>
      <c r="E632" s="30">
        <v>5179.07</v>
      </c>
      <c r="F632" s="30">
        <v>1373.13</v>
      </c>
      <c r="G632" s="30">
        <v>1100.99</v>
      </c>
      <c r="H632" s="30">
        <v>16.46</v>
      </c>
      <c r="I632" s="30">
        <v>44.67</v>
      </c>
      <c r="J632" s="30">
        <v>56.78</v>
      </c>
      <c r="K632" s="30">
        <v>22.23</v>
      </c>
      <c r="L632" s="30">
        <v>5287.58</v>
      </c>
      <c r="M632" s="30">
        <v>0.27400000000000002</v>
      </c>
      <c r="N632" s="30">
        <v>59.8</v>
      </c>
      <c r="O632" s="34" t="s">
        <v>263</v>
      </c>
      <c r="P632" s="30">
        <v>33</v>
      </c>
      <c r="Q632" s="30">
        <v>689068.95</v>
      </c>
      <c r="R632" s="30">
        <v>1271.55</v>
      </c>
      <c r="S632" s="30">
        <v>1112.28</v>
      </c>
      <c r="T632" s="30">
        <v>17.38</v>
      </c>
      <c r="U632" s="30">
        <v>93943.07</v>
      </c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24"/>
      <c r="BF632" s="24"/>
      <c r="BG632" s="24"/>
      <c r="BH632" s="24"/>
      <c r="BI632" s="24"/>
      <c r="BJ632" s="24"/>
      <c r="BK632" s="24"/>
      <c r="BL632" s="24"/>
      <c r="BM632" s="24"/>
      <c r="BN632" s="24"/>
      <c r="BO632" s="24"/>
      <c r="BP632" s="24"/>
      <c r="BQ632" s="24"/>
      <c r="BR632" s="24"/>
    </row>
    <row r="633" spans="1:70" s="20" customFormat="1">
      <c r="A633" s="45">
        <v>34</v>
      </c>
      <c r="B633" s="44">
        <v>24</v>
      </c>
      <c r="C633" s="44" t="s">
        <v>541</v>
      </c>
      <c r="D633" s="44" t="s">
        <v>271</v>
      </c>
      <c r="E633" s="44">
        <v>801.03</v>
      </c>
      <c r="F633" s="44">
        <v>1415.81</v>
      </c>
      <c r="G633" s="44">
        <v>1020.41</v>
      </c>
      <c r="H633" s="44">
        <v>17.05</v>
      </c>
      <c r="I633" s="44">
        <v>9.84</v>
      </c>
      <c r="J633" s="44">
        <v>12.87</v>
      </c>
      <c r="K633" s="44">
        <v>20.75</v>
      </c>
      <c r="L633" s="44">
        <v>853.68</v>
      </c>
      <c r="M633" s="44">
        <v>0.48899999999999999</v>
      </c>
      <c r="N633" s="44">
        <v>17.100000000000001</v>
      </c>
      <c r="O633" s="45" t="s">
        <v>256</v>
      </c>
      <c r="P633" s="30">
        <v>0</v>
      </c>
      <c r="Q633" s="44">
        <v>0</v>
      </c>
      <c r="R633" s="44">
        <v>0</v>
      </c>
      <c r="S633" s="44">
        <v>0</v>
      </c>
      <c r="T633" s="44">
        <v>0</v>
      </c>
      <c r="U633" s="44">
        <v>0</v>
      </c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</row>
    <row r="634" spans="1:70" s="40" customFormat="1" ht="15">
      <c r="A634" s="34">
        <v>34</v>
      </c>
      <c r="B634" s="30">
        <v>26</v>
      </c>
      <c r="C634" s="30" t="s">
        <v>541</v>
      </c>
      <c r="D634" s="30" t="s">
        <v>272</v>
      </c>
      <c r="E634" s="30">
        <v>78.150000000000006</v>
      </c>
      <c r="F634" s="30">
        <v>1235.68</v>
      </c>
      <c r="G634" s="30">
        <v>1098.53</v>
      </c>
      <c r="H634" s="30">
        <v>17.559999999999999</v>
      </c>
      <c r="I634" s="30">
        <v>8.33</v>
      </c>
      <c r="J634" s="30">
        <v>4.54</v>
      </c>
      <c r="K634" s="30">
        <v>10.37</v>
      </c>
      <c r="L634" s="30">
        <v>212.63</v>
      </c>
      <c r="M634" s="30">
        <v>0.41599999999999998</v>
      </c>
      <c r="N634" s="30">
        <v>8.68</v>
      </c>
      <c r="O634" s="34" t="s">
        <v>263</v>
      </c>
      <c r="P634" s="30">
        <v>33</v>
      </c>
      <c r="Q634" s="30">
        <v>689068.95</v>
      </c>
      <c r="R634" s="30">
        <v>1271.55</v>
      </c>
      <c r="S634" s="30">
        <v>1112.28</v>
      </c>
      <c r="T634" s="30">
        <v>17.38</v>
      </c>
      <c r="U634" s="30">
        <v>93943.07</v>
      </c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</row>
    <row r="635" spans="1:70" s="40" customFormat="1" ht="15">
      <c r="A635" s="34">
        <v>34</v>
      </c>
      <c r="B635" s="30">
        <v>28</v>
      </c>
      <c r="C635" s="30" t="s">
        <v>541</v>
      </c>
      <c r="D635" s="30" t="s">
        <v>440</v>
      </c>
      <c r="E635" s="30">
        <v>524.11</v>
      </c>
      <c r="F635" s="30">
        <v>1301.72</v>
      </c>
      <c r="G635" s="30">
        <v>1156.8900000000001</v>
      </c>
      <c r="H635" s="30">
        <v>13.39</v>
      </c>
      <c r="I635" s="30">
        <v>11.36</v>
      </c>
      <c r="J635" s="30">
        <v>16.66</v>
      </c>
      <c r="K635" s="30">
        <v>17.78</v>
      </c>
      <c r="L635" s="30">
        <v>812.64</v>
      </c>
      <c r="M635" s="30">
        <v>0.38700000000000001</v>
      </c>
      <c r="N635" s="30">
        <v>19.75</v>
      </c>
      <c r="O635" s="34" t="s">
        <v>263</v>
      </c>
      <c r="P635" s="30">
        <v>33</v>
      </c>
      <c r="Q635" s="30">
        <v>689068.95</v>
      </c>
      <c r="R635" s="30">
        <v>1271.55</v>
      </c>
      <c r="S635" s="30">
        <v>1112.28</v>
      </c>
      <c r="T635" s="30">
        <v>17.38</v>
      </c>
      <c r="U635" s="30">
        <v>93943.07</v>
      </c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24"/>
      <c r="BF635" s="24"/>
      <c r="BG635" s="24"/>
      <c r="BH635" s="24"/>
      <c r="BI635" s="24"/>
      <c r="BJ635" s="24"/>
      <c r="BK635" s="24"/>
      <c r="BL635" s="24"/>
      <c r="BM635" s="24"/>
      <c r="BN635" s="24"/>
      <c r="BO635" s="24"/>
      <c r="BP635" s="24"/>
      <c r="BQ635" s="24"/>
      <c r="BR635" s="24"/>
    </row>
    <row r="636" spans="1:70" s="40" customFormat="1" ht="15">
      <c r="A636" s="34">
        <v>34</v>
      </c>
      <c r="B636" s="30">
        <v>30</v>
      </c>
      <c r="C636" s="30" t="s">
        <v>541</v>
      </c>
      <c r="D636" s="30" t="s">
        <v>443</v>
      </c>
      <c r="E636" s="30">
        <v>631.99</v>
      </c>
      <c r="F636" s="30">
        <v>1359.7</v>
      </c>
      <c r="G636" s="30">
        <v>1082.54</v>
      </c>
      <c r="H636" s="30">
        <v>16.63</v>
      </c>
      <c r="I636" s="30">
        <v>6.81</v>
      </c>
      <c r="J636" s="30">
        <v>15.14</v>
      </c>
      <c r="K636" s="30">
        <v>19.27</v>
      </c>
      <c r="L636" s="30">
        <v>698.4</v>
      </c>
      <c r="M636" s="30">
        <v>0.51</v>
      </c>
      <c r="N636" s="30">
        <v>14.76</v>
      </c>
      <c r="O636" s="34" t="s">
        <v>263</v>
      </c>
      <c r="P636" s="30">
        <v>33</v>
      </c>
      <c r="Q636" s="30">
        <v>689068.95</v>
      </c>
      <c r="R636" s="30">
        <v>1271.55</v>
      </c>
      <c r="S636" s="30">
        <v>1112.28</v>
      </c>
      <c r="T636" s="30">
        <v>17.38</v>
      </c>
      <c r="U636" s="30">
        <v>93943.07</v>
      </c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24"/>
      <c r="BF636" s="24"/>
      <c r="BG636" s="24"/>
      <c r="BH636" s="24"/>
      <c r="BI636" s="24"/>
      <c r="BJ636" s="24"/>
      <c r="BK636" s="24"/>
      <c r="BL636" s="24"/>
      <c r="BM636" s="24"/>
      <c r="BN636" s="24"/>
      <c r="BO636" s="24"/>
      <c r="BP636" s="24"/>
      <c r="BQ636" s="24"/>
      <c r="BR636" s="24"/>
    </row>
    <row r="637" spans="1:70" s="20" customFormat="1">
      <c r="A637" s="45">
        <v>34</v>
      </c>
      <c r="B637" s="44">
        <v>32</v>
      </c>
      <c r="C637" s="44" t="s">
        <v>541</v>
      </c>
      <c r="D637" s="44" t="s">
        <v>441</v>
      </c>
      <c r="E637" s="44">
        <v>3278.01</v>
      </c>
      <c r="F637" s="44">
        <v>1324.45</v>
      </c>
      <c r="G637" s="44">
        <v>1144.03</v>
      </c>
      <c r="H637" s="44">
        <v>15.06</v>
      </c>
      <c r="I637" s="44">
        <v>35.58</v>
      </c>
      <c r="J637" s="44">
        <v>19.68</v>
      </c>
      <c r="K637" s="44">
        <v>31.12</v>
      </c>
      <c r="L637" s="44">
        <v>3172.44</v>
      </c>
      <c r="M637" s="44">
        <v>0.33600000000000002</v>
      </c>
      <c r="N637" s="44">
        <v>37.67</v>
      </c>
      <c r="O637" s="45" t="s">
        <v>249</v>
      </c>
      <c r="P637" s="30">
        <v>33</v>
      </c>
      <c r="Q637" s="30">
        <v>689068.95</v>
      </c>
      <c r="R637" s="30">
        <v>1271.55</v>
      </c>
      <c r="S637" s="30">
        <v>1112.28</v>
      </c>
      <c r="T637" s="30">
        <v>17.38</v>
      </c>
      <c r="U637" s="30">
        <v>93943.07</v>
      </c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</row>
    <row r="638" spans="1:70" s="40" customFormat="1" ht="15">
      <c r="A638" s="34">
        <v>34</v>
      </c>
      <c r="B638" s="30">
        <v>34</v>
      </c>
      <c r="C638" s="30" t="s">
        <v>541</v>
      </c>
      <c r="D638" s="30" t="s">
        <v>442</v>
      </c>
      <c r="E638" s="30">
        <v>398.39</v>
      </c>
      <c r="F638" s="30">
        <v>1225.8900000000001</v>
      </c>
      <c r="G638" s="30">
        <v>1066.3900000000001</v>
      </c>
      <c r="H638" s="30">
        <v>19.75</v>
      </c>
      <c r="I638" s="30">
        <v>13.63</v>
      </c>
      <c r="J638" s="30">
        <v>8.33</v>
      </c>
      <c r="K638" s="30">
        <v>14.82</v>
      </c>
      <c r="L638" s="30">
        <v>622.55999999999995</v>
      </c>
      <c r="M638" s="30">
        <v>0.42099999999999999</v>
      </c>
      <c r="N638" s="30">
        <v>15.13</v>
      </c>
      <c r="O638" s="34" t="s">
        <v>263</v>
      </c>
      <c r="P638" s="30">
        <v>33</v>
      </c>
      <c r="Q638" s="30">
        <v>689068.95</v>
      </c>
      <c r="R638" s="30">
        <v>1271.55</v>
      </c>
      <c r="S638" s="30">
        <v>1112.28</v>
      </c>
      <c r="T638" s="30">
        <v>17.38</v>
      </c>
      <c r="U638" s="30">
        <v>93943.07</v>
      </c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24"/>
    </row>
    <row r="639" spans="1:70" s="40" customFormat="1" ht="15">
      <c r="A639" s="34">
        <v>34</v>
      </c>
      <c r="B639" s="30">
        <v>36</v>
      </c>
      <c r="C639" s="30" t="s">
        <v>541</v>
      </c>
      <c r="D639" s="30" t="s">
        <v>474</v>
      </c>
      <c r="E639" s="30">
        <v>1169.69</v>
      </c>
      <c r="F639" s="30">
        <v>1305.9100000000001</v>
      </c>
      <c r="G639" s="30">
        <v>1106.8</v>
      </c>
      <c r="H639" s="30">
        <v>11.18</v>
      </c>
      <c r="I639" s="30">
        <v>17.41</v>
      </c>
      <c r="J639" s="30">
        <v>15.9</v>
      </c>
      <c r="K639" s="30">
        <v>17.78</v>
      </c>
      <c r="L639" s="30">
        <v>1387.43</v>
      </c>
      <c r="M639" s="30">
        <v>0.38700000000000001</v>
      </c>
      <c r="N639" s="30">
        <v>18.68</v>
      </c>
      <c r="O639" s="34" t="s">
        <v>263</v>
      </c>
      <c r="P639" s="30">
        <v>33</v>
      </c>
      <c r="Q639" s="30">
        <v>689068.95</v>
      </c>
      <c r="R639" s="30">
        <v>1271.55</v>
      </c>
      <c r="S639" s="30">
        <v>1112.28</v>
      </c>
      <c r="T639" s="30">
        <v>17.38</v>
      </c>
      <c r="U639" s="30">
        <v>93943.07</v>
      </c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24"/>
      <c r="BF639" s="24"/>
      <c r="BG639" s="24"/>
      <c r="BH639" s="24"/>
      <c r="BI639" s="24"/>
      <c r="BJ639" s="24"/>
      <c r="BK639" s="24"/>
      <c r="BL639" s="24"/>
      <c r="BM639" s="24"/>
      <c r="BN639" s="24"/>
      <c r="BO639" s="24"/>
      <c r="BP639" s="24"/>
      <c r="BQ639" s="24"/>
      <c r="BR639" s="24"/>
    </row>
    <row r="640" spans="1:70" s="40" customFormat="1" ht="15">
      <c r="A640" s="34">
        <v>34</v>
      </c>
      <c r="B640" s="30">
        <v>38</v>
      </c>
      <c r="C640" s="30" t="s">
        <v>541</v>
      </c>
      <c r="D640" s="30" t="s">
        <v>475</v>
      </c>
      <c r="E640" s="30">
        <v>1242.74</v>
      </c>
      <c r="F640" s="30">
        <v>1221.24</v>
      </c>
      <c r="G640" s="30">
        <v>1082.1199999999999</v>
      </c>
      <c r="H640" s="30">
        <v>20.77</v>
      </c>
      <c r="I640" s="30">
        <v>13.63</v>
      </c>
      <c r="J640" s="30">
        <v>13.63</v>
      </c>
      <c r="K640" s="30">
        <v>17.78</v>
      </c>
      <c r="L640" s="30">
        <v>1203.72</v>
      </c>
      <c r="M640" s="30">
        <v>0.46400000000000002</v>
      </c>
      <c r="N640" s="30">
        <v>15.44</v>
      </c>
      <c r="O640" s="34" t="s">
        <v>263</v>
      </c>
      <c r="P640" s="30">
        <v>33</v>
      </c>
      <c r="Q640" s="30">
        <v>689068.95</v>
      </c>
      <c r="R640" s="30">
        <v>1271.55</v>
      </c>
      <c r="S640" s="30">
        <v>1112.28</v>
      </c>
      <c r="T640" s="30">
        <v>17.38</v>
      </c>
      <c r="U640" s="30">
        <v>93943.07</v>
      </c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24"/>
      <c r="BF640" s="24"/>
      <c r="BG640" s="24"/>
      <c r="BH640" s="24"/>
      <c r="BI640" s="24"/>
      <c r="BJ640" s="24"/>
      <c r="BK640" s="24"/>
      <c r="BL640" s="24"/>
      <c r="BM640" s="24"/>
      <c r="BN640" s="24"/>
      <c r="BO640" s="24"/>
      <c r="BP640" s="24"/>
      <c r="BQ640" s="24"/>
      <c r="BR640" s="24"/>
    </row>
    <row r="641" spans="1:70" s="40" customFormat="1" ht="15">
      <c r="A641" s="34">
        <v>34</v>
      </c>
      <c r="B641" s="30">
        <v>40</v>
      </c>
      <c r="C641" s="30" t="s">
        <v>541</v>
      </c>
      <c r="D641" s="30" t="s">
        <v>476</v>
      </c>
      <c r="E641" s="30">
        <v>361.86</v>
      </c>
      <c r="F641" s="30">
        <v>1231.02</v>
      </c>
      <c r="G641" s="30">
        <v>1088.42</v>
      </c>
      <c r="H641" s="30">
        <v>21.04</v>
      </c>
      <c r="I641" s="30">
        <v>9.84</v>
      </c>
      <c r="J641" s="30">
        <v>10.6</v>
      </c>
      <c r="K641" s="30">
        <v>14.82</v>
      </c>
      <c r="L641" s="30">
        <v>498.49</v>
      </c>
      <c r="M641" s="30">
        <v>0.49299999999999999</v>
      </c>
      <c r="N641" s="30">
        <v>12.93</v>
      </c>
      <c r="O641" s="34" t="s">
        <v>263</v>
      </c>
      <c r="P641" s="30">
        <v>33</v>
      </c>
      <c r="Q641" s="30">
        <v>689068.95</v>
      </c>
      <c r="R641" s="30">
        <v>1271.55</v>
      </c>
      <c r="S641" s="30">
        <v>1112.28</v>
      </c>
      <c r="T641" s="30">
        <v>17.38</v>
      </c>
      <c r="U641" s="30">
        <v>93943.07</v>
      </c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24"/>
      <c r="BF641" s="24"/>
      <c r="BG641" s="24"/>
      <c r="BH641" s="24"/>
      <c r="BI641" s="24"/>
      <c r="BJ641" s="24"/>
      <c r="BK641" s="24"/>
      <c r="BL641" s="24"/>
      <c r="BM641" s="24"/>
      <c r="BN641" s="24"/>
      <c r="BO641" s="24"/>
      <c r="BP641" s="24"/>
      <c r="BQ641" s="24"/>
      <c r="BR641" s="24"/>
    </row>
    <row r="642" spans="1:70" s="40" customFormat="1" ht="15">
      <c r="A642" s="34">
        <v>34</v>
      </c>
      <c r="B642" s="30">
        <v>42</v>
      </c>
      <c r="C642" s="30" t="s">
        <v>541</v>
      </c>
      <c r="D642" s="30" t="s">
        <v>477</v>
      </c>
      <c r="E642" s="30">
        <v>3584.66</v>
      </c>
      <c r="F642" s="30">
        <v>1299.9000000000001</v>
      </c>
      <c r="G642" s="30">
        <v>1089.18</v>
      </c>
      <c r="H642" s="30">
        <v>11.31</v>
      </c>
      <c r="I642" s="30">
        <v>35.58</v>
      </c>
      <c r="J642" s="30">
        <v>24.23</v>
      </c>
      <c r="K642" s="30">
        <v>26.68</v>
      </c>
      <c r="L642" s="30">
        <v>4797.47</v>
      </c>
      <c r="M642" s="30">
        <v>0.23599999999999999</v>
      </c>
      <c r="N642" s="30">
        <v>35.840000000000003</v>
      </c>
      <c r="O642" s="34" t="s">
        <v>263</v>
      </c>
      <c r="P642" s="30">
        <v>33</v>
      </c>
      <c r="Q642" s="30">
        <v>689068.95</v>
      </c>
      <c r="R642" s="30">
        <v>1271.55</v>
      </c>
      <c r="S642" s="30">
        <v>1112.28</v>
      </c>
      <c r="T642" s="30">
        <v>17.38</v>
      </c>
      <c r="U642" s="30">
        <v>93943.07</v>
      </c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24"/>
      <c r="BF642" s="24"/>
      <c r="BG642" s="24"/>
      <c r="BH642" s="24"/>
      <c r="BI642" s="24"/>
      <c r="BJ642" s="24"/>
      <c r="BK642" s="24"/>
      <c r="BL642" s="24"/>
      <c r="BM642" s="24"/>
      <c r="BN642" s="24"/>
      <c r="BO642" s="24"/>
      <c r="BP642" s="24"/>
      <c r="BQ642" s="24"/>
      <c r="BR642" s="24"/>
    </row>
    <row r="643" spans="1:70" s="40" customFormat="1" ht="15">
      <c r="A643" s="34">
        <v>34</v>
      </c>
      <c r="B643" s="30">
        <v>44</v>
      </c>
      <c r="C643" s="30" t="s">
        <v>541</v>
      </c>
      <c r="D643" s="30" t="s">
        <v>480</v>
      </c>
      <c r="E643" s="30">
        <v>161.38999999999999</v>
      </c>
      <c r="F643" s="30">
        <v>1324.37</v>
      </c>
      <c r="G643" s="30">
        <v>1083.55</v>
      </c>
      <c r="H643" s="30">
        <v>20.190000000000001</v>
      </c>
      <c r="I643" s="30">
        <v>11.36</v>
      </c>
      <c r="J643" s="30">
        <v>12.11</v>
      </c>
      <c r="K643" s="30">
        <v>11.86</v>
      </c>
      <c r="L643" s="30">
        <v>402.86</v>
      </c>
      <c r="M643" s="30">
        <v>0.35599999999999998</v>
      </c>
      <c r="N643" s="30">
        <v>14.31</v>
      </c>
      <c r="O643" s="34" t="s">
        <v>263</v>
      </c>
      <c r="P643" s="30">
        <v>33</v>
      </c>
      <c r="Q643" s="30">
        <v>689068.95</v>
      </c>
      <c r="R643" s="30">
        <v>1271.55</v>
      </c>
      <c r="S643" s="30">
        <v>1112.28</v>
      </c>
      <c r="T643" s="30">
        <v>17.38</v>
      </c>
      <c r="U643" s="30">
        <v>93943.07</v>
      </c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</row>
    <row r="644" spans="1:70" s="40" customFormat="1" ht="15">
      <c r="A644" s="34">
        <v>34</v>
      </c>
      <c r="B644" s="30">
        <v>46</v>
      </c>
      <c r="C644" s="30" t="s">
        <v>541</v>
      </c>
      <c r="D644" s="30" t="s">
        <v>481</v>
      </c>
      <c r="E644" s="30">
        <v>145.26</v>
      </c>
      <c r="F644" s="30">
        <v>1249.77</v>
      </c>
      <c r="G644" s="30">
        <v>1066.47</v>
      </c>
      <c r="H644" s="30">
        <v>21.23</v>
      </c>
      <c r="I644" s="30">
        <v>8.33</v>
      </c>
      <c r="J644" s="30">
        <v>6.81</v>
      </c>
      <c r="K644" s="30">
        <v>10.37</v>
      </c>
      <c r="L644" s="30">
        <v>350.14</v>
      </c>
      <c r="M644" s="30">
        <v>0.38200000000000001</v>
      </c>
      <c r="N644" s="30">
        <v>9.24</v>
      </c>
      <c r="O644" s="34" t="s">
        <v>263</v>
      </c>
      <c r="P644" s="30">
        <v>33</v>
      </c>
      <c r="Q644" s="30">
        <v>689068.95</v>
      </c>
      <c r="R644" s="30">
        <v>1271.55</v>
      </c>
      <c r="S644" s="30">
        <v>1112.28</v>
      </c>
      <c r="T644" s="30">
        <v>17.38</v>
      </c>
      <c r="U644" s="30">
        <v>93943.07</v>
      </c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  <c r="BC644" s="24"/>
      <c r="BD644" s="24"/>
      <c r="BE644" s="24"/>
      <c r="BF644" s="24"/>
      <c r="BG644" s="24"/>
      <c r="BH644" s="24"/>
      <c r="BI644" s="24"/>
      <c r="BJ644" s="24"/>
      <c r="BK644" s="24"/>
      <c r="BL644" s="24"/>
      <c r="BM644" s="24"/>
      <c r="BN644" s="24"/>
      <c r="BO644" s="24"/>
      <c r="BP644" s="24"/>
      <c r="BQ644" s="24"/>
      <c r="BR644" s="24"/>
    </row>
    <row r="645" spans="1:70" s="40" customFormat="1" ht="15">
      <c r="A645" s="34">
        <v>34</v>
      </c>
      <c r="B645" s="30">
        <v>48</v>
      </c>
      <c r="C645" s="30" t="s">
        <v>541</v>
      </c>
      <c r="D645" s="30" t="s">
        <v>482</v>
      </c>
      <c r="E645" s="30">
        <v>348.27</v>
      </c>
      <c r="F645" s="30">
        <v>1346.2</v>
      </c>
      <c r="G645" s="30">
        <v>1104.45</v>
      </c>
      <c r="H645" s="30">
        <v>26.02</v>
      </c>
      <c r="I645" s="30">
        <v>11.36</v>
      </c>
      <c r="J645" s="30">
        <v>9.84</v>
      </c>
      <c r="K645" s="30">
        <v>13.34</v>
      </c>
      <c r="L645" s="30">
        <v>691.9</v>
      </c>
      <c r="M645" s="30">
        <v>0.34599999999999997</v>
      </c>
      <c r="N645" s="30">
        <v>11.63</v>
      </c>
      <c r="O645" s="34" t="s">
        <v>263</v>
      </c>
      <c r="P645" s="30">
        <v>33</v>
      </c>
      <c r="Q645" s="30">
        <v>689068.95</v>
      </c>
      <c r="R645" s="30">
        <v>1271.55</v>
      </c>
      <c r="S645" s="30">
        <v>1112.28</v>
      </c>
      <c r="T645" s="30">
        <v>17.38</v>
      </c>
      <c r="U645" s="30">
        <v>93943.07</v>
      </c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  <c r="BC645" s="24"/>
      <c r="BD645" s="24"/>
      <c r="BE645" s="24"/>
      <c r="BF645" s="24"/>
      <c r="BG645" s="24"/>
      <c r="BH645" s="24"/>
      <c r="BI645" s="24"/>
      <c r="BJ645" s="24"/>
      <c r="BK645" s="24"/>
      <c r="BL645" s="24"/>
      <c r="BM645" s="24"/>
      <c r="BN645" s="24"/>
      <c r="BO645" s="24"/>
      <c r="BP645" s="24"/>
      <c r="BQ645" s="24"/>
      <c r="BR645" s="24"/>
    </row>
    <row r="646" spans="1:70" s="5" customFormat="1" ht="17" thickBot="1">
      <c r="A646" s="46">
        <v>34</v>
      </c>
      <c r="B646" s="46">
        <v>50</v>
      </c>
      <c r="C646" s="46" t="s">
        <v>541</v>
      </c>
      <c r="D646" s="46" t="s">
        <v>483</v>
      </c>
      <c r="E646" s="46">
        <v>320.24</v>
      </c>
      <c r="F646" s="46">
        <v>1332.61</v>
      </c>
      <c r="G646" s="46">
        <v>1108.33</v>
      </c>
      <c r="H646" s="46">
        <v>24.76</v>
      </c>
      <c r="I646" s="46">
        <v>9.84</v>
      </c>
      <c r="J646" s="46">
        <v>15.9</v>
      </c>
      <c r="K646" s="46">
        <v>14.82</v>
      </c>
      <c r="L646" s="46">
        <v>649.17999999999995</v>
      </c>
      <c r="M646" s="46">
        <v>0.34899999999999998</v>
      </c>
      <c r="N646" s="46">
        <v>17.5</v>
      </c>
      <c r="O646" s="46" t="s">
        <v>256</v>
      </c>
      <c r="P646" s="46"/>
      <c r="Q646" s="46"/>
      <c r="R646" s="46"/>
      <c r="S646" s="46"/>
      <c r="T646" s="46"/>
      <c r="U646" s="46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</row>
    <row r="647" spans="1:70" s="40" customFormat="1" ht="15">
      <c r="A647" s="37">
        <v>35</v>
      </c>
      <c r="B647" s="30">
        <v>12</v>
      </c>
      <c r="C647" s="30" t="s">
        <v>543</v>
      </c>
      <c r="D647" s="30" t="s">
        <v>265</v>
      </c>
      <c r="E647" s="30">
        <v>183.65</v>
      </c>
      <c r="F647" s="30">
        <v>2436.5</v>
      </c>
      <c r="G647" s="30">
        <v>2925.03</v>
      </c>
      <c r="H647" s="30">
        <v>42.99</v>
      </c>
      <c r="I647" s="30">
        <v>6.06</v>
      </c>
      <c r="J647" s="30">
        <v>11.1</v>
      </c>
      <c r="K647" s="30">
        <v>12.15</v>
      </c>
      <c r="L647" s="30">
        <v>362.69</v>
      </c>
      <c r="M647" s="30">
        <v>0.43099999999999999</v>
      </c>
      <c r="N647" s="30">
        <v>10.92</v>
      </c>
      <c r="O647" s="34" t="s">
        <v>263</v>
      </c>
      <c r="P647" s="30">
        <v>34</v>
      </c>
      <c r="Q647" s="30">
        <v>405056.68</v>
      </c>
      <c r="R647" s="30">
        <v>2406.3000000000002</v>
      </c>
      <c r="S647" s="30">
        <v>2883.85</v>
      </c>
      <c r="T647" s="30">
        <v>59.21</v>
      </c>
      <c r="U647" s="30">
        <v>241648.45</v>
      </c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  <c r="BC647" s="24"/>
      <c r="BD647" s="24"/>
      <c r="BE647" s="24"/>
      <c r="BF647" s="24"/>
      <c r="BG647" s="24"/>
      <c r="BH647" s="24"/>
      <c r="BI647" s="24"/>
      <c r="BJ647" s="24"/>
      <c r="BK647" s="24"/>
      <c r="BL647" s="24"/>
      <c r="BM647" s="24"/>
      <c r="BN647" s="24"/>
      <c r="BO647" s="24"/>
      <c r="BP647" s="24"/>
      <c r="BQ647" s="24"/>
      <c r="BR647" s="24"/>
    </row>
    <row r="648" spans="1:70" s="40" customFormat="1" ht="15">
      <c r="A648" s="34">
        <v>35</v>
      </c>
      <c r="B648" s="30">
        <v>22</v>
      </c>
      <c r="C648" s="30" t="s">
        <v>543</v>
      </c>
      <c r="D648" s="30" t="s">
        <v>269</v>
      </c>
      <c r="E648" s="30">
        <v>367.3</v>
      </c>
      <c r="F648" s="30">
        <v>2430.7199999999998</v>
      </c>
      <c r="G648" s="30">
        <v>2835.53</v>
      </c>
      <c r="H648" s="30">
        <v>52.32</v>
      </c>
      <c r="I648" s="30">
        <v>7.07</v>
      </c>
      <c r="J648" s="30">
        <v>12.11</v>
      </c>
      <c r="K648" s="30">
        <v>18.23</v>
      </c>
      <c r="L648" s="30">
        <v>558.88</v>
      </c>
      <c r="M648" s="30">
        <v>0.44400000000000001</v>
      </c>
      <c r="N648" s="30">
        <v>15.03</v>
      </c>
      <c r="O648" s="34" t="s">
        <v>263</v>
      </c>
      <c r="P648" s="30">
        <v>34</v>
      </c>
      <c r="Q648" s="30">
        <v>405056.68</v>
      </c>
      <c r="R648" s="30">
        <v>2406.3000000000002</v>
      </c>
      <c r="S648" s="30">
        <v>2883.85</v>
      </c>
      <c r="T648" s="30">
        <v>59.21</v>
      </c>
      <c r="U648" s="30">
        <v>241648.45</v>
      </c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  <c r="BC648" s="24"/>
      <c r="BD648" s="24"/>
      <c r="BE648" s="24"/>
      <c r="BF648" s="24"/>
      <c r="BG648" s="24"/>
      <c r="BH648" s="24"/>
      <c r="BI648" s="24"/>
      <c r="BJ648" s="24"/>
      <c r="BK648" s="24"/>
      <c r="BL648" s="24"/>
      <c r="BM648" s="24"/>
      <c r="BN648" s="24"/>
      <c r="BO648" s="24"/>
      <c r="BP648" s="24"/>
      <c r="BQ648" s="24"/>
      <c r="BR648" s="24"/>
    </row>
    <row r="649" spans="1:70" s="40" customFormat="1" ht="15">
      <c r="A649" s="34">
        <v>35</v>
      </c>
      <c r="B649" s="30">
        <v>26</v>
      </c>
      <c r="C649" s="30" t="s">
        <v>543</v>
      </c>
      <c r="D649" s="30" t="s">
        <v>271</v>
      </c>
      <c r="E649" s="30">
        <v>629.35</v>
      </c>
      <c r="F649" s="30">
        <v>2427.9699999999998</v>
      </c>
      <c r="G649" s="30">
        <v>2924.58</v>
      </c>
      <c r="H649" s="30">
        <v>49.75</v>
      </c>
      <c r="I649" s="30">
        <v>12.11</v>
      </c>
      <c r="J649" s="30">
        <v>15.14</v>
      </c>
      <c r="K649" s="30">
        <v>20.25</v>
      </c>
      <c r="L649" s="30">
        <v>931.13</v>
      </c>
      <c r="M649" s="30">
        <v>0.38100000000000001</v>
      </c>
      <c r="N649" s="30">
        <v>19.41</v>
      </c>
      <c r="O649" s="34" t="s">
        <v>263</v>
      </c>
      <c r="P649" s="30">
        <v>34</v>
      </c>
      <c r="Q649" s="30">
        <v>405056.68</v>
      </c>
      <c r="R649" s="30">
        <v>2406.3000000000002</v>
      </c>
      <c r="S649" s="30">
        <v>2883.85</v>
      </c>
      <c r="T649" s="30">
        <v>59.21</v>
      </c>
      <c r="U649" s="30">
        <v>241648.45</v>
      </c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  <c r="BC649" s="24"/>
      <c r="BD649" s="24"/>
      <c r="BE649" s="24"/>
      <c r="BF649" s="24"/>
      <c r="BG649" s="24"/>
      <c r="BH649" s="24"/>
      <c r="BI649" s="24"/>
      <c r="BJ649" s="24"/>
      <c r="BK649" s="24"/>
      <c r="BL649" s="24"/>
      <c r="BM649" s="24"/>
      <c r="BN649" s="24"/>
      <c r="BO649" s="24"/>
      <c r="BP649" s="24"/>
      <c r="BQ649" s="24"/>
      <c r="BR649" s="24"/>
    </row>
    <row r="650" spans="1:70" s="5" customFormat="1" ht="17" thickBot="1">
      <c r="A650" s="46">
        <v>35</v>
      </c>
      <c r="B650" s="46">
        <v>38</v>
      </c>
      <c r="C650" s="46" t="s">
        <v>543</v>
      </c>
      <c r="D650" s="46" t="s">
        <v>474</v>
      </c>
      <c r="E650" s="46">
        <v>1652.83</v>
      </c>
      <c r="F650" s="46">
        <v>2446.66</v>
      </c>
      <c r="G650" s="46">
        <v>2760.83</v>
      </c>
      <c r="H650" s="46">
        <v>58.97</v>
      </c>
      <c r="I650" s="46">
        <v>15.14</v>
      </c>
      <c r="J650" s="46">
        <v>17.16</v>
      </c>
      <c r="K650" s="46">
        <v>22.28</v>
      </c>
      <c r="L650" s="46">
        <v>1517.02</v>
      </c>
      <c r="M650" s="46">
        <v>0.44600000000000001</v>
      </c>
      <c r="N650" s="46">
        <v>19.72</v>
      </c>
      <c r="O650" s="46" t="s">
        <v>203</v>
      </c>
      <c r="P650" s="30">
        <v>0</v>
      </c>
      <c r="Q650" s="44">
        <v>0</v>
      </c>
      <c r="R650" s="44">
        <v>0</v>
      </c>
      <c r="S650" s="44">
        <v>0</v>
      </c>
      <c r="T650" s="44">
        <v>0</v>
      </c>
      <c r="U650" s="44">
        <v>0</v>
      </c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</row>
    <row r="651" spans="1:70" s="40" customFormat="1" ht="15">
      <c r="A651" s="37">
        <v>36</v>
      </c>
      <c r="B651" s="30">
        <v>49</v>
      </c>
      <c r="C651" s="30" t="s">
        <v>543</v>
      </c>
      <c r="D651" s="30" t="s">
        <v>480</v>
      </c>
      <c r="E651" s="30">
        <v>2036.63</v>
      </c>
      <c r="F651" s="30">
        <v>3234.16</v>
      </c>
      <c r="G651" s="30">
        <v>2614.46</v>
      </c>
      <c r="H651" s="30">
        <v>40.67</v>
      </c>
      <c r="I651" s="30">
        <v>19.18</v>
      </c>
      <c r="J651" s="30">
        <v>17.16</v>
      </c>
      <c r="K651" s="30">
        <v>26.33</v>
      </c>
      <c r="L651" s="30">
        <v>2066.61</v>
      </c>
      <c r="M651" s="30">
        <v>0.376</v>
      </c>
      <c r="N651" s="30">
        <v>18.170000000000002</v>
      </c>
      <c r="O651" s="34" t="s">
        <v>263</v>
      </c>
      <c r="P651" s="30">
        <v>35</v>
      </c>
      <c r="Q651" s="37">
        <v>345191.64999999997</v>
      </c>
      <c r="R651" s="37">
        <v>3341.8466666666664</v>
      </c>
      <c r="S651" s="37">
        <v>2582.33</v>
      </c>
      <c r="T651" s="37">
        <v>47.626666666666665</v>
      </c>
      <c r="U651" s="37">
        <v>214098.65000000002</v>
      </c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</row>
    <row r="652" spans="1:70" s="40" customFormat="1" ht="15">
      <c r="A652" s="34">
        <v>36</v>
      </c>
      <c r="B652" s="30">
        <v>69</v>
      </c>
      <c r="C652" s="30" t="s">
        <v>543</v>
      </c>
      <c r="D652" s="30" t="s">
        <v>490</v>
      </c>
      <c r="E652" s="30">
        <v>1937.59</v>
      </c>
      <c r="F652" s="30">
        <v>3260.71</v>
      </c>
      <c r="G652" s="30">
        <v>2638.08</v>
      </c>
      <c r="H652" s="30">
        <v>54.18</v>
      </c>
      <c r="I652" s="30">
        <v>17.16</v>
      </c>
      <c r="J652" s="30">
        <v>16.149999999999999</v>
      </c>
      <c r="K652" s="30">
        <v>26.33</v>
      </c>
      <c r="L652" s="30">
        <v>1949.46</v>
      </c>
      <c r="M652" s="30">
        <v>0.38600000000000001</v>
      </c>
      <c r="N652" s="30">
        <v>23.26</v>
      </c>
      <c r="O652" s="34" t="s">
        <v>263</v>
      </c>
      <c r="P652" s="30">
        <v>35</v>
      </c>
      <c r="Q652" s="34">
        <v>345191.64999999997</v>
      </c>
      <c r="R652" s="34">
        <v>3341.8466666666664</v>
      </c>
      <c r="S652" s="34">
        <v>2582.33</v>
      </c>
      <c r="T652" s="34">
        <v>47.626666666666665</v>
      </c>
      <c r="U652" s="34">
        <v>214098.65000000002</v>
      </c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</row>
    <row r="653" spans="1:70" s="41" customFormat="1" thickBot="1">
      <c r="A653" s="31">
        <v>36</v>
      </c>
      <c r="B653" s="31">
        <v>77</v>
      </c>
      <c r="C653" s="31" t="s">
        <v>543</v>
      </c>
      <c r="D653" s="31" t="s">
        <v>544</v>
      </c>
      <c r="E653" s="31">
        <v>883.16</v>
      </c>
      <c r="F653" s="31">
        <v>3270.64</v>
      </c>
      <c r="G653" s="31">
        <v>2624.66</v>
      </c>
      <c r="H653" s="31">
        <v>49.47</v>
      </c>
      <c r="I653" s="31">
        <v>16.149999999999999</v>
      </c>
      <c r="J653" s="31">
        <v>16.149999999999999</v>
      </c>
      <c r="K653" s="31">
        <v>28.36</v>
      </c>
      <c r="L653" s="31">
        <v>1214.6400000000001</v>
      </c>
      <c r="M653" s="31">
        <v>0.36599999999999999</v>
      </c>
      <c r="N653" s="31">
        <v>27.85</v>
      </c>
      <c r="O653" s="31" t="s">
        <v>263</v>
      </c>
      <c r="P653" s="31">
        <v>35</v>
      </c>
      <c r="Q653" s="31">
        <v>345191.64999999997</v>
      </c>
      <c r="R653" s="31">
        <v>3341.8466666666664</v>
      </c>
      <c r="S653" s="31">
        <v>2582.33</v>
      </c>
      <c r="T653" s="31">
        <v>47.626666666666665</v>
      </c>
      <c r="U653" s="31">
        <v>214098.65000000002</v>
      </c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</row>
    <row r="654" spans="1:70" s="20" customFormat="1">
      <c r="A654" s="37">
        <v>37</v>
      </c>
      <c r="B654" s="44">
        <v>7</v>
      </c>
      <c r="C654" s="44" t="s">
        <v>543</v>
      </c>
      <c r="D654" s="44" t="s">
        <v>261</v>
      </c>
      <c r="E654" s="44">
        <v>115.55</v>
      </c>
      <c r="F654" s="44">
        <v>3368.96</v>
      </c>
      <c r="G654" s="44">
        <v>756.22</v>
      </c>
      <c r="H654" s="44">
        <v>35.159999999999997</v>
      </c>
      <c r="I654" s="44">
        <v>8.07</v>
      </c>
      <c r="J654" s="44">
        <v>5.05</v>
      </c>
      <c r="K654" s="44">
        <v>12.15</v>
      </c>
      <c r="L654" s="44">
        <v>217.6</v>
      </c>
      <c r="M654" s="44">
        <v>0.52700000000000002</v>
      </c>
      <c r="N654" s="44">
        <v>11.36</v>
      </c>
      <c r="O654" s="45" t="s">
        <v>256</v>
      </c>
      <c r="P654" s="30">
        <v>0</v>
      </c>
      <c r="Q654" s="44">
        <v>0</v>
      </c>
      <c r="R654" s="44">
        <v>0</v>
      </c>
      <c r="S654" s="44">
        <v>0</v>
      </c>
      <c r="T654" s="44">
        <v>0</v>
      </c>
      <c r="U654" s="44">
        <v>0</v>
      </c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</row>
    <row r="655" spans="1:70" s="40" customFormat="1" ht="15">
      <c r="A655" s="34">
        <v>37</v>
      </c>
      <c r="B655" s="30">
        <v>9</v>
      </c>
      <c r="C655" s="30" t="s">
        <v>543</v>
      </c>
      <c r="D655" s="30" t="s">
        <v>262</v>
      </c>
      <c r="E655" s="30">
        <v>848.08</v>
      </c>
      <c r="F655" s="30">
        <v>3370.12</v>
      </c>
      <c r="G655" s="30">
        <v>805.59</v>
      </c>
      <c r="H655" s="30">
        <v>33.83</v>
      </c>
      <c r="I655" s="30">
        <v>16.149999999999999</v>
      </c>
      <c r="J655" s="30">
        <v>12.11</v>
      </c>
      <c r="K655" s="30">
        <v>18.23</v>
      </c>
      <c r="L655" s="30">
        <v>865.66</v>
      </c>
      <c r="M655" s="30">
        <v>0.501</v>
      </c>
      <c r="N655" s="30">
        <v>18.329999999999998</v>
      </c>
      <c r="O655" s="34" t="s">
        <v>263</v>
      </c>
      <c r="P655" s="30">
        <v>36</v>
      </c>
      <c r="Q655" s="30">
        <v>167509.41</v>
      </c>
      <c r="R655" s="30">
        <v>3371.89</v>
      </c>
      <c r="S655" s="30">
        <v>845.54</v>
      </c>
      <c r="T655" s="30">
        <v>34.51</v>
      </c>
      <c r="U655" s="30">
        <v>88137.44</v>
      </c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  <c r="BC655" s="24"/>
      <c r="BD655" s="24"/>
      <c r="BE655" s="24"/>
      <c r="BF655" s="24"/>
      <c r="BG655" s="24"/>
      <c r="BH655" s="24"/>
      <c r="BI655" s="24"/>
      <c r="BJ655" s="24"/>
      <c r="BK655" s="24"/>
      <c r="BL655" s="24"/>
      <c r="BM655" s="24"/>
      <c r="BN655" s="24"/>
      <c r="BO655" s="24"/>
      <c r="BP655" s="24"/>
      <c r="BQ655" s="24"/>
      <c r="BR655" s="24"/>
    </row>
    <row r="656" spans="1:70" s="40" customFormat="1" ht="15">
      <c r="A656" s="34">
        <v>37</v>
      </c>
      <c r="B656" s="30">
        <v>11</v>
      </c>
      <c r="C656" s="30" t="s">
        <v>543</v>
      </c>
      <c r="D656" s="30" t="s">
        <v>264</v>
      </c>
      <c r="E656" s="30">
        <v>1258.71</v>
      </c>
      <c r="F656" s="30">
        <v>3409.06</v>
      </c>
      <c r="G656" s="30">
        <v>848.28</v>
      </c>
      <c r="H656" s="30">
        <v>42.52</v>
      </c>
      <c r="I656" s="30">
        <v>14.13</v>
      </c>
      <c r="J656" s="30">
        <v>17.16</v>
      </c>
      <c r="K656" s="30">
        <v>20.25</v>
      </c>
      <c r="L656" s="30">
        <v>1261.44</v>
      </c>
      <c r="M656" s="30">
        <v>0.44700000000000001</v>
      </c>
      <c r="N656" s="30">
        <v>18.09</v>
      </c>
      <c r="O656" s="34" t="s">
        <v>263</v>
      </c>
      <c r="P656" s="30">
        <v>36</v>
      </c>
      <c r="Q656" s="30">
        <v>167509.41</v>
      </c>
      <c r="R656" s="30">
        <v>3371.89</v>
      </c>
      <c r="S656" s="30">
        <v>845.54</v>
      </c>
      <c r="T656" s="30">
        <v>34.51</v>
      </c>
      <c r="U656" s="30">
        <v>88137.44</v>
      </c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  <c r="BC656" s="24"/>
      <c r="BD656" s="24"/>
      <c r="BE656" s="24"/>
      <c r="BF656" s="24"/>
      <c r="BG656" s="24"/>
      <c r="BH656" s="24"/>
      <c r="BI656" s="24"/>
      <c r="BJ656" s="24"/>
      <c r="BK656" s="24"/>
      <c r="BL656" s="24"/>
      <c r="BM656" s="24"/>
      <c r="BN656" s="24"/>
      <c r="BO656" s="24"/>
      <c r="BP656" s="24"/>
      <c r="BQ656" s="24"/>
      <c r="BR656" s="24"/>
    </row>
    <row r="657" spans="1:70" s="40" customFormat="1" ht="15">
      <c r="A657" s="34">
        <v>37</v>
      </c>
      <c r="B657" s="30">
        <v>13</v>
      </c>
      <c r="C657" s="30" t="s">
        <v>543</v>
      </c>
      <c r="D657" s="30" t="s">
        <v>265</v>
      </c>
      <c r="E657" s="30">
        <v>2148.06</v>
      </c>
      <c r="F657" s="30">
        <v>3403.94</v>
      </c>
      <c r="G657" s="30">
        <v>859.8</v>
      </c>
      <c r="H657" s="30">
        <v>37.5</v>
      </c>
      <c r="I657" s="30">
        <v>18.170000000000002</v>
      </c>
      <c r="J657" s="30">
        <v>22.21</v>
      </c>
      <c r="K657" s="30">
        <v>24.3</v>
      </c>
      <c r="L657" s="30">
        <v>1864.18</v>
      </c>
      <c r="M657" s="30">
        <v>0.432</v>
      </c>
      <c r="N657" s="30">
        <v>24.08</v>
      </c>
      <c r="O657" s="34" t="s">
        <v>263</v>
      </c>
      <c r="P657" s="30">
        <v>36</v>
      </c>
      <c r="Q657" s="30">
        <v>167509.41</v>
      </c>
      <c r="R657" s="30">
        <v>3371.89</v>
      </c>
      <c r="S657" s="30">
        <v>845.54</v>
      </c>
      <c r="T657" s="30">
        <v>34.51</v>
      </c>
      <c r="U657" s="30">
        <v>88137.44</v>
      </c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  <c r="BC657" s="24"/>
      <c r="BD657" s="24"/>
      <c r="BE657" s="24"/>
      <c r="BF657" s="24"/>
      <c r="BG657" s="24"/>
      <c r="BH657" s="24"/>
      <c r="BI657" s="24"/>
      <c r="BJ657" s="24"/>
      <c r="BK657" s="24"/>
      <c r="BL657" s="24"/>
      <c r="BM657" s="24"/>
      <c r="BN657" s="24"/>
      <c r="BO657" s="24"/>
      <c r="BP657" s="24"/>
      <c r="BQ657" s="24"/>
      <c r="BR657" s="24"/>
    </row>
    <row r="658" spans="1:70" s="40" customFormat="1" ht="15">
      <c r="A658" s="34">
        <v>37</v>
      </c>
      <c r="B658" s="30">
        <v>15</v>
      </c>
      <c r="C658" s="30" t="s">
        <v>543</v>
      </c>
      <c r="D658" s="30" t="s">
        <v>266</v>
      </c>
      <c r="E658" s="30">
        <v>695.39</v>
      </c>
      <c r="F658" s="30">
        <v>3366.21</v>
      </c>
      <c r="G658" s="30">
        <v>816.8</v>
      </c>
      <c r="H658" s="30">
        <v>43.03</v>
      </c>
      <c r="I658" s="30">
        <v>12.11</v>
      </c>
      <c r="J658" s="30">
        <v>12.11</v>
      </c>
      <c r="K658" s="30">
        <v>14.18</v>
      </c>
      <c r="L658" s="30">
        <v>727.57</v>
      </c>
      <c r="M658" s="30">
        <v>0.52200000000000002</v>
      </c>
      <c r="N658" s="30">
        <v>13.77</v>
      </c>
      <c r="O658" s="34" t="s">
        <v>263</v>
      </c>
      <c r="P658" s="30">
        <v>36</v>
      </c>
      <c r="Q658" s="30">
        <v>167509.41</v>
      </c>
      <c r="R658" s="30">
        <v>3371.89</v>
      </c>
      <c r="S658" s="30">
        <v>845.54</v>
      </c>
      <c r="T658" s="30">
        <v>34.51</v>
      </c>
      <c r="U658" s="30">
        <v>88137.44</v>
      </c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  <c r="BC658" s="24"/>
      <c r="BD658" s="24"/>
      <c r="BE658" s="24"/>
      <c r="BF658" s="24"/>
      <c r="BG658" s="24"/>
      <c r="BH658" s="24"/>
      <c r="BI658" s="24"/>
      <c r="BJ658" s="24"/>
      <c r="BK658" s="24"/>
      <c r="BL658" s="24"/>
      <c r="BM658" s="24"/>
      <c r="BN658" s="24"/>
      <c r="BO658" s="24"/>
      <c r="BP658" s="24"/>
      <c r="BQ658" s="24"/>
      <c r="BR658" s="24"/>
    </row>
    <row r="659" spans="1:70" s="20" customFormat="1">
      <c r="A659" s="34">
        <v>37</v>
      </c>
      <c r="B659" s="44">
        <v>17</v>
      </c>
      <c r="C659" s="44" t="s">
        <v>543</v>
      </c>
      <c r="D659" s="44" t="s">
        <v>267</v>
      </c>
      <c r="E659" s="44">
        <v>134.12</v>
      </c>
      <c r="F659" s="44">
        <v>3380.44</v>
      </c>
      <c r="G659" s="44">
        <v>755.93</v>
      </c>
      <c r="H659" s="44">
        <v>41.16</v>
      </c>
      <c r="I659" s="44">
        <v>11.1</v>
      </c>
      <c r="J659" s="44">
        <v>5.05</v>
      </c>
      <c r="K659" s="44">
        <v>10.130000000000001</v>
      </c>
      <c r="L659" s="44">
        <v>257.66000000000003</v>
      </c>
      <c r="M659" s="44">
        <v>0.49199999999999999</v>
      </c>
      <c r="N659" s="44">
        <v>13.1</v>
      </c>
      <c r="O659" s="45" t="s">
        <v>256</v>
      </c>
      <c r="P659" s="30">
        <v>0</v>
      </c>
      <c r="Q659" s="44">
        <v>0</v>
      </c>
      <c r="R659" s="44">
        <v>0</v>
      </c>
      <c r="S659" s="44">
        <v>0</v>
      </c>
      <c r="T659" s="44">
        <v>0</v>
      </c>
      <c r="U659" s="44">
        <v>0</v>
      </c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</row>
    <row r="660" spans="1:70" s="40" customFormat="1" ht="15">
      <c r="A660" s="34">
        <v>37</v>
      </c>
      <c r="B660" s="30">
        <v>19</v>
      </c>
      <c r="C660" s="30" t="s">
        <v>543</v>
      </c>
      <c r="D660" s="30" t="s">
        <v>273</v>
      </c>
      <c r="E660" s="30">
        <v>553.01</v>
      </c>
      <c r="F660" s="30">
        <v>3397.69</v>
      </c>
      <c r="G660" s="30">
        <v>829.69</v>
      </c>
      <c r="H660" s="30">
        <v>44.3</v>
      </c>
      <c r="I660" s="30">
        <v>11.1</v>
      </c>
      <c r="J660" s="30">
        <v>13.12</v>
      </c>
      <c r="K660" s="30">
        <v>14.18</v>
      </c>
      <c r="L660" s="30">
        <v>620.34</v>
      </c>
      <c r="M660" s="30">
        <v>0.52500000000000002</v>
      </c>
      <c r="N660" s="30">
        <v>14.7</v>
      </c>
      <c r="O660" s="34" t="s">
        <v>263</v>
      </c>
      <c r="P660" s="30">
        <v>36</v>
      </c>
      <c r="Q660" s="30">
        <v>167509.41</v>
      </c>
      <c r="R660" s="30">
        <v>3371.89</v>
      </c>
      <c r="S660" s="30">
        <v>845.54</v>
      </c>
      <c r="T660" s="30">
        <v>34.51</v>
      </c>
      <c r="U660" s="30">
        <v>88137.44</v>
      </c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  <c r="BC660" s="24"/>
      <c r="BD660" s="24"/>
      <c r="BE660" s="24"/>
      <c r="BF660" s="24"/>
      <c r="BG660" s="24"/>
      <c r="BH660" s="24"/>
      <c r="BI660" s="24"/>
      <c r="BJ660" s="24"/>
      <c r="BK660" s="24"/>
      <c r="BL660" s="24"/>
      <c r="BM660" s="24"/>
      <c r="BN660" s="24"/>
      <c r="BO660" s="24"/>
      <c r="BP660" s="24"/>
      <c r="BQ660" s="24"/>
      <c r="BR660" s="24"/>
    </row>
    <row r="661" spans="1:70" s="40" customFormat="1" ht="15">
      <c r="A661" s="34">
        <v>37</v>
      </c>
      <c r="B661" s="30">
        <v>21</v>
      </c>
      <c r="C661" s="30" t="s">
        <v>543</v>
      </c>
      <c r="D661" s="30" t="s">
        <v>268</v>
      </c>
      <c r="E661" s="30">
        <v>656.18</v>
      </c>
      <c r="F661" s="30">
        <v>3369.16</v>
      </c>
      <c r="G661" s="30">
        <v>829.6</v>
      </c>
      <c r="H661" s="30">
        <v>49.08</v>
      </c>
      <c r="I661" s="30">
        <v>15.14</v>
      </c>
      <c r="J661" s="30">
        <v>9.08</v>
      </c>
      <c r="K661" s="30">
        <v>16.2</v>
      </c>
      <c r="L661" s="30">
        <v>703.16</v>
      </c>
      <c r="M661" s="30">
        <v>0.51900000000000002</v>
      </c>
      <c r="N661" s="30">
        <v>15.41</v>
      </c>
      <c r="O661" s="34" t="s">
        <v>263</v>
      </c>
      <c r="P661" s="30">
        <v>36</v>
      </c>
      <c r="Q661" s="30">
        <v>167509.41</v>
      </c>
      <c r="R661" s="30">
        <v>3371.89</v>
      </c>
      <c r="S661" s="30">
        <v>845.54</v>
      </c>
      <c r="T661" s="30">
        <v>34.51</v>
      </c>
      <c r="U661" s="30">
        <v>88137.44</v>
      </c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  <c r="BC661" s="24"/>
      <c r="BD661" s="24"/>
      <c r="BE661" s="24"/>
      <c r="BF661" s="24"/>
      <c r="BG661" s="24"/>
      <c r="BH661" s="24"/>
      <c r="BI661" s="24"/>
      <c r="BJ661" s="24"/>
      <c r="BK661" s="24"/>
      <c r="BL661" s="24"/>
      <c r="BM661" s="24"/>
      <c r="BN661" s="24"/>
      <c r="BO661" s="24"/>
      <c r="BP661" s="24"/>
      <c r="BQ661" s="24"/>
      <c r="BR661" s="24"/>
    </row>
    <row r="662" spans="1:70" s="40" customFormat="1" ht="15">
      <c r="A662" s="34">
        <v>37</v>
      </c>
      <c r="B662" s="30">
        <v>23</v>
      </c>
      <c r="C662" s="30" t="s">
        <v>543</v>
      </c>
      <c r="D662" s="30" t="s">
        <v>269</v>
      </c>
      <c r="E662" s="30">
        <v>1151.4100000000001</v>
      </c>
      <c r="F662" s="30">
        <v>3359.76</v>
      </c>
      <c r="G662" s="30">
        <v>846.81</v>
      </c>
      <c r="H662" s="30">
        <v>47.95</v>
      </c>
      <c r="I662" s="30">
        <v>13.12</v>
      </c>
      <c r="J662" s="30">
        <v>27.25</v>
      </c>
      <c r="K662" s="30">
        <v>16.2</v>
      </c>
      <c r="L662" s="30">
        <v>1309.24</v>
      </c>
      <c r="M662" s="30">
        <v>0.40600000000000003</v>
      </c>
      <c r="N662" s="30">
        <v>27.48</v>
      </c>
      <c r="O662" s="34" t="s">
        <v>263</v>
      </c>
      <c r="P662" s="30">
        <v>36</v>
      </c>
      <c r="Q662" s="30">
        <v>167509.41</v>
      </c>
      <c r="R662" s="30">
        <v>3371.89</v>
      </c>
      <c r="S662" s="30">
        <v>845.54</v>
      </c>
      <c r="T662" s="30">
        <v>34.51</v>
      </c>
      <c r="U662" s="30">
        <v>88137.44</v>
      </c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  <c r="BH662" s="24"/>
      <c r="BI662" s="24"/>
      <c r="BJ662" s="24"/>
      <c r="BK662" s="24"/>
      <c r="BL662" s="24"/>
      <c r="BM662" s="24"/>
      <c r="BN662" s="24"/>
      <c r="BO662" s="24"/>
      <c r="BP662" s="24"/>
      <c r="BQ662" s="24"/>
      <c r="BR662" s="24"/>
    </row>
    <row r="663" spans="1:70" s="5" customFormat="1" ht="17" thickBot="1">
      <c r="A663" s="31">
        <v>37</v>
      </c>
      <c r="B663" s="46">
        <v>25</v>
      </c>
      <c r="C663" s="46" t="s">
        <v>543</v>
      </c>
      <c r="D663" s="46" t="s">
        <v>270</v>
      </c>
      <c r="E663" s="46">
        <v>3926.76</v>
      </c>
      <c r="F663" s="46">
        <v>3332.45</v>
      </c>
      <c r="G663" s="46">
        <v>824.43</v>
      </c>
      <c r="H663" s="46">
        <v>46.34</v>
      </c>
      <c r="I663" s="46">
        <v>18.170000000000002</v>
      </c>
      <c r="J663" s="46">
        <v>48.45</v>
      </c>
      <c r="K663" s="46">
        <v>30.38</v>
      </c>
      <c r="L663" s="46">
        <v>3640.67</v>
      </c>
      <c r="M663" s="46">
        <v>0.33100000000000002</v>
      </c>
      <c r="N663" s="46">
        <v>50.17</v>
      </c>
      <c r="O663" s="46" t="s">
        <v>256</v>
      </c>
      <c r="P663" s="46">
        <v>0</v>
      </c>
      <c r="Q663" s="46">
        <v>0</v>
      </c>
      <c r="R663" s="46">
        <v>0</v>
      </c>
      <c r="S663" s="46">
        <v>0</v>
      </c>
      <c r="T663" s="46">
        <v>0</v>
      </c>
      <c r="U663" s="46">
        <v>0</v>
      </c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</row>
    <row r="664" spans="1:70" s="20" customFormat="1">
      <c r="A664" s="47">
        <v>38</v>
      </c>
      <c r="B664" s="44">
        <v>2</v>
      </c>
      <c r="C664" s="44" t="s">
        <v>543</v>
      </c>
      <c r="D664" s="44" t="s">
        <v>235</v>
      </c>
      <c r="E664" s="44">
        <v>233.17</v>
      </c>
      <c r="F664" s="44">
        <v>2298.44</v>
      </c>
      <c r="G664" s="44">
        <v>2172.91</v>
      </c>
      <c r="H664" s="44">
        <v>2.98</v>
      </c>
      <c r="I664" s="44">
        <v>9.08</v>
      </c>
      <c r="J664" s="44">
        <v>11.1</v>
      </c>
      <c r="K664" s="44">
        <v>12.15</v>
      </c>
      <c r="L664" s="44">
        <v>453.51</v>
      </c>
      <c r="M664" s="44">
        <v>0.40400000000000003</v>
      </c>
      <c r="N664" s="44">
        <v>14.89</v>
      </c>
      <c r="O664" s="45" t="s">
        <v>203</v>
      </c>
      <c r="P664" s="30">
        <v>0</v>
      </c>
      <c r="Q664" s="44">
        <v>0</v>
      </c>
      <c r="R664" s="44">
        <v>0</v>
      </c>
      <c r="S664" s="44">
        <v>0</v>
      </c>
      <c r="T664" s="44">
        <v>0</v>
      </c>
      <c r="U664" s="44">
        <v>0</v>
      </c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</row>
    <row r="665" spans="1:70" s="20" customFormat="1">
      <c r="A665" s="45">
        <v>38</v>
      </c>
      <c r="B665" s="44">
        <v>4</v>
      </c>
      <c r="C665" s="44" t="s">
        <v>543</v>
      </c>
      <c r="D665" s="44" t="s">
        <v>394</v>
      </c>
      <c r="E665" s="44">
        <v>1774.57</v>
      </c>
      <c r="F665" s="44">
        <v>2286.4499999999998</v>
      </c>
      <c r="G665" s="44">
        <v>2171.61</v>
      </c>
      <c r="H665" s="44">
        <v>10.99</v>
      </c>
      <c r="I665" s="44">
        <v>18.170000000000002</v>
      </c>
      <c r="J665" s="44">
        <v>24.23</v>
      </c>
      <c r="K665" s="44">
        <v>24.3</v>
      </c>
      <c r="L665" s="44">
        <v>2384.8000000000002</v>
      </c>
      <c r="M665" s="44">
        <v>0.29699999999999999</v>
      </c>
      <c r="N665" s="44">
        <v>28.65</v>
      </c>
      <c r="O665" s="45" t="s">
        <v>203</v>
      </c>
      <c r="P665" s="30">
        <v>0</v>
      </c>
      <c r="Q665" s="44">
        <v>0</v>
      </c>
      <c r="R665" s="44">
        <v>0</v>
      </c>
      <c r="S665" s="44">
        <v>0</v>
      </c>
      <c r="T665" s="44">
        <v>0</v>
      </c>
      <c r="U665" s="44">
        <v>0</v>
      </c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</row>
    <row r="666" spans="1:70" s="20" customFormat="1">
      <c r="A666" s="45">
        <v>38</v>
      </c>
      <c r="B666" s="44">
        <v>6</v>
      </c>
      <c r="C666" s="44" t="s">
        <v>543</v>
      </c>
      <c r="D666" s="44" t="s">
        <v>233</v>
      </c>
      <c r="E666" s="44">
        <v>249.68</v>
      </c>
      <c r="F666" s="44">
        <v>2285.33</v>
      </c>
      <c r="G666" s="44">
        <v>2243.2399999999998</v>
      </c>
      <c r="H666" s="44">
        <v>21.49</v>
      </c>
      <c r="I666" s="44">
        <v>9.08</v>
      </c>
      <c r="J666" s="44">
        <v>10.09</v>
      </c>
      <c r="K666" s="44">
        <v>14.18</v>
      </c>
      <c r="L666" s="44">
        <v>417.55</v>
      </c>
      <c r="M666" s="44">
        <v>0.45900000000000002</v>
      </c>
      <c r="N666" s="44">
        <v>11.65</v>
      </c>
      <c r="O666" s="45" t="s">
        <v>203</v>
      </c>
      <c r="P666" s="30">
        <v>0</v>
      </c>
      <c r="Q666" s="44">
        <v>0</v>
      </c>
      <c r="R666" s="44">
        <v>0</v>
      </c>
      <c r="S666" s="44">
        <v>0</v>
      </c>
      <c r="T666" s="44">
        <v>0</v>
      </c>
      <c r="U666" s="44">
        <v>0</v>
      </c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</row>
    <row r="667" spans="1:70" s="20" customFormat="1">
      <c r="A667" s="45">
        <v>38</v>
      </c>
      <c r="B667" s="44">
        <v>8</v>
      </c>
      <c r="C667" s="44" t="s">
        <v>543</v>
      </c>
      <c r="D667" s="44" t="s">
        <v>234</v>
      </c>
      <c r="E667" s="44">
        <v>123.81</v>
      </c>
      <c r="F667" s="44">
        <v>2279.59</v>
      </c>
      <c r="G667" s="44">
        <v>2259.04</v>
      </c>
      <c r="H667" s="44">
        <v>18.399999999999999</v>
      </c>
      <c r="I667" s="44">
        <v>8.07</v>
      </c>
      <c r="J667" s="44">
        <v>7.07</v>
      </c>
      <c r="K667" s="44">
        <v>12.15</v>
      </c>
      <c r="L667" s="44">
        <v>259.24</v>
      </c>
      <c r="M667" s="44">
        <v>0.46300000000000002</v>
      </c>
      <c r="N667" s="44">
        <v>9.58</v>
      </c>
      <c r="O667" s="45" t="s">
        <v>203</v>
      </c>
      <c r="P667" s="30">
        <v>0</v>
      </c>
      <c r="Q667" s="44">
        <v>0</v>
      </c>
      <c r="R667" s="44">
        <v>0</v>
      </c>
      <c r="S667" s="44">
        <v>0</v>
      </c>
      <c r="T667" s="44">
        <v>0</v>
      </c>
      <c r="U667" s="44">
        <v>0</v>
      </c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</row>
    <row r="668" spans="1:70" s="20" customFormat="1">
      <c r="A668" s="45">
        <v>38</v>
      </c>
      <c r="B668" s="44">
        <v>10</v>
      </c>
      <c r="C668" s="44" t="s">
        <v>543</v>
      </c>
      <c r="D668" s="44" t="s">
        <v>395</v>
      </c>
      <c r="E668" s="44">
        <v>140.32</v>
      </c>
      <c r="F668" s="44">
        <v>2303.34</v>
      </c>
      <c r="G668" s="44">
        <v>2179.13</v>
      </c>
      <c r="H668" s="44">
        <v>17.48</v>
      </c>
      <c r="I668" s="44">
        <v>8.07</v>
      </c>
      <c r="J668" s="44">
        <v>6.06</v>
      </c>
      <c r="K668" s="44">
        <v>14.18</v>
      </c>
      <c r="L668" s="44">
        <v>273.88</v>
      </c>
      <c r="M668" s="44">
        <v>0.47699999999999998</v>
      </c>
      <c r="N668" s="44">
        <v>8.2100000000000009</v>
      </c>
      <c r="O668" s="44" t="s">
        <v>256</v>
      </c>
      <c r="P668" s="30">
        <v>0</v>
      </c>
      <c r="Q668" s="44">
        <v>0</v>
      </c>
      <c r="R668" s="44">
        <v>0</v>
      </c>
      <c r="S668" s="44">
        <v>0</v>
      </c>
      <c r="T668" s="44">
        <v>0</v>
      </c>
      <c r="U668" s="44">
        <v>0</v>
      </c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</row>
    <row r="669" spans="1:70" s="20" customFormat="1">
      <c r="A669" s="45">
        <v>38</v>
      </c>
      <c r="B669" s="44">
        <v>12</v>
      </c>
      <c r="C669" s="44" t="s">
        <v>543</v>
      </c>
      <c r="D669" s="44" t="s">
        <v>391</v>
      </c>
      <c r="E669" s="44">
        <v>945.06</v>
      </c>
      <c r="F669" s="44">
        <v>2298.29</v>
      </c>
      <c r="G669" s="44">
        <v>2254.9499999999998</v>
      </c>
      <c r="H669" s="44">
        <v>24.11</v>
      </c>
      <c r="I669" s="44">
        <v>20.190000000000001</v>
      </c>
      <c r="J669" s="44">
        <v>16.149999999999999</v>
      </c>
      <c r="K669" s="44">
        <v>20.25</v>
      </c>
      <c r="L669" s="44">
        <v>1274.52</v>
      </c>
      <c r="M669" s="44">
        <v>0.36499999999999999</v>
      </c>
      <c r="N669" s="44">
        <v>19.93</v>
      </c>
      <c r="O669" s="45" t="s">
        <v>203</v>
      </c>
      <c r="P669" s="30">
        <v>0</v>
      </c>
      <c r="Q669" s="44">
        <v>0</v>
      </c>
      <c r="R669" s="44">
        <v>0</v>
      </c>
      <c r="S669" s="44">
        <v>0</v>
      </c>
      <c r="T669" s="44">
        <v>0</v>
      </c>
      <c r="U669" s="44">
        <v>0</v>
      </c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</row>
    <row r="670" spans="1:70" s="20" customFormat="1">
      <c r="A670" s="45">
        <v>38</v>
      </c>
      <c r="B670" s="44">
        <v>14</v>
      </c>
      <c r="C670" s="44" t="s">
        <v>543</v>
      </c>
      <c r="D670" s="44" t="s">
        <v>237</v>
      </c>
      <c r="E670" s="44">
        <v>340.47</v>
      </c>
      <c r="F670" s="44">
        <v>2273.27</v>
      </c>
      <c r="G670" s="44">
        <v>2293.39</v>
      </c>
      <c r="H670" s="44">
        <v>18.309999999999999</v>
      </c>
      <c r="I670" s="44">
        <v>14.13</v>
      </c>
      <c r="J670" s="44">
        <v>13.12</v>
      </c>
      <c r="K670" s="44">
        <v>12.15</v>
      </c>
      <c r="L670" s="44">
        <v>601.98</v>
      </c>
      <c r="M670" s="44">
        <v>0.39200000000000002</v>
      </c>
      <c r="N670" s="44">
        <v>15.77</v>
      </c>
      <c r="O670" s="44" t="s">
        <v>256</v>
      </c>
      <c r="P670" s="30">
        <v>0</v>
      </c>
      <c r="Q670" s="44">
        <v>0</v>
      </c>
      <c r="R670" s="44">
        <v>0</v>
      </c>
      <c r="S670" s="44">
        <v>0</v>
      </c>
      <c r="T670" s="44">
        <v>0</v>
      </c>
      <c r="U670" s="44">
        <v>0</v>
      </c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</row>
    <row r="671" spans="1:70" s="20" customFormat="1">
      <c r="A671" s="45">
        <v>38</v>
      </c>
      <c r="B671" s="44">
        <v>16</v>
      </c>
      <c r="C671" s="44" t="s">
        <v>543</v>
      </c>
      <c r="D671" s="44" t="s">
        <v>411</v>
      </c>
      <c r="E671" s="44">
        <v>363.17</v>
      </c>
      <c r="F671" s="44">
        <v>2286.8200000000002</v>
      </c>
      <c r="G671" s="44">
        <v>2299.31</v>
      </c>
      <c r="H671" s="44">
        <v>17.559999999999999</v>
      </c>
      <c r="I671" s="44">
        <v>12.11</v>
      </c>
      <c r="J671" s="44">
        <v>9.08</v>
      </c>
      <c r="K671" s="44">
        <v>14.18</v>
      </c>
      <c r="L671" s="44">
        <v>478.75</v>
      </c>
      <c r="M671" s="44">
        <v>0.51400000000000001</v>
      </c>
      <c r="N671" s="44">
        <v>13.32</v>
      </c>
      <c r="O671" s="44" t="s">
        <v>256</v>
      </c>
      <c r="P671" s="30">
        <v>0</v>
      </c>
      <c r="Q671" s="44">
        <v>0</v>
      </c>
      <c r="R671" s="44">
        <v>0</v>
      </c>
      <c r="S671" s="44">
        <v>0</v>
      </c>
      <c r="T671" s="44">
        <v>0</v>
      </c>
      <c r="U671" s="44">
        <v>0</v>
      </c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</row>
    <row r="672" spans="1:70" s="20" customFormat="1">
      <c r="A672" s="45">
        <v>38</v>
      </c>
      <c r="B672" s="44">
        <v>18</v>
      </c>
      <c r="C672" s="44" t="s">
        <v>543</v>
      </c>
      <c r="D672" s="44" t="s">
        <v>412</v>
      </c>
      <c r="E672" s="44">
        <v>204.28</v>
      </c>
      <c r="F672" s="44">
        <v>2260.14</v>
      </c>
      <c r="G672" s="44">
        <v>2117.87</v>
      </c>
      <c r="H672" s="44">
        <v>23.28</v>
      </c>
      <c r="I672" s="44">
        <v>8.07</v>
      </c>
      <c r="J672" s="44">
        <v>10.09</v>
      </c>
      <c r="K672" s="44">
        <v>14.18</v>
      </c>
      <c r="L672" s="44">
        <v>392.26</v>
      </c>
      <c r="M672" s="44">
        <v>0.42799999999999999</v>
      </c>
      <c r="N672" s="44">
        <v>11.34</v>
      </c>
      <c r="O672" s="45" t="s">
        <v>203</v>
      </c>
      <c r="P672" s="30">
        <v>0</v>
      </c>
      <c r="Q672" s="44">
        <v>0</v>
      </c>
      <c r="R672" s="44">
        <v>0</v>
      </c>
      <c r="S672" s="44">
        <v>0</v>
      </c>
      <c r="T672" s="44">
        <v>0</v>
      </c>
      <c r="U672" s="44">
        <v>0</v>
      </c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</row>
    <row r="673" spans="1:70" s="40" customFormat="1" ht="15">
      <c r="A673" s="34">
        <v>38</v>
      </c>
      <c r="B673" s="30">
        <v>20</v>
      </c>
      <c r="C673" s="30" t="s">
        <v>543</v>
      </c>
      <c r="D673" s="30" t="s">
        <v>220</v>
      </c>
      <c r="E673" s="30">
        <v>103.17</v>
      </c>
      <c r="F673" s="30">
        <v>2216.35</v>
      </c>
      <c r="G673" s="30">
        <v>2268.44</v>
      </c>
      <c r="H673" s="30">
        <v>22.48</v>
      </c>
      <c r="I673" s="30">
        <v>6.06</v>
      </c>
      <c r="J673" s="30">
        <v>6.06</v>
      </c>
      <c r="K673" s="30">
        <v>12.15</v>
      </c>
      <c r="L673" s="30">
        <v>205.8</v>
      </c>
      <c r="M673" s="30">
        <v>0.51700000000000002</v>
      </c>
      <c r="N673" s="30">
        <v>9.76</v>
      </c>
      <c r="O673" s="30" t="s">
        <v>263</v>
      </c>
      <c r="P673" s="30">
        <v>37</v>
      </c>
      <c r="Q673" s="30">
        <v>19192.22</v>
      </c>
      <c r="R673" s="30">
        <v>2228.0100000000002</v>
      </c>
      <c r="S673" s="30">
        <v>2259.6999999999998</v>
      </c>
      <c r="T673" s="30">
        <v>32.630000000000003</v>
      </c>
      <c r="U673" s="30">
        <v>10376.120000000001</v>
      </c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  <c r="BC673" s="24"/>
      <c r="BD673" s="24"/>
      <c r="BE673" s="24"/>
      <c r="BF673" s="24"/>
      <c r="BG673" s="24"/>
      <c r="BH673" s="24"/>
      <c r="BI673" s="24"/>
      <c r="BJ673" s="24"/>
      <c r="BK673" s="24"/>
      <c r="BL673" s="24"/>
      <c r="BM673" s="24"/>
      <c r="BN673" s="24"/>
      <c r="BO673" s="24"/>
      <c r="BP673" s="24"/>
      <c r="BQ673" s="24"/>
      <c r="BR673" s="24"/>
    </row>
    <row r="674" spans="1:70" s="20" customFormat="1">
      <c r="A674" s="45">
        <v>38</v>
      </c>
      <c r="B674" s="44">
        <v>22</v>
      </c>
      <c r="C674" s="44" t="s">
        <v>543</v>
      </c>
      <c r="D674" s="44" t="s">
        <v>396</v>
      </c>
      <c r="E674" s="44">
        <v>154.76</v>
      </c>
      <c r="F674" s="44">
        <v>2302.46</v>
      </c>
      <c r="G674" s="44">
        <v>2310.33</v>
      </c>
      <c r="H674" s="44">
        <v>18.09</v>
      </c>
      <c r="I674" s="44">
        <v>13.12</v>
      </c>
      <c r="J674" s="44">
        <v>9.08</v>
      </c>
      <c r="K674" s="44">
        <v>10.130000000000001</v>
      </c>
      <c r="L674" s="44">
        <v>328.89</v>
      </c>
      <c r="M674" s="44">
        <v>0.42399999999999999</v>
      </c>
      <c r="N674" s="44">
        <v>14.6</v>
      </c>
      <c r="O674" s="44" t="s">
        <v>256</v>
      </c>
      <c r="P674" s="30">
        <v>0</v>
      </c>
      <c r="Q674" s="44">
        <v>0</v>
      </c>
      <c r="R674" s="44">
        <v>0</v>
      </c>
      <c r="S674" s="44">
        <v>0</v>
      </c>
      <c r="T674" s="44">
        <v>0</v>
      </c>
      <c r="U674" s="44">
        <v>0</v>
      </c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</row>
    <row r="675" spans="1:70" s="20" customFormat="1">
      <c r="A675" s="45">
        <v>38</v>
      </c>
      <c r="B675" s="44">
        <v>24</v>
      </c>
      <c r="C675" s="44" t="s">
        <v>543</v>
      </c>
      <c r="D675" s="44" t="s">
        <v>236</v>
      </c>
      <c r="E675" s="44">
        <v>196.03</v>
      </c>
      <c r="F675" s="44">
        <v>2312.9</v>
      </c>
      <c r="G675" s="44">
        <v>2258.5700000000002</v>
      </c>
      <c r="H675" s="44">
        <v>24.9</v>
      </c>
      <c r="I675" s="44">
        <v>12.11</v>
      </c>
      <c r="J675" s="44">
        <v>6.06</v>
      </c>
      <c r="K675" s="44">
        <v>12.15</v>
      </c>
      <c r="L675" s="44">
        <v>391.6</v>
      </c>
      <c r="M675" s="44">
        <v>0.41699999999999998</v>
      </c>
      <c r="N675" s="44">
        <v>11.33</v>
      </c>
      <c r="O675" s="45" t="s">
        <v>203</v>
      </c>
      <c r="P675" s="30">
        <v>0</v>
      </c>
      <c r="Q675" s="44">
        <v>0</v>
      </c>
      <c r="R675" s="44">
        <v>0</v>
      </c>
      <c r="S675" s="44">
        <v>0</v>
      </c>
      <c r="T675" s="44">
        <v>0</v>
      </c>
      <c r="U675" s="44">
        <v>0</v>
      </c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</row>
    <row r="676" spans="1:70" s="20" customFormat="1">
      <c r="A676" s="45">
        <v>38</v>
      </c>
      <c r="B676" s="44">
        <v>26</v>
      </c>
      <c r="C676" s="44" t="s">
        <v>543</v>
      </c>
      <c r="D676" s="44" t="s">
        <v>413</v>
      </c>
      <c r="E676" s="44">
        <v>193.96</v>
      </c>
      <c r="F676" s="44">
        <v>2308.9</v>
      </c>
      <c r="G676" s="44">
        <v>2264.41</v>
      </c>
      <c r="H676" s="44">
        <v>24.28</v>
      </c>
      <c r="I676" s="44">
        <v>11.1</v>
      </c>
      <c r="J676" s="44">
        <v>9.08</v>
      </c>
      <c r="K676" s="44">
        <v>14.18</v>
      </c>
      <c r="L676" s="44">
        <v>423.84</v>
      </c>
      <c r="M676" s="44">
        <v>0.38200000000000001</v>
      </c>
      <c r="N676" s="44">
        <v>14.07</v>
      </c>
      <c r="O676" s="45" t="s">
        <v>203</v>
      </c>
      <c r="P676" s="30">
        <v>0</v>
      </c>
      <c r="Q676" s="44">
        <v>0</v>
      </c>
      <c r="R676" s="44">
        <v>0</v>
      </c>
      <c r="S676" s="44">
        <v>0</v>
      </c>
      <c r="T676" s="44">
        <v>0</v>
      </c>
      <c r="U676" s="44">
        <v>0</v>
      </c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</row>
    <row r="677" spans="1:70" s="20" customFormat="1">
      <c r="A677" s="45">
        <v>38</v>
      </c>
      <c r="B677" s="44">
        <v>28</v>
      </c>
      <c r="C677" s="44" t="s">
        <v>543</v>
      </c>
      <c r="D677" s="44" t="s">
        <v>239</v>
      </c>
      <c r="E677" s="44">
        <v>420.95</v>
      </c>
      <c r="F677" s="44">
        <v>2269.85</v>
      </c>
      <c r="G677" s="44">
        <v>2258.16</v>
      </c>
      <c r="H677" s="44">
        <v>19.71</v>
      </c>
      <c r="I677" s="44">
        <v>13.12</v>
      </c>
      <c r="J677" s="44">
        <v>10.09</v>
      </c>
      <c r="K677" s="44">
        <v>18.23</v>
      </c>
      <c r="L677" s="44">
        <v>640.66999999999996</v>
      </c>
      <c r="M677" s="44">
        <v>0.42399999999999999</v>
      </c>
      <c r="N677" s="44">
        <v>16.079999999999998</v>
      </c>
      <c r="O677" s="45" t="s">
        <v>203</v>
      </c>
      <c r="P677" s="30">
        <v>0</v>
      </c>
      <c r="Q677" s="44">
        <v>0</v>
      </c>
      <c r="R677" s="44">
        <v>0</v>
      </c>
      <c r="S677" s="44">
        <v>0</v>
      </c>
      <c r="T677" s="44">
        <v>0</v>
      </c>
      <c r="U677" s="44">
        <v>0</v>
      </c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</row>
    <row r="678" spans="1:70" s="20" customFormat="1">
      <c r="A678" s="45">
        <v>38</v>
      </c>
      <c r="B678" s="44">
        <v>30</v>
      </c>
      <c r="C678" s="44" t="s">
        <v>543</v>
      </c>
      <c r="D678" s="44" t="s">
        <v>238</v>
      </c>
      <c r="E678" s="44">
        <v>266.19</v>
      </c>
      <c r="F678" s="44">
        <v>2234.5700000000002</v>
      </c>
      <c r="G678" s="44">
        <v>2304.52</v>
      </c>
      <c r="H678" s="44">
        <v>25.89</v>
      </c>
      <c r="I678" s="44">
        <v>7.07</v>
      </c>
      <c r="J678" s="44">
        <v>8.08</v>
      </c>
      <c r="K678" s="44">
        <v>16.2</v>
      </c>
      <c r="L678" s="44">
        <v>392.27</v>
      </c>
      <c r="M678" s="44">
        <v>0.51</v>
      </c>
      <c r="N678" s="44">
        <v>13.34</v>
      </c>
      <c r="O678" s="45" t="s">
        <v>203</v>
      </c>
      <c r="P678" s="30">
        <v>0</v>
      </c>
      <c r="Q678" s="44">
        <v>0</v>
      </c>
      <c r="R678" s="44">
        <v>0</v>
      </c>
      <c r="S678" s="44">
        <v>0</v>
      </c>
      <c r="T678" s="44">
        <v>0</v>
      </c>
      <c r="U678" s="44">
        <v>0</v>
      </c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</row>
    <row r="679" spans="1:70" s="20" customFormat="1">
      <c r="A679" s="45">
        <v>38</v>
      </c>
      <c r="B679" s="44">
        <v>32</v>
      </c>
      <c r="C679" s="44" t="s">
        <v>543</v>
      </c>
      <c r="D679" s="44" t="s">
        <v>392</v>
      </c>
      <c r="E679" s="44">
        <v>437.45</v>
      </c>
      <c r="F679" s="44">
        <v>2255.33</v>
      </c>
      <c r="G679" s="44">
        <v>2111.4299999999998</v>
      </c>
      <c r="H679" s="44">
        <v>27.17</v>
      </c>
      <c r="I679" s="44">
        <v>13.12</v>
      </c>
      <c r="J679" s="44">
        <v>8.08</v>
      </c>
      <c r="K679" s="44">
        <v>16.2</v>
      </c>
      <c r="L679" s="44">
        <v>536.29999999999995</v>
      </c>
      <c r="M679" s="44">
        <v>0.52</v>
      </c>
      <c r="N679" s="44">
        <v>13.13</v>
      </c>
      <c r="O679" s="45" t="s">
        <v>203</v>
      </c>
      <c r="P679" s="30">
        <v>0</v>
      </c>
      <c r="Q679" s="44">
        <v>0</v>
      </c>
      <c r="R679" s="44">
        <v>0</v>
      </c>
      <c r="S679" s="44">
        <v>0</v>
      </c>
      <c r="T679" s="44">
        <v>0</v>
      </c>
      <c r="U679" s="44">
        <v>0</v>
      </c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</row>
    <row r="680" spans="1:70" s="20" customFormat="1">
      <c r="A680" s="45">
        <v>38</v>
      </c>
      <c r="B680" s="44">
        <v>34</v>
      </c>
      <c r="C680" s="44" t="s">
        <v>543</v>
      </c>
      <c r="D680" s="44" t="s">
        <v>240</v>
      </c>
      <c r="E680" s="44">
        <v>437.45</v>
      </c>
      <c r="F680" s="44">
        <v>2296.3200000000002</v>
      </c>
      <c r="G680" s="44">
        <v>2186.62</v>
      </c>
      <c r="H680" s="44">
        <v>19.329999999999998</v>
      </c>
      <c r="I680" s="44">
        <v>9.08</v>
      </c>
      <c r="J680" s="44">
        <v>10.09</v>
      </c>
      <c r="K680" s="44">
        <v>22.28</v>
      </c>
      <c r="L680" s="44">
        <v>574.77</v>
      </c>
      <c r="M680" s="44">
        <v>0.48499999999999999</v>
      </c>
      <c r="N680" s="44">
        <v>18.91</v>
      </c>
      <c r="O680" s="45" t="s">
        <v>203</v>
      </c>
      <c r="P680" s="30">
        <v>0</v>
      </c>
      <c r="Q680" s="44">
        <v>0</v>
      </c>
      <c r="R680" s="44">
        <v>0</v>
      </c>
      <c r="S680" s="44">
        <v>0</v>
      </c>
      <c r="T680" s="44">
        <v>0</v>
      </c>
      <c r="U680" s="44">
        <v>0</v>
      </c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</row>
    <row r="681" spans="1:70" s="20" customFormat="1">
      <c r="A681" s="45">
        <v>38</v>
      </c>
      <c r="B681" s="44">
        <v>36</v>
      </c>
      <c r="C681" s="44" t="s">
        <v>543</v>
      </c>
      <c r="D681" s="44" t="s">
        <v>414</v>
      </c>
      <c r="E681" s="44">
        <v>866.65</v>
      </c>
      <c r="F681" s="44">
        <v>2249.19</v>
      </c>
      <c r="G681" s="44">
        <v>2244.4899999999998</v>
      </c>
      <c r="H681" s="44">
        <v>25.58</v>
      </c>
      <c r="I681" s="44">
        <v>13.12</v>
      </c>
      <c r="J681" s="44">
        <v>31.29</v>
      </c>
      <c r="K681" s="44">
        <v>18.23</v>
      </c>
      <c r="L681" s="44">
        <v>1438.71</v>
      </c>
      <c r="M681" s="44">
        <v>0.30599999999999999</v>
      </c>
      <c r="N681" s="44">
        <v>31.15</v>
      </c>
      <c r="O681" s="44" t="s">
        <v>256</v>
      </c>
      <c r="P681" s="30">
        <v>0</v>
      </c>
      <c r="Q681" s="44">
        <v>0</v>
      </c>
      <c r="R681" s="44">
        <v>0</v>
      </c>
      <c r="S681" s="44">
        <v>0</v>
      </c>
      <c r="T681" s="44">
        <v>0</v>
      </c>
      <c r="U681" s="44">
        <v>0</v>
      </c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</row>
    <row r="682" spans="1:70" s="40" customFormat="1" ht="15">
      <c r="A682" s="34">
        <v>38</v>
      </c>
      <c r="B682" s="30">
        <v>38</v>
      </c>
      <c r="C682" s="30" t="s">
        <v>543</v>
      </c>
      <c r="D682" s="30" t="s">
        <v>315</v>
      </c>
      <c r="E682" s="30">
        <v>305.39</v>
      </c>
      <c r="F682" s="30">
        <v>2231.84</v>
      </c>
      <c r="G682" s="30">
        <v>2249.1799999999998</v>
      </c>
      <c r="H682" s="30">
        <v>24.58</v>
      </c>
      <c r="I682" s="30">
        <v>10.09</v>
      </c>
      <c r="J682" s="30">
        <v>9.08</v>
      </c>
      <c r="K682" s="30">
        <v>16.2</v>
      </c>
      <c r="L682" s="30">
        <v>479.57</v>
      </c>
      <c r="M682" s="30">
        <v>0.45700000000000002</v>
      </c>
      <c r="N682" s="30">
        <v>12.94</v>
      </c>
      <c r="O682" s="30" t="s">
        <v>263</v>
      </c>
      <c r="P682" s="30">
        <v>37</v>
      </c>
      <c r="Q682" s="30">
        <v>19192.22</v>
      </c>
      <c r="R682" s="30">
        <v>2228.0100000000002</v>
      </c>
      <c r="S682" s="30">
        <v>2259.6999999999998</v>
      </c>
      <c r="T682" s="30">
        <v>32.630000000000003</v>
      </c>
      <c r="U682" s="30">
        <v>10376.120000000001</v>
      </c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  <c r="BC682" s="24"/>
      <c r="BD682" s="24"/>
      <c r="BE682" s="24"/>
      <c r="BF682" s="24"/>
      <c r="BG682" s="24"/>
      <c r="BH682" s="24"/>
      <c r="BI682" s="24"/>
      <c r="BJ682" s="24"/>
      <c r="BK682" s="24"/>
      <c r="BL682" s="24"/>
      <c r="BM682" s="24"/>
      <c r="BN682" s="24"/>
      <c r="BO682" s="24"/>
      <c r="BP682" s="24"/>
      <c r="BQ682" s="24"/>
      <c r="BR682" s="24"/>
    </row>
    <row r="683" spans="1:70" s="20" customFormat="1">
      <c r="A683" s="45">
        <v>38</v>
      </c>
      <c r="B683" s="44">
        <v>40</v>
      </c>
      <c r="C683" s="44" t="s">
        <v>543</v>
      </c>
      <c r="D683" s="44" t="s">
        <v>397</v>
      </c>
      <c r="E683" s="44">
        <v>72.22</v>
      </c>
      <c r="F683" s="44">
        <v>2218.98</v>
      </c>
      <c r="G683" s="44">
        <v>2254.92</v>
      </c>
      <c r="H683" s="44">
        <v>29.74</v>
      </c>
      <c r="I683" s="44">
        <v>6.06</v>
      </c>
      <c r="J683" s="44">
        <v>5.05</v>
      </c>
      <c r="K683" s="44">
        <v>12.15</v>
      </c>
      <c r="L683" s="44">
        <v>182.9</v>
      </c>
      <c r="M683" s="44">
        <v>0.45900000000000002</v>
      </c>
      <c r="N683" s="44">
        <v>10.36</v>
      </c>
      <c r="O683" s="45" t="s">
        <v>203</v>
      </c>
      <c r="P683" s="30">
        <v>0</v>
      </c>
      <c r="Q683" s="44">
        <v>0</v>
      </c>
      <c r="R683" s="44">
        <v>0</v>
      </c>
      <c r="S683" s="44">
        <v>0</v>
      </c>
      <c r="T683" s="44">
        <v>0</v>
      </c>
      <c r="U683" s="44">
        <v>0</v>
      </c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</row>
    <row r="684" spans="1:70" s="20" customFormat="1">
      <c r="A684" s="45">
        <v>38</v>
      </c>
      <c r="B684" s="44">
        <v>42</v>
      </c>
      <c r="C684" s="44" t="s">
        <v>543</v>
      </c>
      <c r="D684" s="44" t="s">
        <v>316</v>
      </c>
      <c r="E684" s="44">
        <v>569.51</v>
      </c>
      <c r="F684" s="44">
        <v>2324.52</v>
      </c>
      <c r="G684" s="44">
        <v>2274.0700000000002</v>
      </c>
      <c r="H684" s="44">
        <v>31.14</v>
      </c>
      <c r="I684" s="44">
        <v>11.1</v>
      </c>
      <c r="J684" s="44">
        <v>12.11</v>
      </c>
      <c r="K684" s="44">
        <v>16.2</v>
      </c>
      <c r="L684" s="44">
        <v>773.92</v>
      </c>
      <c r="M684" s="44">
        <v>0.42899999999999999</v>
      </c>
      <c r="N684" s="44">
        <v>12.36</v>
      </c>
      <c r="O684" s="45" t="s">
        <v>203</v>
      </c>
      <c r="P684" s="30">
        <v>0</v>
      </c>
      <c r="Q684" s="44">
        <v>0</v>
      </c>
      <c r="R684" s="44">
        <v>0</v>
      </c>
      <c r="S684" s="44">
        <v>0</v>
      </c>
      <c r="T684" s="44">
        <v>0</v>
      </c>
      <c r="U684" s="44">
        <v>0</v>
      </c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</row>
    <row r="685" spans="1:70" s="20" customFormat="1">
      <c r="A685" s="45">
        <v>38</v>
      </c>
      <c r="B685" s="44">
        <v>44</v>
      </c>
      <c r="C685" s="44" t="s">
        <v>543</v>
      </c>
      <c r="D685" s="44" t="s">
        <v>398</v>
      </c>
      <c r="E685" s="44">
        <v>171.27</v>
      </c>
      <c r="F685" s="44">
        <v>2267.56</v>
      </c>
      <c r="G685" s="44">
        <v>2336.12</v>
      </c>
      <c r="H685" s="44">
        <v>30.14</v>
      </c>
      <c r="I685" s="44">
        <v>10.09</v>
      </c>
      <c r="J685" s="44">
        <v>7.07</v>
      </c>
      <c r="K685" s="44">
        <v>12.15</v>
      </c>
      <c r="L685" s="44">
        <v>342.2</v>
      </c>
      <c r="M685" s="44">
        <v>0.436</v>
      </c>
      <c r="N685" s="44">
        <v>10.59</v>
      </c>
      <c r="O685" s="45" t="s">
        <v>203</v>
      </c>
      <c r="P685" s="30">
        <v>0</v>
      </c>
      <c r="Q685" s="44">
        <v>0</v>
      </c>
      <c r="R685" s="44">
        <v>0</v>
      </c>
      <c r="S685" s="44">
        <v>0</v>
      </c>
      <c r="T685" s="44">
        <v>0</v>
      </c>
      <c r="U685" s="44">
        <v>0</v>
      </c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</row>
    <row r="686" spans="1:70" s="20" customFormat="1">
      <c r="A686" s="45">
        <v>38</v>
      </c>
      <c r="B686" s="44">
        <v>46</v>
      </c>
      <c r="C686" s="44" t="s">
        <v>543</v>
      </c>
      <c r="D686" s="44" t="s">
        <v>389</v>
      </c>
      <c r="E686" s="44">
        <v>557.13</v>
      </c>
      <c r="F686" s="44">
        <v>2261.29</v>
      </c>
      <c r="G686" s="44">
        <v>2168.33</v>
      </c>
      <c r="H686" s="44">
        <v>27.82</v>
      </c>
      <c r="I686" s="44">
        <v>13.12</v>
      </c>
      <c r="J686" s="44">
        <v>19.18</v>
      </c>
      <c r="K686" s="44">
        <v>20.25</v>
      </c>
      <c r="L686" s="44">
        <v>977.72</v>
      </c>
      <c r="M686" s="44">
        <v>0.33500000000000002</v>
      </c>
      <c r="N686" s="44">
        <v>20.83</v>
      </c>
      <c r="O686" s="44" t="s">
        <v>214</v>
      </c>
      <c r="P686" s="30">
        <v>0</v>
      </c>
      <c r="Q686" s="44">
        <v>0</v>
      </c>
      <c r="R686" s="44">
        <v>0</v>
      </c>
      <c r="S686" s="44">
        <v>0</v>
      </c>
      <c r="T686" s="44">
        <v>0</v>
      </c>
      <c r="U686" s="44">
        <v>0</v>
      </c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</row>
    <row r="687" spans="1:70" s="40" customFormat="1" ht="15">
      <c r="A687" s="34">
        <v>38</v>
      </c>
      <c r="B687" s="30">
        <v>48</v>
      </c>
      <c r="C687" s="30" t="s">
        <v>543</v>
      </c>
      <c r="D687" s="30" t="s">
        <v>228</v>
      </c>
      <c r="E687" s="30">
        <v>881.1</v>
      </c>
      <c r="F687" s="30">
        <v>2245.21</v>
      </c>
      <c r="G687" s="30">
        <v>2262.4899999999998</v>
      </c>
      <c r="H687" s="30">
        <v>26.75</v>
      </c>
      <c r="I687" s="30">
        <v>13.12</v>
      </c>
      <c r="J687" s="30">
        <v>13.12</v>
      </c>
      <c r="K687" s="30">
        <v>20.25</v>
      </c>
      <c r="L687" s="30">
        <v>1062.72</v>
      </c>
      <c r="M687" s="30">
        <v>0.41799999999999998</v>
      </c>
      <c r="N687" s="30">
        <v>17.600000000000001</v>
      </c>
      <c r="O687" s="30" t="s">
        <v>263</v>
      </c>
      <c r="P687" s="30">
        <v>37</v>
      </c>
      <c r="Q687" s="30">
        <v>19192.22</v>
      </c>
      <c r="R687" s="30">
        <v>2228.0100000000002</v>
      </c>
      <c r="S687" s="30">
        <v>2259.6999999999998</v>
      </c>
      <c r="T687" s="30">
        <v>32.630000000000003</v>
      </c>
      <c r="U687" s="30">
        <v>10376.120000000001</v>
      </c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  <c r="BH687" s="24"/>
      <c r="BI687" s="24"/>
      <c r="BJ687" s="24"/>
      <c r="BK687" s="24"/>
      <c r="BL687" s="24"/>
      <c r="BM687" s="24"/>
      <c r="BN687" s="24"/>
      <c r="BO687" s="24"/>
      <c r="BP687" s="24"/>
      <c r="BQ687" s="24"/>
      <c r="BR687" s="24"/>
    </row>
    <row r="688" spans="1:70" s="20" customFormat="1">
      <c r="A688" s="45">
        <v>38</v>
      </c>
      <c r="B688" s="44">
        <v>50</v>
      </c>
      <c r="C688" s="44" t="s">
        <v>543</v>
      </c>
      <c r="D688" s="44" t="s">
        <v>390</v>
      </c>
      <c r="E688" s="44">
        <v>103.17</v>
      </c>
      <c r="F688" s="44">
        <v>2279.4</v>
      </c>
      <c r="G688" s="44">
        <v>2261.4499999999998</v>
      </c>
      <c r="H688" s="44">
        <v>40.18</v>
      </c>
      <c r="I688" s="44">
        <v>6.06</v>
      </c>
      <c r="J688" s="44">
        <v>7.07</v>
      </c>
      <c r="K688" s="44">
        <v>10.130000000000001</v>
      </c>
      <c r="L688" s="44">
        <v>203.93</v>
      </c>
      <c r="M688" s="44">
        <v>0.52200000000000002</v>
      </c>
      <c r="N688" s="44">
        <v>7.36</v>
      </c>
      <c r="O688" s="45" t="s">
        <v>203</v>
      </c>
      <c r="P688" s="30">
        <v>0</v>
      </c>
      <c r="Q688" s="44">
        <v>0</v>
      </c>
      <c r="R688" s="44">
        <v>0</v>
      </c>
      <c r="S688" s="44">
        <v>0</v>
      </c>
      <c r="T688" s="44">
        <v>0</v>
      </c>
      <c r="U688" s="44">
        <v>0</v>
      </c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</row>
    <row r="689" spans="1:70" s="40" customFormat="1" ht="15">
      <c r="A689" s="34">
        <v>38</v>
      </c>
      <c r="B689" s="30">
        <v>52</v>
      </c>
      <c r="C689" s="30" t="s">
        <v>543</v>
      </c>
      <c r="D689" s="30" t="s">
        <v>388</v>
      </c>
      <c r="E689" s="30">
        <v>1254.58</v>
      </c>
      <c r="F689" s="30">
        <v>2226.9899999999998</v>
      </c>
      <c r="G689" s="30">
        <v>2258.17</v>
      </c>
      <c r="H689" s="30">
        <v>42.28</v>
      </c>
      <c r="I689" s="30">
        <v>28.26</v>
      </c>
      <c r="J689" s="30">
        <v>18.170000000000002</v>
      </c>
      <c r="K689" s="30">
        <v>30.38</v>
      </c>
      <c r="L689" s="30">
        <v>2002.94</v>
      </c>
      <c r="M689" s="30">
        <v>0.28100000000000003</v>
      </c>
      <c r="N689" s="30">
        <v>32.979999999999997</v>
      </c>
      <c r="O689" s="30" t="s">
        <v>263</v>
      </c>
      <c r="P689" s="30">
        <v>37</v>
      </c>
      <c r="Q689" s="30">
        <v>19192.22</v>
      </c>
      <c r="R689" s="30">
        <v>2228.0100000000002</v>
      </c>
      <c r="S689" s="30">
        <v>2259.6999999999998</v>
      </c>
      <c r="T689" s="30">
        <v>32.630000000000003</v>
      </c>
      <c r="U689" s="30">
        <v>10376.120000000001</v>
      </c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  <c r="AT689" s="24"/>
      <c r="AU689" s="24"/>
      <c r="AV689" s="24"/>
      <c r="AW689" s="24"/>
      <c r="AX689" s="24"/>
      <c r="AY689" s="24"/>
      <c r="AZ689" s="24"/>
      <c r="BA689" s="24"/>
      <c r="BB689" s="24"/>
      <c r="BC689" s="24"/>
      <c r="BD689" s="24"/>
      <c r="BE689" s="24"/>
      <c r="BF689" s="24"/>
      <c r="BG689" s="24"/>
      <c r="BH689" s="24"/>
      <c r="BI689" s="24"/>
      <c r="BJ689" s="24"/>
      <c r="BK689" s="24"/>
      <c r="BL689" s="24"/>
      <c r="BM689" s="24"/>
      <c r="BN689" s="24"/>
      <c r="BO689" s="24"/>
      <c r="BP689" s="24"/>
      <c r="BQ689" s="24"/>
      <c r="BR689" s="24"/>
    </row>
    <row r="690" spans="1:70" s="20" customFormat="1">
      <c r="A690" s="45">
        <v>38</v>
      </c>
      <c r="B690" s="44">
        <v>54</v>
      </c>
      <c r="C690" s="44" t="s">
        <v>543</v>
      </c>
      <c r="D690" s="44" t="s">
        <v>208</v>
      </c>
      <c r="E690" s="44">
        <v>82.54</v>
      </c>
      <c r="F690" s="44">
        <v>2263.21</v>
      </c>
      <c r="G690" s="44">
        <v>2251.9</v>
      </c>
      <c r="H690" s="44">
        <v>50.03</v>
      </c>
      <c r="I690" s="44">
        <v>7.07</v>
      </c>
      <c r="J690" s="44">
        <v>7.07</v>
      </c>
      <c r="K690" s="44">
        <v>12.15</v>
      </c>
      <c r="L690" s="44">
        <v>199.45</v>
      </c>
      <c r="M690" s="44">
        <v>0.46</v>
      </c>
      <c r="N690" s="44">
        <v>8.64</v>
      </c>
      <c r="O690" s="45" t="s">
        <v>203</v>
      </c>
      <c r="P690" s="30">
        <v>0</v>
      </c>
      <c r="Q690" s="44">
        <v>0</v>
      </c>
      <c r="R690" s="44">
        <v>0</v>
      </c>
      <c r="S690" s="44">
        <v>0</v>
      </c>
      <c r="T690" s="44">
        <v>0</v>
      </c>
      <c r="U690" s="44">
        <v>0</v>
      </c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</row>
    <row r="691" spans="1:70" s="5" customFormat="1" ht="17" thickBot="1">
      <c r="A691" s="46">
        <v>38</v>
      </c>
      <c r="B691" s="46">
        <v>56</v>
      </c>
      <c r="C691" s="46" t="s">
        <v>543</v>
      </c>
      <c r="D691" s="46" t="s">
        <v>415</v>
      </c>
      <c r="E691" s="46">
        <v>144.44</v>
      </c>
      <c r="F691" s="46">
        <v>2194.85</v>
      </c>
      <c r="G691" s="46">
        <v>2270.96</v>
      </c>
      <c r="H691" s="46">
        <v>42.36</v>
      </c>
      <c r="I691" s="46">
        <v>7.07</v>
      </c>
      <c r="J691" s="46">
        <v>10.09</v>
      </c>
      <c r="K691" s="46">
        <v>12.15</v>
      </c>
      <c r="L691" s="46">
        <v>251.77</v>
      </c>
      <c r="M691" s="46">
        <v>0.52900000000000003</v>
      </c>
      <c r="N691" s="46">
        <v>11.11</v>
      </c>
      <c r="O691" s="46" t="s">
        <v>203</v>
      </c>
      <c r="P691" s="46">
        <v>0</v>
      </c>
      <c r="Q691" s="46">
        <v>0</v>
      </c>
      <c r="R691" s="46">
        <v>0</v>
      </c>
      <c r="S691" s="46">
        <v>0</v>
      </c>
      <c r="T691" s="46">
        <v>0</v>
      </c>
      <c r="U691" s="46">
        <v>0</v>
      </c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</row>
    <row r="692" spans="1:70" s="20" customFormat="1">
      <c r="A692" s="45">
        <v>39</v>
      </c>
      <c r="B692" s="44">
        <v>4</v>
      </c>
      <c r="C692" s="44" t="s">
        <v>543</v>
      </c>
      <c r="D692" s="44" t="s">
        <v>246</v>
      </c>
      <c r="E692" s="44">
        <v>482.85</v>
      </c>
      <c r="F692" s="44">
        <v>1235.52</v>
      </c>
      <c r="G692" s="44">
        <v>2994.43</v>
      </c>
      <c r="H692" s="44">
        <v>53.49</v>
      </c>
      <c r="I692" s="44">
        <v>9.08</v>
      </c>
      <c r="J692" s="44">
        <v>12.11</v>
      </c>
      <c r="K692" s="44">
        <v>20.25</v>
      </c>
      <c r="L692" s="44">
        <v>622.91</v>
      </c>
      <c r="M692" s="44">
        <v>0.47799999999999998</v>
      </c>
      <c r="N692" s="44">
        <v>15.7</v>
      </c>
      <c r="O692" s="45" t="s">
        <v>256</v>
      </c>
      <c r="P692" s="44">
        <v>0</v>
      </c>
      <c r="Q692" s="44">
        <v>0</v>
      </c>
      <c r="R692" s="44">
        <v>0</v>
      </c>
      <c r="S692" s="44">
        <v>0</v>
      </c>
      <c r="T692" s="44">
        <v>0</v>
      </c>
      <c r="U692" s="44">
        <v>0</v>
      </c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</row>
    <row r="693" spans="1:70" s="40" customFormat="1" ht="15">
      <c r="A693" s="34">
        <v>39</v>
      </c>
      <c r="B693" s="30">
        <v>6</v>
      </c>
      <c r="C693" s="30" t="s">
        <v>543</v>
      </c>
      <c r="D693" s="30" t="s">
        <v>247</v>
      </c>
      <c r="E693" s="30">
        <v>841.89</v>
      </c>
      <c r="F693" s="30">
        <v>1229.6099999999999</v>
      </c>
      <c r="G693" s="30">
        <v>3017.5</v>
      </c>
      <c r="H693" s="30">
        <v>68.760000000000005</v>
      </c>
      <c r="I693" s="30">
        <v>13.12</v>
      </c>
      <c r="J693" s="30">
        <v>17.16</v>
      </c>
      <c r="K693" s="30">
        <v>20.25</v>
      </c>
      <c r="L693" s="30">
        <v>1069.72</v>
      </c>
      <c r="M693" s="30">
        <v>0.40300000000000002</v>
      </c>
      <c r="N693" s="30">
        <v>18.309999999999999</v>
      </c>
      <c r="O693" s="34" t="s">
        <v>263</v>
      </c>
      <c r="P693" s="30">
        <v>38</v>
      </c>
      <c r="Q693" s="30">
        <v>178111.45</v>
      </c>
      <c r="R693" s="30">
        <v>1247.6099999999999</v>
      </c>
      <c r="S693" s="30">
        <v>3027.14</v>
      </c>
      <c r="T693" s="30">
        <v>60.85</v>
      </c>
      <c r="U693" s="30">
        <v>90355.83</v>
      </c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  <c r="AT693" s="24"/>
      <c r="AU693" s="24"/>
      <c r="AV693" s="24"/>
      <c r="AW693" s="24"/>
      <c r="AX693" s="24"/>
      <c r="AY693" s="24"/>
      <c r="AZ693" s="24"/>
      <c r="BA693" s="24"/>
      <c r="BB693" s="24"/>
      <c r="BC693" s="24"/>
      <c r="BD693" s="24"/>
      <c r="BE693" s="24"/>
      <c r="BF693" s="24"/>
      <c r="BG693" s="24"/>
      <c r="BH693" s="24"/>
      <c r="BI693" s="24"/>
      <c r="BJ693" s="24"/>
      <c r="BK693" s="24"/>
      <c r="BL693" s="24"/>
      <c r="BM693" s="24"/>
      <c r="BN693" s="24"/>
      <c r="BO693" s="24"/>
      <c r="BP693" s="24"/>
      <c r="BQ693" s="24"/>
      <c r="BR693" s="24"/>
    </row>
    <row r="694" spans="1:70" s="20" customFormat="1">
      <c r="A694" s="45">
        <v>39</v>
      </c>
      <c r="B694" s="44">
        <v>8</v>
      </c>
      <c r="C694" s="44" t="s">
        <v>543</v>
      </c>
      <c r="D694" s="44" t="s">
        <v>248</v>
      </c>
      <c r="E694" s="44">
        <v>4106.28</v>
      </c>
      <c r="F694" s="44">
        <v>1195.22</v>
      </c>
      <c r="G694" s="44">
        <v>3021.3</v>
      </c>
      <c r="H694" s="44">
        <v>62.3</v>
      </c>
      <c r="I694" s="44">
        <v>44.41</v>
      </c>
      <c r="J694" s="44">
        <v>36.340000000000003</v>
      </c>
      <c r="K694" s="44">
        <v>32.409999999999997</v>
      </c>
      <c r="L694" s="44">
        <v>5488.1</v>
      </c>
      <c r="M694" s="44">
        <v>0.22600000000000001</v>
      </c>
      <c r="N694" s="44">
        <v>51.88</v>
      </c>
      <c r="O694" s="44" t="s">
        <v>256</v>
      </c>
      <c r="P694" s="30">
        <v>0</v>
      </c>
      <c r="Q694" s="44">
        <v>0</v>
      </c>
      <c r="R694" s="44">
        <v>0</v>
      </c>
      <c r="S694" s="44">
        <v>0</v>
      </c>
      <c r="T694" s="44">
        <v>0</v>
      </c>
      <c r="U694" s="44">
        <v>0</v>
      </c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</row>
    <row r="695" spans="1:70" s="40" customFormat="1" ht="15">
      <c r="A695" s="34">
        <v>39</v>
      </c>
      <c r="B695" s="30">
        <v>10</v>
      </c>
      <c r="C695" s="30" t="s">
        <v>543</v>
      </c>
      <c r="D695" s="30" t="s">
        <v>250</v>
      </c>
      <c r="E695" s="30">
        <v>1126.6500000000001</v>
      </c>
      <c r="F695" s="30">
        <v>1251.3399999999999</v>
      </c>
      <c r="G695" s="30">
        <v>3009.18</v>
      </c>
      <c r="H695" s="30">
        <v>73.569999999999993</v>
      </c>
      <c r="I695" s="30">
        <v>14.13</v>
      </c>
      <c r="J695" s="30">
        <v>10.09</v>
      </c>
      <c r="K695" s="30">
        <v>20.25</v>
      </c>
      <c r="L695" s="30">
        <v>999.52</v>
      </c>
      <c r="M695" s="30">
        <v>0.52400000000000002</v>
      </c>
      <c r="N695" s="30">
        <v>17.63</v>
      </c>
      <c r="O695" s="30" t="s">
        <v>263</v>
      </c>
      <c r="P695" s="30">
        <v>38</v>
      </c>
      <c r="Q695" s="30">
        <v>178111.45</v>
      </c>
      <c r="R695" s="30">
        <v>1247.6099999999999</v>
      </c>
      <c r="S695" s="30">
        <v>3027.14</v>
      </c>
      <c r="T695" s="30">
        <v>60.85</v>
      </c>
      <c r="U695" s="30">
        <v>90355.83</v>
      </c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  <c r="AZ695" s="24"/>
      <c r="BA695" s="24"/>
      <c r="BB695" s="24"/>
      <c r="BC695" s="24"/>
      <c r="BD695" s="24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24"/>
    </row>
    <row r="696" spans="1:70" s="40" customFormat="1" ht="15">
      <c r="A696" s="34">
        <v>39</v>
      </c>
      <c r="B696" s="30">
        <v>12</v>
      </c>
      <c r="C696" s="30" t="s">
        <v>543</v>
      </c>
      <c r="D696" s="30" t="s">
        <v>252</v>
      </c>
      <c r="E696" s="30">
        <v>1009.03</v>
      </c>
      <c r="F696" s="30">
        <v>1245.22</v>
      </c>
      <c r="G696" s="30">
        <v>3026.77</v>
      </c>
      <c r="H696" s="30">
        <v>66.88</v>
      </c>
      <c r="I696" s="30">
        <v>12.11</v>
      </c>
      <c r="J696" s="30">
        <v>15.14</v>
      </c>
      <c r="K696" s="30">
        <v>20.25</v>
      </c>
      <c r="L696" s="30">
        <v>1094.3</v>
      </c>
      <c r="M696" s="30">
        <v>0.44500000000000001</v>
      </c>
      <c r="N696" s="30">
        <v>16.41</v>
      </c>
      <c r="O696" s="30" t="s">
        <v>263</v>
      </c>
      <c r="P696" s="30">
        <v>38</v>
      </c>
      <c r="Q696" s="30">
        <v>178111.45</v>
      </c>
      <c r="R696" s="30">
        <v>1247.6099999999999</v>
      </c>
      <c r="S696" s="30">
        <v>3027.14</v>
      </c>
      <c r="T696" s="30">
        <v>60.85</v>
      </c>
      <c r="U696" s="30">
        <v>90355.83</v>
      </c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</row>
    <row r="697" spans="1:70" s="20" customFormat="1">
      <c r="A697" s="45">
        <v>39</v>
      </c>
      <c r="B697" s="44">
        <v>14</v>
      </c>
      <c r="C697" s="44" t="s">
        <v>543</v>
      </c>
      <c r="D697" s="44" t="s">
        <v>253</v>
      </c>
      <c r="E697" s="44">
        <v>83289.39</v>
      </c>
      <c r="F697" s="44">
        <v>1082.6099999999999</v>
      </c>
      <c r="G697" s="44">
        <v>3016.74</v>
      </c>
      <c r="H697" s="44">
        <v>54.26</v>
      </c>
      <c r="I697" s="44">
        <v>134.24</v>
      </c>
      <c r="J697" s="44">
        <v>66.62</v>
      </c>
      <c r="K697" s="44">
        <v>48.61</v>
      </c>
      <c r="L697" s="44">
        <v>37442.81</v>
      </c>
      <c r="M697" s="44">
        <v>0.246</v>
      </c>
      <c r="N697" s="44">
        <v>135.84</v>
      </c>
      <c r="O697" s="44" t="s">
        <v>214</v>
      </c>
      <c r="P697" s="30">
        <v>0</v>
      </c>
      <c r="Q697" s="44">
        <v>0</v>
      </c>
      <c r="R697" s="44">
        <v>0</v>
      </c>
      <c r="S697" s="44">
        <v>0</v>
      </c>
      <c r="T697" s="44">
        <v>0</v>
      </c>
      <c r="U697" s="44">
        <v>0</v>
      </c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</row>
    <row r="698" spans="1:70" s="40" customFormat="1" ht="15">
      <c r="A698" s="34">
        <v>39</v>
      </c>
      <c r="B698" s="30">
        <v>16</v>
      </c>
      <c r="C698" s="30" t="s">
        <v>543</v>
      </c>
      <c r="D698" s="30" t="s">
        <v>254</v>
      </c>
      <c r="E698" s="30">
        <v>734.59</v>
      </c>
      <c r="F698" s="30">
        <v>1220.93</v>
      </c>
      <c r="G698" s="30">
        <v>3032.69</v>
      </c>
      <c r="H698" s="30">
        <v>74.27</v>
      </c>
      <c r="I698" s="30">
        <v>11.1</v>
      </c>
      <c r="J698" s="30">
        <v>15.14</v>
      </c>
      <c r="K698" s="30">
        <v>20.25</v>
      </c>
      <c r="L698" s="30">
        <v>976.64</v>
      </c>
      <c r="M698" s="30">
        <v>0.40300000000000002</v>
      </c>
      <c r="N698" s="30">
        <v>15.04</v>
      </c>
      <c r="O698" s="30" t="s">
        <v>263</v>
      </c>
      <c r="P698" s="30">
        <v>38</v>
      </c>
      <c r="Q698" s="34">
        <v>178111.45</v>
      </c>
      <c r="R698" s="34">
        <v>1247.6099999999999</v>
      </c>
      <c r="S698" s="34">
        <v>3027.14</v>
      </c>
      <c r="T698" s="34">
        <v>60.85</v>
      </c>
      <c r="U698" s="34">
        <v>90355.83</v>
      </c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  <c r="AZ698" s="24"/>
      <c r="BA698" s="24"/>
      <c r="BB698" s="24"/>
      <c r="BC698" s="24"/>
      <c r="BD698" s="24"/>
      <c r="BE698" s="24"/>
      <c r="BF698" s="24"/>
      <c r="BG698" s="24"/>
      <c r="BH698" s="24"/>
      <c r="BI698" s="24"/>
      <c r="BJ698" s="24"/>
      <c r="BK698" s="24"/>
      <c r="BL698" s="24"/>
      <c r="BM698" s="24"/>
      <c r="BN698" s="24"/>
      <c r="BO698" s="24"/>
      <c r="BP698" s="24"/>
      <c r="BQ698" s="24"/>
      <c r="BR698" s="24"/>
    </row>
    <row r="699" spans="1:70" s="40" customFormat="1" ht="15">
      <c r="A699" s="34">
        <v>39</v>
      </c>
      <c r="B699" s="30">
        <v>18</v>
      </c>
      <c r="C699" s="30" t="s">
        <v>543</v>
      </c>
      <c r="D699" s="30" t="s">
        <v>255</v>
      </c>
      <c r="E699" s="30">
        <v>1704.42</v>
      </c>
      <c r="F699" s="30">
        <v>1243.47</v>
      </c>
      <c r="G699" s="30">
        <v>3054.92</v>
      </c>
      <c r="H699" s="30">
        <v>68.38</v>
      </c>
      <c r="I699" s="30">
        <v>19.18</v>
      </c>
      <c r="J699" s="30">
        <v>21.2</v>
      </c>
      <c r="K699" s="30">
        <v>24.3</v>
      </c>
      <c r="L699" s="30">
        <v>2126.34</v>
      </c>
      <c r="M699" s="30">
        <v>0.32500000000000001</v>
      </c>
      <c r="N699" s="30">
        <v>24.78</v>
      </c>
      <c r="O699" s="30" t="s">
        <v>263</v>
      </c>
      <c r="P699" s="30">
        <v>38</v>
      </c>
      <c r="Q699" s="34">
        <v>178111.45</v>
      </c>
      <c r="R699" s="34">
        <v>1247.6099999999999</v>
      </c>
      <c r="S699" s="34">
        <v>3027.14</v>
      </c>
      <c r="T699" s="34">
        <v>60.85</v>
      </c>
      <c r="U699" s="34">
        <v>90355.83</v>
      </c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V699" s="24"/>
      <c r="AW699" s="24"/>
      <c r="AX699" s="24"/>
      <c r="AY699" s="24"/>
      <c r="AZ699" s="24"/>
      <c r="BA699" s="24"/>
      <c r="BB699" s="24"/>
      <c r="BC699" s="24"/>
      <c r="BD699" s="24"/>
      <c r="BE699" s="24"/>
      <c r="BF699" s="24"/>
      <c r="BG699" s="24"/>
      <c r="BH699" s="24"/>
      <c r="BI699" s="24"/>
      <c r="BJ699" s="24"/>
      <c r="BK699" s="24"/>
      <c r="BL699" s="24"/>
      <c r="BM699" s="24"/>
      <c r="BN699" s="24"/>
      <c r="BO699" s="24"/>
      <c r="BP699" s="24"/>
      <c r="BQ699" s="24"/>
      <c r="BR699" s="24"/>
    </row>
    <row r="700" spans="1:70" s="41" customFormat="1" thickBot="1">
      <c r="A700" s="31">
        <v>39</v>
      </c>
      <c r="B700" s="31">
        <v>20</v>
      </c>
      <c r="C700" s="31" t="s">
        <v>543</v>
      </c>
      <c r="D700" s="31" t="s">
        <v>257</v>
      </c>
      <c r="E700" s="31">
        <v>860.46</v>
      </c>
      <c r="F700" s="31">
        <v>1286.4000000000001</v>
      </c>
      <c r="G700" s="31">
        <v>3044.66</v>
      </c>
      <c r="H700" s="31">
        <v>75.91</v>
      </c>
      <c r="I700" s="31">
        <v>10.09</v>
      </c>
      <c r="J700" s="31">
        <v>17.16</v>
      </c>
      <c r="K700" s="31">
        <v>14.18</v>
      </c>
      <c r="L700" s="31">
        <v>1073.04</v>
      </c>
      <c r="M700" s="31">
        <v>0.40799999999999997</v>
      </c>
      <c r="N700" s="31">
        <v>17.28</v>
      </c>
      <c r="O700" s="31" t="s">
        <v>263</v>
      </c>
      <c r="P700" s="31">
        <v>38</v>
      </c>
      <c r="Q700" s="31">
        <v>178111.45</v>
      </c>
      <c r="R700" s="31">
        <v>1247.6099999999999</v>
      </c>
      <c r="S700" s="31">
        <v>3027.14</v>
      </c>
      <c r="T700" s="31">
        <v>60.85</v>
      </c>
      <c r="U700" s="31">
        <v>90355.83</v>
      </c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  <c r="AT700" s="24"/>
      <c r="AU700" s="24"/>
      <c r="AV700" s="24"/>
      <c r="AW700" s="24"/>
      <c r="AX700" s="24"/>
      <c r="AY700" s="24"/>
      <c r="AZ700" s="24"/>
      <c r="BA700" s="24"/>
      <c r="BB700" s="24"/>
      <c r="BC700" s="24"/>
      <c r="BD700" s="24"/>
      <c r="BE700" s="24"/>
      <c r="BF700" s="24"/>
      <c r="BG700" s="24"/>
      <c r="BH700" s="24"/>
      <c r="BI700" s="24"/>
      <c r="BJ700" s="24"/>
      <c r="BK700" s="24"/>
      <c r="BL700" s="24"/>
      <c r="BM700" s="24"/>
      <c r="BN700" s="24"/>
      <c r="BO700" s="24"/>
      <c r="BP700" s="24"/>
      <c r="BQ700" s="24"/>
      <c r="BR700" s="24"/>
    </row>
    <row r="701" spans="1:70" s="20" customFormat="1">
      <c r="A701" s="47">
        <v>40</v>
      </c>
      <c r="B701" s="44">
        <v>2</v>
      </c>
      <c r="C701" s="44" t="s">
        <v>543</v>
      </c>
      <c r="D701" s="44" t="s">
        <v>245</v>
      </c>
      <c r="E701" s="44">
        <v>6.19</v>
      </c>
      <c r="F701" s="44">
        <v>3532.63</v>
      </c>
      <c r="G701" s="44">
        <v>935.69</v>
      </c>
      <c r="H701" s="44">
        <v>28.36</v>
      </c>
      <c r="I701" s="44">
        <v>1.01</v>
      </c>
      <c r="J701" s="44">
        <v>1.01</v>
      </c>
      <c r="K701" s="44">
        <v>6.08</v>
      </c>
      <c r="L701" s="44">
        <v>26.57</v>
      </c>
      <c r="M701" s="44">
        <v>0.61399999999999999</v>
      </c>
      <c r="N701" s="44">
        <v>4.05</v>
      </c>
      <c r="O701" s="44" t="s">
        <v>203</v>
      </c>
      <c r="P701" s="30">
        <v>0</v>
      </c>
      <c r="Q701" s="44">
        <v>0</v>
      </c>
      <c r="R701" s="44">
        <v>0</v>
      </c>
      <c r="S701" s="44">
        <v>0</v>
      </c>
      <c r="T701" s="44">
        <v>0</v>
      </c>
      <c r="U701" s="44">
        <v>0</v>
      </c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</row>
    <row r="702" spans="1:70" s="40" customFormat="1" ht="15">
      <c r="A702" s="34">
        <v>40</v>
      </c>
      <c r="B702" s="30">
        <v>4</v>
      </c>
      <c r="C702" s="30" t="s">
        <v>543</v>
      </c>
      <c r="D702" s="30" t="s">
        <v>246</v>
      </c>
      <c r="E702" s="30">
        <v>111.43</v>
      </c>
      <c r="F702" s="30">
        <v>3520.77</v>
      </c>
      <c r="G702" s="30">
        <v>973.28</v>
      </c>
      <c r="H702" s="30">
        <v>32.14</v>
      </c>
      <c r="I702" s="30">
        <v>6.06</v>
      </c>
      <c r="J702" s="30">
        <v>6.06</v>
      </c>
      <c r="K702" s="30">
        <v>10.130000000000001</v>
      </c>
      <c r="L702" s="30">
        <v>188.34</v>
      </c>
      <c r="M702" s="30">
        <v>0.59499999999999997</v>
      </c>
      <c r="N702" s="30">
        <v>7.63</v>
      </c>
      <c r="O702" s="30" t="s">
        <v>263</v>
      </c>
      <c r="P702" s="30">
        <v>39</v>
      </c>
      <c r="Q702" s="30">
        <v>42156.43</v>
      </c>
      <c r="R702" s="30">
        <v>3548.18</v>
      </c>
      <c r="S702" s="30">
        <v>967.81</v>
      </c>
      <c r="T702" s="30">
        <v>40.69</v>
      </c>
      <c r="U702" s="30">
        <v>34478.58</v>
      </c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  <c r="AT702" s="24"/>
      <c r="AU702" s="24"/>
      <c r="AV702" s="24"/>
      <c r="AW702" s="24"/>
      <c r="AX702" s="24"/>
      <c r="AY702" s="24"/>
      <c r="AZ702" s="24"/>
      <c r="BA702" s="24"/>
      <c r="BB702" s="24"/>
      <c r="BC702" s="24"/>
      <c r="BD702" s="24"/>
      <c r="BE702" s="24"/>
      <c r="BF702" s="24"/>
      <c r="BG702" s="24"/>
      <c r="BH702" s="24"/>
      <c r="BI702" s="24"/>
      <c r="BJ702" s="24"/>
      <c r="BK702" s="24"/>
      <c r="BL702" s="24"/>
      <c r="BM702" s="24"/>
      <c r="BN702" s="24"/>
      <c r="BO702" s="24"/>
      <c r="BP702" s="24"/>
      <c r="BQ702" s="24"/>
      <c r="BR702" s="24"/>
    </row>
    <row r="703" spans="1:70" s="40" customFormat="1" ht="15">
      <c r="A703" s="34">
        <v>40</v>
      </c>
      <c r="B703" s="30">
        <v>6</v>
      </c>
      <c r="C703" s="30" t="s">
        <v>543</v>
      </c>
      <c r="D703" s="30" t="s">
        <v>247</v>
      </c>
      <c r="E703" s="30">
        <v>191.9</v>
      </c>
      <c r="F703" s="30">
        <v>3516.95</v>
      </c>
      <c r="G703" s="30">
        <v>928.58</v>
      </c>
      <c r="H703" s="30">
        <v>33.520000000000003</v>
      </c>
      <c r="I703" s="30">
        <v>8.07</v>
      </c>
      <c r="J703" s="30">
        <v>7.07</v>
      </c>
      <c r="K703" s="30">
        <v>14.18</v>
      </c>
      <c r="L703" s="30">
        <v>304.92</v>
      </c>
      <c r="M703" s="30">
        <v>0.52800000000000002</v>
      </c>
      <c r="N703" s="30">
        <v>8.92</v>
      </c>
      <c r="O703" s="30" t="s">
        <v>263</v>
      </c>
      <c r="P703" s="30">
        <v>39</v>
      </c>
      <c r="Q703" s="30">
        <v>42156.43</v>
      </c>
      <c r="R703" s="30">
        <v>3548.18</v>
      </c>
      <c r="S703" s="30">
        <v>967.81</v>
      </c>
      <c r="T703" s="30">
        <v>40.69</v>
      </c>
      <c r="U703" s="30">
        <v>34478.58</v>
      </c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4"/>
      <c r="AW703" s="24"/>
      <c r="AX703" s="24"/>
      <c r="AY703" s="24"/>
      <c r="AZ703" s="24"/>
      <c r="BA703" s="24"/>
      <c r="BB703" s="24"/>
      <c r="BC703" s="24"/>
      <c r="BD703" s="24"/>
      <c r="BE703" s="24"/>
      <c r="BF703" s="24"/>
      <c r="BG703" s="24"/>
      <c r="BH703" s="24"/>
      <c r="BI703" s="24"/>
      <c r="BJ703" s="24"/>
      <c r="BK703" s="24"/>
      <c r="BL703" s="24"/>
      <c r="BM703" s="24"/>
      <c r="BN703" s="24"/>
      <c r="BO703" s="24"/>
      <c r="BP703" s="24"/>
      <c r="BQ703" s="24"/>
      <c r="BR703" s="24"/>
    </row>
    <row r="704" spans="1:70" s="40" customFormat="1" ht="15">
      <c r="A704" s="34">
        <v>40</v>
      </c>
      <c r="B704" s="30">
        <v>8</v>
      </c>
      <c r="C704" s="30" t="s">
        <v>543</v>
      </c>
      <c r="D704" s="30" t="s">
        <v>248</v>
      </c>
      <c r="E704" s="30">
        <v>478.72</v>
      </c>
      <c r="F704" s="30">
        <v>3519.86</v>
      </c>
      <c r="G704" s="30">
        <v>959.5</v>
      </c>
      <c r="H704" s="30">
        <v>34.15</v>
      </c>
      <c r="I704" s="30">
        <v>11.1</v>
      </c>
      <c r="J704" s="30">
        <v>13.12</v>
      </c>
      <c r="K704" s="30">
        <v>14.18</v>
      </c>
      <c r="L704" s="30">
        <v>762</v>
      </c>
      <c r="M704" s="30">
        <v>0.38800000000000001</v>
      </c>
      <c r="N704" s="30">
        <v>13.39</v>
      </c>
      <c r="O704" s="30" t="s">
        <v>263</v>
      </c>
      <c r="P704" s="30">
        <v>39</v>
      </c>
      <c r="Q704" s="30">
        <v>42156.43</v>
      </c>
      <c r="R704" s="30">
        <v>3548.18</v>
      </c>
      <c r="S704" s="30">
        <v>967.81</v>
      </c>
      <c r="T704" s="30">
        <v>40.69</v>
      </c>
      <c r="U704" s="30">
        <v>34478.58</v>
      </c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  <c r="AT704" s="24"/>
      <c r="AU704" s="24"/>
      <c r="AV704" s="24"/>
      <c r="AW704" s="24"/>
      <c r="AX704" s="24"/>
      <c r="AY704" s="24"/>
      <c r="AZ704" s="24"/>
      <c r="BA704" s="24"/>
      <c r="BB704" s="24"/>
      <c r="BC704" s="24"/>
      <c r="BD704" s="24"/>
      <c r="BE704" s="24"/>
      <c r="BF704" s="24"/>
      <c r="BG704" s="24"/>
      <c r="BH704" s="24"/>
      <c r="BI704" s="24"/>
      <c r="BJ704" s="24"/>
      <c r="BK704" s="24"/>
      <c r="BL704" s="24"/>
      <c r="BM704" s="24"/>
      <c r="BN704" s="24"/>
      <c r="BO704" s="24"/>
      <c r="BP704" s="24"/>
      <c r="BQ704" s="24"/>
      <c r="BR704" s="24"/>
    </row>
    <row r="705" spans="1:70" s="40" customFormat="1" ht="15">
      <c r="A705" s="34">
        <v>40</v>
      </c>
      <c r="B705" s="30">
        <v>10</v>
      </c>
      <c r="C705" s="30" t="s">
        <v>543</v>
      </c>
      <c r="D705" s="30" t="s">
        <v>250</v>
      </c>
      <c r="E705" s="30">
        <v>1172.04</v>
      </c>
      <c r="F705" s="30">
        <v>3504.57</v>
      </c>
      <c r="G705" s="30">
        <v>961.23</v>
      </c>
      <c r="H705" s="30">
        <v>37.799999999999997</v>
      </c>
      <c r="I705" s="30">
        <v>14.13</v>
      </c>
      <c r="J705" s="30">
        <v>16.149999999999999</v>
      </c>
      <c r="K705" s="30">
        <v>18.23</v>
      </c>
      <c r="L705" s="30">
        <v>1217.2</v>
      </c>
      <c r="M705" s="30">
        <v>0.442</v>
      </c>
      <c r="N705" s="30">
        <v>19.309999999999999</v>
      </c>
      <c r="O705" s="30" t="s">
        <v>263</v>
      </c>
      <c r="P705" s="30">
        <v>39</v>
      </c>
      <c r="Q705" s="30">
        <v>42156.43</v>
      </c>
      <c r="R705" s="30">
        <v>3548.18</v>
      </c>
      <c r="S705" s="30">
        <v>967.81</v>
      </c>
      <c r="T705" s="30">
        <v>40.69</v>
      </c>
      <c r="U705" s="30">
        <v>34478.58</v>
      </c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  <c r="AT705" s="24"/>
      <c r="AU705" s="24"/>
      <c r="AV705" s="24"/>
      <c r="AW705" s="24"/>
      <c r="AX705" s="24"/>
      <c r="AY705" s="24"/>
      <c r="AZ705" s="24"/>
      <c r="BA705" s="24"/>
      <c r="BB705" s="24"/>
      <c r="BC705" s="24"/>
      <c r="BD705" s="24"/>
      <c r="BE705" s="24"/>
      <c r="BF705" s="24"/>
      <c r="BG705" s="24"/>
      <c r="BH705" s="24"/>
      <c r="BI705" s="24"/>
      <c r="BJ705" s="24"/>
      <c r="BK705" s="24"/>
      <c r="BL705" s="24"/>
      <c r="BM705" s="24"/>
      <c r="BN705" s="24"/>
      <c r="BO705" s="24"/>
      <c r="BP705" s="24"/>
      <c r="BQ705" s="24"/>
      <c r="BR705" s="24"/>
    </row>
    <row r="706" spans="1:70" s="40" customFormat="1" ht="15">
      <c r="A706" s="34">
        <v>40</v>
      </c>
      <c r="B706" s="30">
        <v>12</v>
      </c>
      <c r="C706" s="30" t="s">
        <v>543</v>
      </c>
      <c r="D706" s="30" t="s">
        <v>252</v>
      </c>
      <c r="E706" s="30">
        <v>191.9</v>
      </c>
      <c r="F706" s="30">
        <v>3510.9</v>
      </c>
      <c r="G706" s="30">
        <v>973.03</v>
      </c>
      <c r="H706" s="30">
        <v>44.8</v>
      </c>
      <c r="I706" s="30">
        <v>8.07</v>
      </c>
      <c r="J706" s="30">
        <v>7.07</v>
      </c>
      <c r="K706" s="30">
        <v>14.18</v>
      </c>
      <c r="L706" s="30">
        <v>334.17</v>
      </c>
      <c r="M706" s="30">
        <v>0.48099999999999998</v>
      </c>
      <c r="N706" s="30">
        <v>11.48</v>
      </c>
      <c r="O706" s="30" t="s">
        <v>263</v>
      </c>
      <c r="P706" s="30">
        <v>39</v>
      </c>
      <c r="Q706" s="30">
        <v>42156.43</v>
      </c>
      <c r="R706" s="30">
        <v>3548.18</v>
      </c>
      <c r="S706" s="30">
        <v>967.81</v>
      </c>
      <c r="T706" s="30">
        <v>40.69</v>
      </c>
      <c r="U706" s="30">
        <v>34478.58</v>
      </c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  <c r="AZ706" s="24"/>
      <c r="BA706" s="24"/>
      <c r="BB706" s="24"/>
      <c r="BC706" s="24"/>
      <c r="BD706" s="24"/>
      <c r="BE706" s="24"/>
      <c r="BF706" s="24"/>
      <c r="BG706" s="24"/>
      <c r="BH706" s="24"/>
      <c r="BI706" s="24"/>
      <c r="BJ706" s="24"/>
      <c r="BK706" s="24"/>
      <c r="BL706" s="24"/>
      <c r="BM706" s="24"/>
      <c r="BN706" s="24"/>
      <c r="BO706" s="24"/>
      <c r="BP706" s="24"/>
      <c r="BQ706" s="24"/>
      <c r="BR706" s="24"/>
    </row>
    <row r="707" spans="1:70" s="40" customFormat="1" ht="15">
      <c r="A707" s="34">
        <v>40</v>
      </c>
      <c r="B707" s="30">
        <v>14</v>
      </c>
      <c r="C707" s="30" t="s">
        <v>543</v>
      </c>
      <c r="D707" s="30" t="s">
        <v>253</v>
      </c>
      <c r="E707" s="30">
        <v>150.63</v>
      </c>
      <c r="F707" s="30">
        <v>3526.44</v>
      </c>
      <c r="G707" s="30">
        <v>978.18</v>
      </c>
      <c r="H707" s="30">
        <v>57.02</v>
      </c>
      <c r="I707" s="30">
        <v>7.07</v>
      </c>
      <c r="J707" s="30">
        <v>8.08</v>
      </c>
      <c r="K707" s="30">
        <v>12.15</v>
      </c>
      <c r="L707" s="30">
        <v>263.56</v>
      </c>
      <c r="M707" s="30">
        <v>0.51900000000000002</v>
      </c>
      <c r="N707" s="30">
        <v>8.69</v>
      </c>
      <c r="O707" s="30" t="s">
        <v>263</v>
      </c>
      <c r="P707" s="30">
        <v>39</v>
      </c>
      <c r="Q707" s="30">
        <v>42156.43</v>
      </c>
      <c r="R707" s="30">
        <v>3548.18</v>
      </c>
      <c r="S707" s="30">
        <v>967.81</v>
      </c>
      <c r="T707" s="30">
        <v>40.69</v>
      </c>
      <c r="U707" s="30">
        <v>34478.58</v>
      </c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  <c r="BH707" s="24"/>
      <c r="BI707" s="24"/>
      <c r="BJ707" s="24"/>
      <c r="BK707" s="24"/>
      <c r="BL707" s="24"/>
      <c r="BM707" s="24"/>
      <c r="BN707" s="24"/>
      <c r="BO707" s="24"/>
      <c r="BP707" s="24"/>
      <c r="BQ707" s="24"/>
      <c r="BR707" s="24"/>
    </row>
    <row r="708" spans="1:70" s="20" customFormat="1">
      <c r="A708" s="45">
        <v>40</v>
      </c>
      <c r="B708" s="44">
        <v>16</v>
      </c>
      <c r="C708" s="44" t="s">
        <v>543</v>
      </c>
      <c r="D708" s="44" t="s">
        <v>254</v>
      </c>
      <c r="E708" s="44">
        <v>152.69999999999999</v>
      </c>
      <c r="F708" s="44">
        <v>3541.66</v>
      </c>
      <c r="G708" s="44">
        <v>1001.48</v>
      </c>
      <c r="H708" s="44">
        <v>56.63</v>
      </c>
      <c r="I708" s="44">
        <v>7.07</v>
      </c>
      <c r="J708" s="44">
        <v>10.09</v>
      </c>
      <c r="K708" s="44">
        <v>10.130000000000001</v>
      </c>
      <c r="L708" s="44">
        <v>302.91000000000003</v>
      </c>
      <c r="M708" s="44">
        <v>0.45600000000000002</v>
      </c>
      <c r="N708" s="44">
        <v>9.52</v>
      </c>
      <c r="O708" s="45" t="s">
        <v>203</v>
      </c>
      <c r="P708" s="30">
        <v>0</v>
      </c>
      <c r="Q708" s="44">
        <v>0</v>
      </c>
      <c r="R708" s="44">
        <v>0</v>
      </c>
      <c r="S708" s="44">
        <v>0</v>
      </c>
      <c r="T708" s="44">
        <v>0</v>
      </c>
      <c r="U708" s="44">
        <v>0</v>
      </c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</row>
    <row r="709" spans="1:70" s="20" customFormat="1">
      <c r="A709" s="45">
        <v>40</v>
      </c>
      <c r="B709" s="44">
        <v>18</v>
      </c>
      <c r="C709" s="44" t="s">
        <v>543</v>
      </c>
      <c r="D709" s="44" t="s">
        <v>255</v>
      </c>
      <c r="E709" s="44">
        <v>280.63</v>
      </c>
      <c r="F709" s="44">
        <v>3574.02</v>
      </c>
      <c r="G709" s="44">
        <v>999.38</v>
      </c>
      <c r="H709" s="44">
        <v>51.99</v>
      </c>
      <c r="I709" s="44">
        <v>10.09</v>
      </c>
      <c r="J709" s="44">
        <v>11.1</v>
      </c>
      <c r="K709" s="44">
        <v>12.15</v>
      </c>
      <c r="L709" s="44">
        <v>494.48</v>
      </c>
      <c r="M709" s="44">
        <v>0.41899999999999998</v>
      </c>
      <c r="N709" s="44">
        <v>11.94</v>
      </c>
      <c r="O709" s="45" t="s">
        <v>203</v>
      </c>
      <c r="P709" s="30">
        <v>0</v>
      </c>
      <c r="Q709" s="44">
        <v>0</v>
      </c>
      <c r="R709" s="44">
        <v>0</v>
      </c>
      <c r="S709" s="44">
        <v>0</v>
      </c>
      <c r="T709" s="44">
        <v>0</v>
      </c>
      <c r="U709" s="44">
        <v>0</v>
      </c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</row>
    <row r="710" spans="1:70" s="20" customFormat="1">
      <c r="A710" s="45">
        <v>40</v>
      </c>
      <c r="B710" s="44">
        <v>20</v>
      </c>
      <c r="C710" s="44" t="s">
        <v>543</v>
      </c>
      <c r="D710" s="44" t="s">
        <v>257</v>
      </c>
      <c r="E710" s="44">
        <v>266.19</v>
      </c>
      <c r="F710" s="44">
        <v>3550.8</v>
      </c>
      <c r="G710" s="44">
        <v>1035.72</v>
      </c>
      <c r="H710" s="44">
        <v>65.69</v>
      </c>
      <c r="I710" s="44">
        <v>12.11</v>
      </c>
      <c r="J710" s="44">
        <v>11.1</v>
      </c>
      <c r="K710" s="44">
        <v>16.2</v>
      </c>
      <c r="L710" s="44">
        <v>544.91999999999996</v>
      </c>
      <c r="M710" s="44">
        <v>0.36699999999999999</v>
      </c>
      <c r="N710" s="44">
        <v>13.01</v>
      </c>
      <c r="O710" s="45" t="s">
        <v>203</v>
      </c>
      <c r="P710" s="30">
        <v>0</v>
      </c>
      <c r="Q710" s="44">
        <v>0</v>
      </c>
      <c r="R710" s="44">
        <v>0</v>
      </c>
      <c r="S710" s="44">
        <v>0</v>
      </c>
      <c r="T710" s="44">
        <v>0</v>
      </c>
      <c r="U710" s="44">
        <v>0</v>
      </c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</row>
    <row r="711" spans="1:70" s="20" customFormat="1">
      <c r="A711" s="45">
        <v>40</v>
      </c>
      <c r="B711" s="44">
        <v>22</v>
      </c>
      <c r="C711" s="44" t="s">
        <v>543</v>
      </c>
      <c r="D711" s="44" t="s">
        <v>258</v>
      </c>
      <c r="E711" s="44">
        <v>398.25</v>
      </c>
      <c r="F711" s="44">
        <v>3564.29</v>
      </c>
      <c r="G711" s="44">
        <v>1063.76</v>
      </c>
      <c r="H711" s="44">
        <v>66.87</v>
      </c>
      <c r="I711" s="44">
        <v>13.12</v>
      </c>
      <c r="J711" s="44">
        <v>10.09</v>
      </c>
      <c r="K711" s="44">
        <v>18.23</v>
      </c>
      <c r="L711" s="44">
        <v>660.5</v>
      </c>
      <c r="M711" s="44">
        <v>0.39600000000000002</v>
      </c>
      <c r="N711" s="44">
        <v>15.11</v>
      </c>
      <c r="O711" s="45" t="s">
        <v>203</v>
      </c>
      <c r="P711" s="30">
        <v>0</v>
      </c>
      <c r="Q711" s="44">
        <v>0</v>
      </c>
      <c r="R711" s="44">
        <v>0</v>
      </c>
      <c r="S711" s="44">
        <v>0</v>
      </c>
      <c r="T711" s="44">
        <v>0</v>
      </c>
      <c r="U711" s="44">
        <v>0</v>
      </c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</row>
    <row r="712" spans="1:70" s="20" customFormat="1">
      <c r="A712" s="45">
        <v>40</v>
      </c>
      <c r="B712" s="44">
        <v>24</v>
      </c>
      <c r="C712" s="44" t="s">
        <v>543</v>
      </c>
      <c r="D712" s="44" t="s">
        <v>308</v>
      </c>
      <c r="E712" s="44">
        <v>951.25</v>
      </c>
      <c r="F712" s="44">
        <v>3617.01</v>
      </c>
      <c r="G712" s="44">
        <v>1032.71</v>
      </c>
      <c r="H712" s="44">
        <v>68.36</v>
      </c>
      <c r="I712" s="44">
        <v>23.21</v>
      </c>
      <c r="J712" s="44">
        <v>10.09</v>
      </c>
      <c r="K712" s="44">
        <v>26.33</v>
      </c>
      <c r="L712" s="44">
        <v>1584.07</v>
      </c>
      <c r="M712" s="44">
        <v>0.29499999999999998</v>
      </c>
      <c r="N712" s="44">
        <v>28.8</v>
      </c>
      <c r="O712" s="45" t="s">
        <v>203</v>
      </c>
      <c r="P712" s="30">
        <v>0</v>
      </c>
      <c r="Q712" s="44">
        <v>0</v>
      </c>
      <c r="R712" s="44">
        <v>0</v>
      </c>
      <c r="S712" s="44">
        <v>0</v>
      </c>
      <c r="T712" s="44">
        <v>0</v>
      </c>
      <c r="U712" s="44">
        <v>0</v>
      </c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</row>
    <row r="713" spans="1:70" s="5" customFormat="1" ht="17" thickBot="1">
      <c r="A713" s="46">
        <v>40</v>
      </c>
      <c r="B713" s="46">
        <v>2</v>
      </c>
      <c r="C713" s="46" t="s">
        <v>543</v>
      </c>
      <c r="D713" s="46" t="s">
        <v>245</v>
      </c>
      <c r="E713" s="46">
        <v>503.48</v>
      </c>
      <c r="F713" s="46">
        <v>3654.8</v>
      </c>
      <c r="G713" s="46">
        <v>1105.0999999999999</v>
      </c>
      <c r="H713" s="46">
        <v>64.03</v>
      </c>
      <c r="I713" s="46">
        <v>12.11</v>
      </c>
      <c r="J713" s="46">
        <v>14.13</v>
      </c>
      <c r="K713" s="46">
        <v>16.2</v>
      </c>
      <c r="L713" s="46">
        <v>786.78</v>
      </c>
      <c r="M713" s="46">
        <v>0.38900000000000001</v>
      </c>
      <c r="N713" s="46">
        <v>18.68</v>
      </c>
      <c r="O713" s="46" t="s">
        <v>203</v>
      </c>
      <c r="P713" s="46">
        <v>0</v>
      </c>
      <c r="Q713" s="46">
        <v>0</v>
      </c>
      <c r="R713" s="46">
        <v>0</v>
      </c>
      <c r="S713" s="46"/>
      <c r="T713" s="46">
        <v>0</v>
      </c>
      <c r="U713" s="46">
        <v>0</v>
      </c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</row>
    <row r="714" spans="1:70" s="20" customFormat="1">
      <c r="A714" s="45">
        <v>41</v>
      </c>
      <c r="B714" s="44">
        <v>2</v>
      </c>
      <c r="C714" s="44" t="s">
        <v>543</v>
      </c>
      <c r="D714" s="44" t="s">
        <v>245</v>
      </c>
      <c r="E714" s="44">
        <v>749.04</v>
      </c>
      <c r="F714" s="44">
        <v>4251.17</v>
      </c>
      <c r="G714" s="44">
        <v>2595.6</v>
      </c>
      <c r="H714" s="44">
        <v>33.54</v>
      </c>
      <c r="I714" s="44">
        <v>12.11</v>
      </c>
      <c r="J714" s="44">
        <v>20.190000000000001</v>
      </c>
      <c r="K714" s="44">
        <v>18.23</v>
      </c>
      <c r="L714" s="44">
        <v>1004.98</v>
      </c>
      <c r="M714" s="44">
        <v>0.39700000000000002</v>
      </c>
      <c r="N714" s="44">
        <v>24.68</v>
      </c>
      <c r="O714" s="44" t="s">
        <v>203</v>
      </c>
      <c r="P714" s="30">
        <v>0</v>
      </c>
      <c r="Q714" s="44">
        <v>0</v>
      </c>
      <c r="R714" s="44">
        <v>0</v>
      </c>
      <c r="S714" s="44">
        <v>0</v>
      </c>
      <c r="T714" s="44">
        <v>0</v>
      </c>
      <c r="U714" s="44">
        <v>0</v>
      </c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</row>
    <row r="715" spans="1:70" s="20" customFormat="1">
      <c r="A715" s="45">
        <v>41</v>
      </c>
      <c r="B715" s="44">
        <v>4</v>
      </c>
      <c r="C715" s="44" t="s">
        <v>543</v>
      </c>
      <c r="D715" s="44" t="s">
        <v>246</v>
      </c>
      <c r="E715" s="44">
        <v>220.79</v>
      </c>
      <c r="F715" s="44">
        <v>4160.34</v>
      </c>
      <c r="G715" s="44">
        <v>2491.17</v>
      </c>
      <c r="H715" s="44">
        <v>62.94</v>
      </c>
      <c r="I715" s="44">
        <v>7.07</v>
      </c>
      <c r="J715" s="44">
        <v>7.07</v>
      </c>
      <c r="K715" s="44">
        <v>14.18</v>
      </c>
      <c r="L715" s="44">
        <v>361.47</v>
      </c>
      <c r="M715" s="44">
        <v>0.48899999999999999</v>
      </c>
      <c r="N715" s="44">
        <v>13.5</v>
      </c>
      <c r="O715" s="44" t="s">
        <v>203</v>
      </c>
      <c r="P715" s="30">
        <v>0</v>
      </c>
      <c r="Q715" s="44">
        <v>0</v>
      </c>
      <c r="R715" s="44">
        <v>0</v>
      </c>
      <c r="S715" s="44">
        <v>0</v>
      </c>
      <c r="T715" s="44">
        <v>0</v>
      </c>
      <c r="U715" s="44">
        <v>0</v>
      </c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</row>
    <row r="716" spans="1:70" s="40" customFormat="1" ht="15">
      <c r="A716" s="34">
        <v>41</v>
      </c>
      <c r="B716" s="30">
        <v>6</v>
      </c>
      <c r="C716" s="30" t="s">
        <v>543</v>
      </c>
      <c r="D716" s="30" t="s">
        <v>247</v>
      </c>
      <c r="E716" s="30">
        <v>629.35</v>
      </c>
      <c r="F716" s="30">
        <v>4158.0200000000004</v>
      </c>
      <c r="G716" s="30">
        <v>2613.09</v>
      </c>
      <c r="H716" s="30">
        <v>50.95</v>
      </c>
      <c r="I716" s="30">
        <v>16.149999999999999</v>
      </c>
      <c r="J716" s="30">
        <v>13.12</v>
      </c>
      <c r="K716" s="30">
        <v>16.2</v>
      </c>
      <c r="L716" s="30">
        <v>1089.49</v>
      </c>
      <c r="M716" s="30">
        <v>0.32600000000000001</v>
      </c>
      <c r="N716" s="30">
        <v>16.28</v>
      </c>
      <c r="O716" s="30" t="s">
        <v>263</v>
      </c>
      <c r="P716" s="30">
        <v>40</v>
      </c>
      <c r="Q716" s="30">
        <v>42121.36</v>
      </c>
      <c r="R716" s="30">
        <v>4162.9799999999996</v>
      </c>
      <c r="S716" s="30">
        <v>2623.44</v>
      </c>
      <c r="T716" s="30">
        <v>56.04</v>
      </c>
      <c r="U716" s="30">
        <v>21211.95</v>
      </c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  <c r="AZ716" s="24"/>
      <c r="BA716" s="24"/>
      <c r="BB716" s="24"/>
      <c r="BC716" s="24"/>
      <c r="BD716" s="24"/>
      <c r="BE716" s="24"/>
      <c r="BF716" s="24"/>
      <c r="BG716" s="24"/>
      <c r="BH716" s="24"/>
      <c r="BI716" s="24"/>
      <c r="BJ716" s="24"/>
      <c r="BK716" s="24"/>
      <c r="BL716" s="24"/>
      <c r="BM716" s="24"/>
      <c r="BN716" s="24"/>
      <c r="BO716" s="24"/>
      <c r="BP716" s="24"/>
      <c r="BQ716" s="24"/>
      <c r="BR716" s="24"/>
    </row>
    <row r="717" spans="1:70" s="40" customFormat="1" ht="15">
      <c r="A717" s="34">
        <v>41</v>
      </c>
      <c r="B717" s="30">
        <v>8</v>
      </c>
      <c r="C717" s="30" t="s">
        <v>543</v>
      </c>
      <c r="D717" s="30" t="s">
        <v>248</v>
      </c>
      <c r="E717" s="30">
        <v>427.14</v>
      </c>
      <c r="F717" s="30">
        <v>4142.3500000000004</v>
      </c>
      <c r="G717" s="30">
        <v>2602.4499999999998</v>
      </c>
      <c r="H717" s="30">
        <v>65.150000000000006</v>
      </c>
      <c r="I717" s="30">
        <v>12.11</v>
      </c>
      <c r="J717" s="30">
        <v>12.11</v>
      </c>
      <c r="K717" s="30">
        <v>14.18</v>
      </c>
      <c r="L717" s="30">
        <v>631.39</v>
      </c>
      <c r="M717" s="30">
        <v>0.434</v>
      </c>
      <c r="N717" s="30">
        <v>14.88</v>
      </c>
      <c r="O717" s="30" t="s">
        <v>263</v>
      </c>
      <c r="P717" s="30">
        <v>40</v>
      </c>
      <c r="Q717" s="30">
        <v>42121.36</v>
      </c>
      <c r="R717" s="30">
        <v>4162.9799999999996</v>
      </c>
      <c r="S717" s="30">
        <v>2623.44</v>
      </c>
      <c r="T717" s="30">
        <v>56.04</v>
      </c>
      <c r="U717" s="30">
        <v>21211.95</v>
      </c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  <c r="AZ717" s="24"/>
      <c r="BA717" s="24"/>
      <c r="BB717" s="24"/>
      <c r="BC717" s="24"/>
      <c r="BD717" s="24"/>
      <c r="BE717" s="24"/>
      <c r="BF717" s="24"/>
      <c r="BG717" s="24"/>
      <c r="BH717" s="24"/>
      <c r="BI717" s="24"/>
      <c r="BJ717" s="24"/>
      <c r="BK717" s="24"/>
      <c r="BL717" s="24"/>
      <c r="BM717" s="24"/>
      <c r="BN717" s="24"/>
      <c r="BO717" s="24"/>
      <c r="BP717" s="24"/>
      <c r="BQ717" s="24"/>
      <c r="BR717" s="24"/>
    </row>
    <row r="718" spans="1:70" s="20" customFormat="1">
      <c r="A718" s="45">
        <v>41</v>
      </c>
      <c r="B718" s="44">
        <v>10</v>
      </c>
      <c r="C718" s="44" t="s">
        <v>543</v>
      </c>
      <c r="D718" s="44" t="s">
        <v>250</v>
      </c>
      <c r="E718" s="44">
        <v>1153.47</v>
      </c>
      <c r="F718" s="44">
        <v>4176.47</v>
      </c>
      <c r="G718" s="44">
        <v>2584.36</v>
      </c>
      <c r="H718" s="44">
        <v>59.42</v>
      </c>
      <c r="I718" s="44">
        <v>15.14</v>
      </c>
      <c r="J718" s="44">
        <v>16.149999999999999</v>
      </c>
      <c r="K718" s="44">
        <v>22.28</v>
      </c>
      <c r="L718" s="44">
        <v>1465.38</v>
      </c>
      <c r="M718" s="44">
        <v>0.36299999999999999</v>
      </c>
      <c r="N718" s="44">
        <v>19.97</v>
      </c>
      <c r="O718" s="44" t="s">
        <v>203</v>
      </c>
      <c r="P718" s="30">
        <v>0</v>
      </c>
      <c r="Q718" s="44">
        <v>0</v>
      </c>
      <c r="R718" s="44">
        <v>0</v>
      </c>
      <c r="S718" s="44">
        <v>0</v>
      </c>
      <c r="T718" s="44">
        <v>0</v>
      </c>
      <c r="U718" s="44">
        <v>0</v>
      </c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</row>
    <row r="719" spans="1:70" s="20" customFormat="1">
      <c r="A719" s="45">
        <v>41</v>
      </c>
      <c r="B719" s="44">
        <v>12</v>
      </c>
      <c r="C719" s="44" t="s">
        <v>543</v>
      </c>
      <c r="D719" s="44" t="s">
        <v>252</v>
      </c>
      <c r="E719" s="44">
        <v>229.04</v>
      </c>
      <c r="F719" s="44">
        <v>4154.4399999999996</v>
      </c>
      <c r="G719" s="44">
        <v>2498.46</v>
      </c>
      <c r="H719" s="44">
        <v>61.55</v>
      </c>
      <c r="I719" s="44">
        <v>7.07</v>
      </c>
      <c r="J719" s="44">
        <v>7.07</v>
      </c>
      <c r="K719" s="44">
        <v>14.18</v>
      </c>
      <c r="L719" s="44">
        <v>376.32</v>
      </c>
      <c r="M719" s="44">
        <v>0.48099999999999998</v>
      </c>
      <c r="N719" s="44">
        <v>11.8</v>
      </c>
      <c r="O719" s="44" t="s">
        <v>203</v>
      </c>
      <c r="P719" s="30">
        <v>0</v>
      </c>
      <c r="Q719" s="44">
        <v>0</v>
      </c>
      <c r="R719" s="44">
        <v>0</v>
      </c>
      <c r="S719" s="44">
        <v>0</v>
      </c>
      <c r="T719" s="44">
        <v>0</v>
      </c>
      <c r="U719" s="44">
        <v>0</v>
      </c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</row>
    <row r="720" spans="1:70" s="5" customFormat="1" ht="17" thickBot="1">
      <c r="A720" s="46">
        <v>41</v>
      </c>
      <c r="B720" s="46">
        <v>14</v>
      </c>
      <c r="C720" s="46" t="s">
        <v>543</v>
      </c>
      <c r="D720" s="46" t="s">
        <v>253</v>
      </c>
      <c r="E720" s="46">
        <v>839.83</v>
      </c>
      <c r="F720" s="46">
        <v>4137.13</v>
      </c>
      <c r="G720" s="46">
        <v>2578.44</v>
      </c>
      <c r="H720" s="46">
        <v>65.75</v>
      </c>
      <c r="I720" s="46">
        <v>17.16</v>
      </c>
      <c r="J720" s="46">
        <v>12.11</v>
      </c>
      <c r="K720" s="46">
        <v>22.28</v>
      </c>
      <c r="L720" s="46">
        <v>1337.9</v>
      </c>
      <c r="M720" s="46">
        <v>0.32200000000000001</v>
      </c>
      <c r="N720" s="46">
        <v>20.83</v>
      </c>
      <c r="O720" s="46" t="s">
        <v>203</v>
      </c>
      <c r="P720" s="46">
        <v>0</v>
      </c>
      <c r="Q720" s="46">
        <v>0</v>
      </c>
      <c r="R720" s="46">
        <v>0</v>
      </c>
      <c r="S720" s="46">
        <v>0</v>
      </c>
      <c r="T720" s="46">
        <v>0</v>
      </c>
      <c r="U720" s="46">
        <v>0</v>
      </c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</row>
    <row r="721" spans="1:70" s="7" customFormat="1" ht="17" thickBot="1">
      <c r="A721" s="43">
        <v>42</v>
      </c>
      <c r="B721" s="43">
        <v>2</v>
      </c>
      <c r="C721" s="43" t="s">
        <v>543</v>
      </c>
      <c r="D721" s="43" t="s">
        <v>235</v>
      </c>
      <c r="E721" s="43">
        <v>342.53</v>
      </c>
      <c r="F721" s="43">
        <v>4162.93</v>
      </c>
      <c r="G721" s="43">
        <v>2615.54</v>
      </c>
      <c r="H721" s="43">
        <v>54.64</v>
      </c>
      <c r="I721" s="43">
        <v>8.07</v>
      </c>
      <c r="J721" s="43">
        <v>7.07</v>
      </c>
      <c r="K721" s="43">
        <v>14.18</v>
      </c>
      <c r="L721" s="43">
        <v>340.35</v>
      </c>
      <c r="M721" s="43">
        <v>0.69599999999999995</v>
      </c>
      <c r="N721" s="43">
        <v>13.16</v>
      </c>
      <c r="O721" s="43" t="s">
        <v>263</v>
      </c>
      <c r="P721" s="29">
        <v>40</v>
      </c>
      <c r="Q721" s="29">
        <v>42121.36</v>
      </c>
      <c r="R721" s="29">
        <v>4162.9799999999996</v>
      </c>
      <c r="S721" s="29">
        <v>2623.44</v>
      </c>
      <c r="T721" s="29">
        <v>56.04</v>
      </c>
      <c r="U721" s="43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</row>
    <row r="722" spans="1:70" s="20" customFormat="1">
      <c r="A722" s="47">
        <v>43</v>
      </c>
      <c r="B722" s="44">
        <v>2</v>
      </c>
      <c r="C722" s="44" t="s">
        <v>545</v>
      </c>
      <c r="D722" s="44" t="s">
        <v>235</v>
      </c>
      <c r="E722" s="44">
        <v>207.43</v>
      </c>
      <c r="F722" s="44">
        <v>1517.46</v>
      </c>
      <c r="G722" s="44">
        <v>1182.49</v>
      </c>
      <c r="H722" s="44">
        <v>1.84</v>
      </c>
      <c r="I722" s="44">
        <v>10.1</v>
      </c>
      <c r="J722" s="44">
        <v>9.09</v>
      </c>
      <c r="K722" s="44">
        <v>9.8800000000000008</v>
      </c>
      <c r="L722" s="44">
        <v>384.13</v>
      </c>
      <c r="M722" s="44">
        <v>0.441</v>
      </c>
      <c r="N722" s="44">
        <v>10.39</v>
      </c>
      <c r="O722" s="45" t="s">
        <v>203</v>
      </c>
      <c r="P722" s="30">
        <v>0</v>
      </c>
      <c r="Q722" s="44">
        <v>0</v>
      </c>
      <c r="R722" s="44">
        <v>0</v>
      </c>
      <c r="S722" s="44">
        <v>0</v>
      </c>
      <c r="T722" s="44">
        <v>0</v>
      </c>
      <c r="U722" s="44">
        <v>0</v>
      </c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</row>
    <row r="723" spans="1:70" s="20" customFormat="1">
      <c r="A723" s="45">
        <v>43</v>
      </c>
      <c r="B723" s="44">
        <v>4</v>
      </c>
      <c r="C723" s="44" t="s">
        <v>545</v>
      </c>
      <c r="D723" s="44" t="s">
        <v>394</v>
      </c>
      <c r="E723" s="44">
        <v>668.62</v>
      </c>
      <c r="F723" s="44">
        <v>1515.43</v>
      </c>
      <c r="G723" s="44">
        <v>1214.3399999999999</v>
      </c>
      <c r="H723" s="44">
        <v>4.18</v>
      </c>
      <c r="I723" s="44">
        <v>12.11</v>
      </c>
      <c r="J723" s="44">
        <v>12.11</v>
      </c>
      <c r="K723" s="44">
        <v>15.81</v>
      </c>
      <c r="L723" s="44">
        <v>812.2</v>
      </c>
      <c r="M723" s="44">
        <v>0.45500000000000002</v>
      </c>
      <c r="N723" s="44">
        <v>13.52</v>
      </c>
      <c r="O723" s="45" t="s">
        <v>203</v>
      </c>
      <c r="P723" s="30">
        <v>0</v>
      </c>
      <c r="Q723" s="44">
        <v>0</v>
      </c>
      <c r="R723" s="44">
        <v>0</v>
      </c>
      <c r="S723" s="44">
        <v>0</v>
      </c>
      <c r="T723" s="44">
        <v>0</v>
      </c>
      <c r="U723" s="44">
        <v>0</v>
      </c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</row>
    <row r="724" spans="1:70" s="20" customFormat="1">
      <c r="A724" s="45">
        <v>43</v>
      </c>
      <c r="B724" s="44">
        <v>6</v>
      </c>
      <c r="C724" s="44" t="s">
        <v>545</v>
      </c>
      <c r="D724" s="44" t="s">
        <v>233</v>
      </c>
      <c r="E724" s="44">
        <v>783.41</v>
      </c>
      <c r="F724" s="44">
        <v>1506.74</v>
      </c>
      <c r="G724" s="44">
        <v>1184.54</v>
      </c>
      <c r="H724" s="44">
        <v>3.87</v>
      </c>
      <c r="I724" s="44">
        <v>16.149999999999999</v>
      </c>
      <c r="J724" s="44">
        <v>16.149999999999999</v>
      </c>
      <c r="K724" s="44">
        <v>15.81</v>
      </c>
      <c r="L724" s="44">
        <v>1139.6300000000001</v>
      </c>
      <c r="M724" s="44">
        <v>0.36099999999999999</v>
      </c>
      <c r="N724" s="44">
        <v>18.62</v>
      </c>
      <c r="O724" s="44" t="s">
        <v>203</v>
      </c>
      <c r="P724" s="30">
        <v>0</v>
      </c>
      <c r="Q724" s="44">
        <v>0</v>
      </c>
      <c r="R724" s="44">
        <v>0</v>
      </c>
      <c r="S724" s="44">
        <v>0</v>
      </c>
      <c r="T724" s="44">
        <v>0</v>
      </c>
      <c r="U724" s="44">
        <v>0</v>
      </c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</row>
    <row r="725" spans="1:70" s="20" customFormat="1">
      <c r="A725" s="45">
        <v>43</v>
      </c>
      <c r="B725" s="44">
        <v>8</v>
      </c>
      <c r="C725" s="44" t="s">
        <v>545</v>
      </c>
      <c r="D725" s="44" t="s">
        <v>234</v>
      </c>
      <c r="E725" s="44">
        <v>140.97</v>
      </c>
      <c r="F725" s="44">
        <v>1478.87</v>
      </c>
      <c r="G725" s="44">
        <v>1207.43</v>
      </c>
      <c r="H725" s="44">
        <v>8.64</v>
      </c>
      <c r="I725" s="44">
        <v>7.07</v>
      </c>
      <c r="J725" s="44">
        <v>7.07</v>
      </c>
      <c r="K725" s="44">
        <v>15.81</v>
      </c>
      <c r="L725" s="44">
        <v>278.58</v>
      </c>
      <c r="M725" s="44">
        <v>0.47</v>
      </c>
      <c r="N725" s="44">
        <v>9.39</v>
      </c>
      <c r="O725" s="44" t="s">
        <v>249</v>
      </c>
      <c r="P725" s="30">
        <v>0</v>
      </c>
      <c r="Q725" s="44">
        <v>0</v>
      </c>
      <c r="R725" s="44">
        <v>0</v>
      </c>
      <c r="S725" s="44">
        <v>0</v>
      </c>
      <c r="T725" s="44">
        <v>0</v>
      </c>
      <c r="U725" s="44">
        <v>0</v>
      </c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</row>
    <row r="726" spans="1:70" s="20" customFormat="1">
      <c r="A726" s="45">
        <v>43</v>
      </c>
      <c r="B726" s="44">
        <v>10</v>
      </c>
      <c r="C726" s="44" t="s">
        <v>545</v>
      </c>
      <c r="D726" s="44" t="s">
        <v>395</v>
      </c>
      <c r="E726" s="44">
        <v>98.68</v>
      </c>
      <c r="F726" s="44">
        <v>1477.94</v>
      </c>
      <c r="G726" s="44">
        <v>1201.43</v>
      </c>
      <c r="H726" s="44">
        <v>15.32</v>
      </c>
      <c r="I726" s="44">
        <v>6.06</v>
      </c>
      <c r="J726" s="44">
        <v>8.08</v>
      </c>
      <c r="K726" s="44">
        <v>11.86</v>
      </c>
      <c r="L726" s="44">
        <v>211.66</v>
      </c>
      <c r="M726" s="44">
        <v>0.48799999999999999</v>
      </c>
      <c r="N726" s="44">
        <v>9.39</v>
      </c>
      <c r="O726" s="44" t="s">
        <v>203</v>
      </c>
      <c r="P726" s="30">
        <v>0</v>
      </c>
      <c r="Q726" s="44">
        <v>0</v>
      </c>
      <c r="R726" s="44">
        <v>0</v>
      </c>
      <c r="S726" s="44">
        <v>0</v>
      </c>
      <c r="T726" s="44">
        <v>0</v>
      </c>
      <c r="U726" s="44">
        <v>0</v>
      </c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</row>
    <row r="727" spans="1:70" s="20" customFormat="1">
      <c r="A727" s="45">
        <v>43</v>
      </c>
      <c r="B727" s="44">
        <v>12</v>
      </c>
      <c r="C727" s="44" t="s">
        <v>545</v>
      </c>
      <c r="D727" s="44" t="s">
        <v>391</v>
      </c>
      <c r="E727" s="44">
        <v>1095.56</v>
      </c>
      <c r="F727" s="44">
        <v>1562.24</v>
      </c>
      <c r="G727" s="44">
        <v>1209.8699999999999</v>
      </c>
      <c r="H727" s="44">
        <v>9.9600000000000009</v>
      </c>
      <c r="I727" s="44">
        <v>17.16</v>
      </c>
      <c r="J727" s="44">
        <v>20.190000000000001</v>
      </c>
      <c r="K727" s="44">
        <v>21.74</v>
      </c>
      <c r="L727" s="44">
        <v>1743.8</v>
      </c>
      <c r="M727" s="44">
        <v>0.29499999999999998</v>
      </c>
      <c r="N727" s="44">
        <v>23.64</v>
      </c>
      <c r="O727" s="44" t="s">
        <v>203</v>
      </c>
      <c r="P727" s="30">
        <v>0</v>
      </c>
      <c r="Q727" s="44">
        <v>0</v>
      </c>
      <c r="R727" s="44">
        <v>0</v>
      </c>
      <c r="S727" s="44">
        <v>0</v>
      </c>
      <c r="T727" s="44">
        <v>0</v>
      </c>
      <c r="U727" s="44">
        <v>0</v>
      </c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</row>
    <row r="728" spans="1:70" s="40" customFormat="1" ht="15">
      <c r="A728" s="34">
        <v>43</v>
      </c>
      <c r="B728" s="30">
        <v>14</v>
      </c>
      <c r="C728" s="30" t="s">
        <v>545</v>
      </c>
      <c r="D728" s="30" t="s">
        <v>237</v>
      </c>
      <c r="E728" s="30">
        <v>435</v>
      </c>
      <c r="F728" s="30">
        <v>1516.81</v>
      </c>
      <c r="G728" s="30">
        <v>1228.92</v>
      </c>
      <c r="H728" s="30">
        <v>16.8</v>
      </c>
      <c r="I728" s="30">
        <v>12.11</v>
      </c>
      <c r="J728" s="30">
        <v>11.11</v>
      </c>
      <c r="K728" s="30">
        <v>19.760000000000002</v>
      </c>
      <c r="L728" s="30">
        <v>699.86</v>
      </c>
      <c r="M728" s="30">
        <v>0.39700000000000002</v>
      </c>
      <c r="N728" s="30">
        <v>15</v>
      </c>
      <c r="O728" s="30" t="s">
        <v>263</v>
      </c>
      <c r="P728" s="30">
        <v>41</v>
      </c>
      <c r="Q728" s="30">
        <v>75473</v>
      </c>
      <c r="R728" s="30">
        <v>1495.02</v>
      </c>
      <c r="S728" s="30">
        <v>1236.08</v>
      </c>
      <c r="T728" s="30">
        <v>33.68</v>
      </c>
      <c r="U728" s="30">
        <v>53353.24</v>
      </c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4"/>
      <c r="BI728" s="24"/>
      <c r="BJ728" s="24"/>
      <c r="BK728" s="24"/>
      <c r="BL728" s="24"/>
      <c r="BM728" s="24"/>
      <c r="BN728" s="24"/>
      <c r="BO728" s="24"/>
      <c r="BP728" s="24"/>
      <c r="BQ728" s="24"/>
      <c r="BR728" s="24"/>
    </row>
    <row r="729" spans="1:70" s="20" customFormat="1">
      <c r="A729" s="45">
        <v>43</v>
      </c>
      <c r="B729" s="44">
        <v>16</v>
      </c>
      <c r="C729" s="44" t="s">
        <v>545</v>
      </c>
      <c r="D729" s="44" t="s">
        <v>411</v>
      </c>
      <c r="E729" s="44">
        <v>187.29</v>
      </c>
      <c r="F729" s="44">
        <v>1383.31</v>
      </c>
      <c r="G729" s="44">
        <v>1260.18</v>
      </c>
      <c r="H729" s="44">
        <v>24.58</v>
      </c>
      <c r="I729" s="44">
        <v>6.06</v>
      </c>
      <c r="J729" s="44">
        <v>8.08</v>
      </c>
      <c r="K729" s="44">
        <v>19.760000000000002</v>
      </c>
      <c r="L729" s="44">
        <v>360.02</v>
      </c>
      <c r="M729" s="44">
        <v>0.44</v>
      </c>
      <c r="N729" s="44">
        <v>18.260000000000002</v>
      </c>
      <c r="O729" s="44" t="s">
        <v>203</v>
      </c>
      <c r="P729" s="30">
        <v>0</v>
      </c>
      <c r="Q729" s="44">
        <v>0</v>
      </c>
      <c r="R729" s="44">
        <v>0</v>
      </c>
      <c r="S729" s="44">
        <v>0</v>
      </c>
      <c r="T729" s="44">
        <v>0</v>
      </c>
      <c r="U729" s="44">
        <v>0</v>
      </c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</row>
    <row r="730" spans="1:70" s="20" customFormat="1">
      <c r="A730" s="45">
        <v>43</v>
      </c>
      <c r="B730" s="44">
        <v>18</v>
      </c>
      <c r="C730" s="44" t="s">
        <v>545</v>
      </c>
      <c r="D730" s="44" t="s">
        <v>412</v>
      </c>
      <c r="E730" s="44">
        <v>306.11</v>
      </c>
      <c r="F730" s="44">
        <v>1425.4</v>
      </c>
      <c r="G730" s="44">
        <v>1261.18</v>
      </c>
      <c r="H730" s="44">
        <v>28.48</v>
      </c>
      <c r="I730" s="44">
        <v>18.170000000000002</v>
      </c>
      <c r="J730" s="44">
        <v>8.08</v>
      </c>
      <c r="K730" s="44">
        <v>13.83</v>
      </c>
      <c r="L730" s="44">
        <v>529.51</v>
      </c>
      <c r="M730" s="44">
        <v>0.41499999999999998</v>
      </c>
      <c r="N730" s="44">
        <v>18.62</v>
      </c>
      <c r="O730" s="44" t="s">
        <v>203</v>
      </c>
      <c r="P730" s="30">
        <v>0</v>
      </c>
      <c r="Q730" s="44">
        <v>0</v>
      </c>
      <c r="R730" s="44">
        <v>0</v>
      </c>
      <c r="S730" s="44">
        <v>0</v>
      </c>
      <c r="T730" s="44">
        <v>0</v>
      </c>
      <c r="U730" s="44">
        <v>0</v>
      </c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</row>
    <row r="731" spans="1:70" s="20" customFormat="1">
      <c r="A731" s="45">
        <v>43</v>
      </c>
      <c r="B731" s="44">
        <v>20</v>
      </c>
      <c r="C731" s="44" t="s">
        <v>545</v>
      </c>
      <c r="D731" s="44" t="s">
        <v>220</v>
      </c>
      <c r="E731" s="44">
        <v>573.96</v>
      </c>
      <c r="F731" s="44">
        <v>1385.54</v>
      </c>
      <c r="G731" s="44">
        <v>1278.7</v>
      </c>
      <c r="H731" s="44">
        <v>26.14</v>
      </c>
      <c r="I731" s="44">
        <v>22.21</v>
      </c>
      <c r="J731" s="44">
        <v>10.1</v>
      </c>
      <c r="K731" s="44">
        <v>19.760000000000002</v>
      </c>
      <c r="L731" s="44">
        <v>981.55</v>
      </c>
      <c r="M731" s="44">
        <v>0.34</v>
      </c>
      <c r="N731" s="44">
        <v>21.88</v>
      </c>
      <c r="O731" s="45" t="s">
        <v>203</v>
      </c>
      <c r="P731" s="30">
        <v>0</v>
      </c>
      <c r="Q731" s="44">
        <v>0</v>
      </c>
      <c r="R731" s="44">
        <v>0</v>
      </c>
      <c r="S731" s="44">
        <v>0</v>
      </c>
      <c r="T731" s="44">
        <v>0</v>
      </c>
      <c r="U731" s="44">
        <v>0</v>
      </c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</row>
    <row r="732" spans="1:70" s="20" customFormat="1">
      <c r="A732" s="45">
        <v>43</v>
      </c>
      <c r="B732" s="44">
        <v>22</v>
      </c>
      <c r="C732" s="44" t="s">
        <v>545</v>
      </c>
      <c r="D732" s="44" t="s">
        <v>396</v>
      </c>
      <c r="E732" s="44">
        <v>223.54</v>
      </c>
      <c r="F732" s="44">
        <v>1287.8399999999999</v>
      </c>
      <c r="G732" s="44">
        <v>1221.4100000000001</v>
      </c>
      <c r="H732" s="44">
        <v>38.65</v>
      </c>
      <c r="I732" s="44">
        <v>7.07</v>
      </c>
      <c r="J732" s="44">
        <v>11.11</v>
      </c>
      <c r="K732" s="44">
        <v>15.81</v>
      </c>
      <c r="L732" s="44">
        <v>388.62</v>
      </c>
      <c r="M732" s="44">
        <v>0.45800000000000002</v>
      </c>
      <c r="N732" s="44">
        <v>11.26</v>
      </c>
      <c r="O732" s="45" t="s">
        <v>203</v>
      </c>
      <c r="P732" s="30">
        <v>0</v>
      </c>
      <c r="Q732" s="44">
        <v>0</v>
      </c>
      <c r="R732" s="44">
        <v>0</v>
      </c>
      <c r="S732" s="44">
        <v>0</v>
      </c>
      <c r="T732" s="44">
        <v>0</v>
      </c>
      <c r="U732" s="44">
        <v>0</v>
      </c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</row>
    <row r="733" spans="1:70" s="20" customFormat="1">
      <c r="A733" s="45">
        <v>43</v>
      </c>
      <c r="B733" s="44">
        <v>24</v>
      </c>
      <c r="C733" s="44" t="s">
        <v>545</v>
      </c>
      <c r="D733" s="44" t="s">
        <v>236</v>
      </c>
      <c r="E733" s="44">
        <v>76.53</v>
      </c>
      <c r="F733" s="44">
        <v>1291.1199999999999</v>
      </c>
      <c r="G733" s="44">
        <v>1195.05</v>
      </c>
      <c r="H733" s="44">
        <v>39.83</v>
      </c>
      <c r="I733" s="44">
        <v>5.05</v>
      </c>
      <c r="J733" s="44">
        <v>7.07</v>
      </c>
      <c r="K733" s="44">
        <v>11.86</v>
      </c>
      <c r="L733" s="44">
        <v>168.89</v>
      </c>
      <c r="M733" s="44">
        <v>0.51600000000000001</v>
      </c>
      <c r="N733" s="44">
        <v>10.53</v>
      </c>
      <c r="O733" s="45" t="s">
        <v>203</v>
      </c>
      <c r="P733" s="30">
        <v>0</v>
      </c>
      <c r="Q733" s="44">
        <v>0</v>
      </c>
      <c r="R733" s="44">
        <v>0</v>
      </c>
      <c r="S733" s="44">
        <v>0</v>
      </c>
      <c r="T733" s="44">
        <v>0</v>
      </c>
      <c r="U733" s="44">
        <v>0</v>
      </c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</row>
    <row r="734" spans="1:70" s="20" customFormat="1">
      <c r="A734" s="45">
        <v>43</v>
      </c>
      <c r="B734" s="44">
        <v>26</v>
      </c>
      <c r="C734" s="44" t="s">
        <v>545</v>
      </c>
      <c r="D734" s="44" t="s">
        <v>413</v>
      </c>
      <c r="E734" s="44">
        <v>207.43</v>
      </c>
      <c r="F734" s="44">
        <v>1290.4000000000001</v>
      </c>
      <c r="G734" s="44">
        <v>1329.48</v>
      </c>
      <c r="H734" s="44">
        <v>45.64</v>
      </c>
      <c r="I734" s="44">
        <v>7.07</v>
      </c>
      <c r="J734" s="44">
        <v>8.08</v>
      </c>
      <c r="K734" s="44">
        <v>15.81</v>
      </c>
      <c r="L734" s="44">
        <v>385.48</v>
      </c>
      <c r="M734" s="44">
        <v>0.44</v>
      </c>
      <c r="N734" s="44">
        <v>8.68</v>
      </c>
      <c r="O734" s="45" t="s">
        <v>203</v>
      </c>
      <c r="P734" s="34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</row>
    <row r="735" spans="1:70" s="5" customFormat="1" ht="17" thickBot="1">
      <c r="A735" s="46">
        <v>43</v>
      </c>
      <c r="B735" s="46">
        <v>28</v>
      </c>
      <c r="C735" s="46" t="s">
        <v>545</v>
      </c>
      <c r="D735" s="46" t="s">
        <v>239</v>
      </c>
      <c r="E735" s="46">
        <v>151.04</v>
      </c>
      <c r="F735" s="46">
        <v>1291.9000000000001</v>
      </c>
      <c r="G735" s="46">
        <v>1233.96</v>
      </c>
      <c r="H735" s="46">
        <v>46.05</v>
      </c>
      <c r="I735" s="46">
        <v>7.07</v>
      </c>
      <c r="J735" s="46">
        <v>11.11</v>
      </c>
      <c r="K735" s="46">
        <v>11.86</v>
      </c>
      <c r="L735" s="46">
        <v>338.19</v>
      </c>
      <c r="M735" s="46">
        <v>0.40600000000000003</v>
      </c>
      <c r="N735" s="46">
        <v>11.71</v>
      </c>
      <c r="O735" s="46" t="s">
        <v>203</v>
      </c>
      <c r="P735" s="31">
        <v>0</v>
      </c>
      <c r="Q735" s="46">
        <v>0</v>
      </c>
      <c r="R735" s="46">
        <v>0</v>
      </c>
      <c r="S735" s="46">
        <v>0</v>
      </c>
      <c r="T735" s="46">
        <v>0</v>
      </c>
      <c r="U735" s="46">
        <v>0</v>
      </c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</row>
    <row r="736" spans="1:70" s="20" customFormat="1">
      <c r="A736" s="47">
        <v>44</v>
      </c>
      <c r="B736" s="44">
        <v>4</v>
      </c>
      <c r="C736" s="44" t="s">
        <v>546</v>
      </c>
      <c r="D736" s="44" t="s">
        <v>261</v>
      </c>
      <c r="E736" s="44">
        <v>1383.09</v>
      </c>
      <c r="F736" s="44">
        <v>988.29</v>
      </c>
      <c r="G736" s="44">
        <v>2648.36</v>
      </c>
      <c r="H736" s="44">
        <v>38.6</v>
      </c>
      <c r="I736" s="44">
        <v>19.18</v>
      </c>
      <c r="J736" s="44">
        <v>16.149999999999999</v>
      </c>
      <c r="K736" s="44">
        <v>23.71</v>
      </c>
      <c r="L736" s="44">
        <v>1423.31</v>
      </c>
      <c r="M736" s="44">
        <v>0.42199999999999999</v>
      </c>
      <c r="N736" s="44">
        <v>21.95</v>
      </c>
      <c r="O736" s="34" t="s">
        <v>263</v>
      </c>
      <c r="P736" s="30">
        <v>42</v>
      </c>
      <c r="Q736" s="30">
        <v>137085.28</v>
      </c>
      <c r="R736" s="30">
        <v>1014.08</v>
      </c>
      <c r="S736" s="30">
        <v>2644.18</v>
      </c>
      <c r="T736" s="30">
        <v>28.93</v>
      </c>
      <c r="U736" s="30">
        <v>296314.87</v>
      </c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</row>
    <row r="737" spans="1:70" s="20" customFormat="1">
      <c r="A737" s="45">
        <v>44</v>
      </c>
      <c r="B737" s="44">
        <v>6</v>
      </c>
      <c r="C737" s="44" t="s">
        <v>546</v>
      </c>
      <c r="D737" s="44" t="s">
        <v>262</v>
      </c>
      <c r="E737" s="44">
        <v>80.53</v>
      </c>
      <c r="F737" s="44">
        <v>987.53</v>
      </c>
      <c r="G737" s="44">
        <v>2667.28</v>
      </c>
      <c r="H737" s="44">
        <v>32.6</v>
      </c>
      <c r="I737" s="44">
        <v>6.06</v>
      </c>
      <c r="J737" s="44">
        <v>8.08</v>
      </c>
      <c r="K737" s="44">
        <v>7.9</v>
      </c>
      <c r="L737" s="44">
        <v>188.96</v>
      </c>
      <c r="M737" s="44">
        <v>0.47699999999999998</v>
      </c>
      <c r="N737" s="44">
        <v>9.39</v>
      </c>
      <c r="O737" s="34" t="s">
        <v>263</v>
      </c>
      <c r="P737" s="30">
        <v>42</v>
      </c>
      <c r="Q737" s="30">
        <v>137085.28</v>
      </c>
      <c r="R737" s="30">
        <v>1014.08</v>
      </c>
      <c r="S737" s="30">
        <v>2644.18</v>
      </c>
      <c r="T737" s="30">
        <v>28.93</v>
      </c>
      <c r="U737" s="30">
        <v>296314.87</v>
      </c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</row>
    <row r="738" spans="1:70" s="20" customFormat="1">
      <c r="A738" s="45">
        <v>44</v>
      </c>
      <c r="B738" s="44">
        <v>10</v>
      </c>
      <c r="C738" s="44" t="s">
        <v>546</v>
      </c>
      <c r="D738" s="44" t="s">
        <v>265</v>
      </c>
      <c r="E738" s="44">
        <v>1280.42</v>
      </c>
      <c r="F738" s="44">
        <v>1102.01</v>
      </c>
      <c r="G738" s="44">
        <v>2631.48</v>
      </c>
      <c r="H738" s="44">
        <v>34.83</v>
      </c>
      <c r="I738" s="44">
        <v>12.11</v>
      </c>
      <c r="J738" s="44">
        <v>12.11</v>
      </c>
      <c r="K738" s="44">
        <v>25.69</v>
      </c>
      <c r="L738" s="44">
        <v>1129.3599999999999</v>
      </c>
      <c r="M738" s="44">
        <v>0.505</v>
      </c>
      <c r="N738" s="44">
        <v>20.45</v>
      </c>
      <c r="O738" s="34" t="s">
        <v>263</v>
      </c>
      <c r="P738" s="30">
        <v>42</v>
      </c>
      <c r="Q738" s="30">
        <v>137085.28</v>
      </c>
      <c r="R738" s="30">
        <v>1014.08</v>
      </c>
      <c r="S738" s="30">
        <v>2644.18</v>
      </c>
      <c r="T738" s="30">
        <v>28.93</v>
      </c>
      <c r="U738" s="30">
        <v>296314.87</v>
      </c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</row>
    <row r="739" spans="1:70" s="20" customFormat="1">
      <c r="A739" s="45">
        <v>44</v>
      </c>
      <c r="B739" s="44">
        <v>14</v>
      </c>
      <c r="C739" s="44" t="s">
        <v>546</v>
      </c>
      <c r="D739" s="44" t="s">
        <v>267</v>
      </c>
      <c r="E739" s="44">
        <v>1189.82</v>
      </c>
      <c r="F739" s="44">
        <v>1090.54</v>
      </c>
      <c r="G739" s="44">
        <v>2613.1799999999998</v>
      </c>
      <c r="H739" s="44">
        <v>44.35</v>
      </c>
      <c r="I739" s="44">
        <v>13.12</v>
      </c>
      <c r="J739" s="44">
        <v>12.11</v>
      </c>
      <c r="K739" s="44">
        <v>25.69</v>
      </c>
      <c r="L739" s="44">
        <v>1182.6400000000001</v>
      </c>
      <c r="M739" s="44">
        <v>0.45900000000000002</v>
      </c>
      <c r="N739" s="44">
        <v>20.87</v>
      </c>
      <c r="O739" s="34" t="s">
        <v>263</v>
      </c>
      <c r="P739" s="30">
        <v>42</v>
      </c>
      <c r="Q739" s="30">
        <v>137085.28</v>
      </c>
      <c r="R739" s="30">
        <v>1014.08</v>
      </c>
      <c r="S739" s="30">
        <v>2644.18</v>
      </c>
      <c r="T739" s="30">
        <v>28.93</v>
      </c>
      <c r="U739" s="30">
        <v>296314.87</v>
      </c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</row>
    <row r="740" spans="1:70" s="20" customFormat="1">
      <c r="A740" s="45">
        <v>44</v>
      </c>
      <c r="B740" s="44">
        <v>26</v>
      </c>
      <c r="C740" s="44" t="s">
        <v>546</v>
      </c>
      <c r="D740" s="44" t="s">
        <v>272</v>
      </c>
      <c r="E740" s="44">
        <v>2695.72</v>
      </c>
      <c r="F740" s="44">
        <v>1113.3399999999999</v>
      </c>
      <c r="G740" s="44">
        <v>2616.8000000000002</v>
      </c>
      <c r="H740" s="44">
        <v>43.63</v>
      </c>
      <c r="I740" s="44">
        <v>23.22</v>
      </c>
      <c r="J740" s="44">
        <v>15.14</v>
      </c>
      <c r="K740" s="44">
        <v>31.62</v>
      </c>
      <c r="L740" s="44">
        <v>2504.16</v>
      </c>
      <c r="M740" s="44">
        <v>0.374</v>
      </c>
      <c r="N740" s="44">
        <v>28.73</v>
      </c>
      <c r="O740" s="34" t="s">
        <v>263</v>
      </c>
      <c r="P740" s="30">
        <v>42</v>
      </c>
      <c r="Q740" s="30">
        <v>137085.28</v>
      </c>
      <c r="R740" s="30">
        <v>1014.08</v>
      </c>
      <c r="S740" s="30">
        <v>2644.18</v>
      </c>
      <c r="T740" s="30">
        <v>28.93</v>
      </c>
      <c r="U740" s="30">
        <v>296314.87</v>
      </c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</row>
    <row r="741" spans="1:70" s="20" customFormat="1">
      <c r="A741" s="45">
        <v>44</v>
      </c>
      <c r="B741" s="44">
        <v>28</v>
      </c>
      <c r="C741" s="44" t="s">
        <v>546</v>
      </c>
      <c r="D741" s="44" t="s">
        <v>440</v>
      </c>
      <c r="E741" s="44">
        <v>724.77</v>
      </c>
      <c r="F741" s="44">
        <v>1106.17</v>
      </c>
      <c r="G741" s="44">
        <v>2642.58</v>
      </c>
      <c r="H741" s="44">
        <v>46.05</v>
      </c>
      <c r="I741" s="44">
        <v>12.11</v>
      </c>
      <c r="J741" s="44">
        <v>10.09</v>
      </c>
      <c r="K741" s="44">
        <v>21.74</v>
      </c>
      <c r="L741" s="44">
        <v>875.16</v>
      </c>
      <c r="M741" s="44">
        <v>0.44600000000000001</v>
      </c>
      <c r="N741" s="44">
        <v>19.45</v>
      </c>
      <c r="O741" s="34" t="s">
        <v>263</v>
      </c>
      <c r="P741" s="30">
        <v>42</v>
      </c>
      <c r="Q741" s="30">
        <v>137085.28</v>
      </c>
      <c r="R741" s="30">
        <v>1014.08</v>
      </c>
      <c r="S741" s="30">
        <v>2644.18</v>
      </c>
      <c r="T741" s="30">
        <v>28.93</v>
      </c>
      <c r="U741" s="30">
        <v>296314.87</v>
      </c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</row>
    <row r="742" spans="1:70" s="4" customFormat="1">
      <c r="A742" s="45">
        <v>44</v>
      </c>
      <c r="B742" s="45">
        <v>30</v>
      </c>
      <c r="C742" s="45" t="s">
        <v>546</v>
      </c>
      <c r="D742" s="45" t="s">
        <v>443</v>
      </c>
      <c r="E742" s="45">
        <v>982.46</v>
      </c>
      <c r="F742" s="45">
        <v>1088.57</v>
      </c>
      <c r="G742" s="45">
        <v>2639.76</v>
      </c>
      <c r="H742" s="45">
        <v>46.98</v>
      </c>
      <c r="I742" s="45">
        <v>10.09</v>
      </c>
      <c r="J742" s="45">
        <v>15.14</v>
      </c>
      <c r="K742" s="45">
        <v>23.71</v>
      </c>
      <c r="L742" s="45">
        <v>1110.9000000000001</v>
      </c>
      <c r="M742" s="45">
        <v>0.43</v>
      </c>
      <c r="N742" s="45">
        <v>14.59</v>
      </c>
      <c r="O742" s="34" t="s">
        <v>263</v>
      </c>
      <c r="P742" s="30">
        <v>42</v>
      </c>
      <c r="Q742" s="30">
        <v>137085.28</v>
      </c>
      <c r="R742" s="30">
        <v>1014.08</v>
      </c>
      <c r="S742" s="30">
        <v>2644.18</v>
      </c>
      <c r="T742" s="30">
        <v>28.93</v>
      </c>
      <c r="U742" s="30">
        <v>296314.87</v>
      </c>
    </row>
    <row r="743" spans="1:70" s="20" customFormat="1">
      <c r="A743" s="45">
        <v>44</v>
      </c>
      <c r="B743" s="44">
        <v>4</v>
      </c>
      <c r="C743" s="44" t="s">
        <v>546</v>
      </c>
      <c r="D743" s="44" t="s">
        <v>261</v>
      </c>
      <c r="E743" s="44">
        <v>1028.76</v>
      </c>
      <c r="F743" s="44">
        <v>960.52</v>
      </c>
      <c r="G743" s="44">
        <v>2584.19</v>
      </c>
      <c r="H743" s="44">
        <v>33.369999999999997</v>
      </c>
      <c r="I743" s="44">
        <v>14.13</v>
      </c>
      <c r="J743" s="44">
        <v>16.149999999999999</v>
      </c>
      <c r="K743" s="44">
        <v>25.69</v>
      </c>
      <c r="L743" s="44">
        <v>1128.06</v>
      </c>
      <c r="M743" s="44">
        <v>0.437</v>
      </c>
      <c r="N743" s="44">
        <v>18.77</v>
      </c>
      <c r="O743" s="34" t="s">
        <v>203</v>
      </c>
      <c r="P743" s="30">
        <v>0</v>
      </c>
      <c r="Q743" s="44">
        <v>0</v>
      </c>
      <c r="R743" s="44">
        <v>0</v>
      </c>
      <c r="S743" s="44">
        <v>0</v>
      </c>
      <c r="T743" s="44">
        <v>0</v>
      </c>
      <c r="U743" s="44">
        <v>0</v>
      </c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</row>
    <row r="744" spans="1:70" s="20" customFormat="1">
      <c r="A744" s="45">
        <v>44</v>
      </c>
      <c r="B744" s="44">
        <v>10</v>
      </c>
      <c r="C744" s="44" t="s">
        <v>546</v>
      </c>
      <c r="D744" s="44" t="s">
        <v>265</v>
      </c>
      <c r="E744" s="44">
        <v>346.28</v>
      </c>
      <c r="F744" s="44">
        <v>888.78</v>
      </c>
      <c r="G744" s="44">
        <v>2608.46</v>
      </c>
      <c r="H744" s="44">
        <v>40.46</v>
      </c>
      <c r="I744" s="44">
        <v>17.16</v>
      </c>
      <c r="J744" s="44">
        <v>7.07</v>
      </c>
      <c r="K744" s="44">
        <v>15.81</v>
      </c>
      <c r="L744" s="44">
        <v>625.98</v>
      </c>
      <c r="M744" s="44">
        <v>0.38100000000000001</v>
      </c>
      <c r="N744" s="44">
        <v>17.47</v>
      </c>
      <c r="O744" s="34" t="s">
        <v>256</v>
      </c>
      <c r="P744" s="30">
        <v>0</v>
      </c>
      <c r="Q744" s="44">
        <v>0</v>
      </c>
      <c r="R744" s="44">
        <v>0</v>
      </c>
      <c r="S744" s="44">
        <v>0</v>
      </c>
      <c r="T744" s="44">
        <v>0</v>
      </c>
      <c r="U744" s="44">
        <v>0</v>
      </c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</row>
    <row r="745" spans="1:70" s="20" customFormat="1">
      <c r="A745" s="45">
        <v>44</v>
      </c>
      <c r="B745" s="44">
        <v>14</v>
      </c>
      <c r="C745" s="44" t="s">
        <v>546</v>
      </c>
      <c r="D745" s="44" t="s">
        <v>267</v>
      </c>
      <c r="E745" s="44">
        <v>350.3</v>
      </c>
      <c r="F745" s="44">
        <v>1046.1199999999999</v>
      </c>
      <c r="G745" s="44">
        <v>2562.83</v>
      </c>
      <c r="H745" s="44">
        <v>47.4</v>
      </c>
      <c r="I745" s="44">
        <v>13.12</v>
      </c>
      <c r="J745" s="44">
        <v>10.09</v>
      </c>
      <c r="K745" s="44">
        <v>17.78</v>
      </c>
      <c r="L745" s="44">
        <v>589.41999999999996</v>
      </c>
      <c r="M745" s="44">
        <v>0.40799999999999997</v>
      </c>
      <c r="N745" s="44">
        <v>13.31</v>
      </c>
      <c r="O745" s="34" t="s">
        <v>256</v>
      </c>
      <c r="P745" s="34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</row>
    <row r="746" spans="1:70" s="5" customFormat="1" ht="17" thickBot="1">
      <c r="A746" s="46">
        <v>44</v>
      </c>
      <c r="B746" s="46">
        <v>16</v>
      </c>
      <c r="C746" s="46" t="s">
        <v>546</v>
      </c>
      <c r="D746" s="46" t="s">
        <v>273</v>
      </c>
      <c r="E746" s="46">
        <v>2810.48</v>
      </c>
      <c r="F746" s="46">
        <v>987.01</v>
      </c>
      <c r="G746" s="46">
        <v>2595.13</v>
      </c>
      <c r="H746" s="46">
        <v>37.44</v>
      </c>
      <c r="I746" s="46">
        <v>23.22</v>
      </c>
      <c r="J746" s="46">
        <v>19.18</v>
      </c>
      <c r="K746" s="46">
        <v>35.57</v>
      </c>
      <c r="L746" s="46">
        <v>3027.25</v>
      </c>
      <c r="M746" s="46">
        <v>0.318</v>
      </c>
      <c r="N746" s="46">
        <v>34.090000000000003</v>
      </c>
      <c r="O746" s="31" t="s">
        <v>256</v>
      </c>
      <c r="P746" s="31">
        <v>0</v>
      </c>
      <c r="Q746" s="46">
        <v>0</v>
      </c>
      <c r="R746" s="46">
        <v>0</v>
      </c>
      <c r="S746" s="46">
        <v>0</v>
      </c>
      <c r="T746" s="46">
        <v>0</v>
      </c>
      <c r="U746" s="46">
        <v>0</v>
      </c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</row>
    <row r="747" spans="1:70" s="20" customFormat="1">
      <c r="A747" s="47">
        <v>45</v>
      </c>
      <c r="B747" s="44">
        <v>2</v>
      </c>
      <c r="C747" s="44" t="s">
        <v>546</v>
      </c>
      <c r="D747" s="44" t="s">
        <v>260</v>
      </c>
      <c r="E747" s="44">
        <v>199.31</v>
      </c>
      <c r="F747" s="44">
        <v>1394.79</v>
      </c>
      <c r="G747" s="44">
        <v>2938.15</v>
      </c>
      <c r="H747" s="44">
        <v>16.39</v>
      </c>
      <c r="I747" s="44">
        <v>8.08</v>
      </c>
      <c r="J747" s="44">
        <v>11.1</v>
      </c>
      <c r="K747" s="44">
        <v>15.81</v>
      </c>
      <c r="L747" s="44">
        <v>360.49</v>
      </c>
      <c r="M747" s="44">
        <v>0.45800000000000002</v>
      </c>
      <c r="N747" s="44">
        <v>11.75</v>
      </c>
      <c r="O747" s="37" t="s">
        <v>263</v>
      </c>
      <c r="P747" s="34">
        <v>43</v>
      </c>
      <c r="Q747" s="44">
        <v>187319.55</v>
      </c>
      <c r="R747" s="44">
        <v>1374.84</v>
      </c>
      <c r="S747" s="44">
        <v>2947.85</v>
      </c>
      <c r="T747" s="44">
        <v>31.3</v>
      </c>
      <c r="U747" s="44">
        <v>228956.73</v>
      </c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</row>
    <row r="748" spans="1:70" s="20" customFormat="1">
      <c r="A748" s="45">
        <v>45</v>
      </c>
      <c r="B748" s="44">
        <v>8</v>
      </c>
      <c r="C748" s="44" t="s">
        <v>546</v>
      </c>
      <c r="D748" s="44" t="s">
        <v>264</v>
      </c>
      <c r="E748" s="44">
        <v>221.46</v>
      </c>
      <c r="F748" s="44">
        <v>1388.46</v>
      </c>
      <c r="G748" s="44">
        <v>2897.86</v>
      </c>
      <c r="H748" s="44">
        <v>18.97</v>
      </c>
      <c r="I748" s="44">
        <v>10.09</v>
      </c>
      <c r="J748" s="44">
        <v>13.12</v>
      </c>
      <c r="K748" s="44">
        <v>15.81</v>
      </c>
      <c r="L748" s="44">
        <v>533.19000000000005</v>
      </c>
      <c r="M748" s="44">
        <v>0.33200000000000002</v>
      </c>
      <c r="N748" s="44">
        <v>13.1</v>
      </c>
      <c r="O748" s="34" t="s">
        <v>263</v>
      </c>
      <c r="P748" s="34">
        <v>43</v>
      </c>
      <c r="Q748" s="44">
        <v>187319.55</v>
      </c>
      <c r="R748" s="44">
        <v>1374.84</v>
      </c>
      <c r="S748" s="44">
        <v>2947.85</v>
      </c>
      <c r="T748" s="44">
        <v>31.3</v>
      </c>
      <c r="U748" s="44">
        <v>228956.73</v>
      </c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</row>
    <row r="749" spans="1:70" s="20" customFormat="1">
      <c r="A749" s="45">
        <v>45</v>
      </c>
      <c r="B749" s="44">
        <v>10</v>
      </c>
      <c r="C749" s="44" t="s">
        <v>546</v>
      </c>
      <c r="D749" s="44" t="s">
        <v>265</v>
      </c>
      <c r="E749" s="44">
        <v>622.09</v>
      </c>
      <c r="F749" s="44">
        <v>1419.01</v>
      </c>
      <c r="G749" s="44">
        <v>2924.07</v>
      </c>
      <c r="H749" s="44">
        <v>20.55</v>
      </c>
      <c r="I749" s="44">
        <v>13.12</v>
      </c>
      <c r="J749" s="44">
        <v>9.08</v>
      </c>
      <c r="K749" s="44">
        <v>21.74</v>
      </c>
      <c r="L749" s="44">
        <v>893.57</v>
      </c>
      <c r="M749" s="44">
        <v>0.39400000000000002</v>
      </c>
      <c r="N749" s="44">
        <v>17.420000000000002</v>
      </c>
      <c r="O749" s="34" t="s">
        <v>263</v>
      </c>
      <c r="P749" s="34">
        <v>43</v>
      </c>
      <c r="Q749" s="44">
        <v>187319.55</v>
      </c>
      <c r="R749" s="44">
        <v>1374.84</v>
      </c>
      <c r="S749" s="44">
        <v>2947.85</v>
      </c>
      <c r="T749" s="44">
        <v>31.3</v>
      </c>
      <c r="U749" s="44">
        <v>228956.73</v>
      </c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</row>
    <row r="750" spans="1:70" s="20" customFormat="1">
      <c r="A750" s="45">
        <v>45</v>
      </c>
      <c r="B750" s="44">
        <v>12</v>
      </c>
      <c r="C750" s="44" t="s">
        <v>546</v>
      </c>
      <c r="D750" s="44" t="s">
        <v>266</v>
      </c>
      <c r="E750" s="44">
        <v>450.96</v>
      </c>
      <c r="F750" s="44">
        <v>1407.03</v>
      </c>
      <c r="G750" s="44">
        <v>2897.83</v>
      </c>
      <c r="H750" s="44">
        <v>29.24</v>
      </c>
      <c r="I750" s="44">
        <v>9.08</v>
      </c>
      <c r="J750" s="44">
        <v>11.1</v>
      </c>
      <c r="K750" s="44">
        <v>19.760000000000002</v>
      </c>
      <c r="L750" s="44">
        <v>620.44000000000005</v>
      </c>
      <c r="M750" s="44">
        <v>0.45800000000000002</v>
      </c>
      <c r="N750" s="44">
        <v>18.600000000000001</v>
      </c>
      <c r="O750" s="34" t="s">
        <v>263</v>
      </c>
      <c r="P750" s="34">
        <v>43</v>
      </c>
      <c r="Q750" s="44">
        <v>187319.55</v>
      </c>
      <c r="R750" s="44">
        <v>1374.84</v>
      </c>
      <c r="S750" s="44">
        <v>2947.85</v>
      </c>
      <c r="T750" s="44">
        <v>31.3</v>
      </c>
      <c r="U750" s="44">
        <v>228956.73</v>
      </c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</row>
    <row r="751" spans="1:70" s="20" customFormat="1">
      <c r="A751" s="45">
        <v>45</v>
      </c>
      <c r="B751" s="44">
        <v>16</v>
      </c>
      <c r="C751" s="44" t="s">
        <v>546</v>
      </c>
      <c r="D751" s="44" t="s">
        <v>273</v>
      </c>
      <c r="E751" s="44">
        <v>348.29</v>
      </c>
      <c r="F751" s="44">
        <v>1396.46</v>
      </c>
      <c r="G751" s="44">
        <v>2949.52</v>
      </c>
      <c r="H751" s="44">
        <v>17.989999999999998</v>
      </c>
      <c r="I751" s="44">
        <v>7.07</v>
      </c>
      <c r="J751" s="44">
        <v>12.11</v>
      </c>
      <c r="K751" s="44">
        <v>21.74</v>
      </c>
      <c r="L751" s="44">
        <v>642.85</v>
      </c>
      <c r="M751" s="44">
        <v>0.372</v>
      </c>
      <c r="N751" s="44">
        <v>16.27</v>
      </c>
      <c r="O751" s="34" t="s">
        <v>263</v>
      </c>
      <c r="P751" s="34">
        <v>43</v>
      </c>
      <c r="Q751" s="44">
        <v>187319.55</v>
      </c>
      <c r="R751" s="44">
        <v>1374.84</v>
      </c>
      <c r="S751" s="44">
        <v>2947.85</v>
      </c>
      <c r="T751" s="44">
        <v>31.3</v>
      </c>
      <c r="U751" s="44">
        <v>228956.73</v>
      </c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</row>
    <row r="752" spans="1:70" s="20" customFormat="1">
      <c r="A752" s="45">
        <v>45</v>
      </c>
      <c r="B752" s="44">
        <v>18</v>
      </c>
      <c r="C752" s="44" t="s">
        <v>546</v>
      </c>
      <c r="D752" s="44" t="s">
        <v>268</v>
      </c>
      <c r="E752" s="44">
        <v>758.99</v>
      </c>
      <c r="F752" s="44">
        <v>1420.25</v>
      </c>
      <c r="G752" s="44">
        <v>2960.08</v>
      </c>
      <c r="H752" s="44">
        <v>22.98</v>
      </c>
      <c r="I752" s="44">
        <v>9.08</v>
      </c>
      <c r="J752" s="44">
        <v>17.16</v>
      </c>
      <c r="K752" s="44">
        <v>25.69</v>
      </c>
      <c r="L752" s="44">
        <v>1135.3499999999999</v>
      </c>
      <c r="M752" s="44">
        <v>0.35399999999999998</v>
      </c>
      <c r="N752" s="44">
        <v>21.91</v>
      </c>
      <c r="O752" s="34" t="s">
        <v>263</v>
      </c>
      <c r="P752" s="34">
        <v>43</v>
      </c>
      <c r="Q752" s="44">
        <v>187319.55</v>
      </c>
      <c r="R752" s="44">
        <v>1374.84</v>
      </c>
      <c r="S752" s="44">
        <v>2947.85</v>
      </c>
      <c r="T752" s="44">
        <v>31.3</v>
      </c>
      <c r="U752" s="44">
        <v>228956.73</v>
      </c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</row>
    <row r="753" spans="1:70" s="5" customFormat="1" ht="17" thickBot="1">
      <c r="A753" s="46">
        <v>45</v>
      </c>
      <c r="B753" s="46">
        <v>20</v>
      </c>
      <c r="C753" s="46" t="s">
        <v>546</v>
      </c>
      <c r="D753" s="46" t="s">
        <v>269</v>
      </c>
      <c r="E753" s="46">
        <v>428.82</v>
      </c>
      <c r="F753" s="46">
        <v>1416.7</v>
      </c>
      <c r="G753" s="46">
        <v>2906.98</v>
      </c>
      <c r="H753" s="46">
        <v>21.06</v>
      </c>
      <c r="I753" s="46">
        <v>9.08</v>
      </c>
      <c r="J753" s="46">
        <v>11.1</v>
      </c>
      <c r="K753" s="46">
        <v>21.74</v>
      </c>
      <c r="L753" s="46">
        <v>752.93</v>
      </c>
      <c r="M753" s="46">
        <v>0.36499999999999999</v>
      </c>
      <c r="N753" s="46">
        <v>11.94</v>
      </c>
      <c r="O753" s="31" t="s">
        <v>263</v>
      </c>
      <c r="P753" s="31">
        <v>43</v>
      </c>
      <c r="Q753" s="46">
        <v>187319.55</v>
      </c>
      <c r="R753" s="46">
        <v>1374.84</v>
      </c>
      <c r="S753" s="46">
        <v>2947.85</v>
      </c>
      <c r="T753" s="46">
        <v>31.3</v>
      </c>
      <c r="U753" s="46">
        <v>228956.73</v>
      </c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</row>
    <row r="754" spans="1:70" s="20" customFormat="1">
      <c r="A754" s="47">
        <v>46</v>
      </c>
      <c r="B754" s="44">
        <v>2</v>
      </c>
      <c r="C754" s="44" t="s">
        <v>546</v>
      </c>
      <c r="D754" s="44" t="s">
        <v>260</v>
      </c>
      <c r="E754" s="44">
        <v>1515.97</v>
      </c>
      <c r="F754" s="44">
        <v>1886.09</v>
      </c>
      <c r="G754" s="44">
        <v>1898.73</v>
      </c>
      <c r="H754" s="44">
        <v>30.05</v>
      </c>
      <c r="I754" s="44">
        <v>26.24</v>
      </c>
      <c r="J754" s="44">
        <v>19.18</v>
      </c>
      <c r="K754" s="44">
        <v>25.69</v>
      </c>
      <c r="L754" s="44">
        <v>1743.04</v>
      </c>
      <c r="M754" s="44">
        <v>0.36599999999999999</v>
      </c>
      <c r="N754" s="44">
        <v>30.54</v>
      </c>
      <c r="O754" s="37" t="s">
        <v>263</v>
      </c>
      <c r="P754" s="34">
        <v>44</v>
      </c>
      <c r="Q754" s="45">
        <v>132400.48000000001</v>
      </c>
      <c r="R754" s="45">
        <v>1920</v>
      </c>
      <c r="S754" s="45">
        <v>1859.83</v>
      </c>
      <c r="T754" s="45">
        <v>34.04</v>
      </c>
      <c r="U754" s="45">
        <v>184001.79</v>
      </c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</row>
    <row r="755" spans="1:70" s="20" customFormat="1">
      <c r="A755" s="45">
        <v>46</v>
      </c>
      <c r="B755" s="44">
        <v>4</v>
      </c>
      <c r="C755" s="44" t="s">
        <v>546</v>
      </c>
      <c r="D755" s="44" t="s">
        <v>261</v>
      </c>
      <c r="E755" s="44">
        <v>1028.76</v>
      </c>
      <c r="F755" s="44">
        <v>1937.6</v>
      </c>
      <c r="G755" s="44">
        <v>1900.85</v>
      </c>
      <c r="H755" s="44">
        <v>34.57</v>
      </c>
      <c r="I755" s="44">
        <v>19.18</v>
      </c>
      <c r="J755" s="44">
        <v>12.11</v>
      </c>
      <c r="K755" s="44">
        <v>19.760000000000002</v>
      </c>
      <c r="L755" s="44">
        <v>1358.19</v>
      </c>
      <c r="M755" s="44">
        <v>0.36299999999999999</v>
      </c>
      <c r="N755" s="44">
        <v>18.72</v>
      </c>
      <c r="O755" s="34" t="s">
        <v>263</v>
      </c>
      <c r="P755" s="34">
        <v>44</v>
      </c>
      <c r="Q755" s="45">
        <v>132400.48000000001</v>
      </c>
      <c r="R755" s="45">
        <v>1920</v>
      </c>
      <c r="S755" s="45">
        <v>1859.83</v>
      </c>
      <c r="T755" s="45">
        <v>34.04</v>
      </c>
      <c r="U755" s="45">
        <v>184001.79</v>
      </c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</row>
    <row r="756" spans="1:70" s="5" customFormat="1" ht="17" thickBot="1">
      <c r="A756" s="46">
        <v>46</v>
      </c>
      <c r="B756" s="46">
        <v>6</v>
      </c>
      <c r="C756" s="46" t="s">
        <v>546</v>
      </c>
      <c r="D756" s="46" t="s">
        <v>262</v>
      </c>
      <c r="E756" s="46">
        <v>2254.8200000000002</v>
      </c>
      <c r="F756" s="46">
        <v>1970.27</v>
      </c>
      <c r="G756" s="46">
        <v>1855.61</v>
      </c>
      <c r="H756" s="46">
        <v>45.3</v>
      </c>
      <c r="I756" s="46">
        <v>15.14</v>
      </c>
      <c r="J756" s="46">
        <v>17.16</v>
      </c>
      <c r="K756" s="46">
        <v>33.590000000000003</v>
      </c>
      <c r="L756" s="46">
        <v>2141.63</v>
      </c>
      <c r="M756" s="46">
        <v>0.38800000000000001</v>
      </c>
      <c r="N756" s="46">
        <v>31.16</v>
      </c>
      <c r="O756" s="31" t="s">
        <v>263</v>
      </c>
      <c r="P756" s="31">
        <v>44</v>
      </c>
      <c r="Q756" s="46">
        <v>132400.48000000001</v>
      </c>
      <c r="R756" s="46">
        <v>1920</v>
      </c>
      <c r="S756" s="46">
        <v>1859.83</v>
      </c>
      <c r="T756" s="46">
        <v>34.04</v>
      </c>
      <c r="U756" s="46">
        <v>184001.79</v>
      </c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</row>
    <row r="757" spans="1:70" s="20" customFormat="1">
      <c r="A757" s="45">
        <v>47</v>
      </c>
      <c r="B757" s="44">
        <v>2</v>
      </c>
      <c r="C757" s="44" t="s">
        <v>546</v>
      </c>
      <c r="D757" s="44" t="s">
        <v>260</v>
      </c>
      <c r="E757" s="44">
        <v>1286.46</v>
      </c>
      <c r="F757" s="44">
        <v>2300.0100000000002</v>
      </c>
      <c r="G757" s="44">
        <v>2581.6799999999998</v>
      </c>
      <c r="H757" s="44">
        <v>34.93</v>
      </c>
      <c r="I757" s="44">
        <v>12.11</v>
      </c>
      <c r="J757" s="44">
        <v>13.12</v>
      </c>
      <c r="K757" s="44">
        <v>25.69</v>
      </c>
      <c r="L757" s="44">
        <v>1261.69</v>
      </c>
      <c r="M757" s="44">
        <v>0.45300000000000001</v>
      </c>
      <c r="N757" s="44">
        <v>19.55</v>
      </c>
      <c r="O757" s="37" t="s">
        <v>263</v>
      </c>
      <c r="P757" s="30">
        <v>45</v>
      </c>
      <c r="Q757" s="44">
        <v>473146.74</v>
      </c>
      <c r="R757" s="44">
        <v>2188.89</v>
      </c>
      <c r="S757" s="44">
        <v>2642.11</v>
      </c>
      <c r="T757" s="44">
        <v>37.86</v>
      </c>
      <c r="U757" s="44">
        <v>704833.67</v>
      </c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</row>
    <row r="758" spans="1:70" s="5" customFormat="1" ht="17" thickBot="1">
      <c r="A758" s="46">
        <v>47</v>
      </c>
      <c r="B758" s="46">
        <v>4</v>
      </c>
      <c r="C758" s="46" t="s">
        <v>546</v>
      </c>
      <c r="D758" s="46" t="s">
        <v>261</v>
      </c>
      <c r="E758" s="46">
        <v>265.75</v>
      </c>
      <c r="F758" s="46">
        <v>2080.77</v>
      </c>
      <c r="G758" s="46">
        <v>2569.41</v>
      </c>
      <c r="H758" s="46">
        <v>43.02</v>
      </c>
      <c r="I758" s="46">
        <v>8.08</v>
      </c>
      <c r="J758" s="46">
        <v>12.11</v>
      </c>
      <c r="K758" s="46">
        <v>17.78</v>
      </c>
      <c r="L758" s="46">
        <v>594.51</v>
      </c>
      <c r="M758" s="46">
        <v>0.33600000000000002</v>
      </c>
      <c r="N758" s="46">
        <v>12.82</v>
      </c>
      <c r="O758" s="31" t="s">
        <v>263</v>
      </c>
      <c r="P758" s="31">
        <v>45</v>
      </c>
      <c r="Q758" s="46">
        <v>473146.74</v>
      </c>
      <c r="R758" s="46">
        <v>2188.89</v>
      </c>
      <c r="S758" s="46">
        <v>2642.11</v>
      </c>
      <c r="T758" s="46">
        <v>37.86</v>
      </c>
      <c r="U758" s="46">
        <v>704833.67</v>
      </c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</row>
    <row r="759" spans="1:70" s="20" customFormat="1">
      <c r="A759" s="47">
        <v>48</v>
      </c>
      <c r="B759" s="44">
        <v>2</v>
      </c>
      <c r="C759" s="44" t="s">
        <v>546</v>
      </c>
      <c r="D759" s="44" t="s">
        <v>260</v>
      </c>
      <c r="E759" s="44">
        <v>380.5</v>
      </c>
      <c r="F759" s="44">
        <v>2986.86</v>
      </c>
      <c r="G759" s="44">
        <v>1325.92</v>
      </c>
      <c r="H759" s="44">
        <v>22.08</v>
      </c>
      <c r="I759" s="44">
        <v>11.1</v>
      </c>
      <c r="J759" s="44">
        <v>15.14</v>
      </c>
      <c r="K759" s="44">
        <v>15.81</v>
      </c>
      <c r="L759" s="44">
        <v>694.64</v>
      </c>
      <c r="M759" s="44">
        <v>0.36599999999999999</v>
      </c>
      <c r="N759" s="44">
        <v>18.09</v>
      </c>
      <c r="O759" s="45" t="s">
        <v>203</v>
      </c>
      <c r="P759" s="30">
        <v>0</v>
      </c>
      <c r="Q759" s="44">
        <v>0</v>
      </c>
      <c r="R759" s="44">
        <v>0</v>
      </c>
      <c r="S759" s="44">
        <v>0</v>
      </c>
      <c r="T759" s="44">
        <v>0</v>
      </c>
      <c r="U759" s="44">
        <v>0</v>
      </c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</row>
    <row r="760" spans="1:70" s="20" customFormat="1">
      <c r="A760" s="45">
        <v>48</v>
      </c>
      <c r="B760" s="44">
        <v>4</v>
      </c>
      <c r="C760" s="44" t="s">
        <v>546</v>
      </c>
      <c r="D760" s="44" t="s">
        <v>261</v>
      </c>
      <c r="E760" s="44">
        <v>1668.97</v>
      </c>
      <c r="F760" s="44">
        <v>2981.58</v>
      </c>
      <c r="G760" s="44">
        <v>1361.6</v>
      </c>
      <c r="H760" s="44">
        <v>27.85</v>
      </c>
      <c r="I760" s="44">
        <v>18.170000000000002</v>
      </c>
      <c r="J760" s="44">
        <v>33.31</v>
      </c>
      <c r="K760" s="44">
        <v>23.71</v>
      </c>
      <c r="L760" s="44">
        <v>2036.33</v>
      </c>
      <c r="M760" s="44">
        <v>0.33400000000000002</v>
      </c>
      <c r="N760" s="44">
        <v>35.479999999999997</v>
      </c>
      <c r="O760" s="45" t="s">
        <v>203</v>
      </c>
      <c r="P760" s="30">
        <v>0</v>
      </c>
      <c r="Q760" s="44">
        <v>0</v>
      </c>
      <c r="R760" s="44">
        <v>0</v>
      </c>
      <c r="S760" s="44">
        <v>0</v>
      </c>
      <c r="T760" s="44">
        <v>0</v>
      </c>
      <c r="U760" s="44">
        <v>0</v>
      </c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</row>
    <row r="761" spans="1:70" s="20" customFormat="1">
      <c r="A761" s="45">
        <v>48</v>
      </c>
      <c r="B761" s="44">
        <v>6</v>
      </c>
      <c r="C761" s="44" t="s">
        <v>546</v>
      </c>
      <c r="D761" s="44" t="s">
        <v>262</v>
      </c>
      <c r="E761" s="44">
        <v>463.04</v>
      </c>
      <c r="F761" s="44">
        <v>2959.18</v>
      </c>
      <c r="G761" s="44">
        <v>1344.67</v>
      </c>
      <c r="H761" s="44">
        <v>39.770000000000003</v>
      </c>
      <c r="I761" s="44">
        <v>17.16</v>
      </c>
      <c r="J761" s="44">
        <v>9.08</v>
      </c>
      <c r="K761" s="44">
        <v>19.760000000000002</v>
      </c>
      <c r="L761" s="44">
        <v>813.12</v>
      </c>
      <c r="M761" s="44">
        <v>0.35599999999999998</v>
      </c>
      <c r="N761" s="44">
        <v>18.600000000000001</v>
      </c>
      <c r="O761" s="45" t="s">
        <v>203</v>
      </c>
      <c r="P761" s="30">
        <v>0</v>
      </c>
      <c r="Q761" s="44">
        <v>0</v>
      </c>
      <c r="R761" s="44">
        <v>0</v>
      </c>
      <c r="S761" s="44">
        <v>0</v>
      </c>
      <c r="T761" s="44">
        <v>0</v>
      </c>
      <c r="U761" s="44">
        <v>0</v>
      </c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</row>
    <row r="762" spans="1:70" s="40" customFormat="1" ht="15">
      <c r="A762" s="34">
        <v>48</v>
      </c>
      <c r="B762" s="30">
        <v>8</v>
      </c>
      <c r="C762" s="30" t="s">
        <v>546</v>
      </c>
      <c r="D762" s="30" t="s">
        <v>264</v>
      </c>
      <c r="E762" s="30">
        <v>1662.93</v>
      </c>
      <c r="F762" s="30">
        <v>2964.18</v>
      </c>
      <c r="G762" s="30">
        <v>1680.85</v>
      </c>
      <c r="H762" s="30">
        <v>46.01</v>
      </c>
      <c r="I762" s="30">
        <v>14.13</v>
      </c>
      <c r="J762" s="30">
        <v>14.13</v>
      </c>
      <c r="K762" s="30">
        <v>27.66</v>
      </c>
      <c r="L762" s="30">
        <v>1566.31</v>
      </c>
      <c r="M762" s="30">
        <v>0.433</v>
      </c>
      <c r="N762" s="30">
        <v>19.440000000000001</v>
      </c>
      <c r="O762" s="34" t="s">
        <v>263</v>
      </c>
      <c r="P762" s="30">
        <v>46</v>
      </c>
      <c r="Q762" s="30">
        <v>47101.67</v>
      </c>
      <c r="R762" s="30">
        <v>2969.46</v>
      </c>
      <c r="S762" s="30">
        <v>1659.96</v>
      </c>
      <c r="T762" s="30">
        <v>37.299999999999997</v>
      </c>
      <c r="U762" s="30">
        <v>65936.02</v>
      </c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  <c r="AT762" s="24"/>
      <c r="AU762" s="24"/>
      <c r="AV762" s="24"/>
      <c r="AW762" s="24"/>
      <c r="AX762" s="24"/>
      <c r="AY762" s="24"/>
      <c r="AZ762" s="24"/>
      <c r="BA762" s="24"/>
      <c r="BB762" s="24"/>
      <c r="BC762" s="24"/>
      <c r="BD762" s="24"/>
      <c r="BE762" s="24"/>
      <c r="BF762" s="24"/>
      <c r="BG762" s="24"/>
      <c r="BH762" s="24"/>
      <c r="BI762" s="24"/>
      <c r="BJ762" s="24"/>
      <c r="BK762" s="24"/>
      <c r="BL762" s="24"/>
      <c r="BM762" s="24"/>
      <c r="BN762" s="24"/>
      <c r="BO762" s="24"/>
      <c r="BP762" s="24"/>
      <c r="BQ762" s="24"/>
      <c r="BR762" s="24"/>
    </row>
    <row r="763" spans="1:70" s="20" customFormat="1">
      <c r="A763" s="45">
        <v>48</v>
      </c>
      <c r="B763" s="44">
        <v>10</v>
      </c>
      <c r="C763" s="44" t="s">
        <v>546</v>
      </c>
      <c r="D763" s="44" t="s">
        <v>265</v>
      </c>
      <c r="E763" s="44">
        <v>14851.64</v>
      </c>
      <c r="F763" s="44">
        <v>2982.26</v>
      </c>
      <c r="G763" s="44">
        <v>1419.98</v>
      </c>
      <c r="H763" s="44">
        <v>31.7</v>
      </c>
      <c r="I763" s="44">
        <v>31.29</v>
      </c>
      <c r="J763" s="44">
        <v>37.35</v>
      </c>
      <c r="K763" s="44">
        <v>43.47</v>
      </c>
      <c r="L763" s="44">
        <v>9465.9</v>
      </c>
      <c r="M763" s="44">
        <v>0.309</v>
      </c>
      <c r="N763" s="44">
        <v>38.93</v>
      </c>
      <c r="O763" s="44" t="s">
        <v>214</v>
      </c>
      <c r="P763" s="30">
        <v>0</v>
      </c>
      <c r="Q763" s="44">
        <v>0</v>
      </c>
      <c r="R763" s="44">
        <v>0</v>
      </c>
      <c r="S763" s="44">
        <v>0</v>
      </c>
      <c r="T763" s="44">
        <v>0</v>
      </c>
      <c r="U763" s="44">
        <v>0</v>
      </c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</row>
    <row r="764" spans="1:70" s="40" customFormat="1" ht="15">
      <c r="A764" s="34">
        <v>48</v>
      </c>
      <c r="B764" s="30">
        <v>12</v>
      </c>
      <c r="C764" s="30" t="s">
        <v>546</v>
      </c>
      <c r="D764" s="30" t="s">
        <v>266</v>
      </c>
      <c r="E764" s="30">
        <v>8030.8</v>
      </c>
      <c r="F764" s="30">
        <v>2985.33</v>
      </c>
      <c r="G764" s="30">
        <v>1667.13</v>
      </c>
      <c r="H764" s="30">
        <v>41.19</v>
      </c>
      <c r="I764" s="30">
        <v>21.2</v>
      </c>
      <c r="J764" s="30">
        <v>29.27</v>
      </c>
      <c r="K764" s="30">
        <v>37.54</v>
      </c>
      <c r="L764" s="30">
        <v>4980.46</v>
      </c>
      <c r="M764" s="30">
        <v>0.38900000000000001</v>
      </c>
      <c r="N764" s="30">
        <v>36.28</v>
      </c>
      <c r="O764" s="34" t="s">
        <v>263</v>
      </c>
      <c r="P764" s="30">
        <v>46</v>
      </c>
      <c r="Q764" s="30">
        <v>47101.67</v>
      </c>
      <c r="R764" s="30">
        <v>2969.46</v>
      </c>
      <c r="S764" s="30">
        <v>1659.96</v>
      </c>
      <c r="T764" s="30">
        <v>37.299999999999997</v>
      </c>
      <c r="U764" s="30">
        <v>65936.02</v>
      </c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  <c r="AZ764" s="24"/>
      <c r="BA764" s="24"/>
      <c r="BB764" s="24"/>
      <c r="BC764" s="24"/>
      <c r="BD764" s="24"/>
      <c r="BE764" s="24"/>
      <c r="BF764" s="24"/>
      <c r="BG764" s="24"/>
      <c r="BH764" s="24"/>
      <c r="BI764" s="24"/>
      <c r="BJ764" s="24"/>
      <c r="BK764" s="24"/>
      <c r="BL764" s="24"/>
      <c r="BM764" s="24"/>
      <c r="BN764" s="24"/>
      <c r="BO764" s="24"/>
      <c r="BP764" s="24"/>
      <c r="BQ764" s="24"/>
      <c r="BR764" s="24"/>
    </row>
    <row r="765" spans="1:70" s="20" customFormat="1">
      <c r="A765" s="45">
        <v>48</v>
      </c>
      <c r="B765" s="44">
        <v>14</v>
      </c>
      <c r="C765" s="44" t="s">
        <v>546</v>
      </c>
      <c r="D765" s="44" t="s">
        <v>267</v>
      </c>
      <c r="E765" s="44">
        <v>724.77</v>
      </c>
      <c r="F765" s="44">
        <v>2961.21</v>
      </c>
      <c r="G765" s="44">
        <v>1410.44</v>
      </c>
      <c r="H765" s="44">
        <v>43.29</v>
      </c>
      <c r="I765" s="44">
        <v>23.22</v>
      </c>
      <c r="J765" s="44">
        <v>10.09</v>
      </c>
      <c r="K765" s="44">
        <v>27.66</v>
      </c>
      <c r="L765" s="44">
        <v>1116.57</v>
      </c>
      <c r="M765" s="44">
        <v>0.34899999999999998</v>
      </c>
      <c r="N765" s="44">
        <v>25.19</v>
      </c>
      <c r="O765" s="44" t="s">
        <v>203</v>
      </c>
      <c r="P765" s="30">
        <v>0</v>
      </c>
      <c r="Q765" s="44">
        <v>0</v>
      </c>
      <c r="R765" s="44">
        <v>0</v>
      </c>
      <c r="S765" s="44">
        <v>0</v>
      </c>
      <c r="T765" s="44">
        <v>0</v>
      </c>
      <c r="U765" s="44">
        <v>0</v>
      </c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</row>
    <row r="766" spans="1:70" s="20" customFormat="1">
      <c r="A766" s="45">
        <v>48</v>
      </c>
      <c r="B766" s="44">
        <v>16</v>
      </c>
      <c r="C766" s="44" t="s">
        <v>546</v>
      </c>
      <c r="D766" s="44" t="s">
        <v>273</v>
      </c>
      <c r="E766" s="44">
        <v>1250.22</v>
      </c>
      <c r="F766" s="44">
        <v>2925.77</v>
      </c>
      <c r="G766" s="44">
        <v>1495.87</v>
      </c>
      <c r="H766" s="44">
        <v>37.119999999999997</v>
      </c>
      <c r="I766" s="44">
        <v>11.1</v>
      </c>
      <c r="J766" s="44">
        <v>14.13</v>
      </c>
      <c r="K766" s="44">
        <v>25.69</v>
      </c>
      <c r="L766" s="44">
        <v>1326.7</v>
      </c>
      <c r="M766" s="44">
        <v>0.42299999999999999</v>
      </c>
      <c r="N766" s="44">
        <v>18.77</v>
      </c>
      <c r="O766" s="44" t="s">
        <v>203</v>
      </c>
      <c r="P766" s="30">
        <v>0</v>
      </c>
      <c r="Q766" s="44">
        <v>0</v>
      </c>
      <c r="R766" s="44">
        <v>0</v>
      </c>
      <c r="S766" s="44">
        <v>0</v>
      </c>
      <c r="T766" s="44">
        <v>0</v>
      </c>
      <c r="U766" s="44">
        <v>0</v>
      </c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</row>
    <row r="767" spans="1:70" s="20" customFormat="1">
      <c r="A767" s="45">
        <v>48</v>
      </c>
      <c r="B767" s="44">
        <v>18</v>
      </c>
      <c r="C767" s="44" t="s">
        <v>546</v>
      </c>
      <c r="D767" s="44" t="s">
        <v>268</v>
      </c>
      <c r="E767" s="44">
        <v>3021.87</v>
      </c>
      <c r="F767" s="44">
        <v>3008.42</v>
      </c>
      <c r="G767" s="44">
        <v>1309.97</v>
      </c>
      <c r="H767" s="44">
        <v>29.33</v>
      </c>
      <c r="I767" s="44">
        <v>40.380000000000003</v>
      </c>
      <c r="J767" s="44">
        <v>41.38</v>
      </c>
      <c r="K767" s="44">
        <v>31.62</v>
      </c>
      <c r="L767" s="44">
        <v>4474.3100000000004</v>
      </c>
      <c r="M767" s="44">
        <v>0.22600000000000001</v>
      </c>
      <c r="N767" s="44">
        <v>42.69</v>
      </c>
      <c r="O767" s="44" t="s">
        <v>203</v>
      </c>
      <c r="P767" s="30">
        <v>0</v>
      </c>
      <c r="Q767" s="44">
        <v>0</v>
      </c>
      <c r="R767" s="44">
        <v>0</v>
      </c>
      <c r="S767" s="44">
        <v>0</v>
      </c>
      <c r="T767" s="44">
        <v>0</v>
      </c>
      <c r="U767" s="44">
        <v>0</v>
      </c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</row>
    <row r="768" spans="1:70" s="40" customFormat="1" ht="15">
      <c r="A768" s="34">
        <v>48</v>
      </c>
      <c r="B768" s="30">
        <v>20</v>
      </c>
      <c r="C768" s="30" t="s">
        <v>546</v>
      </c>
      <c r="D768" s="30" t="s">
        <v>269</v>
      </c>
      <c r="E768" s="30">
        <v>2039.41</v>
      </c>
      <c r="F768" s="30">
        <v>2968.65</v>
      </c>
      <c r="G768" s="30">
        <v>1648.07</v>
      </c>
      <c r="H768" s="30">
        <v>48.67</v>
      </c>
      <c r="I768" s="30">
        <v>21.2</v>
      </c>
      <c r="J768" s="30">
        <v>17.16</v>
      </c>
      <c r="K768" s="30">
        <v>27.66</v>
      </c>
      <c r="L768" s="30">
        <v>2270.21</v>
      </c>
      <c r="M768" s="30">
        <v>0.34300000000000003</v>
      </c>
      <c r="N768" s="30">
        <v>25.15</v>
      </c>
      <c r="O768" s="34" t="s">
        <v>263</v>
      </c>
      <c r="P768" s="30">
        <v>46</v>
      </c>
      <c r="Q768" s="30">
        <v>47101.67</v>
      </c>
      <c r="R768" s="30">
        <v>2969.46</v>
      </c>
      <c r="S768" s="30">
        <v>1659.96</v>
      </c>
      <c r="T768" s="30">
        <v>37.299999999999997</v>
      </c>
      <c r="U768" s="30">
        <v>65936.02</v>
      </c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4"/>
      <c r="AS768" s="24"/>
      <c r="AT768" s="24"/>
      <c r="AU768" s="24"/>
      <c r="AV768" s="24"/>
      <c r="AW768" s="24"/>
      <c r="AX768" s="24"/>
      <c r="AY768" s="24"/>
      <c r="AZ768" s="24"/>
      <c r="BA768" s="24"/>
      <c r="BB768" s="24"/>
      <c r="BC768" s="24"/>
      <c r="BD768" s="24"/>
      <c r="BE768" s="24"/>
      <c r="BF768" s="24"/>
      <c r="BG768" s="24"/>
      <c r="BH768" s="24"/>
      <c r="BI768" s="24"/>
      <c r="BJ768" s="24"/>
      <c r="BK768" s="24"/>
      <c r="BL768" s="24"/>
      <c r="BM768" s="24"/>
      <c r="BN768" s="24"/>
      <c r="BO768" s="24"/>
      <c r="BP768" s="24"/>
      <c r="BQ768" s="24"/>
      <c r="BR768" s="24"/>
    </row>
    <row r="769" spans="1:70" s="20" customFormat="1">
      <c r="A769" s="45">
        <v>48</v>
      </c>
      <c r="B769" s="44">
        <v>22</v>
      </c>
      <c r="C769" s="44" t="s">
        <v>546</v>
      </c>
      <c r="D769" s="44" t="s">
        <v>270</v>
      </c>
      <c r="E769" s="44">
        <v>80.53</v>
      </c>
      <c r="F769" s="44">
        <v>2972.82</v>
      </c>
      <c r="G769" s="44">
        <v>1547.48</v>
      </c>
      <c r="H769" s="44">
        <v>48.96</v>
      </c>
      <c r="I769" s="44">
        <v>5.05</v>
      </c>
      <c r="J769" s="44">
        <v>8.08</v>
      </c>
      <c r="K769" s="44">
        <v>11.86</v>
      </c>
      <c r="L769" s="44">
        <v>186.04</v>
      </c>
      <c r="M769" s="44">
        <v>0.48499999999999999</v>
      </c>
      <c r="N769" s="44">
        <v>8.64</v>
      </c>
      <c r="O769" s="45" t="s">
        <v>203</v>
      </c>
      <c r="P769" s="30">
        <v>0</v>
      </c>
      <c r="Q769" s="44">
        <v>0</v>
      </c>
      <c r="R769" s="44">
        <v>0</v>
      </c>
      <c r="S769" s="44">
        <v>0</v>
      </c>
      <c r="T769" s="44">
        <v>0</v>
      </c>
      <c r="U769" s="44">
        <v>0</v>
      </c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</row>
    <row r="770" spans="1:70" s="20" customFormat="1">
      <c r="A770" s="45">
        <v>48</v>
      </c>
      <c r="B770" s="44">
        <v>24</v>
      </c>
      <c r="C770" s="44" t="s">
        <v>546</v>
      </c>
      <c r="D770" s="44" t="s">
        <v>271</v>
      </c>
      <c r="E770" s="44">
        <v>561.69000000000005</v>
      </c>
      <c r="F770" s="44">
        <v>2964.58</v>
      </c>
      <c r="G770" s="44">
        <v>1569.09</v>
      </c>
      <c r="H770" s="44">
        <v>52.27</v>
      </c>
      <c r="I770" s="44">
        <v>11.1</v>
      </c>
      <c r="J770" s="44">
        <v>18.170000000000002</v>
      </c>
      <c r="K770" s="44">
        <v>21.74</v>
      </c>
      <c r="L770" s="44">
        <v>911.52</v>
      </c>
      <c r="M770" s="44">
        <v>0.36099999999999999</v>
      </c>
      <c r="N770" s="44">
        <v>19.37</v>
      </c>
      <c r="O770" s="45" t="s">
        <v>203</v>
      </c>
      <c r="P770" s="30">
        <v>0</v>
      </c>
      <c r="Q770" s="44">
        <v>0</v>
      </c>
      <c r="R770" s="44">
        <v>0</v>
      </c>
      <c r="S770" s="44">
        <v>0</v>
      </c>
      <c r="T770" s="44">
        <v>0</v>
      </c>
      <c r="U770" s="44">
        <v>0</v>
      </c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</row>
    <row r="771" spans="1:70" s="5" customFormat="1" ht="17" thickBot="1">
      <c r="A771" s="46">
        <v>48</v>
      </c>
      <c r="B771" s="46">
        <v>26</v>
      </c>
      <c r="C771" s="46" t="s">
        <v>546</v>
      </c>
      <c r="D771" s="46" t="s">
        <v>272</v>
      </c>
      <c r="E771" s="46">
        <v>157.03</v>
      </c>
      <c r="F771" s="46">
        <v>2970.71</v>
      </c>
      <c r="G771" s="46">
        <v>1553.26</v>
      </c>
      <c r="H771" s="46">
        <v>50.41</v>
      </c>
      <c r="I771" s="46">
        <v>6.06</v>
      </c>
      <c r="J771" s="46">
        <v>10.09</v>
      </c>
      <c r="K771" s="46">
        <v>15.81</v>
      </c>
      <c r="L771" s="46">
        <v>368.62</v>
      </c>
      <c r="M771" s="46">
        <v>0.38200000000000001</v>
      </c>
      <c r="N771" s="46">
        <v>12.92</v>
      </c>
      <c r="O771" s="46" t="s">
        <v>203</v>
      </c>
      <c r="P771" s="31">
        <v>0</v>
      </c>
      <c r="Q771" s="46">
        <v>0</v>
      </c>
      <c r="R771" s="46">
        <v>0</v>
      </c>
      <c r="S771" s="46">
        <v>0</v>
      </c>
      <c r="T771" s="46">
        <v>0</v>
      </c>
      <c r="U771" s="46">
        <v>0</v>
      </c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</row>
    <row r="772" spans="1:70" s="40" customFormat="1" ht="15">
      <c r="A772" s="37">
        <v>49</v>
      </c>
      <c r="B772" s="30">
        <v>4</v>
      </c>
      <c r="C772" s="30" t="s">
        <v>546</v>
      </c>
      <c r="D772" s="30" t="s">
        <v>261</v>
      </c>
      <c r="E772" s="30">
        <v>861.67</v>
      </c>
      <c r="F772" s="30">
        <v>2936.23</v>
      </c>
      <c r="G772" s="30">
        <v>2680.48</v>
      </c>
      <c r="H772" s="30">
        <v>17.989999999999998</v>
      </c>
      <c r="I772" s="30">
        <v>11.1</v>
      </c>
      <c r="J772" s="30">
        <v>12.11</v>
      </c>
      <c r="K772" s="30">
        <v>19.760000000000002</v>
      </c>
      <c r="L772" s="30">
        <v>793.71</v>
      </c>
      <c r="M772" s="30">
        <v>0.55200000000000005</v>
      </c>
      <c r="N772" s="30">
        <v>18.190000000000001</v>
      </c>
      <c r="O772" s="30" t="s">
        <v>263</v>
      </c>
      <c r="P772" s="30">
        <v>47</v>
      </c>
      <c r="Q772" s="30">
        <v>23748.13</v>
      </c>
      <c r="R772" s="30">
        <v>2934.72</v>
      </c>
      <c r="S772" s="30">
        <v>2662.85</v>
      </c>
      <c r="T772" s="30">
        <v>26.09</v>
      </c>
      <c r="U772" s="30">
        <v>24116.48</v>
      </c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  <c r="AT772" s="24"/>
      <c r="AU772" s="24"/>
      <c r="AV772" s="24"/>
      <c r="AW772" s="24"/>
      <c r="AX772" s="24"/>
      <c r="AY772" s="24"/>
      <c r="AZ772" s="24"/>
      <c r="BA772" s="24"/>
      <c r="BB772" s="24"/>
      <c r="BC772" s="24"/>
      <c r="BD772" s="24"/>
      <c r="BE772" s="24"/>
      <c r="BF772" s="24"/>
      <c r="BG772" s="24"/>
      <c r="BH772" s="24"/>
      <c r="BI772" s="24"/>
      <c r="BJ772" s="24"/>
      <c r="BK772" s="24"/>
      <c r="BL772" s="24"/>
      <c r="BM772" s="24"/>
      <c r="BN772" s="24"/>
      <c r="BO772" s="24"/>
      <c r="BP772" s="24"/>
      <c r="BQ772" s="24"/>
      <c r="BR772" s="24"/>
    </row>
    <row r="773" spans="1:70" s="40" customFormat="1" ht="15">
      <c r="A773" s="34">
        <v>49</v>
      </c>
      <c r="B773" s="30">
        <v>16</v>
      </c>
      <c r="C773" s="30" t="s">
        <v>546</v>
      </c>
      <c r="D773" s="30" t="s">
        <v>273</v>
      </c>
      <c r="E773" s="30">
        <v>471.1</v>
      </c>
      <c r="F773" s="30">
        <v>2912.85</v>
      </c>
      <c r="G773" s="30">
        <v>2656.49</v>
      </c>
      <c r="H773" s="30">
        <v>30.21</v>
      </c>
      <c r="I773" s="30">
        <v>9.08</v>
      </c>
      <c r="J773" s="30">
        <v>8.08</v>
      </c>
      <c r="K773" s="30">
        <v>21.74</v>
      </c>
      <c r="L773" s="30">
        <v>535.61</v>
      </c>
      <c r="M773" s="30">
        <v>0.54700000000000004</v>
      </c>
      <c r="N773" s="30">
        <v>19.809999999999999</v>
      </c>
      <c r="O773" s="30" t="s">
        <v>263</v>
      </c>
      <c r="P773" s="30">
        <v>47</v>
      </c>
      <c r="Q773" s="30">
        <v>23748.13</v>
      </c>
      <c r="R773" s="30">
        <v>2934.72</v>
      </c>
      <c r="S773" s="30">
        <v>2662.85</v>
      </c>
      <c r="T773" s="30">
        <v>26.09</v>
      </c>
      <c r="U773" s="30">
        <v>24116.48</v>
      </c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  <c r="AT773" s="24"/>
      <c r="AU773" s="24"/>
      <c r="AV773" s="24"/>
      <c r="AW773" s="24"/>
      <c r="AX773" s="24"/>
      <c r="AY773" s="24"/>
      <c r="AZ773" s="24"/>
      <c r="BA773" s="24"/>
      <c r="BB773" s="24"/>
      <c r="BC773" s="24"/>
      <c r="BD773" s="24"/>
      <c r="BE773" s="24"/>
      <c r="BF773" s="24"/>
      <c r="BG773" s="24"/>
      <c r="BH773" s="24"/>
      <c r="BI773" s="24"/>
      <c r="BJ773" s="24"/>
      <c r="BK773" s="24"/>
      <c r="BL773" s="24"/>
      <c r="BM773" s="24"/>
      <c r="BN773" s="24"/>
      <c r="BO773" s="24"/>
      <c r="BP773" s="24"/>
      <c r="BQ773" s="24"/>
      <c r="BR773" s="24"/>
    </row>
    <row r="774" spans="1:70" s="40" customFormat="1" ht="15">
      <c r="A774" s="34">
        <v>49</v>
      </c>
      <c r="B774" s="30">
        <v>40</v>
      </c>
      <c r="C774" s="30" t="s">
        <v>546</v>
      </c>
      <c r="D774" s="30" t="s">
        <v>476</v>
      </c>
      <c r="E774" s="30">
        <v>2093.77</v>
      </c>
      <c r="F774" s="30">
        <v>2933.53</v>
      </c>
      <c r="G774" s="30">
        <v>2655.27</v>
      </c>
      <c r="H774" s="30">
        <v>30.46</v>
      </c>
      <c r="I774" s="30">
        <v>19.18</v>
      </c>
      <c r="J774" s="30">
        <v>19.18</v>
      </c>
      <c r="K774" s="30">
        <v>31.62</v>
      </c>
      <c r="L774" s="30">
        <v>2263.5100000000002</v>
      </c>
      <c r="M774" s="30">
        <v>0.35</v>
      </c>
      <c r="N774" s="30">
        <v>23.1</v>
      </c>
      <c r="O774" s="30" t="s">
        <v>263</v>
      </c>
      <c r="P774" s="30">
        <v>47</v>
      </c>
      <c r="Q774" s="30">
        <v>23748.13</v>
      </c>
      <c r="R774" s="30">
        <v>2934.72</v>
      </c>
      <c r="S774" s="30">
        <v>2662.85</v>
      </c>
      <c r="T774" s="30">
        <v>26.09</v>
      </c>
      <c r="U774" s="30">
        <v>24116.48</v>
      </c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4"/>
      <c r="AS774" s="24"/>
      <c r="AT774" s="24"/>
      <c r="AU774" s="24"/>
      <c r="AV774" s="24"/>
      <c r="AW774" s="24"/>
      <c r="AX774" s="24"/>
      <c r="AY774" s="24"/>
      <c r="AZ774" s="24"/>
      <c r="BA774" s="24"/>
      <c r="BB774" s="24"/>
      <c r="BC774" s="24"/>
      <c r="BD774" s="24"/>
      <c r="BE774" s="24"/>
      <c r="BF774" s="24"/>
      <c r="BG774" s="24"/>
      <c r="BH774" s="24"/>
      <c r="BI774" s="24"/>
      <c r="BJ774" s="24"/>
      <c r="BK774" s="24"/>
      <c r="BL774" s="24"/>
      <c r="BM774" s="24"/>
      <c r="BN774" s="24"/>
      <c r="BO774" s="24"/>
      <c r="BP774" s="24"/>
      <c r="BQ774" s="24"/>
      <c r="BR774" s="24"/>
    </row>
    <row r="775" spans="1:70" s="40" customFormat="1" ht="15">
      <c r="A775" s="34">
        <v>49</v>
      </c>
      <c r="B775" s="30">
        <v>6</v>
      </c>
      <c r="C775" s="30" t="s">
        <v>546</v>
      </c>
      <c r="D775" s="30" t="s">
        <v>262</v>
      </c>
      <c r="E775" s="30">
        <v>257.69</v>
      </c>
      <c r="F775" s="30">
        <v>2920.55</v>
      </c>
      <c r="G775" s="30">
        <v>2660.3</v>
      </c>
      <c r="H775" s="30">
        <v>19.13</v>
      </c>
      <c r="I775" s="30">
        <v>7.07</v>
      </c>
      <c r="J775" s="30">
        <v>9.08</v>
      </c>
      <c r="K775" s="30">
        <v>15.81</v>
      </c>
      <c r="L775" s="30">
        <v>385.76</v>
      </c>
      <c r="M775" s="30">
        <v>0.50800000000000001</v>
      </c>
      <c r="N775" s="30">
        <v>9.51</v>
      </c>
      <c r="O775" s="30" t="s">
        <v>263</v>
      </c>
      <c r="P775" s="30">
        <v>47</v>
      </c>
      <c r="Q775" s="30">
        <v>23748.13</v>
      </c>
      <c r="R775" s="30">
        <v>2934.72</v>
      </c>
      <c r="S775" s="30">
        <v>2662.85</v>
      </c>
      <c r="T775" s="30">
        <v>26.09</v>
      </c>
      <c r="U775" s="30">
        <v>24116.48</v>
      </c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4"/>
      <c r="AS775" s="24"/>
      <c r="AT775" s="24"/>
      <c r="AU775" s="24"/>
      <c r="AV775" s="24"/>
      <c r="AW775" s="24"/>
      <c r="AX775" s="24"/>
      <c r="AY775" s="24"/>
      <c r="AZ775" s="24"/>
      <c r="BA775" s="24"/>
      <c r="BB775" s="24"/>
      <c r="BC775" s="24"/>
      <c r="BD775" s="24"/>
      <c r="BE775" s="24"/>
      <c r="BF775" s="24"/>
      <c r="BG775" s="24"/>
      <c r="BH775" s="24"/>
      <c r="BI775" s="24"/>
      <c r="BJ775" s="24"/>
      <c r="BK775" s="24"/>
      <c r="BL775" s="24"/>
      <c r="BM775" s="24"/>
      <c r="BN775" s="24"/>
      <c r="BO775" s="24"/>
      <c r="BP775" s="24"/>
      <c r="BQ775" s="24"/>
      <c r="BR775" s="24"/>
    </row>
    <row r="776" spans="1:70" s="40" customFormat="1" ht="15">
      <c r="A776" s="34">
        <v>49</v>
      </c>
      <c r="B776" s="30">
        <v>24</v>
      </c>
      <c r="C776" s="30" t="s">
        <v>546</v>
      </c>
      <c r="D776" s="30" t="s">
        <v>271</v>
      </c>
      <c r="E776" s="30">
        <v>360.37</v>
      </c>
      <c r="F776" s="30">
        <v>3117.84</v>
      </c>
      <c r="G776" s="30">
        <v>2444.8200000000002</v>
      </c>
      <c r="H776" s="30">
        <v>31.57</v>
      </c>
      <c r="I776" s="30">
        <v>14.13</v>
      </c>
      <c r="J776" s="30">
        <v>7.07</v>
      </c>
      <c r="K776" s="30">
        <v>21.74</v>
      </c>
      <c r="L776" s="30">
        <v>556.99</v>
      </c>
      <c r="M776" s="30">
        <v>0.44</v>
      </c>
      <c r="N776" s="30">
        <v>15.84</v>
      </c>
      <c r="O776" s="30" t="s">
        <v>263</v>
      </c>
      <c r="P776" s="30">
        <v>48</v>
      </c>
      <c r="Q776" s="30">
        <v>19546.509999999998</v>
      </c>
      <c r="R776" s="30">
        <v>3123.9</v>
      </c>
      <c r="S776" s="30">
        <v>2460.0100000000002</v>
      </c>
      <c r="T776" s="30">
        <v>27.49</v>
      </c>
      <c r="U776" s="30">
        <v>29562.04</v>
      </c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S776" s="24"/>
      <c r="AT776" s="24"/>
      <c r="AU776" s="24"/>
      <c r="AV776" s="24"/>
      <c r="AW776" s="24"/>
      <c r="AX776" s="24"/>
      <c r="AY776" s="24"/>
      <c r="AZ776" s="24"/>
      <c r="BA776" s="24"/>
      <c r="BB776" s="24"/>
      <c r="BC776" s="24"/>
      <c r="BD776" s="24"/>
      <c r="BE776" s="24"/>
      <c r="BF776" s="24"/>
      <c r="BG776" s="24"/>
      <c r="BH776" s="24"/>
      <c r="BI776" s="24"/>
      <c r="BJ776" s="24"/>
      <c r="BK776" s="24"/>
      <c r="BL776" s="24"/>
      <c r="BM776" s="24"/>
      <c r="BN776" s="24"/>
      <c r="BO776" s="24"/>
      <c r="BP776" s="24"/>
      <c r="BQ776" s="24"/>
      <c r="BR776" s="24"/>
    </row>
    <row r="777" spans="1:70" s="40" customFormat="1" ht="15">
      <c r="A777" s="34">
        <v>49</v>
      </c>
      <c r="B777" s="30">
        <v>18</v>
      </c>
      <c r="C777" s="30" t="s">
        <v>546</v>
      </c>
      <c r="D777" s="30" t="s">
        <v>268</v>
      </c>
      <c r="E777" s="30">
        <v>116.77</v>
      </c>
      <c r="F777" s="30">
        <v>3313.18</v>
      </c>
      <c r="G777" s="30">
        <v>2253.6799999999998</v>
      </c>
      <c r="H777" s="30">
        <v>24.02</v>
      </c>
      <c r="I777" s="30">
        <v>6.06</v>
      </c>
      <c r="J777" s="30">
        <v>5.05</v>
      </c>
      <c r="K777" s="30">
        <v>13.83</v>
      </c>
      <c r="L777" s="30">
        <v>202.6</v>
      </c>
      <c r="M777" s="30">
        <v>0.56999999999999995</v>
      </c>
      <c r="N777" s="30">
        <v>12.07</v>
      </c>
      <c r="O777" s="30" t="s">
        <v>263</v>
      </c>
      <c r="P777" s="30">
        <v>49</v>
      </c>
      <c r="Q777" s="30">
        <v>64594.68</v>
      </c>
      <c r="R777" s="30">
        <v>3294.57</v>
      </c>
      <c r="S777" s="30">
        <v>2258.36</v>
      </c>
      <c r="T777" s="30">
        <v>32.72</v>
      </c>
      <c r="U777" s="30">
        <v>48887.47</v>
      </c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4"/>
      <c r="AS777" s="24"/>
      <c r="AT777" s="24"/>
      <c r="AU777" s="24"/>
      <c r="AV777" s="24"/>
      <c r="AW777" s="24"/>
      <c r="AX777" s="24"/>
      <c r="AY777" s="24"/>
      <c r="AZ777" s="24"/>
      <c r="BA777" s="24"/>
      <c r="BB777" s="24"/>
      <c r="BC777" s="24"/>
      <c r="BD777" s="24"/>
      <c r="BE777" s="24"/>
      <c r="BF777" s="24"/>
      <c r="BG777" s="24"/>
      <c r="BH777" s="24"/>
      <c r="BI777" s="24"/>
      <c r="BJ777" s="24"/>
      <c r="BK777" s="24"/>
      <c r="BL777" s="24"/>
      <c r="BM777" s="24"/>
      <c r="BN777" s="24"/>
      <c r="BO777" s="24"/>
      <c r="BP777" s="24"/>
      <c r="BQ777" s="24"/>
      <c r="BR777" s="24"/>
    </row>
    <row r="778" spans="1:70" s="40" customFormat="1" ht="15">
      <c r="A778" s="34">
        <v>49</v>
      </c>
      <c r="B778" s="30">
        <v>20</v>
      </c>
      <c r="C778" s="30" t="s">
        <v>546</v>
      </c>
      <c r="D778" s="30" t="s">
        <v>269</v>
      </c>
      <c r="E778" s="30">
        <v>1258.27</v>
      </c>
      <c r="F778" s="30">
        <v>3284.47</v>
      </c>
      <c r="G778" s="30">
        <v>2281.29</v>
      </c>
      <c r="H778" s="30">
        <v>27.34</v>
      </c>
      <c r="I778" s="30">
        <v>12.11</v>
      </c>
      <c r="J778" s="30">
        <v>12.11</v>
      </c>
      <c r="K778" s="30">
        <v>25.69</v>
      </c>
      <c r="L778" s="30">
        <v>1036.0999999999999</v>
      </c>
      <c r="M778" s="30">
        <v>0.54400000000000004</v>
      </c>
      <c r="N778" s="30">
        <v>20.67</v>
      </c>
      <c r="O778" s="30" t="s">
        <v>263</v>
      </c>
      <c r="P778" s="30">
        <v>49</v>
      </c>
      <c r="Q778" s="30">
        <v>64594.68</v>
      </c>
      <c r="R778" s="30">
        <v>3294.57</v>
      </c>
      <c r="S778" s="30">
        <v>2258.36</v>
      </c>
      <c r="T778" s="30">
        <v>32.72</v>
      </c>
      <c r="U778" s="30">
        <v>48887.47</v>
      </c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</row>
    <row r="779" spans="1:70" s="40" customFormat="1" ht="15">
      <c r="A779" s="34">
        <v>49</v>
      </c>
      <c r="B779" s="30">
        <v>28</v>
      </c>
      <c r="C779" s="30" t="s">
        <v>546</v>
      </c>
      <c r="D779" s="30" t="s">
        <v>440</v>
      </c>
      <c r="E779" s="30">
        <v>11946.54</v>
      </c>
      <c r="F779" s="30">
        <v>3290.77</v>
      </c>
      <c r="G779" s="30">
        <v>2252.96</v>
      </c>
      <c r="H779" s="30">
        <v>30.6</v>
      </c>
      <c r="I779" s="30">
        <v>37.35</v>
      </c>
      <c r="J779" s="30">
        <v>42.39</v>
      </c>
      <c r="K779" s="30">
        <v>35.57</v>
      </c>
      <c r="L779" s="30">
        <v>8167.66</v>
      </c>
      <c r="M779" s="30">
        <v>0.309</v>
      </c>
      <c r="N779" s="30">
        <v>43.31</v>
      </c>
      <c r="O779" s="30" t="s">
        <v>263</v>
      </c>
      <c r="P779" s="30">
        <v>49</v>
      </c>
      <c r="Q779" s="30">
        <v>64594.68</v>
      </c>
      <c r="R779" s="30">
        <v>3294.57</v>
      </c>
      <c r="S779" s="30">
        <v>2258.36</v>
      </c>
      <c r="T779" s="30">
        <v>32.72</v>
      </c>
      <c r="U779" s="30">
        <v>48887.47</v>
      </c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4"/>
      <c r="AS779" s="24"/>
      <c r="AT779" s="24"/>
      <c r="AU779" s="24"/>
      <c r="AV779" s="24"/>
      <c r="AW779" s="24"/>
      <c r="AX779" s="24"/>
      <c r="AY779" s="24"/>
      <c r="AZ779" s="24"/>
      <c r="BA779" s="24"/>
      <c r="BB779" s="24"/>
      <c r="BC779" s="24"/>
      <c r="BD779" s="24"/>
      <c r="BE779" s="24"/>
      <c r="BF779" s="24"/>
      <c r="BG779" s="24"/>
      <c r="BH779" s="24"/>
      <c r="BI779" s="24"/>
      <c r="BJ779" s="24"/>
      <c r="BK779" s="24"/>
      <c r="BL779" s="24"/>
      <c r="BM779" s="24"/>
      <c r="BN779" s="24"/>
      <c r="BO779" s="24"/>
      <c r="BP779" s="24"/>
      <c r="BQ779" s="24"/>
      <c r="BR779" s="24"/>
    </row>
    <row r="780" spans="1:70" s="40" customFormat="1" ht="15">
      <c r="A780" s="34">
        <v>49</v>
      </c>
      <c r="B780" s="30">
        <v>42</v>
      </c>
      <c r="C780" s="30" t="s">
        <v>546</v>
      </c>
      <c r="D780" s="30" t="s">
        <v>477</v>
      </c>
      <c r="E780" s="30">
        <v>668.39</v>
      </c>
      <c r="F780" s="30">
        <v>3269.11</v>
      </c>
      <c r="G780" s="30">
        <v>2243.71</v>
      </c>
      <c r="H780" s="30">
        <v>36.89</v>
      </c>
      <c r="I780" s="30">
        <v>12.11</v>
      </c>
      <c r="J780" s="30">
        <v>17.16</v>
      </c>
      <c r="K780" s="30">
        <v>21.74</v>
      </c>
      <c r="L780" s="30">
        <v>968.93</v>
      </c>
      <c r="M780" s="30">
        <v>0.38200000000000001</v>
      </c>
      <c r="N780" s="30">
        <v>21.27</v>
      </c>
      <c r="O780" s="30" t="s">
        <v>263</v>
      </c>
      <c r="P780" s="30">
        <v>49</v>
      </c>
      <c r="Q780" s="30">
        <v>64594.68</v>
      </c>
      <c r="R780" s="30">
        <v>3294.57</v>
      </c>
      <c r="S780" s="30">
        <v>2258.36</v>
      </c>
      <c r="T780" s="30">
        <v>32.72</v>
      </c>
      <c r="U780" s="30">
        <v>48887.47</v>
      </c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4"/>
      <c r="AS780" s="24"/>
      <c r="AT780" s="24"/>
      <c r="AU780" s="24"/>
      <c r="AV780" s="24"/>
      <c r="AW780" s="24"/>
      <c r="AX780" s="24"/>
      <c r="AY780" s="24"/>
      <c r="AZ780" s="24"/>
      <c r="BA780" s="24"/>
      <c r="BB780" s="24"/>
      <c r="BC780" s="24"/>
      <c r="BD780" s="24"/>
      <c r="BE780" s="24"/>
      <c r="BF780" s="24"/>
      <c r="BG780" s="24"/>
      <c r="BH780" s="24"/>
      <c r="BI780" s="24"/>
      <c r="BJ780" s="24"/>
      <c r="BK780" s="24"/>
      <c r="BL780" s="24"/>
      <c r="BM780" s="24"/>
      <c r="BN780" s="24"/>
      <c r="BO780" s="24"/>
      <c r="BP780" s="24"/>
      <c r="BQ780" s="24"/>
      <c r="BR780" s="24"/>
    </row>
    <row r="781" spans="1:70" s="40" customFormat="1" ht="15">
      <c r="A781" s="34">
        <v>49</v>
      </c>
      <c r="B781" s="30">
        <v>10</v>
      </c>
      <c r="C781" s="30" t="s">
        <v>546</v>
      </c>
      <c r="D781" s="30" t="s">
        <v>265</v>
      </c>
      <c r="E781" s="30">
        <v>714.7</v>
      </c>
      <c r="F781" s="30">
        <v>3322.47</v>
      </c>
      <c r="G781" s="30">
        <v>2115.63</v>
      </c>
      <c r="H781" s="30">
        <v>24</v>
      </c>
      <c r="I781" s="30">
        <v>10.09</v>
      </c>
      <c r="J781" s="30">
        <v>17.16</v>
      </c>
      <c r="K781" s="30">
        <v>17.78</v>
      </c>
      <c r="L781" s="30">
        <v>887.92</v>
      </c>
      <c r="M781" s="30">
        <v>0.435</v>
      </c>
      <c r="N781" s="30">
        <v>19.88</v>
      </c>
      <c r="O781" s="30" t="s">
        <v>263</v>
      </c>
      <c r="P781" s="30">
        <v>50</v>
      </c>
      <c r="Q781" s="30">
        <v>8284.4699999999993</v>
      </c>
      <c r="R781" s="30">
        <v>3311.73</v>
      </c>
      <c r="S781" s="30">
        <v>2108.09</v>
      </c>
      <c r="T781" s="30">
        <v>27.76</v>
      </c>
      <c r="U781" s="30">
        <v>8656.25</v>
      </c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</row>
    <row r="782" spans="1:70" s="40" customFormat="1" ht="15">
      <c r="A782" s="34">
        <v>49</v>
      </c>
      <c r="B782" s="30">
        <v>30</v>
      </c>
      <c r="C782" s="30" t="s">
        <v>546</v>
      </c>
      <c r="D782" s="30" t="s">
        <v>443</v>
      </c>
      <c r="E782" s="30">
        <v>102.68</v>
      </c>
      <c r="F782" s="30">
        <v>3316.66</v>
      </c>
      <c r="G782" s="30">
        <v>2105.52</v>
      </c>
      <c r="H782" s="30">
        <v>33.71</v>
      </c>
      <c r="I782" s="30">
        <v>9.08</v>
      </c>
      <c r="J782" s="30">
        <v>5.05</v>
      </c>
      <c r="K782" s="30">
        <v>11.86</v>
      </c>
      <c r="L782" s="30">
        <v>204.9</v>
      </c>
      <c r="M782" s="30">
        <v>0.51800000000000002</v>
      </c>
      <c r="N782" s="30">
        <v>8.14</v>
      </c>
      <c r="O782" s="30" t="s">
        <v>263</v>
      </c>
      <c r="P782" s="30">
        <v>50</v>
      </c>
      <c r="Q782" s="30">
        <v>8284.4699999999993</v>
      </c>
      <c r="R782" s="30">
        <v>3311.73</v>
      </c>
      <c r="S782" s="30">
        <v>2108.09</v>
      </c>
      <c r="T782" s="30">
        <v>27.76</v>
      </c>
      <c r="U782" s="30">
        <v>8656.25</v>
      </c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4"/>
      <c r="AS782" s="24"/>
      <c r="AT782" s="24"/>
      <c r="AU782" s="24"/>
      <c r="AV782" s="24"/>
      <c r="AW782" s="24"/>
      <c r="AX782" s="24"/>
      <c r="AY782" s="24"/>
      <c r="AZ782" s="24"/>
      <c r="BA782" s="24"/>
      <c r="BB782" s="24"/>
      <c r="BC782" s="24"/>
      <c r="BD782" s="24"/>
      <c r="BE782" s="24"/>
      <c r="BF782" s="24"/>
      <c r="BG782" s="24"/>
      <c r="BH782" s="24"/>
      <c r="BI782" s="24"/>
      <c r="BJ782" s="24"/>
      <c r="BK782" s="24"/>
      <c r="BL782" s="24"/>
      <c r="BM782" s="24"/>
      <c r="BN782" s="24"/>
      <c r="BO782" s="24"/>
      <c r="BP782" s="24"/>
      <c r="BQ782" s="24"/>
      <c r="BR782" s="24"/>
    </row>
    <row r="783" spans="1:70" s="20" customFormat="1">
      <c r="A783" s="45">
        <v>49</v>
      </c>
      <c r="B783" s="44">
        <v>8</v>
      </c>
      <c r="C783" s="44" t="s">
        <v>546</v>
      </c>
      <c r="D783" s="44" t="s">
        <v>264</v>
      </c>
      <c r="E783" s="44">
        <v>1073.05</v>
      </c>
      <c r="F783" s="44">
        <v>3353.51</v>
      </c>
      <c r="G783" s="44">
        <v>2094.41</v>
      </c>
      <c r="H783" s="44">
        <v>23.58</v>
      </c>
      <c r="I783" s="44">
        <v>17.16</v>
      </c>
      <c r="J783" s="44">
        <v>27.25</v>
      </c>
      <c r="K783" s="44">
        <v>17.78</v>
      </c>
      <c r="L783" s="44">
        <v>1527.85</v>
      </c>
      <c r="M783" s="44">
        <v>0.33200000000000002</v>
      </c>
      <c r="N783" s="44">
        <v>28.04</v>
      </c>
      <c r="O783" s="44" t="s">
        <v>203</v>
      </c>
      <c r="P783" s="30">
        <v>0</v>
      </c>
      <c r="Q783" s="44">
        <v>0</v>
      </c>
      <c r="R783" s="44">
        <v>0</v>
      </c>
      <c r="S783" s="44">
        <v>0</v>
      </c>
      <c r="T783" s="44">
        <v>0</v>
      </c>
      <c r="U783" s="44">
        <v>0</v>
      </c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</row>
    <row r="784" spans="1:70" s="20" customFormat="1">
      <c r="A784" s="45">
        <v>49</v>
      </c>
      <c r="B784" s="44">
        <v>26</v>
      </c>
      <c r="C784" s="44" t="s">
        <v>546</v>
      </c>
      <c r="D784" s="44" t="s">
        <v>272</v>
      </c>
      <c r="E784" s="44">
        <v>102.68</v>
      </c>
      <c r="F784" s="44">
        <v>3342.73</v>
      </c>
      <c r="G784" s="44">
        <v>2100.69</v>
      </c>
      <c r="H784" s="44">
        <v>27.78</v>
      </c>
      <c r="I784" s="44">
        <v>7.07</v>
      </c>
      <c r="J784" s="44">
        <v>5.05</v>
      </c>
      <c r="K784" s="44">
        <v>11.86</v>
      </c>
      <c r="L784" s="44">
        <v>178.73</v>
      </c>
      <c r="M784" s="44">
        <v>0.59299999999999997</v>
      </c>
      <c r="N784" s="44">
        <v>7.05</v>
      </c>
      <c r="O784" s="44" t="s">
        <v>203</v>
      </c>
      <c r="P784" s="30">
        <v>0</v>
      </c>
      <c r="Q784" s="44">
        <v>0</v>
      </c>
      <c r="R784" s="44">
        <v>0</v>
      </c>
      <c r="S784" s="44">
        <v>0</v>
      </c>
      <c r="T784" s="44">
        <v>0</v>
      </c>
      <c r="U784" s="44">
        <v>0</v>
      </c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</row>
    <row r="785" spans="1:70" s="20" customFormat="1">
      <c r="A785" s="45">
        <v>49</v>
      </c>
      <c r="B785" s="44">
        <v>12</v>
      </c>
      <c r="C785" s="44" t="s">
        <v>546</v>
      </c>
      <c r="D785" s="44" t="s">
        <v>266</v>
      </c>
      <c r="E785" s="44">
        <v>124.82</v>
      </c>
      <c r="F785" s="44">
        <v>3099.38</v>
      </c>
      <c r="G785" s="44">
        <v>2420.4499999999998</v>
      </c>
      <c r="H785" s="44">
        <v>25.08</v>
      </c>
      <c r="I785" s="44">
        <v>8.08</v>
      </c>
      <c r="J785" s="44">
        <v>5.05</v>
      </c>
      <c r="K785" s="44">
        <v>11.86</v>
      </c>
      <c r="L785" s="44">
        <v>236.56</v>
      </c>
      <c r="M785" s="44">
        <v>0.51100000000000001</v>
      </c>
      <c r="N785" s="44">
        <v>7.14</v>
      </c>
      <c r="O785" s="44" t="s">
        <v>256</v>
      </c>
      <c r="P785" s="30">
        <v>0</v>
      </c>
      <c r="Q785" s="44">
        <v>0</v>
      </c>
      <c r="R785" s="44">
        <v>0</v>
      </c>
      <c r="S785" s="44">
        <v>0</v>
      </c>
      <c r="T785" s="44">
        <v>0</v>
      </c>
      <c r="U785" s="44">
        <v>0</v>
      </c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</row>
    <row r="786" spans="1:70" s="20" customFormat="1">
      <c r="A786" s="45">
        <v>49</v>
      </c>
      <c r="B786" s="44">
        <v>14</v>
      </c>
      <c r="C786" s="44" t="s">
        <v>546</v>
      </c>
      <c r="D786" s="44" t="s">
        <v>267</v>
      </c>
      <c r="E786" s="44">
        <v>714.7</v>
      </c>
      <c r="F786" s="44">
        <v>3084.42</v>
      </c>
      <c r="G786" s="44">
        <v>2435.81</v>
      </c>
      <c r="H786" s="44">
        <v>25.91</v>
      </c>
      <c r="I786" s="44">
        <v>17.16</v>
      </c>
      <c r="J786" s="44">
        <v>20.190000000000001</v>
      </c>
      <c r="K786" s="44">
        <v>17.78</v>
      </c>
      <c r="L786" s="44">
        <v>1133.3699999999999</v>
      </c>
      <c r="M786" s="44">
        <v>0.34100000000000003</v>
      </c>
      <c r="N786" s="44">
        <v>25.38</v>
      </c>
      <c r="O786" s="44" t="s">
        <v>256</v>
      </c>
      <c r="P786" s="30">
        <v>0</v>
      </c>
      <c r="Q786" s="44">
        <v>0</v>
      </c>
      <c r="R786" s="44">
        <v>0</v>
      </c>
      <c r="S786" s="44">
        <v>0</v>
      </c>
      <c r="T786" s="44">
        <v>0</v>
      </c>
      <c r="U786" s="44">
        <v>0</v>
      </c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</row>
    <row r="787" spans="1:70" s="20" customFormat="1">
      <c r="A787" s="45">
        <v>49</v>
      </c>
      <c r="B787" s="44">
        <v>22</v>
      </c>
      <c r="C787" s="44" t="s">
        <v>546</v>
      </c>
      <c r="D787" s="44" t="s">
        <v>270</v>
      </c>
      <c r="E787" s="44">
        <v>207.36</v>
      </c>
      <c r="F787" s="44">
        <v>3171.95</v>
      </c>
      <c r="G787" s="44">
        <v>2380.0500000000002</v>
      </c>
      <c r="H787" s="44">
        <v>29.6</v>
      </c>
      <c r="I787" s="44">
        <v>10.09</v>
      </c>
      <c r="J787" s="44">
        <v>6.06</v>
      </c>
      <c r="K787" s="44">
        <v>11.86</v>
      </c>
      <c r="L787" s="44">
        <v>381.05</v>
      </c>
      <c r="M787" s="44">
        <v>0.44500000000000001</v>
      </c>
      <c r="N787" s="44">
        <v>10.36</v>
      </c>
      <c r="O787" s="44" t="s">
        <v>256</v>
      </c>
      <c r="P787" s="30">
        <v>0</v>
      </c>
      <c r="Q787" s="44">
        <v>0</v>
      </c>
      <c r="R787" s="44">
        <v>0</v>
      </c>
      <c r="S787" s="44">
        <v>0</v>
      </c>
      <c r="T787" s="44">
        <v>0</v>
      </c>
      <c r="U787" s="44">
        <v>0</v>
      </c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</row>
    <row r="788" spans="1:70" s="20" customFormat="1">
      <c r="A788" s="45">
        <v>49</v>
      </c>
      <c r="B788" s="44">
        <v>36</v>
      </c>
      <c r="C788" s="44" t="s">
        <v>546</v>
      </c>
      <c r="D788" s="44" t="s">
        <v>474</v>
      </c>
      <c r="E788" s="44">
        <v>9087.75</v>
      </c>
      <c r="F788" s="44">
        <v>3046.15</v>
      </c>
      <c r="G788" s="44">
        <v>2481.19</v>
      </c>
      <c r="H788" s="44">
        <v>28.35</v>
      </c>
      <c r="I788" s="44">
        <v>64.599999999999994</v>
      </c>
      <c r="J788" s="44">
        <v>63.59</v>
      </c>
      <c r="K788" s="44">
        <v>39.520000000000003</v>
      </c>
      <c r="L788" s="44">
        <v>8956.82</v>
      </c>
      <c r="M788" s="44">
        <v>0.23499999999999999</v>
      </c>
      <c r="N788" s="44">
        <v>89.29</v>
      </c>
      <c r="O788" s="44" t="s">
        <v>256</v>
      </c>
      <c r="P788" s="30">
        <v>0</v>
      </c>
      <c r="Q788" s="44">
        <v>0</v>
      </c>
      <c r="R788" s="44">
        <v>0</v>
      </c>
      <c r="S788" s="44">
        <v>0</v>
      </c>
      <c r="T788" s="44">
        <v>0</v>
      </c>
      <c r="U788" s="44">
        <v>0</v>
      </c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</row>
    <row r="789" spans="1:70" s="20" customFormat="1">
      <c r="A789" s="45">
        <v>49</v>
      </c>
      <c r="B789" s="44">
        <v>52</v>
      </c>
      <c r="C789" s="44" t="s">
        <v>546</v>
      </c>
      <c r="D789" s="44" t="s">
        <v>484</v>
      </c>
      <c r="E789" s="44">
        <v>90.6</v>
      </c>
      <c r="F789" s="44">
        <v>2932.9</v>
      </c>
      <c r="G789" s="44">
        <v>2606.5</v>
      </c>
      <c r="H789" s="44">
        <v>47.69</v>
      </c>
      <c r="I789" s="44">
        <v>5.05</v>
      </c>
      <c r="J789" s="44">
        <v>7.07</v>
      </c>
      <c r="K789" s="44">
        <v>13.83</v>
      </c>
      <c r="L789" s="44">
        <v>187.59</v>
      </c>
      <c r="M789" s="44">
        <v>0.52</v>
      </c>
      <c r="N789" s="44">
        <v>9.9600000000000009</v>
      </c>
      <c r="O789" s="44" t="s">
        <v>256</v>
      </c>
      <c r="P789" s="30">
        <v>0</v>
      </c>
      <c r="Q789" s="44">
        <v>0</v>
      </c>
      <c r="R789" s="44">
        <v>0</v>
      </c>
      <c r="S789" s="44">
        <v>0</v>
      </c>
      <c r="T789" s="44">
        <v>0</v>
      </c>
      <c r="U789" s="44">
        <v>0</v>
      </c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</row>
    <row r="790" spans="1:70" s="20" customFormat="1">
      <c r="A790" s="45">
        <v>49</v>
      </c>
      <c r="B790" s="44">
        <v>56</v>
      </c>
      <c r="C790" s="44" t="s">
        <v>546</v>
      </c>
      <c r="D790" s="44" t="s">
        <v>487</v>
      </c>
      <c r="E790" s="44">
        <v>485.19</v>
      </c>
      <c r="F790" s="44">
        <v>3253.45</v>
      </c>
      <c r="G790" s="44">
        <v>2232.38</v>
      </c>
      <c r="H790" s="44">
        <v>44.9</v>
      </c>
      <c r="I790" s="44">
        <v>11.1</v>
      </c>
      <c r="J790" s="44">
        <v>11.1</v>
      </c>
      <c r="K790" s="44">
        <v>17.78</v>
      </c>
      <c r="L790" s="44">
        <v>721.75</v>
      </c>
      <c r="M790" s="44">
        <v>0.41399999999999998</v>
      </c>
      <c r="N790" s="44">
        <v>12.48</v>
      </c>
      <c r="O790" s="44" t="s">
        <v>256</v>
      </c>
      <c r="P790" s="30">
        <v>0</v>
      </c>
      <c r="Q790" s="44">
        <v>0</v>
      </c>
      <c r="R790" s="44">
        <v>0</v>
      </c>
      <c r="S790" s="44">
        <v>0</v>
      </c>
      <c r="T790" s="44">
        <v>0</v>
      </c>
      <c r="U790" s="44">
        <v>0</v>
      </c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</row>
    <row r="791" spans="1:70" s="20" customFormat="1">
      <c r="A791" s="45">
        <v>49</v>
      </c>
      <c r="B791" s="44">
        <v>58</v>
      </c>
      <c r="C791" s="44" t="s">
        <v>546</v>
      </c>
      <c r="D791" s="44" t="s">
        <v>488</v>
      </c>
      <c r="E791" s="44">
        <v>104.69</v>
      </c>
      <c r="F791" s="44">
        <v>3246.03</v>
      </c>
      <c r="G791" s="44">
        <v>2235.71</v>
      </c>
      <c r="H791" s="44">
        <v>46.78</v>
      </c>
      <c r="I791" s="44">
        <v>5.05</v>
      </c>
      <c r="J791" s="44">
        <v>8.08</v>
      </c>
      <c r="K791" s="44">
        <v>11.86</v>
      </c>
      <c r="L791" s="44">
        <v>190.49</v>
      </c>
      <c r="M791" s="44">
        <v>0.56399999999999995</v>
      </c>
      <c r="N791" s="44">
        <v>7.94</v>
      </c>
      <c r="O791" s="44" t="s">
        <v>256</v>
      </c>
      <c r="P791" s="30">
        <v>0</v>
      </c>
      <c r="Q791" s="44">
        <v>0</v>
      </c>
      <c r="R791" s="44">
        <v>0</v>
      </c>
      <c r="S791" s="44">
        <v>0</v>
      </c>
      <c r="T791" s="44">
        <v>0</v>
      </c>
      <c r="U791" s="44">
        <v>0</v>
      </c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</row>
    <row r="792" spans="1:70" s="20" customFormat="1">
      <c r="A792" s="45">
        <v>49</v>
      </c>
      <c r="B792" s="44">
        <v>60</v>
      </c>
      <c r="C792" s="44" t="s">
        <v>546</v>
      </c>
      <c r="D792" s="44" t="s">
        <v>530</v>
      </c>
      <c r="E792" s="44">
        <v>3446.66</v>
      </c>
      <c r="F792" s="44">
        <v>3198.1</v>
      </c>
      <c r="G792" s="44">
        <v>2354.19</v>
      </c>
      <c r="H792" s="44">
        <v>35.979999999999997</v>
      </c>
      <c r="I792" s="44">
        <v>39.369999999999997</v>
      </c>
      <c r="J792" s="44">
        <v>33.31</v>
      </c>
      <c r="K792" s="44">
        <v>27.66</v>
      </c>
      <c r="L792" s="44">
        <v>4309.55</v>
      </c>
      <c r="M792" s="44">
        <v>0.25600000000000001</v>
      </c>
      <c r="N792" s="44">
        <v>48.76</v>
      </c>
      <c r="O792" s="44" t="s">
        <v>256</v>
      </c>
      <c r="P792" s="30">
        <v>0</v>
      </c>
      <c r="Q792" s="44">
        <v>0</v>
      </c>
      <c r="R792" s="44">
        <v>0</v>
      </c>
      <c r="S792" s="44">
        <v>0</v>
      </c>
      <c r="T792" s="44">
        <v>0</v>
      </c>
      <c r="U792" s="44">
        <v>0</v>
      </c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</row>
    <row r="793" spans="1:70" s="20" customFormat="1">
      <c r="A793" s="45">
        <v>49</v>
      </c>
      <c r="B793" s="44">
        <v>70</v>
      </c>
      <c r="C793" s="44" t="s">
        <v>546</v>
      </c>
      <c r="D793" s="44" t="s">
        <v>493</v>
      </c>
      <c r="E793" s="44">
        <v>1826.01</v>
      </c>
      <c r="F793" s="44">
        <v>3241.57</v>
      </c>
      <c r="G793" s="44">
        <v>2258.06</v>
      </c>
      <c r="H793" s="44">
        <v>46.79</v>
      </c>
      <c r="I793" s="44">
        <v>20.190000000000001</v>
      </c>
      <c r="J793" s="44">
        <v>39.369999999999997</v>
      </c>
      <c r="K793" s="44">
        <v>21.74</v>
      </c>
      <c r="L793" s="44">
        <v>3252.73</v>
      </c>
      <c r="M793" s="44">
        <v>0.222</v>
      </c>
      <c r="N793" s="44">
        <v>42.27</v>
      </c>
      <c r="O793" s="44" t="s">
        <v>256</v>
      </c>
      <c r="P793" s="30">
        <v>0</v>
      </c>
      <c r="Q793" s="44">
        <v>0</v>
      </c>
      <c r="R793" s="44">
        <v>0</v>
      </c>
      <c r="S793" s="44">
        <v>0</v>
      </c>
      <c r="T793" s="44">
        <v>0</v>
      </c>
      <c r="U793" s="44">
        <v>0</v>
      </c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</row>
    <row r="794" spans="1:70" s="20" customFormat="1">
      <c r="A794" s="45">
        <v>49</v>
      </c>
      <c r="B794" s="44">
        <v>72</v>
      </c>
      <c r="C794" s="44" t="s">
        <v>546</v>
      </c>
      <c r="D794" s="44" t="s">
        <v>544</v>
      </c>
      <c r="E794" s="44">
        <v>308.02999999999997</v>
      </c>
      <c r="F794" s="44">
        <v>3229.87</v>
      </c>
      <c r="G794" s="44">
        <v>2291.9899999999998</v>
      </c>
      <c r="H794" s="44">
        <v>50.06</v>
      </c>
      <c r="I794" s="44">
        <v>6.06</v>
      </c>
      <c r="J794" s="44">
        <v>9.08</v>
      </c>
      <c r="K794" s="44">
        <v>17.78</v>
      </c>
      <c r="L794" s="44">
        <v>487.38</v>
      </c>
      <c r="M794" s="44">
        <v>0.45300000000000001</v>
      </c>
      <c r="N794" s="44">
        <v>13.95</v>
      </c>
      <c r="O794" s="44" t="s">
        <v>256</v>
      </c>
      <c r="P794" s="30">
        <v>0</v>
      </c>
      <c r="Q794" s="44">
        <v>0</v>
      </c>
      <c r="R794" s="44">
        <v>0</v>
      </c>
      <c r="S794" s="44">
        <v>0</v>
      </c>
      <c r="T794" s="44">
        <v>0</v>
      </c>
      <c r="U794" s="44">
        <v>0</v>
      </c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</row>
    <row r="795" spans="1:70" s="20" customFormat="1">
      <c r="A795" s="45">
        <v>49</v>
      </c>
      <c r="B795" s="44">
        <v>74</v>
      </c>
      <c r="C795" s="44" t="s">
        <v>546</v>
      </c>
      <c r="D795" s="44" t="s">
        <v>547</v>
      </c>
      <c r="E795" s="44">
        <v>340.24</v>
      </c>
      <c r="F795" s="44">
        <v>3225.05</v>
      </c>
      <c r="G795" s="44">
        <v>2299.83</v>
      </c>
      <c r="H795" s="44">
        <v>48.39</v>
      </c>
      <c r="I795" s="44">
        <v>9.08</v>
      </c>
      <c r="J795" s="44">
        <v>11.1</v>
      </c>
      <c r="K795" s="44">
        <v>17.78</v>
      </c>
      <c r="L795" s="44">
        <v>588.25</v>
      </c>
      <c r="M795" s="44">
        <v>0.40100000000000002</v>
      </c>
      <c r="N795" s="44">
        <v>10.48</v>
      </c>
      <c r="O795" s="44" t="s">
        <v>256</v>
      </c>
      <c r="P795" s="30">
        <v>0</v>
      </c>
      <c r="Q795" s="44">
        <v>0</v>
      </c>
      <c r="R795" s="44">
        <v>0</v>
      </c>
      <c r="S795" s="44">
        <v>0</v>
      </c>
      <c r="T795" s="44">
        <v>0</v>
      </c>
      <c r="U795" s="44">
        <v>0</v>
      </c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</row>
    <row r="796" spans="1:70" s="20" customFormat="1">
      <c r="A796" s="45">
        <v>49</v>
      </c>
      <c r="B796" s="44">
        <v>76</v>
      </c>
      <c r="C796" s="44" t="s">
        <v>546</v>
      </c>
      <c r="D796" s="44" t="s">
        <v>494</v>
      </c>
      <c r="E796" s="44">
        <v>1886.4</v>
      </c>
      <c r="F796" s="44">
        <v>3215.18</v>
      </c>
      <c r="G796" s="44">
        <v>2315.6</v>
      </c>
      <c r="H796" s="44">
        <v>43.28</v>
      </c>
      <c r="I796" s="44">
        <v>14.13</v>
      </c>
      <c r="J796" s="44">
        <v>33.31</v>
      </c>
      <c r="K796" s="44">
        <v>21.74</v>
      </c>
      <c r="L796" s="44">
        <v>2478.58</v>
      </c>
      <c r="M796" s="44">
        <v>0.29799999999999999</v>
      </c>
      <c r="N796" s="44">
        <v>33.1</v>
      </c>
      <c r="O796" s="44" t="s">
        <v>256</v>
      </c>
      <c r="P796" s="30">
        <v>0</v>
      </c>
      <c r="Q796" s="44">
        <v>0</v>
      </c>
      <c r="R796" s="44">
        <v>0</v>
      </c>
      <c r="S796" s="44">
        <v>0</v>
      </c>
      <c r="T796" s="44">
        <v>0</v>
      </c>
      <c r="U796" s="44">
        <v>0</v>
      </c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</row>
    <row r="797" spans="1:70" s="20" customFormat="1">
      <c r="A797" s="45">
        <v>49</v>
      </c>
      <c r="B797" s="44">
        <v>78</v>
      </c>
      <c r="C797" s="44" t="s">
        <v>546</v>
      </c>
      <c r="D797" s="44" t="s">
        <v>495</v>
      </c>
      <c r="E797" s="44">
        <v>3992.25</v>
      </c>
      <c r="F797" s="44">
        <v>2997.31</v>
      </c>
      <c r="G797" s="44">
        <v>2519.8000000000002</v>
      </c>
      <c r="H797" s="44">
        <v>44.55</v>
      </c>
      <c r="I797" s="44">
        <v>31.29</v>
      </c>
      <c r="J797" s="44">
        <v>45.42</v>
      </c>
      <c r="K797" s="44">
        <v>35.57</v>
      </c>
      <c r="L797" s="44">
        <v>4855.32</v>
      </c>
      <c r="M797" s="44">
        <v>0.251</v>
      </c>
      <c r="N797" s="44">
        <v>50.47</v>
      </c>
      <c r="O797" s="44" t="s">
        <v>256</v>
      </c>
      <c r="P797" s="30">
        <v>0</v>
      </c>
      <c r="Q797" s="44">
        <v>0</v>
      </c>
      <c r="R797" s="44">
        <v>0</v>
      </c>
      <c r="S797" s="44">
        <v>0</v>
      </c>
      <c r="T797" s="44">
        <v>0</v>
      </c>
      <c r="U797" s="44">
        <v>0</v>
      </c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</row>
    <row r="798" spans="1:70" s="20" customFormat="1">
      <c r="A798" s="45">
        <v>49</v>
      </c>
      <c r="B798" s="44">
        <v>64</v>
      </c>
      <c r="C798" s="44" t="s">
        <v>546</v>
      </c>
      <c r="D798" s="44" t="s">
        <v>490</v>
      </c>
      <c r="E798" s="44">
        <v>785.16</v>
      </c>
      <c r="F798" s="44">
        <v>3289.62</v>
      </c>
      <c r="G798" s="44">
        <v>2097.36</v>
      </c>
      <c r="H798" s="44">
        <v>48.05</v>
      </c>
      <c r="I798" s="44">
        <v>14.13</v>
      </c>
      <c r="J798" s="44">
        <v>26.24</v>
      </c>
      <c r="K798" s="44">
        <v>19.760000000000002</v>
      </c>
      <c r="L798" s="44">
        <v>1317.26</v>
      </c>
      <c r="M798" s="44">
        <v>0.312</v>
      </c>
      <c r="N798" s="44">
        <v>29.57</v>
      </c>
      <c r="O798" s="44" t="s">
        <v>256</v>
      </c>
      <c r="P798" s="30">
        <v>0</v>
      </c>
      <c r="Q798" s="44">
        <v>0</v>
      </c>
      <c r="R798" s="44">
        <v>0</v>
      </c>
      <c r="S798" s="44">
        <v>0</v>
      </c>
      <c r="T798" s="44">
        <v>0</v>
      </c>
      <c r="U798" s="44">
        <v>0</v>
      </c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</row>
    <row r="799" spans="1:70" s="20" customFormat="1">
      <c r="A799" s="45">
        <v>49</v>
      </c>
      <c r="B799" s="44">
        <v>66</v>
      </c>
      <c r="C799" s="44" t="s">
        <v>546</v>
      </c>
      <c r="D799" s="44" t="s">
        <v>491</v>
      </c>
      <c r="E799" s="44">
        <v>1668.97</v>
      </c>
      <c r="F799" s="44">
        <v>3269.84</v>
      </c>
      <c r="G799" s="44">
        <v>2176.33</v>
      </c>
      <c r="H799" s="44">
        <v>44.34</v>
      </c>
      <c r="I799" s="44">
        <v>12.11</v>
      </c>
      <c r="J799" s="44">
        <v>35.33</v>
      </c>
      <c r="K799" s="44">
        <v>21.74</v>
      </c>
      <c r="L799" s="44">
        <v>2224.17</v>
      </c>
      <c r="M799" s="44">
        <v>0.30599999999999999</v>
      </c>
      <c r="N799" s="44">
        <v>35.99</v>
      </c>
      <c r="O799" s="44" t="s">
        <v>256</v>
      </c>
      <c r="P799" s="30">
        <v>0</v>
      </c>
      <c r="Q799" s="44">
        <v>0</v>
      </c>
      <c r="R799" s="44">
        <v>0</v>
      </c>
      <c r="S799" s="44">
        <v>0</v>
      </c>
      <c r="T799" s="44">
        <v>0</v>
      </c>
      <c r="U799" s="44">
        <v>0</v>
      </c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</row>
    <row r="800" spans="1:70" s="20" customFormat="1">
      <c r="A800" s="45">
        <v>49</v>
      </c>
      <c r="B800" s="44">
        <v>78</v>
      </c>
      <c r="C800" s="44" t="s">
        <v>546</v>
      </c>
      <c r="D800" s="44" t="s">
        <v>495</v>
      </c>
      <c r="E800" s="44">
        <v>3992.25</v>
      </c>
      <c r="F800" s="44">
        <v>2997.31</v>
      </c>
      <c r="G800" s="44">
        <v>2519.8000000000002</v>
      </c>
      <c r="H800" s="44">
        <v>44.55</v>
      </c>
      <c r="I800" s="44">
        <v>31.29</v>
      </c>
      <c r="J800" s="44">
        <v>45.42</v>
      </c>
      <c r="K800" s="44">
        <v>35.57</v>
      </c>
      <c r="L800" s="44">
        <v>4855.32</v>
      </c>
      <c r="M800" s="44">
        <v>0.251</v>
      </c>
      <c r="N800" s="44">
        <v>50.47</v>
      </c>
      <c r="O800" s="44" t="s">
        <v>249</v>
      </c>
      <c r="P800" s="30">
        <v>0</v>
      </c>
      <c r="Q800" s="44">
        <v>0</v>
      </c>
      <c r="R800" s="44">
        <v>0</v>
      </c>
      <c r="S800" s="44">
        <v>0</v>
      </c>
      <c r="T800" s="44">
        <v>0</v>
      </c>
      <c r="U800" s="44">
        <v>0</v>
      </c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</row>
    <row r="801" spans="1:70" s="20" customFormat="1">
      <c r="A801" s="45">
        <v>49</v>
      </c>
      <c r="B801" s="44">
        <v>38</v>
      </c>
      <c r="C801" s="44" t="s">
        <v>546</v>
      </c>
      <c r="D801" s="44" t="s">
        <v>475</v>
      </c>
      <c r="E801" s="44">
        <v>1509.93</v>
      </c>
      <c r="F801" s="44">
        <v>2986.18</v>
      </c>
      <c r="G801" s="44">
        <v>2568.79</v>
      </c>
      <c r="H801" s="44">
        <v>38.82</v>
      </c>
      <c r="I801" s="44">
        <v>14.13</v>
      </c>
      <c r="J801" s="44">
        <v>10.09</v>
      </c>
      <c r="K801" s="44">
        <v>25.69</v>
      </c>
      <c r="L801" s="44">
        <v>1146.98</v>
      </c>
      <c r="M801" s="44">
        <v>0.55500000000000005</v>
      </c>
      <c r="N801" s="44">
        <v>18.93</v>
      </c>
      <c r="O801" s="44" t="s">
        <v>203</v>
      </c>
      <c r="P801" s="30">
        <v>0</v>
      </c>
      <c r="Q801" s="44">
        <v>0</v>
      </c>
      <c r="R801" s="44">
        <v>0</v>
      </c>
      <c r="S801" s="44">
        <v>0</v>
      </c>
      <c r="T801" s="44">
        <v>0</v>
      </c>
      <c r="U801" s="44">
        <v>0</v>
      </c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</row>
    <row r="802" spans="1:70" s="20" customFormat="1">
      <c r="A802" s="45">
        <v>49</v>
      </c>
      <c r="B802" s="44">
        <v>46</v>
      </c>
      <c r="C802" s="44" t="s">
        <v>546</v>
      </c>
      <c r="D802" s="44" t="s">
        <v>481</v>
      </c>
      <c r="E802" s="44">
        <v>146.97</v>
      </c>
      <c r="F802" s="44">
        <v>2957.59</v>
      </c>
      <c r="G802" s="44">
        <v>2603.5100000000002</v>
      </c>
      <c r="H802" s="44">
        <v>39.74</v>
      </c>
      <c r="I802" s="44">
        <v>5.05</v>
      </c>
      <c r="J802" s="44">
        <v>7.07</v>
      </c>
      <c r="K802" s="44">
        <v>13.83</v>
      </c>
      <c r="L802" s="44">
        <v>261.77</v>
      </c>
      <c r="M802" s="44">
        <v>0.51400000000000001</v>
      </c>
      <c r="N802" s="44">
        <v>12.92</v>
      </c>
      <c r="O802" s="44" t="s">
        <v>203</v>
      </c>
      <c r="P802" s="30">
        <v>0</v>
      </c>
      <c r="Q802" s="44">
        <v>0</v>
      </c>
      <c r="R802" s="44">
        <v>0</v>
      </c>
      <c r="S802" s="44">
        <v>0</v>
      </c>
      <c r="T802" s="44">
        <v>0</v>
      </c>
      <c r="U802" s="44">
        <v>0</v>
      </c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</row>
    <row r="803" spans="1:70" s="20" customFormat="1">
      <c r="A803" s="45">
        <v>49</v>
      </c>
      <c r="B803" s="44">
        <v>50</v>
      </c>
      <c r="C803" s="44" t="s">
        <v>546</v>
      </c>
      <c r="D803" s="44" t="s">
        <v>483</v>
      </c>
      <c r="E803" s="44">
        <v>245.61</v>
      </c>
      <c r="F803" s="44">
        <v>2959.7</v>
      </c>
      <c r="G803" s="44">
        <v>2473.11</v>
      </c>
      <c r="H803" s="44">
        <v>48.44</v>
      </c>
      <c r="I803" s="44">
        <v>11.1</v>
      </c>
      <c r="J803" s="44">
        <v>8.08</v>
      </c>
      <c r="K803" s="44">
        <v>17.78</v>
      </c>
      <c r="L803" s="44">
        <v>485.24</v>
      </c>
      <c r="M803" s="44">
        <v>0.39100000000000001</v>
      </c>
      <c r="N803" s="44">
        <v>13.67</v>
      </c>
      <c r="O803" s="44" t="s">
        <v>203</v>
      </c>
      <c r="P803" s="30">
        <v>0</v>
      </c>
      <c r="Q803" s="44">
        <v>0</v>
      </c>
      <c r="R803" s="44">
        <v>0</v>
      </c>
      <c r="S803" s="44">
        <v>0</v>
      </c>
      <c r="T803" s="44">
        <v>0</v>
      </c>
      <c r="U803" s="44">
        <v>0</v>
      </c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</row>
    <row r="804" spans="1:70" s="20" customFormat="1">
      <c r="A804" s="45">
        <v>49</v>
      </c>
      <c r="B804" s="44">
        <v>62</v>
      </c>
      <c r="C804" s="44" t="s">
        <v>546</v>
      </c>
      <c r="D804" s="44" t="s">
        <v>489</v>
      </c>
      <c r="E804" s="44">
        <v>756.98</v>
      </c>
      <c r="F804" s="44">
        <v>2980.79</v>
      </c>
      <c r="G804" s="44">
        <v>2479.5300000000002</v>
      </c>
      <c r="H804" s="44">
        <v>40.58</v>
      </c>
      <c r="I804" s="44">
        <v>13.12</v>
      </c>
      <c r="J804" s="44">
        <v>17.16</v>
      </c>
      <c r="K804" s="44">
        <v>23.71</v>
      </c>
      <c r="L804" s="44">
        <v>1195.5999999999999</v>
      </c>
      <c r="M804" s="44">
        <v>0.33600000000000002</v>
      </c>
      <c r="N804" s="44">
        <v>21.6</v>
      </c>
      <c r="O804" s="44" t="s">
        <v>203</v>
      </c>
      <c r="P804" s="30">
        <v>0</v>
      </c>
      <c r="Q804" s="44">
        <v>0</v>
      </c>
      <c r="R804" s="44">
        <v>0</v>
      </c>
      <c r="S804" s="44">
        <v>0</v>
      </c>
      <c r="T804" s="44">
        <v>0</v>
      </c>
      <c r="U804" s="44">
        <v>0</v>
      </c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</row>
    <row r="805" spans="1:70" s="20" customFormat="1">
      <c r="A805" s="45">
        <v>49</v>
      </c>
      <c r="B805" s="44">
        <v>32</v>
      </c>
      <c r="C805" s="44" t="s">
        <v>546</v>
      </c>
      <c r="D805" s="44" t="s">
        <v>441</v>
      </c>
      <c r="E805" s="44">
        <v>9496.44</v>
      </c>
      <c r="F805" s="44">
        <v>3249.14</v>
      </c>
      <c r="G805" s="44">
        <v>2174</v>
      </c>
      <c r="H805" s="44">
        <v>24.08</v>
      </c>
      <c r="I805" s="44">
        <v>55.52</v>
      </c>
      <c r="J805" s="44">
        <v>63.59</v>
      </c>
      <c r="K805" s="44">
        <v>33.590000000000003</v>
      </c>
      <c r="L805" s="44">
        <v>8485.0300000000007</v>
      </c>
      <c r="M805" s="44">
        <v>0.25600000000000001</v>
      </c>
      <c r="N805" s="44">
        <v>77.31</v>
      </c>
      <c r="O805" s="44" t="s">
        <v>203</v>
      </c>
      <c r="P805" s="30">
        <v>0</v>
      </c>
      <c r="Q805" s="44">
        <v>0</v>
      </c>
      <c r="R805" s="44">
        <v>0</v>
      </c>
      <c r="S805" s="44">
        <v>0</v>
      </c>
      <c r="T805" s="44">
        <v>0</v>
      </c>
      <c r="U805" s="44">
        <v>0</v>
      </c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</row>
    <row r="806" spans="1:70" s="20" customFormat="1">
      <c r="A806" s="45">
        <v>49</v>
      </c>
      <c r="B806" s="44">
        <v>2</v>
      </c>
      <c r="C806" s="44" t="s">
        <v>546</v>
      </c>
      <c r="D806" s="44" t="s">
        <v>260</v>
      </c>
      <c r="E806" s="44">
        <v>525.45000000000005</v>
      </c>
      <c r="F806" s="44">
        <v>3288.7</v>
      </c>
      <c r="G806" s="44">
        <v>2206.54</v>
      </c>
      <c r="H806" s="44">
        <v>16.27</v>
      </c>
      <c r="I806" s="44">
        <v>9.08</v>
      </c>
      <c r="J806" s="44">
        <v>12.11</v>
      </c>
      <c r="K806" s="44">
        <v>13.83</v>
      </c>
      <c r="L806" s="44">
        <v>618.72</v>
      </c>
      <c r="M806" s="44">
        <v>0.50900000000000001</v>
      </c>
      <c r="N806" s="44">
        <v>13.25</v>
      </c>
      <c r="O806" s="44" t="s">
        <v>203</v>
      </c>
      <c r="P806" s="30">
        <v>0</v>
      </c>
      <c r="Q806" s="44">
        <v>0</v>
      </c>
      <c r="R806" s="44">
        <v>0</v>
      </c>
      <c r="S806" s="44">
        <v>0</v>
      </c>
      <c r="T806" s="44">
        <v>0</v>
      </c>
      <c r="U806" s="44">
        <v>0</v>
      </c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</row>
    <row r="807" spans="1:70" s="20" customFormat="1">
      <c r="A807" s="45">
        <v>49</v>
      </c>
      <c r="B807" s="44">
        <v>8</v>
      </c>
      <c r="C807" s="44" t="s">
        <v>546</v>
      </c>
      <c r="D807" s="44" t="s">
        <v>264</v>
      </c>
      <c r="E807" s="44">
        <v>1073.05</v>
      </c>
      <c r="F807" s="44">
        <v>3353.51</v>
      </c>
      <c r="G807" s="44">
        <v>2094.41</v>
      </c>
      <c r="H807" s="44">
        <v>23.58</v>
      </c>
      <c r="I807" s="44">
        <v>17.16</v>
      </c>
      <c r="J807" s="44">
        <v>27.25</v>
      </c>
      <c r="K807" s="44">
        <v>17.78</v>
      </c>
      <c r="L807" s="44">
        <v>1527.85</v>
      </c>
      <c r="M807" s="44">
        <v>0.33200000000000002</v>
      </c>
      <c r="N807" s="44">
        <v>28.04</v>
      </c>
      <c r="O807" s="44" t="s">
        <v>203</v>
      </c>
      <c r="P807" s="34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</row>
    <row r="808" spans="1:70" s="20" customFormat="1">
      <c r="A808" s="45">
        <v>49</v>
      </c>
      <c r="B808" s="44">
        <v>10</v>
      </c>
      <c r="C808" s="44" t="s">
        <v>546</v>
      </c>
      <c r="D808" s="44" t="s">
        <v>265</v>
      </c>
      <c r="E808" s="44">
        <v>714.7</v>
      </c>
      <c r="F808" s="44">
        <v>3322.47</v>
      </c>
      <c r="G808" s="44">
        <v>2115.63</v>
      </c>
      <c r="H808" s="44">
        <v>24</v>
      </c>
      <c r="I808" s="44">
        <v>10.09</v>
      </c>
      <c r="J808" s="44">
        <v>17.16</v>
      </c>
      <c r="K808" s="44">
        <v>17.78</v>
      </c>
      <c r="L808" s="44">
        <v>887.92</v>
      </c>
      <c r="M808" s="44">
        <v>0.435</v>
      </c>
      <c r="N808" s="44">
        <v>19.88</v>
      </c>
      <c r="O808" s="44" t="s">
        <v>203</v>
      </c>
      <c r="P808" s="34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</row>
    <row r="809" spans="1:70" s="20" customFormat="1">
      <c r="A809" s="45">
        <v>49</v>
      </c>
      <c r="B809" s="44">
        <v>30</v>
      </c>
      <c r="C809" s="44" t="s">
        <v>546</v>
      </c>
      <c r="D809" s="44" t="s">
        <v>443</v>
      </c>
      <c r="E809" s="44">
        <v>102.68</v>
      </c>
      <c r="F809" s="44">
        <v>3316.66</v>
      </c>
      <c r="G809" s="44">
        <v>2105.52</v>
      </c>
      <c r="H809" s="44">
        <v>33.71</v>
      </c>
      <c r="I809" s="44">
        <v>9.08</v>
      </c>
      <c r="J809" s="44">
        <v>5.05</v>
      </c>
      <c r="K809" s="44">
        <v>11.86</v>
      </c>
      <c r="L809" s="44">
        <v>204.9</v>
      </c>
      <c r="M809" s="44">
        <v>0.51800000000000002</v>
      </c>
      <c r="N809" s="44">
        <v>8.14</v>
      </c>
      <c r="O809" s="44" t="s">
        <v>203</v>
      </c>
      <c r="P809" s="34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</row>
    <row r="810" spans="1:70" s="20" customFormat="1">
      <c r="A810" s="45">
        <v>49</v>
      </c>
      <c r="B810" s="44">
        <v>32</v>
      </c>
      <c r="C810" s="44" t="s">
        <v>546</v>
      </c>
      <c r="D810" s="44" t="s">
        <v>441</v>
      </c>
      <c r="E810" s="44">
        <v>9496.44</v>
      </c>
      <c r="F810" s="44">
        <v>3249.14</v>
      </c>
      <c r="G810" s="44">
        <v>2174</v>
      </c>
      <c r="H810" s="44">
        <v>24.08</v>
      </c>
      <c r="I810" s="44">
        <v>55.52</v>
      </c>
      <c r="J810" s="44">
        <v>63.59</v>
      </c>
      <c r="K810" s="44">
        <v>33.590000000000003</v>
      </c>
      <c r="L810" s="44">
        <v>8485.0300000000007</v>
      </c>
      <c r="M810" s="44">
        <v>0.25600000000000001</v>
      </c>
      <c r="N810" s="44">
        <v>77.31</v>
      </c>
      <c r="O810" s="44" t="s">
        <v>203</v>
      </c>
      <c r="P810" s="34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</row>
    <row r="811" spans="1:70" s="20" customFormat="1">
      <c r="A811" s="45">
        <v>49</v>
      </c>
      <c r="B811" s="44">
        <v>34</v>
      </c>
      <c r="C811" s="44" t="s">
        <v>546</v>
      </c>
      <c r="D811" s="44" t="s">
        <v>442</v>
      </c>
      <c r="E811" s="44">
        <v>185.22</v>
      </c>
      <c r="F811" s="44">
        <v>3320.02</v>
      </c>
      <c r="G811" s="44">
        <v>2212.96</v>
      </c>
      <c r="H811" s="44">
        <v>35.53</v>
      </c>
      <c r="I811" s="44">
        <v>6.06</v>
      </c>
      <c r="J811" s="44">
        <v>9.08</v>
      </c>
      <c r="K811" s="44">
        <v>15.81</v>
      </c>
      <c r="L811" s="44">
        <v>343.31</v>
      </c>
      <c r="M811" s="44">
        <v>0.45800000000000002</v>
      </c>
      <c r="N811" s="44">
        <v>10.220000000000001</v>
      </c>
      <c r="O811" s="44" t="s">
        <v>203</v>
      </c>
      <c r="P811" s="34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</row>
    <row r="812" spans="1:70" s="20" customFormat="1">
      <c r="A812" s="45">
        <v>49</v>
      </c>
      <c r="B812" s="44">
        <v>48</v>
      </c>
      <c r="C812" s="44" t="s">
        <v>546</v>
      </c>
      <c r="D812" s="44" t="s">
        <v>482</v>
      </c>
      <c r="E812" s="44">
        <v>2303.14</v>
      </c>
      <c r="F812" s="44">
        <v>3297.35</v>
      </c>
      <c r="G812" s="44">
        <v>2183.21</v>
      </c>
      <c r="H812" s="44">
        <v>38.44</v>
      </c>
      <c r="I812" s="44">
        <v>26.24</v>
      </c>
      <c r="J812" s="44">
        <v>34.32</v>
      </c>
      <c r="K812" s="44">
        <v>27.66</v>
      </c>
      <c r="L812" s="44">
        <v>2699.11</v>
      </c>
      <c r="M812" s="44">
        <v>0.312</v>
      </c>
      <c r="N812" s="44">
        <v>39.880000000000003</v>
      </c>
      <c r="O812" s="44" t="s">
        <v>203</v>
      </c>
      <c r="P812" s="34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</row>
    <row r="813" spans="1:70" s="20" customFormat="1">
      <c r="A813" s="45">
        <v>49</v>
      </c>
      <c r="B813" s="44">
        <v>54</v>
      </c>
      <c r="C813" s="44" t="s">
        <v>546</v>
      </c>
      <c r="D813" s="44" t="s">
        <v>485</v>
      </c>
      <c r="E813" s="44">
        <v>491.23</v>
      </c>
      <c r="F813" s="44">
        <v>3230.68</v>
      </c>
      <c r="G813" s="44">
        <v>2132.5500000000002</v>
      </c>
      <c r="H813" s="44">
        <v>43.16</v>
      </c>
      <c r="I813" s="44">
        <v>9.08</v>
      </c>
      <c r="J813" s="44">
        <v>16.149999999999999</v>
      </c>
      <c r="K813" s="44">
        <v>17.78</v>
      </c>
      <c r="L813" s="44">
        <v>842.21</v>
      </c>
      <c r="M813" s="44">
        <v>0.35699999999999998</v>
      </c>
      <c r="N813" s="44">
        <v>15.79</v>
      </c>
      <c r="O813" s="44" t="s">
        <v>203</v>
      </c>
      <c r="P813" s="34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</row>
    <row r="814" spans="1:70" s="20" customFormat="1">
      <c r="A814" s="45">
        <v>49</v>
      </c>
      <c r="B814" s="44">
        <v>68</v>
      </c>
      <c r="C814" s="44" t="s">
        <v>546</v>
      </c>
      <c r="D814" s="44" t="s">
        <v>492</v>
      </c>
      <c r="E814" s="44">
        <v>7157.05</v>
      </c>
      <c r="F814" s="44">
        <v>3285.19</v>
      </c>
      <c r="G814" s="44">
        <v>2216.5500000000002</v>
      </c>
      <c r="H814" s="44">
        <v>41.02</v>
      </c>
      <c r="I814" s="44">
        <v>58.54</v>
      </c>
      <c r="J814" s="44">
        <v>43.4</v>
      </c>
      <c r="K814" s="44">
        <v>45.45</v>
      </c>
      <c r="L814" s="44">
        <v>7508.87</v>
      </c>
      <c r="M814" s="44">
        <v>0.23899999999999999</v>
      </c>
      <c r="N814" s="44">
        <v>68.37</v>
      </c>
      <c r="O814" s="44" t="s">
        <v>203</v>
      </c>
      <c r="P814" s="34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</row>
    <row r="815" spans="1:70" s="20" customFormat="1">
      <c r="A815" s="45">
        <v>49</v>
      </c>
      <c r="B815" s="44">
        <v>80</v>
      </c>
      <c r="C815" s="44" t="s">
        <v>546</v>
      </c>
      <c r="D815" s="44" t="s">
        <v>531</v>
      </c>
      <c r="E815" s="44">
        <v>84.56</v>
      </c>
      <c r="F815" s="44">
        <v>3301.1</v>
      </c>
      <c r="G815" s="44">
        <v>2156.9699999999998</v>
      </c>
      <c r="H815" s="44">
        <v>55.47</v>
      </c>
      <c r="I815" s="44">
        <v>5.05</v>
      </c>
      <c r="J815" s="44">
        <v>5.05</v>
      </c>
      <c r="K815" s="44">
        <v>11.86</v>
      </c>
      <c r="L815" s="44">
        <v>173.28</v>
      </c>
      <c r="M815" s="44">
        <v>0.53800000000000003</v>
      </c>
      <c r="N815" s="44">
        <v>10.33</v>
      </c>
      <c r="O815" s="44" t="s">
        <v>203</v>
      </c>
      <c r="P815" s="34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</row>
    <row r="816" spans="1:70" s="20" customFormat="1">
      <c r="A816" s="45">
        <v>49</v>
      </c>
      <c r="B816" s="44">
        <v>82</v>
      </c>
      <c r="C816" s="44" t="s">
        <v>546</v>
      </c>
      <c r="D816" s="44" t="s">
        <v>532</v>
      </c>
      <c r="E816" s="44">
        <v>493.24</v>
      </c>
      <c r="F816" s="44">
        <v>3305.32</v>
      </c>
      <c r="G816" s="44">
        <v>2167.3000000000002</v>
      </c>
      <c r="H816" s="44">
        <v>52.13</v>
      </c>
      <c r="I816" s="44">
        <v>12.11</v>
      </c>
      <c r="J816" s="44">
        <v>15.14</v>
      </c>
      <c r="K816" s="44">
        <v>17.78</v>
      </c>
      <c r="L816" s="44">
        <v>787.75</v>
      </c>
      <c r="M816" s="44">
        <v>0.38300000000000001</v>
      </c>
      <c r="N816" s="44">
        <v>17.47</v>
      </c>
      <c r="O816" s="44" t="s">
        <v>203</v>
      </c>
      <c r="P816" s="34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</row>
    <row r="817" spans="1:70" s="5" customFormat="1" ht="17" thickBot="1">
      <c r="A817" s="46">
        <v>49</v>
      </c>
      <c r="B817" s="46">
        <v>44</v>
      </c>
      <c r="C817" s="46" t="s">
        <v>546</v>
      </c>
      <c r="D817" s="46" t="s">
        <v>480</v>
      </c>
      <c r="E817" s="46">
        <v>76.5</v>
      </c>
      <c r="F817" s="46">
        <v>2988.14</v>
      </c>
      <c r="G817" s="46">
        <v>2493.8200000000002</v>
      </c>
      <c r="H817" s="46">
        <v>38.58</v>
      </c>
      <c r="I817" s="46">
        <v>4.04</v>
      </c>
      <c r="J817" s="46">
        <v>7.07</v>
      </c>
      <c r="K817" s="46">
        <v>11.86</v>
      </c>
      <c r="L817" s="46">
        <v>183.25</v>
      </c>
      <c r="M817" s="46">
        <v>0.47599999999999998</v>
      </c>
      <c r="N817" s="46">
        <v>9.9600000000000009</v>
      </c>
      <c r="O817" s="46" t="s">
        <v>203</v>
      </c>
      <c r="P817" s="31">
        <v>0</v>
      </c>
      <c r="Q817" s="46">
        <v>0</v>
      </c>
      <c r="R817" s="46">
        <v>0</v>
      </c>
      <c r="S817" s="46">
        <v>0</v>
      </c>
      <c r="T817" s="46">
        <v>0</v>
      </c>
      <c r="U817" s="46">
        <v>0</v>
      </c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</row>
    <row r="818" spans="1:70" s="40" customFormat="1" ht="15">
      <c r="A818" s="37">
        <v>50</v>
      </c>
      <c r="B818" s="30">
        <v>2</v>
      </c>
      <c r="C818" s="30" t="s">
        <v>546</v>
      </c>
      <c r="D818" s="30" t="s">
        <v>235</v>
      </c>
      <c r="E818" s="30">
        <v>80.53</v>
      </c>
      <c r="F818" s="30">
        <v>1509.68</v>
      </c>
      <c r="G818" s="30">
        <v>2563.67</v>
      </c>
      <c r="H818" s="30">
        <v>25.34</v>
      </c>
      <c r="I818" s="30">
        <v>6.06</v>
      </c>
      <c r="J818" s="30">
        <v>6.06</v>
      </c>
      <c r="K818" s="30">
        <v>15.81</v>
      </c>
      <c r="L818" s="30">
        <v>195.31</v>
      </c>
      <c r="M818" s="30">
        <v>0.46200000000000002</v>
      </c>
      <c r="N818" s="30">
        <v>14.2</v>
      </c>
      <c r="O818" s="30" t="s">
        <v>263</v>
      </c>
      <c r="P818" s="34">
        <v>51</v>
      </c>
      <c r="Q818" s="34">
        <v>204937.38</v>
      </c>
      <c r="R818" s="34">
        <v>1457.57</v>
      </c>
      <c r="S818" s="34">
        <v>2561.65</v>
      </c>
      <c r="T818" s="34">
        <v>30.41</v>
      </c>
      <c r="U818" s="34">
        <v>161749.32</v>
      </c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4"/>
      <c r="AS818" s="24"/>
      <c r="AT818" s="24"/>
      <c r="AU818" s="24"/>
      <c r="AV818" s="24"/>
      <c r="AW818" s="24"/>
      <c r="AX818" s="24"/>
      <c r="AY818" s="24"/>
      <c r="AZ818" s="24"/>
      <c r="BA818" s="24"/>
      <c r="BB818" s="24"/>
      <c r="BC818" s="24"/>
      <c r="BD818" s="24"/>
      <c r="BE818" s="24"/>
      <c r="BF818" s="24"/>
      <c r="BG818" s="24"/>
      <c r="BH818" s="24"/>
      <c r="BI818" s="24"/>
      <c r="BJ818" s="24"/>
      <c r="BK818" s="24"/>
      <c r="BL818" s="24"/>
      <c r="BM818" s="24"/>
      <c r="BN818" s="24"/>
      <c r="BO818" s="24"/>
      <c r="BP818" s="24"/>
      <c r="BQ818" s="24"/>
      <c r="BR818" s="24"/>
    </row>
    <row r="819" spans="1:70" s="40" customFormat="1" ht="15">
      <c r="A819" s="34">
        <v>50</v>
      </c>
      <c r="B819" s="30">
        <v>4</v>
      </c>
      <c r="C819" s="30" t="s">
        <v>546</v>
      </c>
      <c r="D819" s="30" t="s">
        <v>394</v>
      </c>
      <c r="E819" s="30">
        <v>293.93</v>
      </c>
      <c r="F819" s="30">
        <v>1499.94</v>
      </c>
      <c r="G819" s="30">
        <v>2528.9499999999998</v>
      </c>
      <c r="H819" s="30">
        <v>29.64</v>
      </c>
      <c r="I819" s="30">
        <v>8.08</v>
      </c>
      <c r="J819" s="30">
        <v>8.08</v>
      </c>
      <c r="K819" s="30">
        <v>19.760000000000002</v>
      </c>
      <c r="L819" s="30">
        <v>498.83</v>
      </c>
      <c r="M819" s="30">
        <v>0.42899999999999999</v>
      </c>
      <c r="N819" s="30">
        <v>18.149999999999999</v>
      </c>
      <c r="O819" s="30" t="s">
        <v>263</v>
      </c>
      <c r="P819" s="34">
        <v>51</v>
      </c>
      <c r="Q819" s="34">
        <v>204937.38</v>
      </c>
      <c r="R819" s="34">
        <v>1457.57</v>
      </c>
      <c r="S819" s="34">
        <v>2561.65</v>
      </c>
      <c r="T819" s="34">
        <v>30.41</v>
      </c>
      <c r="U819" s="34">
        <v>161749.32</v>
      </c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4"/>
      <c r="AS819" s="24"/>
      <c r="AT819" s="24"/>
      <c r="AU819" s="24"/>
      <c r="AV819" s="24"/>
      <c r="AW819" s="24"/>
      <c r="AX819" s="24"/>
      <c r="AY819" s="24"/>
      <c r="AZ819" s="24"/>
      <c r="BA819" s="24"/>
      <c r="BB819" s="24"/>
      <c r="BC819" s="24"/>
      <c r="BD819" s="24"/>
      <c r="BE819" s="24"/>
      <c r="BF819" s="24"/>
      <c r="BG819" s="24"/>
      <c r="BH819" s="24"/>
      <c r="BI819" s="24"/>
      <c r="BJ819" s="24"/>
      <c r="BK819" s="24"/>
      <c r="BL819" s="24"/>
      <c r="BM819" s="24"/>
      <c r="BN819" s="24"/>
      <c r="BO819" s="24"/>
      <c r="BP819" s="24"/>
      <c r="BQ819" s="24"/>
      <c r="BR819" s="24"/>
    </row>
    <row r="820" spans="1:70" s="40" customFormat="1" ht="15">
      <c r="A820" s="34">
        <v>50</v>
      </c>
      <c r="B820" s="30">
        <v>6</v>
      </c>
      <c r="C820" s="30" t="s">
        <v>546</v>
      </c>
      <c r="D820" s="30" t="s">
        <v>233</v>
      </c>
      <c r="E820" s="30">
        <v>861.67</v>
      </c>
      <c r="F820" s="30">
        <v>1515.77</v>
      </c>
      <c r="G820" s="30">
        <v>2563.73</v>
      </c>
      <c r="H820" s="30">
        <v>33.72</v>
      </c>
      <c r="I820" s="30">
        <v>15.14</v>
      </c>
      <c r="J820" s="30">
        <v>13.12</v>
      </c>
      <c r="K820" s="30">
        <v>29.64</v>
      </c>
      <c r="L820" s="30">
        <v>1225.3</v>
      </c>
      <c r="M820" s="30">
        <v>0.35699999999999998</v>
      </c>
      <c r="N820" s="30">
        <v>28.39</v>
      </c>
      <c r="O820" s="30" t="s">
        <v>263</v>
      </c>
      <c r="P820" s="34">
        <v>51</v>
      </c>
      <c r="Q820" s="34">
        <v>204937.38</v>
      </c>
      <c r="R820" s="34">
        <v>1457.57</v>
      </c>
      <c r="S820" s="34">
        <v>2561.65</v>
      </c>
      <c r="T820" s="34">
        <v>30.41</v>
      </c>
      <c r="U820" s="34">
        <v>161749.32</v>
      </c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4"/>
      <c r="AS820" s="24"/>
      <c r="AT820" s="24"/>
      <c r="AU820" s="24"/>
      <c r="AV820" s="24"/>
      <c r="AW820" s="24"/>
      <c r="AX820" s="24"/>
      <c r="AY820" s="24"/>
      <c r="AZ820" s="24"/>
      <c r="BA820" s="24"/>
      <c r="BB820" s="24"/>
      <c r="BC820" s="24"/>
      <c r="BD820" s="24"/>
      <c r="BE820" s="24"/>
      <c r="BF820" s="24"/>
      <c r="BG820" s="24"/>
      <c r="BH820" s="24"/>
      <c r="BI820" s="24"/>
      <c r="BJ820" s="24"/>
      <c r="BK820" s="24"/>
      <c r="BL820" s="24"/>
      <c r="BM820" s="24"/>
      <c r="BN820" s="24"/>
      <c r="BO820" s="24"/>
      <c r="BP820" s="24"/>
      <c r="BQ820" s="24"/>
      <c r="BR820" s="24"/>
    </row>
    <row r="821" spans="1:70" s="40" customFormat="1" ht="15">
      <c r="A821" s="34">
        <v>50</v>
      </c>
      <c r="B821" s="30">
        <v>8</v>
      </c>
      <c r="C821" s="30" t="s">
        <v>546</v>
      </c>
      <c r="D821" s="30" t="s">
        <v>234</v>
      </c>
      <c r="E821" s="30">
        <v>654.29999999999995</v>
      </c>
      <c r="F821" s="30">
        <v>1494.61</v>
      </c>
      <c r="G821" s="30">
        <v>2494.0300000000002</v>
      </c>
      <c r="H821" s="30">
        <v>33.799999999999997</v>
      </c>
      <c r="I821" s="30">
        <v>10.09</v>
      </c>
      <c r="J821" s="30">
        <v>11.1</v>
      </c>
      <c r="K821" s="30">
        <v>25.69</v>
      </c>
      <c r="L821" s="30">
        <v>893.91</v>
      </c>
      <c r="M821" s="30">
        <v>0.40799999999999997</v>
      </c>
      <c r="N821" s="30">
        <v>24.24</v>
      </c>
      <c r="O821" s="30" t="s">
        <v>263</v>
      </c>
      <c r="P821" s="34">
        <v>51</v>
      </c>
      <c r="Q821" s="34">
        <v>204937.38</v>
      </c>
      <c r="R821" s="34">
        <v>1457.57</v>
      </c>
      <c r="S821" s="34">
        <v>2561.65</v>
      </c>
      <c r="T821" s="34">
        <v>30.41</v>
      </c>
      <c r="U821" s="34">
        <v>161749.32</v>
      </c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4"/>
      <c r="AS821" s="24"/>
      <c r="AT821" s="24"/>
      <c r="AU821" s="24"/>
      <c r="AV821" s="24"/>
      <c r="AW821" s="24"/>
      <c r="AX821" s="24"/>
      <c r="AY821" s="24"/>
      <c r="AZ821" s="24"/>
      <c r="BA821" s="24"/>
      <c r="BB821" s="24"/>
      <c r="BC821" s="24"/>
      <c r="BD821" s="24"/>
      <c r="BE821" s="24"/>
      <c r="BF821" s="24"/>
      <c r="BG821" s="24"/>
      <c r="BH821" s="24"/>
      <c r="BI821" s="24"/>
      <c r="BJ821" s="24"/>
      <c r="BK821" s="24"/>
      <c r="BL821" s="24"/>
      <c r="BM821" s="24"/>
      <c r="BN821" s="24"/>
      <c r="BO821" s="24"/>
      <c r="BP821" s="24"/>
      <c r="BQ821" s="24"/>
      <c r="BR821" s="24"/>
    </row>
    <row r="822" spans="1:70" s="40" customFormat="1" ht="15">
      <c r="A822" s="34">
        <v>50</v>
      </c>
      <c r="B822" s="30">
        <v>10</v>
      </c>
      <c r="C822" s="30" t="s">
        <v>546</v>
      </c>
      <c r="D822" s="30" t="s">
        <v>395</v>
      </c>
      <c r="E822" s="30">
        <v>422.78</v>
      </c>
      <c r="F822" s="30">
        <v>1480.42</v>
      </c>
      <c r="G822" s="30">
        <v>2645.86</v>
      </c>
      <c r="H822" s="30">
        <v>36.14</v>
      </c>
      <c r="I822" s="30">
        <v>10.09</v>
      </c>
      <c r="J822" s="30">
        <v>7.07</v>
      </c>
      <c r="K822" s="30">
        <v>25.69</v>
      </c>
      <c r="L822" s="30">
        <v>599.09</v>
      </c>
      <c r="M822" s="30">
        <v>0.45500000000000002</v>
      </c>
      <c r="N822" s="30">
        <v>22.65</v>
      </c>
      <c r="O822" s="30" t="s">
        <v>263</v>
      </c>
      <c r="P822" s="34">
        <v>51</v>
      </c>
      <c r="Q822" s="34">
        <v>204937.38</v>
      </c>
      <c r="R822" s="34">
        <v>1457.57</v>
      </c>
      <c r="S822" s="34">
        <v>2561.65</v>
      </c>
      <c r="T822" s="34">
        <v>30.41</v>
      </c>
      <c r="U822" s="34">
        <v>161749.32</v>
      </c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</row>
    <row r="823" spans="1:70" s="40" customFormat="1" ht="15">
      <c r="A823" s="34">
        <v>50</v>
      </c>
      <c r="B823" s="30">
        <v>12</v>
      </c>
      <c r="C823" s="30" t="s">
        <v>546</v>
      </c>
      <c r="D823" s="30" t="s">
        <v>391</v>
      </c>
      <c r="E823" s="30">
        <v>459.02</v>
      </c>
      <c r="F823" s="30">
        <v>1488.33</v>
      </c>
      <c r="G823" s="30">
        <v>2505.7199999999998</v>
      </c>
      <c r="H823" s="30">
        <v>34.479999999999997</v>
      </c>
      <c r="I823" s="30">
        <v>8.08</v>
      </c>
      <c r="J823" s="30">
        <v>9.08</v>
      </c>
      <c r="K823" s="30">
        <v>23.71</v>
      </c>
      <c r="L823" s="30">
        <v>628.33000000000004</v>
      </c>
      <c r="M823" s="30">
        <v>0.45800000000000002</v>
      </c>
      <c r="N823" s="30">
        <v>20.69</v>
      </c>
      <c r="O823" s="34" t="s">
        <v>263</v>
      </c>
      <c r="P823" s="34">
        <v>51</v>
      </c>
      <c r="Q823" s="34">
        <v>204937.38</v>
      </c>
      <c r="R823" s="34">
        <v>1457.57</v>
      </c>
      <c r="S823" s="34">
        <v>2561.65</v>
      </c>
      <c r="T823" s="34">
        <v>30.41</v>
      </c>
      <c r="U823" s="34">
        <v>161749.32</v>
      </c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  <c r="AZ823" s="24"/>
      <c r="BA823" s="24"/>
      <c r="BB823" s="24"/>
      <c r="BC823" s="24"/>
      <c r="BD823" s="24"/>
      <c r="BE823" s="24"/>
      <c r="BF823" s="24"/>
      <c r="BG823" s="24"/>
      <c r="BH823" s="24"/>
      <c r="BI823" s="24"/>
      <c r="BJ823" s="24"/>
      <c r="BK823" s="24"/>
      <c r="BL823" s="24"/>
      <c r="BM823" s="24"/>
      <c r="BN823" s="24"/>
      <c r="BO823" s="24"/>
      <c r="BP823" s="24"/>
      <c r="BQ823" s="24"/>
      <c r="BR823" s="24"/>
    </row>
    <row r="824" spans="1:70" s="40" customFormat="1" ht="15">
      <c r="A824" s="34">
        <v>50</v>
      </c>
      <c r="B824" s="30">
        <v>14</v>
      </c>
      <c r="C824" s="30" t="s">
        <v>546</v>
      </c>
      <c r="D824" s="30" t="s">
        <v>237</v>
      </c>
      <c r="E824" s="30">
        <v>279.83999999999997</v>
      </c>
      <c r="F824" s="30">
        <v>1505.43</v>
      </c>
      <c r="G824" s="30">
        <v>2556.1</v>
      </c>
      <c r="H824" s="30">
        <v>44.38</v>
      </c>
      <c r="I824" s="30">
        <v>9.08</v>
      </c>
      <c r="J824" s="30">
        <v>9.08</v>
      </c>
      <c r="K824" s="30">
        <v>19.760000000000002</v>
      </c>
      <c r="L824" s="30">
        <v>556.87</v>
      </c>
      <c r="M824" s="30">
        <v>0.372</v>
      </c>
      <c r="N824" s="30">
        <v>17.399999999999999</v>
      </c>
      <c r="O824" s="34" t="s">
        <v>263</v>
      </c>
      <c r="P824" s="34">
        <v>51</v>
      </c>
      <c r="Q824" s="34">
        <v>204937.38</v>
      </c>
      <c r="R824" s="34">
        <v>1457.57</v>
      </c>
      <c r="S824" s="34">
        <v>2561.65</v>
      </c>
      <c r="T824" s="34">
        <v>30.41</v>
      </c>
      <c r="U824" s="34">
        <v>161749.32</v>
      </c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4"/>
      <c r="AS824" s="24"/>
      <c r="AT824" s="24"/>
      <c r="AU824" s="24"/>
      <c r="AV824" s="24"/>
      <c r="AW824" s="24"/>
      <c r="AX824" s="24"/>
      <c r="AY824" s="24"/>
      <c r="AZ824" s="24"/>
      <c r="BA824" s="24"/>
      <c r="BB824" s="24"/>
      <c r="BC824" s="24"/>
      <c r="BD824" s="24"/>
      <c r="BE824" s="24"/>
      <c r="BF824" s="24"/>
      <c r="BG824" s="24"/>
      <c r="BH824" s="24"/>
      <c r="BI824" s="24"/>
      <c r="BJ824" s="24"/>
      <c r="BK824" s="24"/>
      <c r="BL824" s="24"/>
      <c r="BM824" s="24"/>
      <c r="BN824" s="24"/>
      <c r="BO824" s="24"/>
      <c r="BP824" s="24"/>
      <c r="BQ824" s="24"/>
      <c r="BR824" s="24"/>
    </row>
    <row r="825" spans="1:70" s="40" customFormat="1" ht="15">
      <c r="A825" s="34">
        <v>50</v>
      </c>
      <c r="B825" s="30">
        <v>16</v>
      </c>
      <c r="C825" s="30" t="s">
        <v>546</v>
      </c>
      <c r="D825" s="30" t="s">
        <v>411</v>
      </c>
      <c r="E825" s="30">
        <v>595.91999999999996</v>
      </c>
      <c r="F825" s="30">
        <v>1494.54</v>
      </c>
      <c r="G825" s="30">
        <v>2536.6999999999998</v>
      </c>
      <c r="H825" s="30">
        <v>43.22</v>
      </c>
      <c r="I825" s="30">
        <v>10.09</v>
      </c>
      <c r="J825" s="30">
        <v>14.13</v>
      </c>
      <c r="K825" s="30">
        <v>29.64</v>
      </c>
      <c r="L825" s="30">
        <v>1080.6099999999999</v>
      </c>
      <c r="M825" s="30">
        <v>0.317</v>
      </c>
      <c r="N825" s="30">
        <v>28.62</v>
      </c>
      <c r="O825" s="34" t="s">
        <v>263</v>
      </c>
      <c r="P825" s="34">
        <v>51</v>
      </c>
      <c r="Q825" s="34">
        <v>204937.38</v>
      </c>
      <c r="R825" s="34">
        <v>1457.57</v>
      </c>
      <c r="S825" s="34">
        <v>2561.65</v>
      </c>
      <c r="T825" s="34">
        <v>30.41</v>
      </c>
      <c r="U825" s="34">
        <v>161749.32</v>
      </c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4"/>
      <c r="AS825" s="24"/>
      <c r="AT825" s="24"/>
      <c r="AU825" s="24"/>
      <c r="AV825" s="24"/>
      <c r="AW825" s="24"/>
      <c r="AX825" s="24"/>
      <c r="AY825" s="24"/>
      <c r="AZ825" s="24"/>
      <c r="BA825" s="24"/>
      <c r="BB825" s="24"/>
      <c r="BC825" s="24"/>
      <c r="BD825" s="24"/>
      <c r="BE825" s="24"/>
      <c r="BF825" s="24"/>
      <c r="BG825" s="24"/>
      <c r="BH825" s="24"/>
      <c r="BI825" s="24"/>
      <c r="BJ825" s="24"/>
      <c r="BK825" s="24"/>
      <c r="BL825" s="24"/>
      <c r="BM825" s="24"/>
      <c r="BN825" s="24"/>
      <c r="BO825" s="24"/>
      <c r="BP825" s="24"/>
      <c r="BQ825" s="24"/>
      <c r="BR825" s="24"/>
    </row>
    <row r="826" spans="1:70" s="40" customFormat="1" ht="15">
      <c r="A826" s="34">
        <v>50</v>
      </c>
      <c r="B826" s="30">
        <v>18</v>
      </c>
      <c r="C826" s="30" t="s">
        <v>546</v>
      </c>
      <c r="D826" s="30" t="s">
        <v>412</v>
      </c>
      <c r="E826" s="30">
        <v>229.51</v>
      </c>
      <c r="F826" s="30">
        <v>1488.51</v>
      </c>
      <c r="G826" s="30">
        <v>2547.25</v>
      </c>
      <c r="H826" s="30">
        <v>47.61</v>
      </c>
      <c r="I826" s="30">
        <v>8.08</v>
      </c>
      <c r="J826" s="30">
        <v>9.08</v>
      </c>
      <c r="K826" s="30">
        <v>13.83</v>
      </c>
      <c r="L826" s="30">
        <v>472.03</v>
      </c>
      <c r="M826" s="30">
        <v>0.38400000000000001</v>
      </c>
      <c r="N826" s="30">
        <v>13.47</v>
      </c>
      <c r="O826" s="34" t="s">
        <v>263</v>
      </c>
      <c r="P826" s="34">
        <v>51</v>
      </c>
      <c r="Q826" s="34">
        <v>204937.38</v>
      </c>
      <c r="R826" s="34">
        <v>1457.57</v>
      </c>
      <c r="S826" s="34">
        <v>2561.65</v>
      </c>
      <c r="T826" s="34">
        <v>30.41</v>
      </c>
      <c r="U826" s="34">
        <v>161749.32</v>
      </c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S826" s="24"/>
      <c r="AT826" s="24"/>
      <c r="AU826" s="24"/>
      <c r="AV826" s="24"/>
      <c r="AW826" s="24"/>
      <c r="AX826" s="24"/>
      <c r="AY826" s="24"/>
      <c r="AZ826" s="24"/>
      <c r="BA826" s="24"/>
      <c r="BB826" s="24"/>
      <c r="BC826" s="24"/>
      <c r="BD826" s="24"/>
      <c r="BE826" s="24"/>
      <c r="BF826" s="24"/>
      <c r="BG826" s="24"/>
      <c r="BH826" s="24"/>
      <c r="BI826" s="24"/>
      <c r="BJ826" s="24"/>
      <c r="BK826" s="24"/>
      <c r="BL826" s="24"/>
      <c r="BM826" s="24"/>
      <c r="BN826" s="24"/>
      <c r="BO826" s="24"/>
      <c r="BP826" s="24"/>
      <c r="BQ826" s="24"/>
      <c r="BR826" s="24"/>
    </row>
    <row r="827" spans="1:70" s="41" customFormat="1" thickBot="1">
      <c r="A827" s="31">
        <v>50</v>
      </c>
      <c r="B827" s="31">
        <v>20</v>
      </c>
      <c r="C827" s="31" t="s">
        <v>546</v>
      </c>
      <c r="D827" s="31" t="s">
        <v>220</v>
      </c>
      <c r="E827" s="31">
        <v>463.04</v>
      </c>
      <c r="F827" s="31">
        <v>1487.05</v>
      </c>
      <c r="G827" s="31">
        <v>2633.87</v>
      </c>
      <c r="H827" s="31">
        <v>35.99</v>
      </c>
      <c r="I827" s="31">
        <v>12.11</v>
      </c>
      <c r="J827" s="31">
        <v>6.06</v>
      </c>
      <c r="K827" s="31">
        <v>23.71</v>
      </c>
      <c r="L827" s="31">
        <v>723.35</v>
      </c>
      <c r="M827" s="31">
        <v>0.4</v>
      </c>
      <c r="N827" s="31">
        <v>20.99</v>
      </c>
      <c r="O827" s="31" t="s">
        <v>263</v>
      </c>
      <c r="P827" s="31">
        <v>51</v>
      </c>
      <c r="Q827" s="31">
        <v>204937.38</v>
      </c>
      <c r="R827" s="31">
        <v>1457.57</v>
      </c>
      <c r="S827" s="31">
        <v>2561.65</v>
      </c>
      <c r="T827" s="31">
        <v>30.41</v>
      </c>
      <c r="U827" s="31">
        <v>161749.32</v>
      </c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4"/>
      <c r="AS827" s="24"/>
      <c r="AT827" s="24"/>
      <c r="AU827" s="24"/>
      <c r="AV827" s="24"/>
      <c r="AW827" s="24"/>
      <c r="AX827" s="24"/>
      <c r="AY827" s="24"/>
      <c r="AZ827" s="24"/>
      <c r="BA827" s="24"/>
      <c r="BB827" s="24"/>
      <c r="BC827" s="24"/>
      <c r="BD827" s="24"/>
      <c r="BE827" s="24"/>
      <c r="BF827" s="24"/>
      <c r="BG827" s="24"/>
      <c r="BH827" s="24"/>
      <c r="BI827" s="24"/>
      <c r="BJ827" s="24"/>
      <c r="BK827" s="24"/>
      <c r="BL827" s="24"/>
      <c r="BM827" s="24"/>
      <c r="BN827" s="24"/>
      <c r="BO827" s="24"/>
      <c r="BP827" s="24"/>
      <c r="BQ827" s="24"/>
      <c r="BR827" s="24"/>
    </row>
    <row r="828" spans="1:70" s="20" customFormat="1">
      <c r="A828" s="47">
        <v>51</v>
      </c>
      <c r="B828" s="44">
        <v>4</v>
      </c>
      <c r="C828" s="44" t="s">
        <v>546</v>
      </c>
      <c r="D828" s="44" t="s">
        <v>394</v>
      </c>
      <c r="E828" s="44">
        <v>1228.07</v>
      </c>
      <c r="F828" s="44">
        <v>1596.48</v>
      </c>
      <c r="G828" s="44">
        <v>2218.96</v>
      </c>
      <c r="H828" s="44">
        <v>14.35</v>
      </c>
      <c r="I828" s="44">
        <v>13.12</v>
      </c>
      <c r="J828" s="44">
        <v>14.13</v>
      </c>
      <c r="K828" s="44">
        <v>31.62</v>
      </c>
      <c r="L828" s="44">
        <v>1772</v>
      </c>
      <c r="M828" s="44">
        <v>0.313</v>
      </c>
      <c r="N828" s="44">
        <v>26.87</v>
      </c>
      <c r="O828" s="45" t="s">
        <v>203</v>
      </c>
      <c r="P828" s="44">
        <v>0</v>
      </c>
      <c r="Q828" s="44">
        <v>0</v>
      </c>
      <c r="R828" s="44">
        <v>0</v>
      </c>
      <c r="S828" s="44">
        <v>0</v>
      </c>
      <c r="T828" s="44">
        <v>0</v>
      </c>
      <c r="U828" s="44">
        <v>0</v>
      </c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</row>
    <row r="829" spans="1:70" s="40" customFormat="1" ht="15">
      <c r="A829" s="34">
        <v>51</v>
      </c>
      <c r="B829" s="30">
        <v>12</v>
      </c>
      <c r="C829" s="30" t="s">
        <v>546</v>
      </c>
      <c r="D829" s="30" t="s">
        <v>391</v>
      </c>
      <c r="E829" s="30">
        <v>1004.6</v>
      </c>
      <c r="F829" s="30">
        <v>1640.64</v>
      </c>
      <c r="G829" s="30">
        <v>2158.42</v>
      </c>
      <c r="H829" s="30">
        <v>31.12</v>
      </c>
      <c r="I829" s="30">
        <v>19.18</v>
      </c>
      <c r="J829" s="30">
        <v>11.1</v>
      </c>
      <c r="K829" s="30">
        <v>33.590000000000003</v>
      </c>
      <c r="L829" s="30">
        <v>1753.22</v>
      </c>
      <c r="M829" s="30">
        <v>0.27700000000000002</v>
      </c>
      <c r="N829" s="30">
        <v>30.27</v>
      </c>
      <c r="O829" s="30" t="s">
        <v>263</v>
      </c>
      <c r="P829" s="30">
        <v>52</v>
      </c>
      <c r="Q829" s="30">
        <v>367490.09</v>
      </c>
      <c r="R829" s="30">
        <v>1661.17</v>
      </c>
      <c r="S829" s="30">
        <v>2144.84</v>
      </c>
      <c r="T829" s="30">
        <v>31.43</v>
      </c>
      <c r="U829" s="30">
        <v>295124</v>
      </c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  <c r="AT829" s="24"/>
      <c r="AU829" s="24"/>
      <c r="AV829" s="24"/>
      <c r="AW829" s="24"/>
      <c r="AX829" s="24"/>
      <c r="AY829" s="24"/>
      <c r="AZ829" s="24"/>
      <c r="BA829" s="24"/>
      <c r="BB829" s="24"/>
      <c r="BC829" s="24"/>
      <c r="BD829" s="24"/>
      <c r="BE829" s="24"/>
      <c r="BF829" s="24"/>
      <c r="BG829" s="24"/>
      <c r="BH829" s="24"/>
      <c r="BI829" s="24"/>
      <c r="BJ829" s="24"/>
      <c r="BK829" s="24"/>
      <c r="BL829" s="24"/>
      <c r="BM829" s="24"/>
      <c r="BN829" s="24"/>
      <c r="BO829" s="24"/>
      <c r="BP829" s="24"/>
      <c r="BQ829" s="24"/>
      <c r="BR829" s="24"/>
    </row>
    <row r="830" spans="1:70" s="40" customFormat="1" ht="15">
      <c r="A830" s="34">
        <v>51</v>
      </c>
      <c r="B830" s="30">
        <v>14</v>
      </c>
      <c r="C830" s="30" t="s">
        <v>546</v>
      </c>
      <c r="D830" s="30" t="s">
        <v>237</v>
      </c>
      <c r="E830" s="30">
        <v>909.98</v>
      </c>
      <c r="F830" s="30">
        <v>1632.65</v>
      </c>
      <c r="G830" s="30">
        <v>2144.2800000000002</v>
      </c>
      <c r="H830" s="30">
        <v>24.37</v>
      </c>
      <c r="I830" s="30">
        <v>18.170000000000002</v>
      </c>
      <c r="J830" s="30">
        <v>9.08</v>
      </c>
      <c r="K830" s="30">
        <v>37.54</v>
      </c>
      <c r="L830" s="30">
        <v>1489.2</v>
      </c>
      <c r="M830" s="30">
        <v>0.30499999999999999</v>
      </c>
      <c r="N830" s="30">
        <v>36.090000000000003</v>
      </c>
      <c r="O830" s="30" t="s">
        <v>263</v>
      </c>
      <c r="P830" s="30">
        <v>52</v>
      </c>
      <c r="Q830" s="30">
        <v>367490.09</v>
      </c>
      <c r="R830" s="30">
        <v>1661.17</v>
      </c>
      <c r="S830" s="30">
        <v>2144.84</v>
      </c>
      <c r="T830" s="30">
        <v>31.43</v>
      </c>
      <c r="U830" s="30">
        <v>295124</v>
      </c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  <c r="AT830" s="24"/>
      <c r="AU830" s="24"/>
      <c r="AV830" s="24"/>
      <c r="AW830" s="24"/>
      <c r="AX830" s="24"/>
      <c r="AY830" s="24"/>
      <c r="AZ830" s="24"/>
      <c r="BA830" s="24"/>
      <c r="BB830" s="24"/>
      <c r="BC830" s="24"/>
      <c r="BD830" s="24"/>
      <c r="BE830" s="24"/>
      <c r="BF830" s="24"/>
      <c r="BG830" s="24"/>
      <c r="BH830" s="24"/>
      <c r="BI830" s="24"/>
      <c r="BJ830" s="24"/>
      <c r="BK830" s="24"/>
      <c r="BL830" s="24"/>
      <c r="BM830" s="24"/>
      <c r="BN830" s="24"/>
      <c r="BO830" s="24"/>
      <c r="BP830" s="24"/>
      <c r="BQ830" s="24"/>
      <c r="BR830" s="24"/>
    </row>
    <row r="831" spans="1:70" s="5" customFormat="1" ht="17" thickBot="1">
      <c r="A831" s="46">
        <v>51</v>
      </c>
      <c r="B831" s="46">
        <v>16</v>
      </c>
      <c r="C831" s="46" t="s">
        <v>546</v>
      </c>
      <c r="D831" s="46" t="s">
        <v>411</v>
      </c>
      <c r="E831" s="46">
        <v>350.3</v>
      </c>
      <c r="F831" s="46">
        <v>1627.38</v>
      </c>
      <c r="G831" s="46">
        <v>2202.96</v>
      </c>
      <c r="H831" s="46">
        <v>39.369999999999997</v>
      </c>
      <c r="I831" s="46">
        <v>10.09</v>
      </c>
      <c r="J831" s="46">
        <v>13.12</v>
      </c>
      <c r="K831" s="46">
        <v>23.71</v>
      </c>
      <c r="L831" s="46">
        <v>805.33</v>
      </c>
      <c r="M831" s="46">
        <v>0.29799999999999999</v>
      </c>
      <c r="N831" s="46">
        <v>18.63</v>
      </c>
      <c r="O831" s="46" t="s">
        <v>256</v>
      </c>
      <c r="P831" s="46">
        <v>0</v>
      </c>
      <c r="Q831" s="46">
        <v>0</v>
      </c>
      <c r="R831" s="46">
        <v>0</v>
      </c>
      <c r="S831" s="46">
        <v>0</v>
      </c>
      <c r="T831" s="46">
        <v>0</v>
      </c>
      <c r="U831" s="46">
        <v>0</v>
      </c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</row>
    <row r="832" spans="1:70" s="20" customFormat="1">
      <c r="A832" s="37">
        <v>52</v>
      </c>
      <c r="B832" s="44">
        <v>2</v>
      </c>
      <c r="C832" s="44" t="s">
        <v>546</v>
      </c>
      <c r="D832" s="44" t="s">
        <v>235</v>
      </c>
      <c r="E832" s="44">
        <v>40.26</v>
      </c>
      <c r="F832" s="44">
        <v>1983.08</v>
      </c>
      <c r="G832" s="44">
        <v>1857.66</v>
      </c>
      <c r="H832" s="44">
        <v>17.78</v>
      </c>
      <c r="I832" s="44">
        <v>11.1</v>
      </c>
      <c r="J832" s="44">
        <v>4.04</v>
      </c>
      <c r="K832" s="44">
        <v>5.93</v>
      </c>
      <c r="L832" s="44">
        <v>93.45</v>
      </c>
      <c r="M832" s="44">
        <v>0.60799999999999998</v>
      </c>
      <c r="N832" s="44">
        <v>10.29</v>
      </c>
      <c r="O832" s="30" t="s">
        <v>203</v>
      </c>
      <c r="P832" s="44">
        <v>0</v>
      </c>
      <c r="Q832" s="44">
        <v>0</v>
      </c>
      <c r="R832" s="44">
        <v>0</v>
      </c>
      <c r="S832" s="44">
        <v>0</v>
      </c>
      <c r="T832" s="44">
        <v>0</v>
      </c>
      <c r="U832" s="44">
        <v>0</v>
      </c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</row>
    <row r="833" spans="1:70" s="40" customFormat="1">
      <c r="A833" s="34">
        <v>52</v>
      </c>
      <c r="B833" s="30">
        <v>4</v>
      </c>
      <c r="C833" s="30" t="s">
        <v>546</v>
      </c>
      <c r="D833" s="30" t="s">
        <v>394</v>
      </c>
      <c r="E833" s="30">
        <v>72.48</v>
      </c>
      <c r="F833" s="30">
        <v>1968.32</v>
      </c>
      <c r="G833" s="30">
        <v>1870.43</v>
      </c>
      <c r="H833" s="30">
        <v>20.03</v>
      </c>
      <c r="I833" s="30">
        <v>5.05</v>
      </c>
      <c r="J833" s="30">
        <v>7.07</v>
      </c>
      <c r="K833" s="30">
        <v>11.86</v>
      </c>
      <c r="L833" s="30">
        <v>191.22</v>
      </c>
      <c r="M833" s="30">
        <v>0.44</v>
      </c>
      <c r="N833" s="30">
        <v>7.51</v>
      </c>
      <c r="O833" s="30" t="s">
        <v>263</v>
      </c>
      <c r="P833" s="34">
        <v>44</v>
      </c>
      <c r="Q833" s="45">
        <v>132400.48000000001</v>
      </c>
      <c r="R833" s="45">
        <v>1920</v>
      </c>
      <c r="S833" s="45">
        <v>1859.83</v>
      </c>
      <c r="T833" s="45">
        <v>34.04</v>
      </c>
      <c r="U833" s="45">
        <v>184001.79</v>
      </c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  <c r="AT833" s="24"/>
      <c r="AU833" s="24"/>
      <c r="AV833" s="24"/>
      <c r="AW833" s="24"/>
      <c r="AX833" s="24"/>
      <c r="AY833" s="24"/>
      <c r="AZ833" s="24"/>
      <c r="BA833" s="24"/>
      <c r="BB833" s="24"/>
      <c r="BC833" s="24"/>
      <c r="BD833" s="24"/>
      <c r="BE833" s="24"/>
      <c r="BF833" s="24"/>
      <c r="BG833" s="24"/>
      <c r="BH833" s="24"/>
      <c r="BI833" s="24"/>
      <c r="BJ833" s="24"/>
      <c r="BK833" s="24"/>
      <c r="BL833" s="24"/>
      <c r="BM833" s="24"/>
      <c r="BN833" s="24"/>
      <c r="BO833" s="24"/>
      <c r="BP833" s="24"/>
      <c r="BQ833" s="24"/>
      <c r="BR833" s="24"/>
    </row>
    <row r="834" spans="1:70" s="20" customFormat="1">
      <c r="A834" s="34">
        <v>52</v>
      </c>
      <c r="B834" s="44">
        <v>6</v>
      </c>
      <c r="C834" s="44" t="s">
        <v>546</v>
      </c>
      <c r="D834" s="44" t="s">
        <v>233</v>
      </c>
      <c r="E834" s="44">
        <v>148.97999999999999</v>
      </c>
      <c r="F834" s="44">
        <v>1913.7</v>
      </c>
      <c r="G834" s="44">
        <v>1919.67</v>
      </c>
      <c r="H834" s="44">
        <v>25.9</v>
      </c>
      <c r="I834" s="44">
        <v>8.08</v>
      </c>
      <c r="J834" s="44">
        <v>8.08</v>
      </c>
      <c r="K834" s="44">
        <v>13.83</v>
      </c>
      <c r="L834" s="44">
        <v>329.76</v>
      </c>
      <c r="M834" s="44">
        <v>0.41199999999999998</v>
      </c>
      <c r="N834" s="44">
        <v>13.57</v>
      </c>
      <c r="O834" s="30" t="s">
        <v>203</v>
      </c>
      <c r="P834" s="34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</row>
    <row r="835" spans="1:70" s="20" customFormat="1">
      <c r="A835" s="34">
        <v>52</v>
      </c>
      <c r="B835" s="44">
        <v>8</v>
      </c>
      <c r="C835" s="44" t="s">
        <v>546</v>
      </c>
      <c r="D835" s="44" t="s">
        <v>234</v>
      </c>
      <c r="E835" s="44">
        <v>2.0099999999999998</v>
      </c>
      <c r="F835" s="44">
        <v>1964.25</v>
      </c>
      <c r="G835" s="44">
        <v>1929.93</v>
      </c>
      <c r="H835" s="44">
        <v>21.74</v>
      </c>
      <c r="I835" s="44">
        <v>1.01</v>
      </c>
      <c r="J835" s="44">
        <v>1.01</v>
      </c>
      <c r="K835" s="44">
        <v>1.98</v>
      </c>
      <c r="L835" s="44">
        <v>10.02</v>
      </c>
      <c r="M835" s="44">
        <v>0.77</v>
      </c>
      <c r="N835" s="44">
        <v>0</v>
      </c>
      <c r="O835" s="30" t="s">
        <v>203</v>
      </c>
      <c r="P835" s="34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</row>
    <row r="836" spans="1:70" s="20" customFormat="1">
      <c r="A836" s="34">
        <v>52</v>
      </c>
      <c r="B836" s="44">
        <v>10</v>
      </c>
      <c r="C836" s="44" t="s">
        <v>546</v>
      </c>
      <c r="D836" s="44" t="s">
        <v>395</v>
      </c>
      <c r="E836" s="44">
        <v>80.53</v>
      </c>
      <c r="F836" s="44">
        <v>1976.77</v>
      </c>
      <c r="G836" s="44">
        <v>1925.71</v>
      </c>
      <c r="H836" s="44">
        <v>24.01</v>
      </c>
      <c r="I836" s="44">
        <v>7.07</v>
      </c>
      <c r="J836" s="44">
        <v>5.05</v>
      </c>
      <c r="K836" s="44">
        <v>11.86</v>
      </c>
      <c r="L836" s="44">
        <v>183.16</v>
      </c>
      <c r="M836" s="44">
        <v>0.49199999999999999</v>
      </c>
      <c r="N836" s="44">
        <v>8.5299999999999994</v>
      </c>
      <c r="O836" s="30" t="s">
        <v>203</v>
      </c>
      <c r="P836" s="34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</row>
    <row r="837" spans="1:70" s="20" customFormat="1">
      <c r="A837" s="34">
        <v>52</v>
      </c>
      <c r="B837" s="44">
        <v>12</v>
      </c>
      <c r="C837" s="44" t="s">
        <v>546</v>
      </c>
      <c r="D837" s="44" t="s">
        <v>391</v>
      </c>
      <c r="E837" s="44">
        <v>283.87</v>
      </c>
      <c r="F837" s="44">
        <v>2012.34</v>
      </c>
      <c r="G837" s="44">
        <v>1922.48</v>
      </c>
      <c r="H837" s="44">
        <v>25.79</v>
      </c>
      <c r="I837" s="44">
        <v>9.08</v>
      </c>
      <c r="J837" s="44">
        <v>8.08</v>
      </c>
      <c r="K837" s="44">
        <v>21.74</v>
      </c>
      <c r="L837" s="44">
        <v>563.1</v>
      </c>
      <c r="M837" s="44">
        <v>0.371</v>
      </c>
      <c r="N837" s="44">
        <v>17.75</v>
      </c>
      <c r="O837" s="30" t="s">
        <v>203</v>
      </c>
      <c r="P837" s="34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</row>
    <row r="838" spans="1:70" s="40" customFormat="1">
      <c r="A838" s="34">
        <v>52</v>
      </c>
      <c r="B838" s="30">
        <v>14</v>
      </c>
      <c r="C838" s="30" t="s">
        <v>546</v>
      </c>
      <c r="D838" s="30" t="s">
        <v>237</v>
      </c>
      <c r="E838" s="30">
        <v>90.6</v>
      </c>
      <c r="F838" s="30">
        <v>1915.15</v>
      </c>
      <c r="G838" s="30">
        <v>1878.92</v>
      </c>
      <c r="H838" s="30">
        <v>26.7</v>
      </c>
      <c r="I838" s="30">
        <v>7.07</v>
      </c>
      <c r="J838" s="30">
        <v>5.05</v>
      </c>
      <c r="K838" s="30">
        <v>15.81</v>
      </c>
      <c r="L838" s="30">
        <v>220.21</v>
      </c>
      <c r="M838" s="30">
        <v>0.443</v>
      </c>
      <c r="N838" s="30">
        <v>15.4</v>
      </c>
      <c r="O838" s="30" t="s">
        <v>263</v>
      </c>
      <c r="P838" s="34">
        <v>44</v>
      </c>
      <c r="Q838" s="45">
        <v>132400.48000000001</v>
      </c>
      <c r="R838" s="45">
        <v>1920</v>
      </c>
      <c r="S838" s="45">
        <v>1859.83</v>
      </c>
      <c r="T838" s="45">
        <v>34.04</v>
      </c>
      <c r="U838" s="45">
        <v>184001.79</v>
      </c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</row>
    <row r="839" spans="1:70" s="40" customFormat="1">
      <c r="A839" s="34">
        <v>52</v>
      </c>
      <c r="B839" s="30">
        <v>16</v>
      </c>
      <c r="C839" s="30" t="s">
        <v>546</v>
      </c>
      <c r="D839" s="30" t="s">
        <v>411</v>
      </c>
      <c r="E839" s="30">
        <v>424.79</v>
      </c>
      <c r="F839" s="30">
        <v>1980.17</v>
      </c>
      <c r="G839" s="30">
        <v>1865.21</v>
      </c>
      <c r="H839" s="30">
        <v>22.31</v>
      </c>
      <c r="I839" s="30">
        <v>13.12</v>
      </c>
      <c r="J839" s="30">
        <v>11.1</v>
      </c>
      <c r="K839" s="30">
        <v>25.69</v>
      </c>
      <c r="L839" s="30">
        <v>897.7</v>
      </c>
      <c r="M839" s="30">
        <v>0.30399999999999999</v>
      </c>
      <c r="N839" s="30">
        <v>21.35</v>
      </c>
      <c r="O839" s="30" t="s">
        <v>263</v>
      </c>
      <c r="P839" s="34">
        <v>44</v>
      </c>
      <c r="Q839" s="45">
        <v>132400.48000000001</v>
      </c>
      <c r="R839" s="45">
        <v>1920</v>
      </c>
      <c r="S839" s="45">
        <v>1859.83</v>
      </c>
      <c r="T839" s="45">
        <v>34.04</v>
      </c>
      <c r="U839" s="45">
        <v>184001.79</v>
      </c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4"/>
      <c r="AS839" s="24"/>
      <c r="AT839" s="24"/>
      <c r="AU839" s="24"/>
      <c r="AV839" s="24"/>
      <c r="AW839" s="24"/>
      <c r="AX839" s="24"/>
      <c r="AY839" s="24"/>
      <c r="AZ839" s="24"/>
      <c r="BA839" s="24"/>
      <c r="BB839" s="24"/>
      <c r="BC839" s="24"/>
      <c r="BD839" s="24"/>
      <c r="BE839" s="24"/>
      <c r="BF839" s="24"/>
      <c r="BG839" s="24"/>
      <c r="BH839" s="24"/>
      <c r="BI839" s="24"/>
      <c r="BJ839" s="24"/>
      <c r="BK839" s="24"/>
      <c r="BL839" s="24"/>
      <c r="BM839" s="24"/>
      <c r="BN839" s="24"/>
      <c r="BO839" s="24"/>
      <c r="BP839" s="24"/>
      <c r="BQ839" s="24"/>
      <c r="BR839" s="24"/>
    </row>
    <row r="840" spans="1:70" s="20" customFormat="1">
      <c r="A840" s="34">
        <v>52</v>
      </c>
      <c r="B840" s="44">
        <v>18</v>
      </c>
      <c r="C840" s="44" t="s">
        <v>546</v>
      </c>
      <c r="D840" s="44" t="s">
        <v>412</v>
      </c>
      <c r="E840" s="44">
        <v>124.82</v>
      </c>
      <c r="F840" s="44">
        <v>2086.63</v>
      </c>
      <c r="G840" s="44">
        <v>1930.5</v>
      </c>
      <c r="H840" s="44">
        <v>44.01</v>
      </c>
      <c r="I840" s="44">
        <v>6.06</v>
      </c>
      <c r="J840" s="44">
        <v>4.04</v>
      </c>
      <c r="K840" s="44">
        <v>17.78</v>
      </c>
      <c r="L840" s="44">
        <v>255.23</v>
      </c>
      <c r="M840" s="44">
        <v>0.47299999999999998</v>
      </c>
      <c r="N840" s="44">
        <v>14.76</v>
      </c>
      <c r="O840" s="34" t="s">
        <v>203</v>
      </c>
      <c r="P840" s="34">
        <v>0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</row>
    <row r="841" spans="1:70" s="20" customFormat="1">
      <c r="A841" s="34">
        <v>52</v>
      </c>
      <c r="B841" s="44">
        <v>20</v>
      </c>
      <c r="C841" s="44" t="s">
        <v>546</v>
      </c>
      <c r="D841" s="44" t="s">
        <v>220</v>
      </c>
      <c r="E841" s="44">
        <v>229.51</v>
      </c>
      <c r="F841" s="44">
        <v>2093.36</v>
      </c>
      <c r="G841" s="44">
        <v>1924.64</v>
      </c>
      <c r="H841" s="44">
        <v>43.21</v>
      </c>
      <c r="I841" s="44">
        <v>8.08</v>
      </c>
      <c r="J841" s="44">
        <v>8.08</v>
      </c>
      <c r="K841" s="44">
        <v>19.760000000000002</v>
      </c>
      <c r="L841" s="44">
        <v>508.17</v>
      </c>
      <c r="M841" s="44">
        <v>0.35699999999999998</v>
      </c>
      <c r="N841" s="44">
        <v>15.92</v>
      </c>
      <c r="O841" s="34" t="s">
        <v>203</v>
      </c>
      <c r="P841" s="34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</row>
    <row r="842" spans="1:70" s="20" customFormat="1">
      <c r="A842" s="34">
        <v>52</v>
      </c>
      <c r="B842" s="44">
        <v>22</v>
      </c>
      <c r="C842" s="44" t="s">
        <v>546</v>
      </c>
      <c r="D842" s="44" t="s">
        <v>396</v>
      </c>
      <c r="E842" s="44">
        <v>308.02999999999997</v>
      </c>
      <c r="F842" s="44">
        <v>1998.44</v>
      </c>
      <c r="G842" s="44">
        <v>1922.02</v>
      </c>
      <c r="H842" s="44">
        <v>49.06</v>
      </c>
      <c r="I842" s="44">
        <v>9.08</v>
      </c>
      <c r="J842" s="44">
        <v>7.07</v>
      </c>
      <c r="K842" s="44">
        <v>21.74</v>
      </c>
      <c r="L842" s="44">
        <v>581.41999999999996</v>
      </c>
      <c r="M842" s="44">
        <v>0.379</v>
      </c>
      <c r="N842" s="44">
        <v>20.57</v>
      </c>
      <c r="O842" s="34" t="s">
        <v>203</v>
      </c>
      <c r="P842" s="34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</row>
    <row r="843" spans="1:70" s="5" customFormat="1" ht="17" thickBot="1">
      <c r="A843" s="31">
        <v>52</v>
      </c>
      <c r="B843" s="46">
        <v>24</v>
      </c>
      <c r="C843" s="46" t="s">
        <v>546</v>
      </c>
      <c r="D843" s="46" t="s">
        <v>236</v>
      </c>
      <c r="E843" s="46">
        <v>489.22</v>
      </c>
      <c r="F843" s="46">
        <v>2071.62</v>
      </c>
      <c r="G843" s="46">
        <v>1931.1</v>
      </c>
      <c r="H843" s="46">
        <v>43.63</v>
      </c>
      <c r="I843" s="46">
        <v>12.11</v>
      </c>
      <c r="J843" s="46">
        <v>12.11</v>
      </c>
      <c r="K843" s="46">
        <v>25.69</v>
      </c>
      <c r="L843" s="46">
        <v>921.49</v>
      </c>
      <c r="M843" s="46">
        <v>0.32600000000000001</v>
      </c>
      <c r="N843" s="46">
        <v>23.54</v>
      </c>
      <c r="O843" s="31" t="s">
        <v>203</v>
      </c>
      <c r="P843" s="46">
        <v>0</v>
      </c>
      <c r="Q843" s="46">
        <v>0</v>
      </c>
      <c r="R843" s="46"/>
      <c r="S843" s="46">
        <v>0</v>
      </c>
      <c r="T843" s="46">
        <v>0</v>
      </c>
      <c r="U843" s="46">
        <v>0</v>
      </c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</row>
    <row r="844" spans="1:70" s="20" customFormat="1">
      <c r="A844" s="37">
        <v>53</v>
      </c>
      <c r="B844" s="44">
        <v>2</v>
      </c>
      <c r="C844" s="44" t="s">
        <v>546</v>
      </c>
      <c r="D844" s="44" t="s">
        <v>235</v>
      </c>
      <c r="E844" s="44">
        <v>84.56</v>
      </c>
      <c r="F844" s="44">
        <v>2312.0300000000002</v>
      </c>
      <c r="G844" s="44">
        <v>1263.6400000000001</v>
      </c>
      <c r="H844" s="44">
        <v>17.309999999999999</v>
      </c>
      <c r="I844" s="44">
        <v>5.05</v>
      </c>
      <c r="J844" s="44">
        <v>9.08</v>
      </c>
      <c r="K844" s="44">
        <v>11.86</v>
      </c>
      <c r="L844" s="44">
        <v>219.15</v>
      </c>
      <c r="M844" s="44">
        <v>0.42499999999999999</v>
      </c>
      <c r="N844" s="44">
        <v>12.15</v>
      </c>
      <c r="O844" s="34" t="s">
        <v>203</v>
      </c>
      <c r="P844" s="44">
        <v>0</v>
      </c>
      <c r="Q844" s="44">
        <v>0</v>
      </c>
      <c r="R844" s="44">
        <v>0</v>
      </c>
      <c r="S844" s="44">
        <v>0</v>
      </c>
      <c r="T844" s="44">
        <v>0</v>
      </c>
      <c r="U844" s="44">
        <v>0</v>
      </c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</row>
    <row r="845" spans="1:70" s="20" customFormat="1">
      <c r="A845" s="34">
        <v>53</v>
      </c>
      <c r="B845" s="44">
        <v>4</v>
      </c>
      <c r="C845" s="44" t="s">
        <v>546</v>
      </c>
      <c r="D845" s="44" t="s">
        <v>394</v>
      </c>
      <c r="E845" s="44">
        <v>126.83</v>
      </c>
      <c r="F845" s="44">
        <v>2251.2199999999998</v>
      </c>
      <c r="G845" s="44">
        <v>1181.4000000000001</v>
      </c>
      <c r="H845" s="44">
        <v>23.77</v>
      </c>
      <c r="I845" s="44">
        <v>8.08</v>
      </c>
      <c r="J845" s="44">
        <v>6.06</v>
      </c>
      <c r="K845" s="44">
        <v>15.81</v>
      </c>
      <c r="L845" s="44">
        <v>299.45999999999998</v>
      </c>
      <c r="M845" s="44">
        <v>0.40799999999999997</v>
      </c>
      <c r="N845" s="44">
        <v>14.76</v>
      </c>
      <c r="O845" s="34" t="s">
        <v>203</v>
      </c>
      <c r="P845" s="30">
        <v>0</v>
      </c>
      <c r="Q845" s="44">
        <v>0</v>
      </c>
      <c r="R845" s="44">
        <v>0</v>
      </c>
      <c r="S845" s="44">
        <v>0</v>
      </c>
      <c r="T845" s="44">
        <v>0</v>
      </c>
      <c r="U845" s="44">
        <v>0</v>
      </c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</row>
    <row r="846" spans="1:70" s="20" customFormat="1">
      <c r="A846" s="34">
        <v>53</v>
      </c>
      <c r="B846" s="44">
        <v>6</v>
      </c>
      <c r="C846" s="44" t="s">
        <v>546</v>
      </c>
      <c r="D846" s="44" t="s">
        <v>233</v>
      </c>
      <c r="E846" s="44">
        <v>155.02000000000001</v>
      </c>
      <c r="F846" s="44">
        <v>2291.41</v>
      </c>
      <c r="G846" s="44">
        <v>1242.9100000000001</v>
      </c>
      <c r="H846" s="44">
        <v>26.05</v>
      </c>
      <c r="I846" s="44">
        <v>6.06</v>
      </c>
      <c r="J846" s="44">
        <v>7.07</v>
      </c>
      <c r="K846" s="44">
        <v>23.71</v>
      </c>
      <c r="L846" s="44">
        <v>381.62</v>
      </c>
      <c r="M846" s="44">
        <v>0.36599999999999999</v>
      </c>
      <c r="N846" s="44">
        <v>22.04</v>
      </c>
      <c r="O846" s="34" t="s">
        <v>203</v>
      </c>
      <c r="P846" s="30">
        <v>0</v>
      </c>
      <c r="Q846" s="44">
        <v>0</v>
      </c>
      <c r="R846" s="44">
        <v>0</v>
      </c>
      <c r="S846" s="44">
        <v>0</v>
      </c>
      <c r="T846" s="44">
        <v>0</v>
      </c>
      <c r="U846" s="44">
        <v>0</v>
      </c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</row>
    <row r="847" spans="1:70" s="20" customFormat="1">
      <c r="A847" s="34">
        <v>53</v>
      </c>
      <c r="B847" s="44">
        <v>8</v>
      </c>
      <c r="C847" s="44" t="s">
        <v>546</v>
      </c>
      <c r="D847" s="44" t="s">
        <v>234</v>
      </c>
      <c r="E847" s="44">
        <v>714.7</v>
      </c>
      <c r="F847" s="44">
        <v>2302.6799999999998</v>
      </c>
      <c r="G847" s="44">
        <v>1239.33</v>
      </c>
      <c r="H847" s="44">
        <v>21.93</v>
      </c>
      <c r="I847" s="44">
        <v>14.13</v>
      </c>
      <c r="J847" s="44">
        <v>17.16</v>
      </c>
      <c r="K847" s="44">
        <v>27.66</v>
      </c>
      <c r="L847" s="44">
        <v>1402.99</v>
      </c>
      <c r="M847" s="44">
        <v>0.27600000000000002</v>
      </c>
      <c r="N847" s="44">
        <v>25.22</v>
      </c>
      <c r="O847" s="34" t="s">
        <v>203</v>
      </c>
      <c r="P847" s="30">
        <v>0</v>
      </c>
      <c r="Q847" s="44">
        <v>0</v>
      </c>
      <c r="R847" s="44">
        <v>0</v>
      </c>
      <c r="S847" s="44">
        <v>0</v>
      </c>
      <c r="T847" s="44">
        <v>0</v>
      </c>
      <c r="U847" s="44">
        <v>0</v>
      </c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</row>
    <row r="848" spans="1:70" s="40" customFormat="1">
      <c r="A848" s="34">
        <v>53</v>
      </c>
      <c r="B848" s="30">
        <v>10</v>
      </c>
      <c r="C848" s="30" t="s">
        <v>546</v>
      </c>
      <c r="D848" s="30" t="s">
        <v>395</v>
      </c>
      <c r="E848" s="30">
        <v>648.26</v>
      </c>
      <c r="F848" s="30">
        <v>2194.87</v>
      </c>
      <c r="G848" s="30">
        <v>1250.1500000000001</v>
      </c>
      <c r="H848" s="30">
        <v>17.05</v>
      </c>
      <c r="I848" s="30">
        <v>12.11</v>
      </c>
      <c r="J848" s="30">
        <v>12.11</v>
      </c>
      <c r="K848" s="30">
        <v>27.66</v>
      </c>
      <c r="L848" s="30">
        <v>1090.3599999999999</v>
      </c>
      <c r="M848" s="30">
        <v>0.33200000000000002</v>
      </c>
      <c r="N848" s="30">
        <v>26.26</v>
      </c>
      <c r="O848" s="30" t="s">
        <v>263</v>
      </c>
      <c r="P848" s="30">
        <v>53</v>
      </c>
      <c r="Q848" s="44">
        <v>43586.559999999998</v>
      </c>
      <c r="R848" s="44">
        <v>2219.36</v>
      </c>
      <c r="S848" s="44">
        <v>1256.23</v>
      </c>
      <c r="T848" s="44">
        <v>28.01</v>
      </c>
      <c r="U848" s="44">
        <v>45532.54</v>
      </c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</row>
    <row r="849" spans="1:70" s="20" customFormat="1">
      <c r="A849" s="34">
        <v>53</v>
      </c>
      <c r="B849" s="44">
        <v>12</v>
      </c>
      <c r="C849" s="44" t="s">
        <v>546</v>
      </c>
      <c r="D849" s="44" t="s">
        <v>391</v>
      </c>
      <c r="E849" s="44">
        <v>86.57</v>
      </c>
      <c r="F849" s="44">
        <v>2212.3000000000002</v>
      </c>
      <c r="G849" s="44">
        <v>1257.54</v>
      </c>
      <c r="H849" s="44">
        <v>23.8</v>
      </c>
      <c r="I849" s="44">
        <v>11.1</v>
      </c>
      <c r="J849" s="44">
        <v>4.04</v>
      </c>
      <c r="K849" s="44">
        <v>15.81</v>
      </c>
      <c r="L849" s="44">
        <v>228.52</v>
      </c>
      <c r="M849" s="44">
        <v>0.41399999999999998</v>
      </c>
      <c r="N849" s="44">
        <v>11.88</v>
      </c>
      <c r="O849" s="34" t="s">
        <v>203</v>
      </c>
      <c r="P849" s="30">
        <v>0</v>
      </c>
      <c r="Q849" s="44">
        <v>0</v>
      </c>
      <c r="R849" s="44">
        <v>0</v>
      </c>
      <c r="S849" s="44">
        <v>0</v>
      </c>
      <c r="T849" s="44">
        <v>0</v>
      </c>
      <c r="U849" s="44">
        <v>0</v>
      </c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</row>
    <row r="850" spans="1:70" s="20" customFormat="1">
      <c r="A850" s="34">
        <v>53</v>
      </c>
      <c r="B850" s="44">
        <v>14</v>
      </c>
      <c r="C850" s="44" t="s">
        <v>546</v>
      </c>
      <c r="D850" s="44" t="s">
        <v>237</v>
      </c>
      <c r="E850" s="44">
        <v>2.0099999999999998</v>
      </c>
      <c r="F850" s="44">
        <v>2235.7800000000002</v>
      </c>
      <c r="G850" s="44">
        <v>1225.3800000000001</v>
      </c>
      <c r="H850" s="44">
        <v>29.64</v>
      </c>
      <c r="I850" s="44">
        <v>1.01</v>
      </c>
      <c r="J850" s="44">
        <v>1.01</v>
      </c>
      <c r="K850" s="44">
        <v>1.98</v>
      </c>
      <c r="L850" s="44">
        <v>10.02</v>
      </c>
      <c r="M850" s="44">
        <v>0.77</v>
      </c>
      <c r="N850" s="44">
        <v>0</v>
      </c>
      <c r="O850" s="34" t="s">
        <v>203</v>
      </c>
      <c r="P850" s="30">
        <v>0</v>
      </c>
      <c r="Q850" s="44">
        <v>0</v>
      </c>
      <c r="R850" s="44">
        <v>0</v>
      </c>
      <c r="S850" s="44">
        <v>0</v>
      </c>
      <c r="T850" s="44">
        <v>0</v>
      </c>
      <c r="U850" s="44">
        <v>0</v>
      </c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</row>
    <row r="851" spans="1:70" s="20" customFormat="1">
      <c r="A851" s="34">
        <v>53</v>
      </c>
      <c r="B851" s="44">
        <v>16</v>
      </c>
      <c r="C851" s="44" t="s">
        <v>546</v>
      </c>
      <c r="D851" s="44" t="s">
        <v>411</v>
      </c>
      <c r="E851" s="44">
        <v>465.06</v>
      </c>
      <c r="F851" s="44">
        <v>2289.98</v>
      </c>
      <c r="G851" s="44">
        <v>1183.72</v>
      </c>
      <c r="H851" s="44">
        <v>25.32</v>
      </c>
      <c r="I851" s="44">
        <v>10.09</v>
      </c>
      <c r="J851" s="44">
        <v>10.09</v>
      </c>
      <c r="K851" s="44">
        <v>25.69</v>
      </c>
      <c r="L851" s="44">
        <v>805.89</v>
      </c>
      <c r="M851" s="44">
        <v>0.36</v>
      </c>
      <c r="N851" s="44">
        <v>24.26</v>
      </c>
      <c r="O851" s="34" t="s">
        <v>203</v>
      </c>
      <c r="P851" s="30">
        <v>0</v>
      </c>
      <c r="Q851" s="44">
        <v>0</v>
      </c>
      <c r="R851" s="44">
        <v>0</v>
      </c>
      <c r="S851" s="44">
        <v>0</v>
      </c>
      <c r="T851" s="44">
        <v>0</v>
      </c>
      <c r="U851" s="44">
        <v>0</v>
      </c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</row>
    <row r="852" spans="1:70" s="20" customFormat="1">
      <c r="A852" s="34">
        <v>53</v>
      </c>
      <c r="B852" s="44">
        <v>18</v>
      </c>
      <c r="C852" s="44" t="s">
        <v>546</v>
      </c>
      <c r="D852" s="44" t="s">
        <v>412</v>
      </c>
      <c r="E852" s="44">
        <v>1606.56</v>
      </c>
      <c r="F852" s="44">
        <v>2241.9299999999998</v>
      </c>
      <c r="G852" s="44">
        <v>1190.74</v>
      </c>
      <c r="H852" s="44">
        <v>30.96</v>
      </c>
      <c r="I852" s="44">
        <v>21.2</v>
      </c>
      <c r="J852" s="44">
        <v>14.13</v>
      </c>
      <c r="K852" s="44">
        <v>33.590000000000003</v>
      </c>
      <c r="L852" s="44">
        <v>2979.55</v>
      </c>
      <c r="M852" s="44">
        <v>0.223</v>
      </c>
      <c r="N852" s="44">
        <v>20.53</v>
      </c>
      <c r="O852" s="34" t="s">
        <v>203</v>
      </c>
      <c r="P852" s="30">
        <v>0</v>
      </c>
      <c r="Q852" s="44">
        <v>0</v>
      </c>
      <c r="R852" s="44">
        <v>0</v>
      </c>
      <c r="S852" s="44">
        <v>0</v>
      </c>
      <c r="T852" s="44">
        <v>0</v>
      </c>
      <c r="U852" s="44">
        <v>0</v>
      </c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</row>
    <row r="853" spans="1:70" s="20" customFormat="1">
      <c r="A853" s="34">
        <v>53</v>
      </c>
      <c r="B853" s="44">
        <v>20</v>
      </c>
      <c r="C853" s="44" t="s">
        <v>546</v>
      </c>
      <c r="D853" s="44" t="s">
        <v>220</v>
      </c>
      <c r="E853" s="44">
        <v>76.5</v>
      </c>
      <c r="F853" s="44">
        <v>2291.98</v>
      </c>
      <c r="G853" s="44">
        <v>1209.6600000000001</v>
      </c>
      <c r="H853" s="44">
        <v>28.55</v>
      </c>
      <c r="I853" s="44">
        <v>7.07</v>
      </c>
      <c r="J853" s="44">
        <v>5.05</v>
      </c>
      <c r="K853" s="44">
        <v>17.78</v>
      </c>
      <c r="L853" s="44">
        <v>192.97</v>
      </c>
      <c r="M853" s="44">
        <v>0.45200000000000001</v>
      </c>
      <c r="N853" s="44">
        <v>16.62</v>
      </c>
      <c r="O853" s="34" t="s">
        <v>203</v>
      </c>
      <c r="P853" s="30">
        <v>0</v>
      </c>
      <c r="Q853" s="44">
        <v>0</v>
      </c>
      <c r="R853" s="44">
        <v>0</v>
      </c>
      <c r="S853" s="44">
        <v>0</v>
      </c>
      <c r="T853" s="44">
        <v>0</v>
      </c>
      <c r="U853" s="44">
        <v>0</v>
      </c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</row>
    <row r="854" spans="1:70" s="20" customFormat="1">
      <c r="A854" s="34">
        <v>53</v>
      </c>
      <c r="B854" s="44">
        <v>22</v>
      </c>
      <c r="C854" s="44" t="s">
        <v>546</v>
      </c>
      <c r="D854" s="44" t="s">
        <v>396</v>
      </c>
      <c r="E854" s="44">
        <v>80.53</v>
      </c>
      <c r="F854" s="44">
        <v>2243.98</v>
      </c>
      <c r="G854" s="44">
        <v>1236.03</v>
      </c>
      <c r="H854" s="44">
        <v>30.53</v>
      </c>
      <c r="I854" s="44">
        <v>7.07</v>
      </c>
      <c r="J854" s="44">
        <v>7.07</v>
      </c>
      <c r="K854" s="44">
        <v>13.83</v>
      </c>
      <c r="L854" s="44">
        <v>186.94</v>
      </c>
      <c r="M854" s="44">
        <v>0.48199999999999998</v>
      </c>
      <c r="N854" s="44">
        <v>12.19</v>
      </c>
      <c r="O854" s="34" t="s">
        <v>203</v>
      </c>
      <c r="P854" s="30">
        <v>0</v>
      </c>
      <c r="Q854" s="44">
        <v>0</v>
      </c>
      <c r="R854" s="44">
        <v>0</v>
      </c>
      <c r="S854" s="44">
        <v>0</v>
      </c>
      <c r="T854" s="44">
        <v>0</v>
      </c>
      <c r="U854" s="44">
        <v>0</v>
      </c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</row>
    <row r="855" spans="1:70" s="20" customFormat="1">
      <c r="A855" s="34">
        <v>53</v>
      </c>
      <c r="B855" s="44">
        <v>24</v>
      </c>
      <c r="C855" s="44" t="s">
        <v>546</v>
      </c>
      <c r="D855" s="44" t="s">
        <v>236</v>
      </c>
      <c r="E855" s="44">
        <v>76.5</v>
      </c>
      <c r="F855" s="44">
        <v>2315.06</v>
      </c>
      <c r="G855" s="44">
        <v>1276.57</v>
      </c>
      <c r="H855" s="44">
        <v>31.72</v>
      </c>
      <c r="I855" s="44">
        <v>6.06</v>
      </c>
      <c r="J855" s="44">
        <v>8.08</v>
      </c>
      <c r="K855" s="44">
        <v>11.86</v>
      </c>
      <c r="L855" s="44">
        <v>196.86</v>
      </c>
      <c r="M855" s="44">
        <v>0.443</v>
      </c>
      <c r="N855" s="44">
        <v>11.63</v>
      </c>
      <c r="O855" s="34" t="s">
        <v>203</v>
      </c>
      <c r="P855" s="30">
        <v>0</v>
      </c>
      <c r="Q855" s="44">
        <v>0</v>
      </c>
      <c r="R855" s="44">
        <v>0</v>
      </c>
      <c r="S855" s="44">
        <v>0</v>
      </c>
      <c r="T855" s="44">
        <v>0</v>
      </c>
      <c r="U855" s="44">
        <v>0</v>
      </c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</row>
    <row r="856" spans="1:70" s="20" customFormat="1">
      <c r="A856" s="34">
        <v>53</v>
      </c>
      <c r="B856" s="44">
        <v>26</v>
      </c>
      <c r="C856" s="44" t="s">
        <v>546</v>
      </c>
      <c r="D856" s="44" t="s">
        <v>413</v>
      </c>
      <c r="E856" s="44">
        <v>144.94999999999999</v>
      </c>
      <c r="F856" s="44">
        <v>2297.0100000000002</v>
      </c>
      <c r="G856" s="44">
        <v>1281.71</v>
      </c>
      <c r="H856" s="44">
        <v>40.81</v>
      </c>
      <c r="I856" s="44">
        <v>7.07</v>
      </c>
      <c r="J856" s="44">
        <v>9.08</v>
      </c>
      <c r="K856" s="44">
        <v>21.74</v>
      </c>
      <c r="L856" s="44">
        <v>367.29</v>
      </c>
      <c r="M856" s="44">
        <v>0.36299999999999999</v>
      </c>
      <c r="N856" s="44">
        <v>19.22</v>
      </c>
      <c r="O856" s="34" t="s">
        <v>203</v>
      </c>
      <c r="P856" s="30">
        <v>0</v>
      </c>
      <c r="Q856" s="44">
        <v>0</v>
      </c>
      <c r="R856" s="44">
        <v>0</v>
      </c>
      <c r="S856" s="44">
        <v>0</v>
      </c>
      <c r="T856" s="44">
        <v>0</v>
      </c>
      <c r="U856" s="44">
        <v>0</v>
      </c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</row>
    <row r="857" spans="1:70" s="20" customFormat="1">
      <c r="A857" s="34">
        <v>53</v>
      </c>
      <c r="B857" s="44">
        <v>28</v>
      </c>
      <c r="C857" s="44" t="s">
        <v>546</v>
      </c>
      <c r="D857" s="44" t="s">
        <v>239</v>
      </c>
      <c r="E857" s="44">
        <v>1866.27</v>
      </c>
      <c r="F857" s="44">
        <v>2319.16</v>
      </c>
      <c r="G857" s="44">
        <v>1260.8900000000001</v>
      </c>
      <c r="H857" s="44">
        <v>33.33</v>
      </c>
      <c r="I857" s="44">
        <v>20.190000000000001</v>
      </c>
      <c r="J857" s="44">
        <v>21.2</v>
      </c>
      <c r="K857" s="44">
        <v>33.590000000000003</v>
      </c>
      <c r="L857" s="44">
        <v>3196.32</v>
      </c>
      <c r="M857" s="44">
        <v>0.22900000000000001</v>
      </c>
      <c r="N857" s="44">
        <v>29.06</v>
      </c>
      <c r="O857" s="34" t="s">
        <v>203</v>
      </c>
      <c r="P857" s="30">
        <v>0</v>
      </c>
      <c r="Q857" s="44">
        <v>0</v>
      </c>
      <c r="R857" s="44">
        <v>0</v>
      </c>
      <c r="S857" s="44">
        <v>0</v>
      </c>
      <c r="T857" s="44">
        <v>0</v>
      </c>
      <c r="U857" s="44">
        <v>0</v>
      </c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</row>
    <row r="858" spans="1:70" s="20" customFormat="1">
      <c r="A858" s="34">
        <v>53</v>
      </c>
      <c r="B858" s="44">
        <v>30</v>
      </c>
      <c r="C858" s="44" t="s">
        <v>546</v>
      </c>
      <c r="D858" s="44" t="s">
        <v>238</v>
      </c>
      <c r="E858" s="44">
        <v>130.86000000000001</v>
      </c>
      <c r="F858" s="44">
        <v>2233.87</v>
      </c>
      <c r="G858" s="44">
        <v>1241.01</v>
      </c>
      <c r="H858" s="44">
        <v>37.090000000000003</v>
      </c>
      <c r="I858" s="44">
        <v>9.08</v>
      </c>
      <c r="J858" s="44">
        <v>6.06</v>
      </c>
      <c r="K858" s="44">
        <v>15.81</v>
      </c>
      <c r="L858" s="44">
        <v>296.54000000000002</v>
      </c>
      <c r="M858" s="44">
        <v>0.42</v>
      </c>
      <c r="N858" s="44">
        <v>10.07</v>
      </c>
      <c r="O858" s="34" t="s">
        <v>203</v>
      </c>
      <c r="P858" s="30">
        <v>0</v>
      </c>
      <c r="Q858" s="44">
        <v>0</v>
      </c>
      <c r="R858" s="44">
        <v>0</v>
      </c>
      <c r="S858" s="44">
        <v>0</v>
      </c>
      <c r="T858" s="44">
        <v>0</v>
      </c>
      <c r="U858" s="44">
        <v>0</v>
      </c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</row>
    <row r="859" spans="1:70" s="20" customFormat="1">
      <c r="A859" s="34">
        <v>53</v>
      </c>
      <c r="B859" s="44">
        <v>32</v>
      </c>
      <c r="C859" s="44" t="s">
        <v>546</v>
      </c>
      <c r="D859" s="44" t="s">
        <v>392</v>
      </c>
      <c r="E859" s="44">
        <v>267.76</v>
      </c>
      <c r="F859" s="44">
        <v>2287.4699999999998</v>
      </c>
      <c r="G859" s="44">
        <v>1203.6600000000001</v>
      </c>
      <c r="H859" s="44">
        <v>40.17</v>
      </c>
      <c r="I859" s="44">
        <v>8.08</v>
      </c>
      <c r="J859" s="44">
        <v>8.08</v>
      </c>
      <c r="K859" s="44">
        <v>25.69</v>
      </c>
      <c r="L859" s="44">
        <v>570.88</v>
      </c>
      <c r="M859" s="44">
        <v>0.35199999999999998</v>
      </c>
      <c r="N859" s="44">
        <v>23.93</v>
      </c>
      <c r="O859" s="34" t="s">
        <v>203</v>
      </c>
      <c r="P859" s="30">
        <v>0</v>
      </c>
      <c r="Q859" s="44">
        <v>0</v>
      </c>
      <c r="R859" s="44">
        <v>0</v>
      </c>
      <c r="S859" s="44">
        <v>0</v>
      </c>
      <c r="T859" s="44">
        <v>0</v>
      </c>
      <c r="U859" s="44">
        <v>0</v>
      </c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</row>
    <row r="860" spans="1:70" s="20" customFormat="1">
      <c r="A860" s="34">
        <v>53</v>
      </c>
      <c r="B860" s="44">
        <v>34</v>
      </c>
      <c r="C860" s="44" t="s">
        <v>546</v>
      </c>
      <c r="D860" s="44" t="s">
        <v>240</v>
      </c>
      <c r="E860" s="44">
        <v>88.58</v>
      </c>
      <c r="F860" s="44">
        <v>2281.34</v>
      </c>
      <c r="G860" s="44">
        <v>1207.33</v>
      </c>
      <c r="H860" s="44">
        <v>40.51</v>
      </c>
      <c r="I860" s="44">
        <v>7.07</v>
      </c>
      <c r="J860" s="44">
        <v>6.06</v>
      </c>
      <c r="K860" s="44">
        <v>15.81</v>
      </c>
      <c r="L860" s="44">
        <v>202.14</v>
      </c>
      <c r="M860" s="44">
        <v>0.47499999999999998</v>
      </c>
      <c r="N860" s="44">
        <v>14.72</v>
      </c>
      <c r="O860" s="34" t="s">
        <v>203</v>
      </c>
      <c r="P860" s="30">
        <v>0</v>
      </c>
      <c r="Q860" s="44">
        <v>0</v>
      </c>
      <c r="R860" s="44">
        <v>0</v>
      </c>
      <c r="S860" s="44">
        <v>0</v>
      </c>
      <c r="T860" s="44">
        <v>0</v>
      </c>
      <c r="U860" s="44">
        <v>0</v>
      </c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</row>
    <row r="861" spans="1:70" s="20" customFormat="1">
      <c r="A861" s="34">
        <v>53</v>
      </c>
      <c r="B861" s="44">
        <v>36</v>
      </c>
      <c r="C861" s="44" t="s">
        <v>546</v>
      </c>
      <c r="D861" s="44" t="s">
        <v>414</v>
      </c>
      <c r="E861" s="44">
        <v>434.86</v>
      </c>
      <c r="F861" s="44">
        <v>2251.8000000000002</v>
      </c>
      <c r="G861" s="44">
        <v>1270.6099999999999</v>
      </c>
      <c r="H861" s="44">
        <v>33.729999999999997</v>
      </c>
      <c r="I861" s="44">
        <v>11.1</v>
      </c>
      <c r="J861" s="44">
        <v>11.1</v>
      </c>
      <c r="K861" s="44">
        <v>31.62</v>
      </c>
      <c r="L861" s="44">
        <v>981.86</v>
      </c>
      <c r="M861" s="44">
        <v>0.28299999999999997</v>
      </c>
      <c r="N861" s="44">
        <v>30.32</v>
      </c>
      <c r="O861" s="44" t="s">
        <v>256</v>
      </c>
      <c r="P861" s="30">
        <v>0</v>
      </c>
      <c r="Q861" s="44">
        <v>0</v>
      </c>
      <c r="R861" s="44">
        <v>0</v>
      </c>
      <c r="S861" s="44">
        <v>0</v>
      </c>
      <c r="T861" s="44">
        <v>0</v>
      </c>
      <c r="U861" s="44">
        <v>0</v>
      </c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</row>
    <row r="862" spans="1:70" s="20" customFormat="1">
      <c r="A862" s="34">
        <v>53</v>
      </c>
      <c r="B862" s="44">
        <v>38</v>
      </c>
      <c r="C862" s="44" t="s">
        <v>546</v>
      </c>
      <c r="D862" s="44" t="s">
        <v>315</v>
      </c>
      <c r="E862" s="44">
        <v>543.57000000000005</v>
      </c>
      <c r="F862" s="44">
        <v>2301.91</v>
      </c>
      <c r="G862" s="44">
        <v>1266.3599999999999</v>
      </c>
      <c r="H862" s="44">
        <v>31.09</v>
      </c>
      <c r="I862" s="44">
        <v>13.12</v>
      </c>
      <c r="J862" s="44">
        <v>9.08</v>
      </c>
      <c r="K862" s="44">
        <v>33.590000000000003</v>
      </c>
      <c r="L862" s="44">
        <v>1034.3499999999999</v>
      </c>
      <c r="M862" s="44">
        <v>0.311</v>
      </c>
      <c r="N862" s="44">
        <v>32.020000000000003</v>
      </c>
      <c r="O862" s="34" t="s">
        <v>203</v>
      </c>
      <c r="P862" s="30">
        <v>0</v>
      </c>
      <c r="Q862" s="44">
        <v>0</v>
      </c>
      <c r="R862" s="44">
        <v>0</v>
      </c>
      <c r="S862" s="44">
        <v>0</v>
      </c>
      <c r="T862" s="44">
        <v>0</v>
      </c>
      <c r="U862" s="44">
        <v>0</v>
      </c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</row>
    <row r="863" spans="1:70" s="20" customFormat="1">
      <c r="A863" s="34">
        <v>53</v>
      </c>
      <c r="B863" s="44">
        <v>40</v>
      </c>
      <c r="C863" s="44" t="s">
        <v>546</v>
      </c>
      <c r="D863" s="44" t="s">
        <v>397</v>
      </c>
      <c r="E863" s="44">
        <v>1058.96</v>
      </c>
      <c r="F863" s="44">
        <v>2272.7199999999998</v>
      </c>
      <c r="G863" s="44">
        <v>1218.3900000000001</v>
      </c>
      <c r="H863" s="44">
        <v>39.92</v>
      </c>
      <c r="I863" s="44">
        <v>23.22</v>
      </c>
      <c r="J863" s="44">
        <v>18.170000000000002</v>
      </c>
      <c r="K863" s="44">
        <v>37.54</v>
      </c>
      <c r="L863" s="44">
        <v>2241.62</v>
      </c>
      <c r="M863" s="44">
        <v>0.224</v>
      </c>
      <c r="N863" s="44">
        <v>29.81</v>
      </c>
      <c r="O863" s="34" t="s">
        <v>203</v>
      </c>
      <c r="P863" s="30">
        <v>0</v>
      </c>
      <c r="Q863" s="44">
        <v>0</v>
      </c>
      <c r="R863" s="44">
        <v>0</v>
      </c>
      <c r="S863" s="44">
        <v>0</v>
      </c>
      <c r="T863" s="44">
        <v>0</v>
      </c>
      <c r="U863" s="44">
        <v>0</v>
      </c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</row>
    <row r="864" spans="1:70" s="20" customFormat="1">
      <c r="A864" s="34">
        <v>53</v>
      </c>
      <c r="B864" s="44">
        <v>42</v>
      </c>
      <c r="C864" s="44" t="s">
        <v>546</v>
      </c>
      <c r="D864" s="44" t="s">
        <v>316</v>
      </c>
      <c r="E864" s="44">
        <v>1004.6</v>
      </c>
      <c r="F864" s="44">
        <v>2330.66</v>
      </c>
      <c r="G864" s="44">
        <v>1306.25</v>
      </c>
      <c r="H864" s="44">
        <v>43.88</v>
      </c>
      <c r="I864" s="44">
        <v>14.13</v>
      </c>
      <c r="J864" s="44">
        <v>15.14</v>
      </c>
      <c r="K864" s="44">
        <v>35.57</v>
      </c>
      <c r="L864" s="44">
        <v>1745.66</v>
      </c>
      <c r="M864" s="44">
        <v>0.27800000000000002</v>
      </c>
      <c r="N864" s="44">
        <v>34.81</v>
      </c>
      <c r="O864" s="34" t="s">
        <v>203</v>
      </c>
      <c r="P864" s="30">
        <v>0</v>
      </c>
      <c r="Q864" s="44">
        <v>0</v>
      </c>
      <c r="R864" s="44">
        <v>0</v>
      </c>
      <c r="S864" s="44">
        <v>0</v>
      </c>
      <c r="T864" s="44">
        <v>0</v>
      </c>
      <c r="U864" s="44">
        <v>0</v>
      </c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</row>
    <row r="865" spans="1:70" s="20" customFormat="1">
      <c r="A865" s="34">
        <v>53</v>
      </c>
      <c r="B865" s="44">
        <v>44</v>
      </c>
      <c r="C865" s="44" t="s">
        <v>546</v>
      </c>
      <c r="D865" s="44" t="s">
        <v>398</v>
      </c>
      <c r="E865" s="44">
        <v>326.14</v>
      </c>
      <c r="F865" s="44">
        <v>2294.04</v>
      </c>
      <c r="G865" s="44">
        <v>1219.79</v>
      </c>
      <c r="H865" s="44">
        <v>43.19</v>
      </c>
      <c r="I865" s="44">
        <v>9.08</v>
      </c>
      <c r="J865" s="44">
        <v>8.08</v>
      </c>
      <c r="K865" s="44">
        <v>25.69</v>
      </c>
      <c r="L865" s="44">
        <v>655.33000000000004</v>
      </c>
      <c r="M865" s="44">
        <v>0.35</v>
      </c>
      <c r="N865" s="44">
        <v>23.93</v>
      </c>
      <c r="O865" s="34" t="s">
        <v>203</v>
      </c>
      <c r="P865" s="30">
        <v>0</v>
      </c>
      <c r="Q865" s="44">
        <v>0</v>
      </c>
      <c r="R865" s="44">
        <v>0</v>
      </c>
      <c r="S865" s="44">
        <v>0</v>
      </c>
      <c r="T865" s="44">
        <v>0</v>
      </c>
      <c r="U865" s="44">
        <v>0</v>
      </c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</row>
    <row r="866" spans="1:70" s="20" customFormat="1">
      <c r="A866" s="34">
        <v>53</v>
      </c>
      <c r="B866" s="44">
        <v>46</v>
      </c>
      <c r="C866" s="44" t="s">
        <v>546</v>
      </c>
      <c r="D866" s="44" t="s">
        <v>389</v>
      </c>
      <c r="E866" s="44">
        <v>2701.76</v>
      </c>
      <c r="F866" s="44">
        <v>2300.35</v>
      </c>
      <c r="G866" s="44">
        <v>1257.31</v>
      </c>
      <c r="H866" s="44">
        <v>34.659999999999997</v>
      </c>
      <c r="I866" s="44">
        <v>24.23</v>
      </c>
      <c r="J866" s="44">
        <v>23.22</v>
      </c>
      <c r="K866" s="44">
        <v>39.520000000000003</v>
      </c>
      <c r="L866" s="44">
        <v>4245.71</v>
      </c>
      <c r="M866" s="44">
        <v>0.221</v>
      </c>
      <c r="N866" s="44">
        <v>30.02</v>
      </c>
      <c r="O866" s="34" t="s">
        <v>203</v>
      </c>
      <c r="P866" s="30">
        <v>0</v>
      </c>
      <c r="Q866" s="44">
        <v>0</v>
      </c>
      <c r="R866" s="44">
        <v>0</v>
      </c>
      <c r="S866" s="44">
        <v>0</v>
      </c>
      <c r="T866" s="44">
        <v>0</v>
      </c>
      <c r="U866" s="44">
        <v>0</v>
      </c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</row>
    <row r="867" spans="1:70" s="20" customFormat="1">
      <c r="A867" s="34">
        <v>53</v>
      </c>
      <c r="B867" s="44">
        <v>48</v>
      </c>
      <c r="C867" s="44" t="s">
        <v>546</v>
      </c>
      <c r="D867" s="44" t="s">
        <v>228</v>
      </c>
      <c r="E867" s="44">
        <v>86.57</v>
      </c>
      <c r="F867" s="44">
        <v>2290.8000000000002</v>
      </c>
      <c r="G867" s="44">
        <v>1199.8</v>
      </c>
      <c r="H867" s="44">
        <v>35.11</v>
      </c>
      <c r="I867" s="44">
        <v>6.06</v>
      </c>
      <c r="J867" s="44">
        <v>3.03</v>
      </c>
      <c r="K867" s="44">
        <v>25.69</v>
      </c>
      <c r="L867" s="44">
        <v>212.52</v>
      </c>
      <c r="M867" s="44">
        <v>0.44500000000000001</v>
      </c>
      <c r="N867" s="44">
        <v>23.73</v>
      </c>
      <c r="O867" s="34" t="s">
        <v>203</v>
      </c>
      <c r="P867" s="30">
        <v>0</v>
      </c>
      <c r="Q867" s="44">
        <v>0</v>
      </c>
      <c r="R867" s="44">
        <v>0</v>
      </c>
      <c r="S867" s="44">
        <v>0</v>
      </c>
      <c r="T867" s="44">
        <v>0</v>
      </c>
      <c r="U867" s="44">
        <v>0</v>
      </c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</row>
    <row r="868" spans="1:70" s="20" customFormat="1">
      <c r="A868" s="34">
        <v>53</v>
      </c>
      <c r="B868" s="44">
        <v>50</v>
      </c>
      <c r="C868" s="44" t="s">
        <v>546</v>
      </c>
      <c r="D868" s="44" t="s">
        <v>390</v>
      </c>
      <c r="E868" s="44">
        <v>1242.17</v>
      </c>
      <c r="F868" s="44">
        <v>2350.7399999999998</v>
      </c>
      <c r="G868" s="44">
        <v>1296.54</v>
      </c>
      <c r="H868" s="44">
        <v>43.42</v>
      </c>
      <c r="I868" s="44">
        <v>27.25</v>
      </c>
      <c r="J868" s="44">
        <v>16.149999999999999</v>
      </c>
      <c r="K868" s="44">
        <v>29.64</v>
      </c>
      <c r="L868" s="44">
        <v>2604.25</v>
      </c>
      <c r="M868" s="44">
        <v>0.215</v>
      </c>
      <c r="N868" s="44">
        <v>29.8</v>
      </c>
      <c r="O868" s="34" t="s">
        <v>203</v>
      </c>
      <c r="P868" s="30">
        <v>0</v>
      </c>
      <c r="Q868" s="44">
        <v>0</v>
      </c>
      <c r="R868" s="44">
        <v>0</v>
      </c>
      <c r="S868" s="44">
        <v>0</v>
      </c>
      <c r="T868" s="44">
        <v>0</v>
      </c>
      <c r="U868" s="44">
        <v>0</v>
      </c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</row>
    <row r="869" spans="1:70" s="20" customFormat="1">
      <c r="A869" s="34">
        <v>53</v>
      </c>
      <c r="B869" s="44">
        <v>52</v>
      </c>
      <c r="C869" s="44" t="s">
        <v>546</v>
      </c>
      <c r="D869" s="44" t="s">
        <v>388</v>
      </c>
      <c r="E869" s="44">
        <v>136.9</v>
      </c>
      <c r="F869" s="44">
        <v>2252.67</v>
      </c>
      <c r="G869" s="44">
        <v>1247.08</v>
      </c>
      <c r="H869" s="44">
        <v>49.02</v>
      </c>
      <c r="I869" s="44">
        <v>6.06</v>
      </c>
      <c r="J869" s="44">
        <v>7.07</v>
      </c>
      <c r="K869" s="44">
        <v>17.78</v>
      </c>
      <c r="L869" s="44">
        <v>292.63</v>
      </c>
      <c r="M869" s="44">
        <v>0.439</v>
      </c>
      <c r="N869" s="44">
        <v>16.13</v>
      </c>
      <c r="O869" s="34" t="s">
        <v>203</v>
      </c>
      <c r="P869" s="30">
        <v>0</v>
      </c>
      <c r="Q869" s="44">
        <v>0</v>
      </c>
      <c r="R869" s="44">
        <v>0</v>
      </c>
      <c r="S869" s="44">
        <v>0</v>
      </c>
      <c r="T869" s="44">
        <v>0</v>
      </c>
      <c r="U869" s="44">
        <v>0</v>
      </c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</row>
    <row r="870" spans="1:70" s="20" customFormat="1">
      <c r="A870" s="34">
        <v>53</v>
      </c>
      <c r="B870" s="44">
        <v>54</v>
      </c>
      <c r="C870" s="44" t="s">
        <v>546</v>
      </c>
      <c r="D870" s="44" t="s">
        <v>208</v>
      </c>
      <c r="E870" s="44">
        <v>748.92</v>
      </c>
      <c r="F870" s="44">
        <v>2318.48</v>
      </c>
      <c r="G870" s="44">
        <v>1300.8800000000001</v>
      </c>
      <c r="H870" s="44">
        <v>39.49</v>
      </c>
      <c r="I870" s="44">
        <v>20.190000000000001</v>
      </c>
      <c r="J870" s="44">
        <v>13.12</v>
      </c>
      <c r="K870" s="44">
        <v>29.64</v>
      </c>
      <c r="L870" s="44">
        <v>1608.75</v>
      </c>
      <c r="M870" s="44">
        <v>0.248</v>
      </c>
      <c r="N870" s="44">
        <v>19.93</v>
      </c>
      <c r="O870" s="34" t="s">
        <v>203</v>
      </c>
      <c r="P870" s="30">
        <v>0</v>
      </c>
      <c r="Q870" s="44">
        <v>0</v>
      </c>
      <c r="R870" s="44">
        <v>0</v>
      </c>
      <c r="S870" s="44">
        <v>0</v>
      </c>
      <c r="T870" s="44">
        <v>0</v>
      </c>
      <c r="U870" s="44">
        <v>0</v>
      </c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</row>
    <row r="871" spans="1:70" s="20" customFormat="1">
      <c r="A871" s="34">
        <v>53</v>
      </c>
      <c r="B871" s="44">
        <v>56</v>
      </c>
      <c r="C871" s="44" t="s">
        <v>546</v>
      </c>
      <c r="D871" s="44" t="s">
        <v>415</v>
      </c>
      <c r="E871" s="44">
        <v>4.03</v>
      </c>
      <c r="F871" s="44">
        <v>2288.2600000000002</v>
      </c>
      <c r="G871" s="44">
        <v>1189.05</v>
      </c>
      <c r="H871" s="44">
        <v>38.53</v>
      </c>
      <c r="I871" s="44">
        <v>1.01</v>
      </c>
      <c r="J871" s="44">
        <v>1.01</v>
      </c>
      <c r="K871" s="44">
        <v>3.95</v>
      </c>
      <c r="L871" s="44">
        <v>17.989999999999998</v>
      </c>
      <c r="M871" s="44">
        <v>0.68</v>
      </c>
      <c r="N871" s="44">
        <v>1.98</v>
      </c>
      <c r="O871" s="34" t="s">
        <v>203</v>
      </c>
      <c r="P871" s="34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</row>
    <row r="872" spans="1:70" s="20" customFormat="1">
      <c r="A872" s="34">
        <v>53</v>
      </c>
      <c r="B872" s="44">
        <v>58</v>
      </c>
      <c r="C872" s="44" t="s">
        <v>546</v>
      </c>
      <c r="D872" s="44" t="s">
        <v>416</v>
      </c>
      <c r="E872" s="44">
        <v>1791.78</v>
      </c>
      <c r="F872" s="44">
        <v>2264.69</v>
      </c>
      <c r="G872" s="44">
        <v>1247.72</v>
      </c>
      <c r="H872" s="44">
        <v>38.24</v>
      </c>
      <c r="I872" s="44">
        <v>27.25</v>
      </c>
      <c r="J872" s="44">
        <v>20.190000000000001</v>
      </c>
      <c r="K872" s="44">
        <v>47.42</v>
      </c>
      <c r="L872" s="44">
        <v>3635.9</v>
      </c>
      <c r="M872" s="44">
        <v>0.19600000000000001</v>
      </c>
      <c r="N872" s="44">
        <v>42.61</v>
      </c>
      <c r="O872" s="34" t="s">
        <v>203</v>
      </c>
      <c r="P872" s="34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</row>
    <row r="873" spans="1:70" s="20" customFormat="1">
      <c r="A873" s="34">
        <v>53</v>
      </c>
      <c r="B873" s="44">
        <v>60</v>
      </c>
      <c r="C873" s="44" t="s">
        <v>546</v>
      </c>
      <c r="D873" s="44" t="s">
        <v>417</v>
      </c>
      <c r="E873" s="44">
        <v>98.65</v>
      </c>
      <c r="F873" s="44">
        <v>2316.48</v>
      </c>
      <c r="G873" s="44">
        <v>1281.3499999999999</v>
      </c>
      <c r="H873" s="44">
        <v>45.77</v>
      </c>
      <c r="I873" s="44">
        <v>5.05</v>
      </c>
      <c r="J873" s="44">
        <v>7.07</v>
      </c>
      <c r="K873" s="44">
        <v>13.83</v>
      </c>
      <c r="L873" s="44">
        <v>221.3</v>
      </c>
      <c r="M873" s="44">
        <v>0.46700000000000003</v>
      </c>
      <c r="N873" s="44">
        <v>12.92</v>
      </c>
      <c r="O873" s="34" t="s">
        <v>203</v>
      </c>
      <c r="P873" s="34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</row>
    <row r="874" spans="1:70" s="20" customFormat="1">
      <c r="A874" s="34">
        <v>53</v>
      </c>
      <c r="B874" s="44">
        <v>62</v>
      </c>
      <c r="C874" s="44" t="s">
        <v>546</v>
      </c>
      <c r="D874" s="44" t="s">
        <v>231</v>
      </c>
      <c r="E874" s="44">
        <v>3144.67</v>
      </c>
      <c r="F874" s="44">
        <v>2307.29</v>
      </c>
      <c r="G874" s="44">
        <v>1290.29</v>
      </c>
      <c r="H874" s="44">
        <v>36.950000000000003</v>
      </c>
      <c r="I874" s="44">
        <v>23.22</v>
      </c>
      <c r="J874" s="44">
        <v>26.24</v>
      </c>
      <c r="K874" s="44">
        <v>41.5</v>
      </c>
      <c r="L874" s="44">
        <v>6066.66</v>
      </c>
      <c r="M874" s="44">
        <v>0.17100000000000001</v>
      </c>
      <c r="N874" s="44">
        <v>34.409999999999997</v>
      </c>
      <c r="O874" s="34" t="s">
        <v>203</v>
      </c>
      <c r="P874" s="34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</row>
    <row r="875" spans="1:70" s="20" customFormat="1">
      <c r="A875" s="34">
        <v>53</v>
      </c>
      <c r="B875" s="44">
        <v>64</v>
      </c>
      <c r="C875" s="44" t="s">
        <v>546</v>
      </c>
      <c r="D875" s="44" t="s">
        <v>223</v>
      </c>
      <c r="E875" s="44">
        <v>599.94000000000005</v>
      </c>
      <c r="F875" s="44">
        <v>2282.14</v>
      </c>
      <c r="G875" s="44">
        <v>1244.72</v>
      </c>
      <c r="H875" s="44">
        <v>45.42</v>
      </c>
      <c r="I875" s="44">
        <v>12.11</v>
      </c>
      <c r="J875" s="44">
        <v>12.11</v>
      </c>
      <c r="K875" s="44">
        <v>29.64</v>
      </c>
      <c r="L875" s="44">
        <v>1264.6500000000001</v>
      </c>
      <c r="M875" s="44">
        <v>0.27200000000000002</v>
      </c>
      <c r="N875" s="44">
        <v>26.35</v>
      </c>
      <c r="O875" s="34" t="s">
        <v>203</v>
      </c>
      <c r="P875" s="34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</row>
    <row r="876" spans="1:70" s="20" customFormat="1">
      <c r="A876" s="34">
        <v>53</v>
      </c>
      <c r="B876" s="44">
        <v>66</v>
      </c>
      <c r="C876" s="44" t="s">
        <v>546</v>
      </c>
      <c r="D876" s="44" t="s">
        <v>206</v>
      </c>
      <c r="E876" s="44">
        <v>658.33</v>
      </c>
      <c r="F876" s="44">
        <v>2289.16</v>
      </c>
      <c r="G876" s="44">
        <v>1281.49</v>
      </c>
      <c r="H876" s="44">
        <v>37.33</v>
      </c>
      <c r="I876" s="44">
        <v>11.1</v>
      </c>
      <c r="J876" s="44">
        <v>11.1</v>
      </c>
      <c r="K876" s="44">
        <v>27.66</v>
      </c>
      <c r="L876" s="44">
        <v>1116</v>
      </c>
      <c r="M876" s="44">
        <v>0.32800000000000001</v>
      </c>
      <c r="N876" s="44">
        <v>18.03</v>
      </c>
      <c r="O876" s="34" t="s">
        <v>203</v>
      </c>
      <c r="P876" s="34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</row>
    <row r="877" spans="1:70" s="20" customFormat="1">
      <c r="A877" s="34">
        <v>53</v>
      </c>
      <c r="B877" s="44">
        <v>68</v>
      </c>
      <c r="C877" s="44" t="s">
        <v>546</v>
      </c>
      <c r="D877" s="44" t="s">
        <v>207</v>
      </c>
      <c r="E877" s="44">
        <v>132.87</v>
      </c>
      <c r="F877" s="44">
        <v>2261.77</v>
      </c>
      <c r="G877" s="44">
        <v>1231.6099999999999</v>
      </c>
      <c r="H877" s="44">
        <v>49.19</v>
      </c>
      <c r="I877" s="44">
        <v>8.08</v>
      </c>
      <c r="J877" s="44">
        <v>5.05</v>
      </c>
      <c r="K877" s="44">
        <v>21.74</v>
      </c>
      <c r="L877" s="44">
        <v>302.36</v>
      </c>
      <c r="M877" s="44">
        <v>0.41599999999999998</v>
      </c>
      <c r="N877" s="44">
        <v>20.02</v>
      </c>
      <c r="O877" s="34" t="s">
        <v>203</v>
      </c>
      <c r="P877" s="34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</row>
    <row r="878" spans="1:70" s="20" customFormat="1">
      <c r="A878" s="34">
        <v>53</v>
      </c>
      <c r="B878" s="44">
        <v>70</v>
      </c>
      <c r="C878" s="44" t="s">
        <v>546</v>
      </c>
      <c r="D878" s="44" t="s">
        <v>399</v>
      </c>
      <c r="E878" s="44">
        <v>58.38</v>
      </c>
      <c r="F878" s="44">
        <v>2361.2199999999998</v>
      </c>
      <c r="G878" s="44">
        <v>1307.8699999999999</v>
      </c>
      <c r="H878" s="44">
        <v>49.95</v>
      </c>
      <c r="I878" s="44">
        <v>8.08</v>
      </c>
      <c r="J878" s="44">
        <v>6.06</v>
      </c>
      <c r="K878" s="44">
        <v>13.83</v>
      </c>
      <c r="L878" s="44">
        <v>141.19999999999999</v>
      </c>
      <c r="M878" s="44">
        <v>0.51500000000000001</v>
      </c>
      <c r="N878" s="44">
        <v>11.74</v>
      </c>
      <c r="O878" s="34" t="s">
        <v>203</v>
      </c>
      <c r="P878" s="34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</row>
    <row r="879" spans="1:70" s="5" customFormat="1" ht="17" thickBot="1">
      <c r="A879" s="31">
        <v>53</v>
      </c>
      <c r="B879" s="46">
        <v>72</v>
      </c>
      <c r="C879" s="46" t="s">
        <v>546</v>
      </c>
      <c r="D879" s="46" t="s">
        <v>205</v>
      </c>
      <c r="E879" s="46">
        <v>9806.4699999999993</v>
      </c>
      <c r="F879" s="46">
        <v>2265.27</v>
      </c>
      <c r="G879" s="46">
        <v>1188.6099999999999</v>
      </c>
      <c r="H879" s="46">
        <v>35.299999999999997</v>
      </c>
      <c r="I879" s="46">
        <v>44.41</v>
      </c>
      <c r="J879" s="46">
        <v>44.41</v>
      </c>
      <c r="K879" s="46">
        <v>57.3</v>
      </c>
      <c r="L879" s="46">
        <v>17148.400000000001</v>
      </c>
      <c r="M879" s="46">
        <v>0.129</v>
      </c>
      <c r="N879" s="46">
        <v>54.11</v>
      </c>
      <c r="O879" s="31" t="s">
        <v>203</v>
      </c>
      <c r="P879" s="31">
        <v>0</v>
      </c>
      <c r="Q879" s="46">
        <v>0</v>
      </c>
      <c r="R879" s="46">
        <v>0</v>
      </c>
      <c r="S879" s="46">
        <v>0</v>
      </c>
      <c r="T879" s="46">
        <v>0</v>
      </c>
      <c r="U879" s="46">
        <v>0</v>
      </c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</row>
    <row r="880" spans="1:70" s="40" customFormat="1" ht="15">
      <c r="A880" s="37">
        <v>54</v>
      </c>
      <c r="B880" s="30">
        <v>14</v>
      </c>
      <c r="C880" s="30" t="s">
        <v>546</v>
      </c>
      <c r="D880" s="30" t="s">
        <v>395</v>
      </c>
      <c r="E880" s="30">
        <v>519.41</v>
      </c>
      <c r="F880" s="30">
        <v>2857.21</v>
      </c>
      <c r="G880" s="30">
        <v>2100.71</v>
      </c>
      <c r="H880" s="30">
        <v>36.58</v>
      </c>
      <c r="I880" s="30">
        <v>9.08</v>
      </c>
      <c r="J880" s="30">
        <v>9.08</v>
      </c>
      <c r="K880" s="30">
        <v>23.71</v>
      </c>
      <c r="L880" s="30">
        <v>726.28</v>
      </c>
      <c r="M880" s="30">
        <v>0.43</v>
      </c>
      <c r="N880" s="30">
        <v>21.06</v>
      </c>
      <c r="O880" s="30" t="s">
        <v>263</v>
      </c>
      <c r="P880" s="30">
        <v>54</v>
      </c>
      <c r="Q880" s="30">
        <v>104724.52</v>
      </c>
      <c r="R880" s="30">
        <v>2879.5</v>
      </c>
      <c r="S880" s="30">
        <v>2086.91</v>
      </c>
      <c r="T880" s="30">
        <v>43.13</v>
      </c>
      <c r="U880" s="30">
        <v>63827.82</v>
      </c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  <c r="AR880" s="24"/>
      <c r="AS880" s="24"/>
      <c r="AT880" s="24"/>
      <c r="AU880" s="24"/>
      <c r="AV880" s="24"/>
      <c r="AW880" s="24"/>
      <c r="AX880" s="24"/>
      <c r="AY880" s="24"/>
      <c r="AZ880" s="24"/>
      <c r="BA880" s="24"/>
      <c r="BB880" s="24"/>
      <c r="BC880" s="24"/>
      <c r="BD880" s="24"/>
      <c r="BE880" s="24"/>
      <c r="BF880" s="24"/>
      <c r="BG880" s="24"/>
      <c r="BH880" s="24"/>
      <c r="BI880" s="24"/>
      <c r="BJ880" s="24"/>
      <c r="BK880" s="24"/>
      <c r="BL880" s="24"/>
      <c r="BM880" s="24"/>
      <c r="BN880" s="24"/>
      <c r="BO880" s="24"/>
      <c r="BP880" s="24"/>
      <c r="BQ880" s="24"/>
      <c r="BR880" s="24"/>
    </row>
    <row r="881" spans="1:70" s="40" customFormat="1" ht="15">
      <c r="A881" s="34">
        <v>54</v>
      </c>
      <c r="B881" s="30">
        <v>18</v>
      </c>
      <c r="C881" s="30" t="s">
        <v>546</v>
      </c>
      <c r="D881" s="30" t="s">
        <v>237</v>
      </c>
      <c r="E881" s="30">
        <v>92.61</v>
      </c>
      <c r="F881" s="30">
        <v>2857.58</v>
      </c>
      <c r="G881" s="30">
        <v>2087.5</v>
      </c>
      <c r="H881" s="30">
        <v>43.09</v>
      </c>
      <c r="I881" s="30">
        <v>6.06</v>
      </c>
      <c r="J881" s="30">
        <v>6.06</v>
      </c>
      <c r="K881" s="30">
        <v>15.81</v>
      </c>
      <c r="L881" s="30">
        <v>208.5</v>
      </c>
      <c r="M881" s="30">
        <v>0.47499999999999998</v>
      </c>
      <c r="N881" s="30">
        <v>14.3</v>
      </c>
      <c r="O881" s="30" t="s">
        <v>263</v>
      </c>
      <c r="P881" s="30">
        <v>54</v>
      </c>
      <c r="Q881" s="30">
        <v>104724.52</v>
      </c>
      <c r="R881" s="30">
        <v>2879.5</v>
      </c>
      <c r="S881" s="30">
        <v>2086.91</v>
      </c>
      <c r="T881" s="30">
        <v>43.13</v>
      </c>
      <c r="U881" s="30">
        <v>63827.82</v>
      </c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4"/>
      <c r="AS881" s="24"/>
      <c r="AT881" s="24"/>
      <c r="AU881" s="24"/>
      <c r="AV881" s="24"/>
      <c r="AW881" s="24"/>
      <c r="AX881" s="24"/>
      <c r="AY881" s="24"/>
      <c r="AZ881" s="24"/>
      <c r="BA881" s="24"/>
      <c r="BB881" s="24"/>
      <c r="BC881" s="24"/>
      <c r="BD881" s="24"/>
      <c r="BE881" s="24"/>
      <c r="BF881" s="24"/>
      <c r="BG881" s="24"/>
      <c r="BH881" s="24"/>
      <c r="BI881" s="24"/>
      <c r="BJ881" s="24"/>
      <c r="BK881" s="24"/>
      <c r="BL881" s="24"/>
      <c r="BM881" s="24"/>
      <c r="BN881" s="24"/>
      <c r="BO881" s="24"/>
      <c r="BP881" s="24"/>
      <c r="BQ881" s="24"/>
      <c r="BR881" s="24"/>
    </row>
    <row r="882" spans="1:70" s="40" customFormat="1" ht="15">
      <c r="A882" s="34">
        <v>54</v>
      </c>
      <c r="B882" s="30">
        <v>22</v>
      </c>
      <c r="C882" s="30" t="s">
        <v>546</v>
      </c>
      <c r="D882" s="30" t="s">
        <v>412</v>
      </c>
      <c r="E882" s="30">
        <v>958.3</v>
      </c>
      <c r="F882" s="30">
        <v>2876.84</v>
      </c>
      <c r="G882" s="30">
        <v>2109.46</v>
      </c>
      <c r="H882" s="30">
        <v>36.6</v>
      </c>
      <c r="I882" s="30">
        <v>12.11</v>
      </c>
      <c r="J882" s="30">
        <v>10.09</v>
      </c>
      <c r="K882" s="30">
        <v>29.64</v>
      </c>
      <c r="L882" s="30">
        <v>1137.1099999999999</v>
      </c>
      <c r="M882" s="30">
        <v>0.41299999999999998</v>
      </c>
      <c r="N882" s="30">
        <v>28.28</v>
      </c>
      <c r="O882" s="30" t="s">
        <v>263</v>
      </c>
      <c r="P882" s="30">
        <v>54</v>
      </c>
      <c r="Q882" s="30">
        <v>104724.52</v>
      </c>
      <c r="R882" s="30">
        <v>2879.5</v>
      </c>
      <c r="S882" s="30">
        <v>2086.91</v>
      </c>
      <c r="T882" s="30">
        <v>43.13</v>
      </c>
      <c r="U882" s="30">
        <v>63827.82</v>
      </c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  <c r="AR882" s="24"/>
      <c r="AS882" s="24"/>
      <c r="AT882" s="24"/>
      <c r="AU882" s="24"/>
      <c r="AV882" s="24"/>
      <c r="AW882" s="24"/>
      <c r="AX882" s="24"/>
      <c r="AY882" s="24"/>
      <c r="AZ882" s="24"/>
      <c r="BA882" s="24"/>
      <c r="BB882" s="24"/>
      <c r="BC882" s="24"/>
      <c r="BD882" s="24"/>
      <c r="BE882" s="24"/>
      <c r="BF882" s="24"/>
      <c r="BG882" s="24"/>
      <c r="BH882" s="24"/>
      <c r="BI882" s="24"/>
      <c r="BJ882" s="24"/>
      <c r="BK882" s="24"/>
      <c r="BL882" s="24"/>
      <c r="BM882" s="24"/>
      <c r="BN882" s="24"/>
      <c r="BO882" s="24"/>
      <c r="BP882" s="24"/>
      <c r="BQ882" s="24"/>
      <c r="BR882" s="24"/>
    </row>
    <row r="883" spans="1:70" s="20" customFormat="1">
      <c r="A883" s="34">
        <v>54</v>
      </c>
      <c r="B883" s="44">
        <v>28</v>
      </c>
      <c r="C883" s="44" t="s">
        <v>546</v>
      </c>
      <c r="D883" s="44" t="s">
        <v>236</v>
      </c>
      <c r="E883" s="44">
        <v>591.89</v>
      </c>
      <c r="F883" s="44">
        <v>2889.69</v>
      </c>
      <c r="G883" s="44">
        <v>2011.35</v>
      </c>
      <c r="H883" s="44">
        <v>45.45</v>
      </c>
      <c r="I883" s="44">
        <v>9.08</v>
      </c>
      <c r="J883" s="44">
        <v>9.08</v>
      </c>
      <c r="K883" s="44">
        <v>27.66</v>
      </c>
      <c r="L883" s="44">
        <v>756.74</v>
      </c>
      <c r="M883" s="44">
        <v>0.45100000000000001</v>
      </c>
      <c r="N883" s="44">
        <v>25.79</v>
      </c>
      <c r="O883" s="30" t="s">
        <v>203</v>
      </c>
      <c r="P883" s="44">
        <v>0</v>
      </c>
      <c r="Q883" s="44">
        <v>0</v>
      </c>
      <c r="R883" s="44">
        <v>0</v>
      </c>
      <c r="S883" s="44">
        <v>0</v>
      </c>
      <c r="T883" s="44">
        <v>0</v>
      </c>
      <c r="U883" s="44">
        <v>0</v>
      </c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</row>
    <row r="884" spans="1:70" s="40" customFormat="1" ht="15">
      <c r="A884" s="34">
        <v>54</v>
      </c>
      <c r="B884" s="30">
        <v>30</v>
      </c>
      <c r="C884" s="30" t="s">
        <v>546</v>
      </c>
      <c r="D884" s="30" t="s">
        <v>413</v>
      </c>
      <c r="E884" s="30">
        <v>505.32</v>
      </c>
      <c r="F884" s="30">
        <v>2897.98</v>
      </c>
      <c r="G884" s="30">
        <v>2074.2199999999998</v>
      </c>
      <c r="H884" s="30">
        <v>45.03</v>
      </c>
      <c r="I884" s="30">
        <v>8.08</v>
      </c>
      <c r="J884" s="30">
        <v>8.08</v>
      </c>
      <c r="K884" s="30">
        <v>25.69</v>
      </c>
      <c r="L884" s="30">
        <v>669.29</v>
      </c>
      <c r="M884" s="30">
        <v>0.45800000000000002</v>
      </c>
      <c r="N884" s="30">
        <v>23.99</v>
      </c>
      <c r="O884" s="30" t="s">
        <v>263</v>
      </c>
      <c r="P884" s="30">
        <v>54</v>
      </c>
      <c r="Q884" s="30">
        <v>104724.52</v>
      </c>
      <c r="R884" s="30">
        <v>2879.5</v>
      </c>
      <c r="S884" s="30">
        <v>2086.91</v>
      </c>
      <c r="T884" s="30">
        <v>43.13</v>
      </c>
      <c r="U884" s="30">
        <v>63827.82</v>
      </c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4"/>
      <c r="AS884" s="24"/>
      <c r="AT884" s="24"/>
      <c r="AU884" s="24"/>
      <c r="AV884" s="24"/>
      <c r="AW884" s="24"/>
      <c r="AX884" s="24"/>
      <c r="AY884" s="24"/>
      <c r="AZ884" s="24"/>
      <c r="BA884" s="24"/>
      <c r="BB884" s="24"/>
      <c r="BC884" s="24"/>
      <c r="BD884" s="24"/>
      <c r="BE884" s="24"/>
      <c r="BF884" s="24"/>
      <c r="BG884" s="24"/>
      <c r="BH884" s="24"/>
      <c r="BI884" s="24"/>
      <c r="BJ884" s="24"/>
      <c r="BK884" s="24"/>
      <c r="BL884" s="24"/>
      <c r="BM884" s="24"/>
      <c r="BN884" s="24"/>
      <c r="BO884" s="24"/>
      <c r="BP884" s="24"/>
      <c r="BQ884" s="24"/>
      <c r="BR884" s="24"/>
    </row>
    <row r="885" spans="1:70" s="20" customFormat="1">
      <c r="A885" s="34">
        <v>54</v>
      </c>
      <c r="B885" s="44">
        <v>32</v>
      </c>
      <c r="C885" s="44" t="s">
        <v>546</v>
      </c>
      <c r="D885" s="44" t="s">
        <v>239</v>
      </c>
      <c r="E885" s="44">
        <v>469.08</v>
      </c>
      <c r="F885" s="44">
        <v>2811.2</v>
      </c>
      <c r="G885" s="44">
        <v>2114.84</v>
      </c>
      <c r="H885" s="44">
        <v>40.729999999999997</v>
      </c>
      <c r="I885" s="44">
        <v>11.1</v>
      </c>
      <c r="J885" s="44">
        <v>12.11</v>
      </c>
      <c r="K885" s="44">
        <v>23.71</v>
      </c>
      <c r="L885" s="44">
        <v>988.98</v>
      </c>
      <c r="M885" s="44">
        <v>0.29499999999999998</v>
      </c>
      <c r="N885" s="44">
        <v>16.98</v>
      </c>
      <c r="O885" s="34" t="s">
        <v>203</v>
      </c>
      <c r="P885" s="44">
        <v>0</v>
      </c>
      <c r="Q885" s="44">
        <v>0</v>
      </c>
      <c r="R885" s="44">
        <v>0</v>
      </c>
      <c r="S885" s="44">
        <v>0</v>
      </c>
      <c r="T885" s="44">
        <v>0</v>
      </c>
      <c r="U885" s="44">
        <v>0</v>
      </c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</row>
    <row r="886" spans="1:70" s="20" customFormat="1">
      <c r="A886" s="34">
        <v>54</v>
      </c>
      <c r="B886" s="44">
        <v>34</v>
      </c>
      <c r="C886" s="44" t="s">
        <v>546</v>
      </c>
      <c r="D886" s="44" t="s">
        <v>238</v>
      </c>
      <c r="E886" s="44">
        <v>479.15</v>
      </c>
      <c r="F886" s="44">
        <v>2840.67</v>
      </c>
      <c r="G886" s="44">
        <v>2134.62</v>
      </c>
      <c r="H886" s="44">
        <v>44.27</v>
      </c>
      <c r="I886" s="44">
        <v>12.11</v>
      </c>
      <c r="J886" s="44">
        <v>10.09</v>
      </c>
      <c r="K886" s="44">
        <v>35.57</v>
      </c>
      <c r="L886" s="44">
        <v>954.96</v>
      </c>
      <c r="M886" s="44">
        <v>0.31</v>
      </c>
      <c r="N886" s="44">
        <v>33.61</v>
      </c>
      <c r="O886" s="34" t="s">
        <v>203</v>
      </c>
      <c r="P886" s="44">
        <v>0</v>
      </c>
      <c r="Q886" s="44">
        <v>0</v>
      </c>
      <c r="R886" s="44">
        <v>0</v>
      </c>
      <c r="S886" s="44">
        <v>0</v>
      </c>
      <c r="T886" s="44">
        <v>0</v>
      </c>
      <c r="U886" s="44">
        <v>0</v>
      </c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</row>
    <row r="887" spans="1:70" s="5" customFormat="1" ht="17" thickBot="1">
      <c r="A887" s="31">
        <v>54</v>
      </c>
      <c r="B887" s="46">
        <v>36</v>
      </c>
      <c r="C887" s="46" t="s">
        <v>546</v>
      </c>
      <c r="D887" s="46" t="s">
        <v>392</v>
      </c>
      <c r="E887" s="46">
        <v>1111.31</v>
      </c>
      <c r="F887" s="46">
        <v>2828.83</v>
      </c>
      <c r="G887" s="46">
        <v>2155.39</v>
      </c>
      <c r="H887" s="46">
        <v>42.84</v>
      </c>
      <c r="I887" s="46">
        <v>17.16</v>
      </c>
      <c r="J887" s="46">
        <v>16.149999999999999</v>
      </c>
      <c r="K887" s="46">
        <v>27.66</v>
      </c>
      <c r="L887" s="46">
        <v>1738.14</v>
      </c>
      <c r="M887" s="46">
        <v>0.29899999999999999</v>
      </c>
      <c r="N887" s="46">
        <v>24.98</v>
      </c>
      <c r="O887" s="31" t="s">
        <v>203</v>
      </c>
      <c r="P887" s="46">
        <v>0</v>
      </c>
      <c r="Q887" s="46">
        <v>0</v>
      </c>
      <c r="R887" s="46">
        <v>0</v>
      </c>
      <c r="S887" s="46">
        <v>0</v>
      </c>
      <c r="T887" s="46">
        <v>0</v>
      </c>
      <c r="U887" s="46">
        <v>0</v>
      </c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</row>
    <row r="888" spans="1:70" s="4" customFormat="1">
      <c r="A888" s="37">
        <v>55</v>
      </c>
      <c r="B888" s="45">
        <v>2</v>
      </c>
      <c r="C888" s="45" t="s">
        <v>546</v>
      </c>
      <c r="D888" s="47" t="s">
        <v>245</v>
      </c>
      <c r="E888" s="45">
        <v>2607.14</v>
      </c>
      <c r="F888" s="45">
        <v>961.5</v>
      </c>
      <c r="G888" s="45">
        <v>2649.49</v>
      </c>
      <c r="H888" s="45">
        <v>29.8</v>
      </c>
      <c r="I888" s="45">
        <v>19.18</v>
      </c>
      <c r="J888" s="45">
        <v>14.13</v>
      </c>
      <c r="K888" s="45">
        <v>35.57</v>
      </c>
      <c r="L888" s="45">
        <v>2142.02</v>
      </c>
      <c r="M888" s="45">
        <v>0.42799999999999999</v>
      </c>
      <c r="N888" s="45">
        <v>28</v>
      </c>
      <c r="O888" s="47" t="s">
        <v>263</v>
      </c>
      <c r="P888" s="37">
        <v>42</v>
      </c>
      <c r="Q888" s="37">
        <v>137085.28</v>
      </c>
      <c r="R888" s="37">
        <v>1014.08</v>
      </c>
      <c r="S888" s="37">
        <v>2644.18</v>
      </c>
      <c r="T888" s="37">
        <v>28.93</v>
      </c>
      <c r="U888" s="37">
        <v>296314.87</v>
      </c>
    </row>
    <row r="889" spans="1:70" s="4" customFormat="1">
      <c r="A889" s="34">
        <v>55</v>
      </c>
      <c r="B889" s="45">
        <v>4</v>
      </c>
      <c r="C889" s="45" t="s">
        <v>546</v>
      </c>
      <c r="D889" s="45" t="s">
        <v>246</v>
      </c>
      <c r="E889" s="45">
        <v>845.56</v>
      </c>
      <c r="F889" s="45">
        <v>1016.73</v>
      </c>
      <c r="G889" s="45">
        <v>2632.89</v>
      </c>
      <c r="H889" s="45">
        <v>41.71</v>
      </c>
      <c r="I889" s="45">
        <v>11.1</v>
      </c>
      <c r="J889" s="45">
        <v>16.149999999999999</v>
      </c>
      <c r="K889" s="45">
        <v>17.78</v>
      </c>
      <c r="L889" s="45">
        <v>1069.05</v>
      </c>
      <c r="M889" s="45">
        <v>0.40400000000000003</v>
      </c>
      <c r="N889" s="45">
        <v>17.11</v>
      </c>
      <c r="O889" s="45" t="s">
        <v>263</v>
      </c>
      <c r="P889" s="34">
        <v>42</v>
      </c>
      <c r="Q889" s="34">
        <v>137085.28</v>
      </c>
      <c r="R889" s="34">
        <v>1014.08</v>
      </c>
      <c r="S889" s="34">
        <v>2644.18</v>
      </c>
      <c r="T889" s="34">
        <v>28.93</v>
      </c>
      <c r="U889" s="34">
        <v>296314.87</v>
      </c>
    </row>
    <row r="890" spans="1:70" s="4" customFormat="1">
      <c r="A890" s="34">
        <v>55</v>
      </c>
      <c r="B890" s="45">
        <v>6</v>
      </c>
      <c r="C890" s="45" t="s">
        <v>546</v>
      </c>
      <c r="D890" s="45" t="s">
        <v>247</v>
      </c>
      <c r="E890" s="45">
        <v>5836.37</v>
      </c>
      <c r="F890" s="45">
        <v>945.64</v>
      </c>
      <c r="G890" s="45">
        <v>2677.17</v>
      </c>
      <c r="H890" s="45">
        <v>29.73</v>
      </c>
      <c r="I890" s="45">
        <v>37.35</v>
      </c>
      <c r="J890" s="45">
        <v>26.24</v>
      </c>
      <c r="K890" s="45">
        <v>35.57</v>
      </c>
      <c r="L890" s="45">
        <v>5055.66</v>
      </c>
      <c r="M890" s="45">
        <v>0.31</v>
      </c>
      <c r="N890" s="45">
        <v>37.49</v>
      </c>
      <c r="O890" s="45" t="s">
        <v>263</v>
      </c>
      <c r="P890" s="34">
        <v>42</v>
      </c>
      <c r="Q890" s="34">
        <v>137085.28</v>
      </c>
      <c r="R890" s="34">
        <v>1014.08</v>
      </c>
      <c r="S890" s="34">
        <v>2644.18</v>
      </c>
      <c r="T890" s="34">
        <v>28.93</v>
      </c>
      <c r="U890" s="34">
        <v>296314.87</v>
      </c>
    </row>
    <row r="891" spans="1:70" s="4" customFormat="1">
      <c r="A891" s="34">
        <v>55</v>
      </c>
      <c r="B891" s="45">
        <v>8</v>
      </c>
      <c r="C891" s="45" t="s">
        <v>546</v>
      </c>
      <c r="D891" s="45" t="s">
        <v>248</v>
      </c>
      <c r="E891" s="45">
        <v>1105.27</v>
      </c>
      <c r="F891" s="45">
        <v>993.74</v>
      </c>
      <c r="G891" s="45">
        <v>2642.47</v>
      </c>
      <c r="H891" s="45">
        <v>37.15</v>
      </c>
      <c r="I891" s="45">
        <v>11.1</v>
      </c>
      <c r="J891" s="45">
        <v>14.13</v>
      </c>
      <c r="K891" s="45">
        <v>23.71</v>
      </c>
      <c r="L891" s="45">
        <v>1090.18</v>
      </c>
      <c r="M891" s="45">
        <v>0.47399999999999998</v>
      </c>
      <c r="N891" s="45">
        <v>17.940000000000001</v>
      </c>
      <c r="O891" s="45" t="s">
        <v>263</v>
      </c>
      <c r="P891" s="34">
        <v>42</v>
      </c>
      <c r="Q891" s="34">
        <v>137085.28</v>
      </c>
      <c r="R891" s="34">
        <v>1014.08</v>
      </c>
      <c r="S891" s="34">
        <v>2644.18</v>
      </c>
      <c r="T891" s="34">
        <v>28.93</v>
      </c>
      <c r="U891" s="34">
        <v>296314.87</v>
      </c>
    </row>
    <row r="892" spans="1:70" s="4" customFormat="1">
      <c r="A892" s="34">
        <v>55</v>
      </c>
      <c r="B892" s="45">
        <v>10</v>
      </c>
      <c r="C892" s="45" t="s">
        <v>546</v>
      </c>
      <c r="D892" s="45" t="s">
        <v>250</v>
      </c>
      <c r="E892" s="45">
        <v>3728.51</v>
      </c>
      <c r="F892" s="45">
        <v>990.57</v>
      </c>
      <c r="G892" s="45">
        <v>2666.48</v>
      </c>
      <c r="H892" s="45">
        <v>36.630000000000003</v>
      </c>
      <c r="I892" s="45">
        <v>26.24</v>
      </c>
      <c r="J892" s="45">
        <v>24.23</v>
      </c>
      <c r="K892" s="45">
        <v>35.57</v>
      </c>
      <c r="L892" s="45">
        <v>3544.69</v>
      </c>
      <c r="M892" s="45">
        <v>0.32800000000000001</v>
      </c>
      <c r="N892" s="45">
        <v>29.49</v>
      </c>
      <c r="O892" s="45" t="s">
        <v>263</v>
      </c>
      <c r="P892" s="34">
        <v>42</v>
      </c>
      <c r="Q892" s="34">
        <v>137085.28</v>
      </c>
      <c r="R892" s="34">
        <v>1014.08</v>
      </c>
      <c r="S892" s="34">
        <v>2644.18</v>
      </c>
      <c r="T892" s="34">
        <v>28.93</v>
      </c>
      <c r="U892" s="34">
        <v>296314.87</v>
      </c>
    </row>
    <row r="893" spans="1:70" s="5" customFormat="1" ht="17" thickBot="1">
      <c r="A893" s="31">
        <v>55</v>
      </c>
      <c r="B893" s="46">
        <v>12</v>
      </c>
      <c r="C893" s="46" t="s">
        <v>546</v>
      </c>
      <c r="D893" s="46" t="s">
        <v>252</v>
      </c>
      <c r="E893" s="46">
        <v>948.23</v>
      </c>
      <c r="F893" s="46">
        <v>981.64</v>
      </c>
      <c r="G893" s="46">
        <v>2647.76</v>
      </c>
      <c r="H893" s="46">
        <v>43.09</v>
      </c>
      <c r="I893" s="46">
        <v>16.149999999999999</v>
      </c>
      <c r="J893" s="46">
        <v>8.08</v>
      </c>
      <c r="K893" s="46">
        <v>27.66</v>
      </c>
      <c r="L893" s="46">
        <v>1003.74</v>
      </c>
      <c r="M893" s="46">
        <v>0.46500000000000002</v>
      </c>
      <c r="N893" s="46">
        <v>15.27</v>
      </c>
      <c r="O893" s="46" t="s">
        <v>263</v>
      </c>
      <c r="P893" s="31">
        <v>42</v>
      </c>
      <c r="Q893" s="31">
        <v>137085.28</v>
      </c>
      <c r="R893" s="31">
        <v>1014.08</v>
      </c>
      <c r="S893" s="31">
        <v>2644.18</v>
      </c>
      <c r="T893" s="31">
        <v>28.93</v>
      </c>
      <c r="U893" s="31">
        <v>296314.87</v>
      </c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</row>
    <row r="894" spans="1:70" s="40" customFormat="1">
      <c r="A894" s="34">
        <v>56</v>
      </c>
      <c r="B894" s="30">
        <v>3</v>
      </c>
      <c r="C894" s="30" t="s">
        <v>546</v>
      </c>
      <c r="D894" s="30" t="s">
        <v>245</v>
      </c>
      <c r="E894" s="30">
        <v>195.28</v>
      </c>
      <c r="F894" s="30">
        <v>1873.9</v>
      </c>
      <c r="G894" s="30">
        <v>1883.61</v>
      </c>
      <c r="H894" s="30">
        <v>37.22</v>
      </c>
      <c r="I894" s="30">
        <v>8.08</v>
      </c>
      <c r="J894" s="30">
        <v>6.06</v>
      </c>
      <c r="K894" s="30">
        <v>21.74</v>
      </c>
      <c r="L894" s="30">
        <v>402.79</v>
      </c>
      <c r="M894" s="30">
        <v>0.40400000000000003</v>
      </c>
      <c r="N894" s="30">
        <v>19.89</v>
      </c>
      <c r="O894" s="34" t="s">
        <v>263</v>
      </c>
      <c r="P894" s="34">
        <v>44</v>
      </c>
      <c r="Q894" s="45">
        <v>132400.48000000001</v>
      </c>
      <c r="R894" s="45">
        <v>1920</v>
      </c>
      <c r="S894" s="45">
        <v>1859.83</v>
      </c>
      <c r="T894" s="45">
        <v>34.04</v>
      </c>
      <c r="U894" s="45">
        <v>184001.79</v>
      </c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4"/>
      <c r="AS894" s="24"/>
      <c r="AT894" s="24"/>
      <c r="AU894" s="24"/>
      <c r="AV894" s="24"/>
      <c r="AW894" s="24"/>
      <c r="AX894" s="24"/>
      <c r="AY894" s="24"/>
      <c r="AZ894" s="24"/>
      <c r="BA894" s="24"/>
      <c r="BB894" s="24"/>
      <c r="BC894" s="24"/>
      <c r="BD894" s="24"/>
      <c r="BE894" s="24"/>
      <c r="BF894" s="24"/>
      <c r="BG894" s="24"/>
      <c r="BH894" s="24"/>
      <c r="BI894" s="24"/>
      <c r="BJ894" s="24"/>
      <c r="BK894" s="24"/>
      <c r="BL894" s="24"/>
      <c r="BM894" s="24"/>
      <c r="BN894" s="24"/>
      <c r="BO894" s="24"/>
      <c r="BP894" s="24"/>
      <c r="BQ894" s="24"/>
      <c r="BR894" s="24"/>
    </row>
    <row r="895" spans="1:70" s="40" customFormat="1">
      <c r="A895" s="34">
        <v>56</v>
      </c>
      <c r="B895" s="30">
        <v>5</v>
      </c>
      <c r="C895" s="30" t="s">
        <v>546</v>
      </c>
      <c r="D895" s="30" t="s">
        <v>246</v>
      </c>
      <c r="E895" s="30">
        <v>96.64</v>
      </c>
      <c r="F895" s="30">
        <v>1924.15</v>
      </c>
      <c r="G895" s="30">
        <v>1901.83</v>
      </c>
      <c r="H895" s="30">
        <v>39.07</v>
      </c>
      <c r="I895" s="30">
        <v>6.06</v>
      </c>
      <c r="J895" s="30">
        <v>6.06</v>
      </c>
      <c r="K895" s="30">
        <v>11.86</v>
      </c>
      <c r="L895" s="30">
        <v>228.76</v>
      </c>
      <c r="M895" s="30">
        <v>0.44500000000000001</v>
      </c>
      <c r="N895" s="30">
        <v>9.43</v>
      </c>
      <c r="O895" s="34" t="s">
        <v>263</v>
      </c>
      <c r="P895" s="34">
        <v>44</v>
      </c>
      <c r="Q895" s="45">
        <v>132400.48000000001</v>
      </c>
      <c r="R895" s="45">
        <v>1920</v>
      </c>
      <c r="S895" s="45">
        <v>1859.83</v>
      </c>
      <c r="T895" s="45">
        <v>34.04</v>
      </c>
      <c r="U895" s="45">
        <v>184001.79</v>
      </c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  <c r="AT895" s="24"/>
      <c r="AU895" s="24"/>
      <c r="AV895" s="24"/>
      <c r="AW895" s="24"/>
      <c r="AX895" s="24"/>
      <c r="AY895" s="24"/>
      <c r="AZ895" s="24"/>
      <c r="BA895" s="24"/>
      <c r="BB895" s="24"/>
      <c r="BC895" s="24"/>
      <c r="BD895" s="24"/>
      <c r="BE895" s="24"/>
      <c r="BF895" s="24"/>
      <c r="BG895" s="24"/>
      <c r="BH895" s="24"/>
      <c r="BI895" s="24"/>
      <c r="BJ895" s="24"/>
      <c r="BK895" s="24"/>
      <c r="BL895" s="24"/>
      <c r="BM895" s="24"/>
      <c r="BN895" s="24"/>
      <c r="BO895" s="24"/>
      <c r="BP895" s="24"/>
      <c r="BQ895" s="24"/>
      <c r="BR895" s="24"/>
    </row>
    <row r="896" spans="1:70" s="40" customFormat="1">
      <c r="A896" s="34">
        <v>56</v>
      </c>
      <c r="B896" s="30">
        <v>7</v>
      </c>
      <c r="C896" s="30" t="s">
        <v>546</v>
      </c>
      <c r="D896" s="30" t="s">
        <v>247</v>
      </c>
      <c r="E896" s="30">
        <v>463.04</v>
      </c>
      <c r="F896" s="30">
        <v>1909.55</v>
      </c>
      <c r="G896" s="30">
        <v>1900.46</v>
      </c>
      <c r="H896" s="30">
        <v>40.42</v>
      </c>
      <c r="I896" s="30">
        <v>10.09</v>
      </c>
      <c r="J896" s="30">
        <v>9.08</v>
      </c>
      <c r="K896" s="30">
        <v>25.69</v>
      </c>
      <c r="L896" s="30">
        <v>770.25</v>
      </c>
      <c r="M896" s="30">
        <v>0.376</v>
      </c>
      <c r="N896" s="30">
        <v>23.93</v>
      </c>
      <c r="O896" s="34" t="s">
        <v>263</v>
      </c>
      <c r="P896" s="34">
        <v>44</v>
      </c>
      <c r="Q896" s="45">
        <v>132400.48000000001</v>
      </c>
      <c r="R896" s="45">
        <v>1920</v>
      </c>
      <c r="S896" s="45">
        <v>1859.83</v>
      </c>
      <c r="T896" s="45">
        <v>34.04</v>
      </c>
      <c r="U896" s="45">
        <v>184001.79</v>
      </c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  <c r="AT896" s="24"/>
      <c r="AU896" s="24"/>
      <c r="AV896" s="24"/>
      <c r="AW896" s="24"/>
      <c r="AX896" s="24"/>
      <c r="AY896" s="24"/>
      <c r="AZ896" s="24"/>
      <c r="BA896" s="24"/>
      <c r="BB896" s="24"/>
      <c r="BC896" s="24"/>
      <c r="BD896" s="24"/>
      <c r="BE896" s="24"/>
      <c r="BF896" s="24"/>
      <c r="BG896" s="24"/>
      <c r="BH896" s="24"/>
      <c r="BI896" s="24"/>
      <c r="BJ896" s="24"/>
      <c r="BK896" s="24"/>
      <c r="BL896" s="24"/>
      <c r="BM896" s="24"/>
      <c r="BN896" s="24"/>
      <c r="BO896" s="24"/>
      <c r="BP896" s="24"/>
      <c r="BQ896" s="24"/>
      <c r="BR896" s="24"/>
    </row>
    <row r="897" spans="1:70" s="40" customFormat="1">
      <c r="A897" s="34">
        <v>56</v>
      </c>
      <c r="B897" s="30">
        <v>9</v>
      </c>
      <c r="C897" s="30" t="s">
        <v>546</v>
      </c>
      <c r="D897" s="30" t="s">
        <v>248</v>
      </c>
      <c r="E897" s="30">
        <v>96.64</v>
      </c>
      <c r="F897" s="30">
        <v>1876.21</v>
      </c>
      <c r="G897" s="30">
        <v>1897.02</v>
      </c>
      <c r="H897" s="30">
        <v>46.85</v>
      </c>
      <c r="I897" s="30">
        <v>9.08</v>
      </c>
      <c r="J897" s="30">
        <v>6.06</v>
      </c>
      <c r="K897" s="30">
        <v>11.86</v>
      </c>
      <c r="L897" s="30">
        <v>247.91</v>
      </c>
      <c r="M897" s="30">
        <v>0.41099999999999998</v>
      </c>
      <c r="N897" s="30">
        <v>10.220000000000001</v>
      </c>
      <c r="O897" s="34" t="s">
        <v>263</v>
      </c>
      <c r="P897" s="34">
        <v>44</v>
      </c>
      <c r="Q897" s="45">
        <v>132400.48000000001</v>
      </c>
      <c r="R897" s="45">
        <v>1920</v>
      </c>
      <c r="S897" s="45">
        <v>1859.83</v>
      </c>
      <c r="T897" s="45">
        <v>34.04</v>
      </c>
      <c r="U897" s="45">
        <v>184001.79</v>
      </c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  <c r="AT897" s="24"/>
      <c r="AU897" s="24"/>
      <c r="AV897" s="24"/>
      <c r="AW897" s="24"/>
      <c r="AX897" s="24"/>
      <c r="AY897" s="24"/>
      <c r="AZ897" s="24"/>
      <c r="BA897" s="24"/>
      <c r="BB897" s="24"/>
      <c r="BC897" s="24"/>
      <c r="BD897" s="24"/>
      <c r="BE897" s="24"/>
      <c r="BF897" s="24"/>
      <c r="BG897" s="24"/>
      <c r="BH897" s="24"/>
      <c r="BI897" s="24"/>
      <c r="BJ897" s="24"/>
      <c r="BK897" s="24"/>
      <c r="BL897" s="24"/>
      <c r="BM897" s="24"/>
      <c r="BN897" s="24"/>
      <c r="BO897" s="24"/>
      <c r="BP897" s="24"/>
      <c r="BQ897" s="24"/>
      <c r="BR897" s="24"/>
    </row>
    <row r="898" spans="1:70" s="41" customFormat="1" ht="17" thickBot="1">
      <c r="A898" s="31">
        <v>56</v>
      </c>
      <c r="B898" s="31">
        <v>11</v>
      </c>
      <c r="C898" s="31" t="s">
        <v>546</v>
      </c>
      <c r="D898" s="31" t="s">
        <v>250</v>
      </c>
      <c r="E898" s="31">
        <v>118.78</v>
      </c>
      <c r="F898" s="31">
        <v>1871.44</v>
      </c>
      <c r="G898" s="31">
        <v>1865.58</v>
      </c>
      <c r="H898" s="31">
        <v>49.07</v>
      </c>
      <c r="I898" s="31">
        <v>7.07</v>
      </c>
      <c r="J898" s="31">
        <v>5.05</v>
      </c>
      <c r="K898" s="31">
        <v>13.83</v>
      </c>
      <c r="L898" s="31">
        <v>253.12</v>
      </c>
      <c r="M898" s="31">
        <v>0.46200000000000002</v>
      </c>
      <c r="N898" s="31">
        <v>11.14</v>
      </c>
      <c r="O898" s="31" t="s">
        <v>263</v>
      </c>
      <c r="P898" s="31">
        <v>44</v>
      </c>
      <c r="Q898" s="46">
        <v>132400.48000000001</v>
      </c>
      <c r="R898" s="46">
        <v>1920</v>
      </c>
      <c r="S898" s="46">
        <v>1859.83</v>
      </c>
      <c r="T898" s="46">
        <v>34.04</v>
      </c>
      <c r="U898" s="46">
        <v>184001.79</v>
      </c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4"/>
      <c r="AS898" s="24"/>
      <c r="AT898" s="24"/>
      <c r="AU898" s="24"/>
      <c r="AV898" s="24"/>
      <c r="AW898" s="24"/>
      <c r="AX898" s="24"/>
      <c r="AY898" s="24"/>
      <c r="AZ898" s="24"/>
      <c r="BA898" s="24"/>
      <c r="BB898" s="24"/>
      <c r="BC898" s="24"/>
      <c r="BD898" s="24"/>
      <c r="BE898" s="24"/>
      <c r="BF898" s="24"/>
      <c r="BG898" s="24"/>
      <c r="BH898" s="24"/>
      <c r="BI898" s="24"/>
      <c r="BJ898" s="24"/>
      <c r="BK898" s="24"/>
      <c r="BL898" s="24"/>
      <c r="BM898" s="24"/>
      <c r="BN898" s="24"/>
      <c r="BO898" s="24"/>
      <c r="BP898" s="24"/>
      <c r="BQ898" s="24"/>
      <c r="BR898" s="24"/>
    </row>
    <row r="899" spans="1:70" s="39" customFormat="1" ht="17" thickBot="1">
      <c r="A899" s="29">
        <v>57</v>
      </c>
      <c r="B899" s="29">
        <v>18</v>
      </c>
      <c r="C899" s="29" t="s">
        <v>546</v>
      </c>
      <c r="D899" s="29" t="s">
        <v>254</v>
      </c>
      <c r="E899" s="29">
        <v>18996.900000000001</v>
      </c>
      <c r="F899" s="29">
        <v>2289.34</v>
      </c>
      <c r="G899" s="29">
        <v>2688.05</v>
      </c>
      <c r="H899" s="29">
        <v>41.64</v>
      </c>
      <c r="I899" s="29">
        <v>70.66</v>
      </c>
      <c r="J899" s="29">
        <v>39.369999999999997</v>
      </c>
      <c r="K899" s="29">
        <v>53.35</v>
      </c>
      <c r="L899" s="29">
        <v>18625.060000000001</v>
      </c>
      <c r="M899" s="29">
        <v>0.185</v>
      </c>
      <c r="N899" s="29">
        <v>85.13</v>
      </c>
      <c r="O899" s="29" t="s">
        <v>249</v>
      </c>
      <c r="P899" s="29">
        <v>45</v>
      </c>
      <c r="Q899" s="43">
        <v>473146.74</v>
      </c>
      <c r="R899" s="43">
        <v>2188.89</v>
      </c>
      <c r="S899" s="43">
        <v>2642.11</v>
      </c>
      <c r="T899" s="43">
        <v>37.86</v>
      </c>
      <c r="U899" s="43">
        <v>704833.67</v>
      </c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  <c r="AR899" s="24"/>
      <c r="AS899" s="24"/>
      <c r="AT899" s="24"/>
      <c r="AU899" s="24"/>
      <c r="AV899" s="24"/>
      <c r="AW899" s="24"/>
      <c r="AX899" s="24"/>
      <c r="AY899" s="24"/>
      <c r="AZ899" s="24"/>
      <c r="BA899" s="24"/>
      <c r="BB899" s="24"/>
      <c r="BC899" s="24"/>
      <c r="BD899" s="24"/>
      <c r="BE899" s="24"/>
      <c r="BF899" s="24"/>
      <c r="BG899" s="24"/>
      <c r="BH899" s="24"/>
      <c r="BI899" s="24"/>
      <c r="BJ899" s="24"/>
      <c r="BK899" s="24"/>
      <c r="BL899" s="24"/>
      <c r="BM899" s="24"/>
      <c r="BN899" s="24"/>
      <c r="BO899" s="24"/>
      <c r="BP899" s="24"/>
      <c r="BQ899" s="24"/>
      <c r="BR899" s="24"/>
    </row>
    <row r="900" spans="1:70" s="40" customFormat="1" ht="15">
      <c r="A900" s="34">
        <v>58</v>
      </c>
      <c r="B900" s="30">
        <v>8</v>
      </c>
      <c r="C900" s="30" t="s">
        <v>546</v>
      </c>
      <c r="D900" s="30" t="s">
        <v>248</v>
      </c>
      <c r="E900" s="30">
        <v>195.28</v>
      </c>
      <c r="F900" s="30">
        <v>2775.35</v>
      </c>
      <c r="G900" s="30">
        <v>1991.07</v>
      </c>
      <c r="H900" s="30">
        <v>34.28</v>
      </c>
      <c r="I900" s="30">
        <v>8.08</v>
      </c>
      <c r="J900" s="30">
        <v>9.08</v>
      </c>
      <c r="K900" s="30">
        <v>17.78</v>
      </c>
      <c r="L900" s="30">
        <v>367.9</v>
      </c>
      <c r="M900" s="30">
        <v>0.442</v>
      </c>
      <c r="N900" s="30">
        <v>16.72</v>
      </c>
      <c r="O900" s="34" t="s">
        <v>263</v>
      </c>
      <c r="P900" s="30">
        <v>55</v>
      </c>
      <c r="Q900" s="34">
        <v>195120.84</v>
      </c>
      <c r="R900" s="34">
        <v>2756.4</v>
      </c>
      <c r="S900" s="34">
        <v>2023.69</v>
      </c>
      <c r="T900" s="34">
        <v>36.57</v>
      </c>
      <c r="U900" s="34">
        <v>85767.13</v>
      </c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  <c r="AR900" s="24"/>
      <c r="AS900" s="24"/>
      <c r="AT900" s="24"/>
      <c r="AU900" s="24"/>
      <c r="AV900" s="24"/>
      <c r="AW900" s="24"/>
      <c r="AX900" s="24"/>
      <c r="AY900" s="24"/>
      <c r="AZ900" s="24"/>
      <c r="BA900" s="24"/>
      <c r="BB900" s="24"/>
      <c r="BC900" s="24"/>
      <c r="BD900" s="24"/>
      <c r="BE900" s="24"/>
      <c r="BF900" s="24"/>
      <c r="BG900" s="24"/>
      <c r="BH900" s="24"/>
      <c r="BI900" s="24"/>
      <c r="BJ900" s="24"/>
      <c r="BK900" s="24"/>
      <c r="BL900" s="24"/>
      <c r="BM900" s="24"/>
      <c r="BN900" s="24"/>
      <c r="BO900" s="24"/>
      <c r="BP900" s="24"/>
      <c r="BQ900" s="24"/>
      <c r="BR900" s="24"/>
    </row>
    <row r="901" spans="1:70" s="20" customFormat="1">
      <c r="A901" s="34">
        <v>58</v>
      </c>
      <c r="B901" s="44">
        <v>10</v>
      </c>
      <c r="C901" s="44" t="s">
        <v>546</v>
      </c>
      <c r="D901" s="44" t="s">
        <v>250</v>
      </c>
      <c r="E901" s="44">
        <v>5268.64</v>
      </c>
      <c r="F901" s="44">
        <v>2839.6</v>
      </c>
      <c r="G901" s="44">
        <v>1829.13</v>
      </c>
      <c r="H901" s="44">
        <v>50.99</v>
      </c>
      <c r="I901" s="44">
        <v>29.27</v>
      </c>
      <c r="J901" s="44">
        <v>30.28</v>
      </c>
      <c r="K901" s="44">
        <v>27.66</v>
      </c>
      <c r="L901" s="44">
        <v>5087.29</v>
      </c>
      <c r="M901" s="44">
        <v>0.28799999999999998</v>
      </c>
      <c r="N901" s="44">
        <v>33.85</v>
      </c>
      <c r="O901" s="34" t="s">
        <v>203</v>
      </c>
      <c r="P901" s="44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</row>
    <row r="902" spans="1:70" s="41" customFormat="1" thickBot="1">
      <c r="A902" s="31">
        <v>58</v>
      </c>
      <c r="B902" s="31">
        <v>12</v>
      </c>
      <c r="C902" s="31" t="s">
        <v>546</v>
      </c>
      <c r="D902" s="31" t="s">
        <v>252</v>
      </c>
      <c r="E902" s="31">
        <v>227137.33</v>
      </c>
      <c r="F902" s="31">
        <v>2771.2</v>
      </c>
      <c r="G902" s="31">
        <v>1953.1</v>
      </c>
      <c r="H902" s="31">
        <v>40.51</v>
      </c>
      <c r="I902" s="31">
        <v>143.33000000000001</v>
      </c>
      <c r="J902" s="31">
        <v>145.35</v>
      </c>
      <c r="K902" s="31">
        <v>57.3</v>
      </c>
      <c r="L902" s="31">
        <v>131375.31</v>
      </c>
      <c r="M902" s="31">
        <v>0.13700000000000001</v>
      </c>
      <c r="N902" s="31">
        <v>182.63</v>
      </c>
      <c r="O902" s="31" t="s">
        <v>249</v>
      </c>
      <c r="P902" s="31">
        <v>55</v>
      </c>
      <c r="Q902" s="31">
        <v>195120.84</v>
      </c>
      <c r="R902" s="31">
        <v>2756.4</v>
      </c>
      <c r="S902" s="31">
        <v>2023.69</v>
      </c>
      <c r="T902" s="31">
        <v>36.57</v>
      </c>
      <c r="U902" s="31">
        <v>85767.13</v>
      </c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4"/>
      <c r="AS902" s="24"/>
      <c r="AT902" s="24"/>
      <c r="AU902" s="24"/>
      <c r="AV902" s="24"/>
      <c r="AW902" s="24"/>
      <c r="AX902" s="24"/>
      <c r="AY902" s="24"/>
      <c r="AZ902" s="24"/>
      <c r="BA902" s="24"/>
      <c r="BB902" s="24"/>
      <c r="BC902" s="24"/>
      <c r="BD902" s="24"/>
      <c r="BE902" s="24"/>
      <c r="BF902" s="24"/>
      <c r="BG902" s="24"/>
      <c r="BH902" s="24"/>
      <c r="BI902" s="24"/>
      <c r="BJ902" s="24"/>
      <c r="BK902" s="24"/>
      <c r="BL902" s="24"/>
      <c r="BM902" s="24"/>
      <c r="BN902" s="24"/>
      <c r="BO902" s="24"/>
      <c r="BP902" s="24"/>
      <c r="BQ902" s="24"/>
      <c r="BR902" s="2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A5D5-6C19-B845-81F5-7D7AA56F3F1E}">
  <sheetPr>
    <tabColor theme="5" tint="0.39997558519241921"/>
  </sheetPr>
  <dimension ref="A1:H16"/>
  <sheetViews>
    <sheetView workbookViewId="0">
      <selection activeCell="M19" sqref="M19"/>
    </sheetView>
  </sheetViews>
  <sheetFormatPr baseColWidth="10" defaultRowHeight="16"/>
  <cols>
    <col min="1" max="1" width="27.1640625" customWidth="1"/>
    <col min="2" max="2" width="20.6640625" customWidth="1"/>
  </cols>
  <sheetData>
    <row r="1" spans="1:8">
      <c r="A1" s="70" t="s">
        <v>1327</v>
      </c>
    </row>
    <row r="3" spans="1:8">
      <c r="A3" s="1" t="s">
        <v>1</v>
      </c>
      <c r="B3" s="1" t="s">
        <v>1237</v>
      </c>
      <c r="C3" s="1" t="s">
        <v>1238</v>
      </c>
      <c r="D3" s="1" t="s">
        <v>1239</v>
      </c>
      <c r="E3" s="1" t="s">
        <v>1254</v>
      </c>
      <c r="F3" s="1" t="s">
        <v>1284</v>
      </c>
      <c r="G3" s="1" t="s">
        <v>1255</v>
      </c>
      <c r="H3" s="1" t="s">
        <v>1256</v>
      </c>
    </row>
    <row r="4" spans="1:8">
      <c r="A4" s="69" t="s">
        <v>1285</v>
      </c>
      <c r="B4" t="s">
        <v>1244</v>
      </c>
      <c r="H4">
        <f>3+9</f>
        <v>12</v>
      </c>
    </row>
    <row r="5" spans="1:8">
      <c r="A5" s="69" t="s">
        <v>1286</v>
      </c>
      <c r="B5" t="s">
        <v>1244</v>
      </c>
      <c r="D5">
        <f>1+1</f>
        <v>2</v>
      </c>
      <c r="E5">
        <f>1</f>
        <v>1</v>
      </c>
      <c r="F5">
        <v>1</v>
      </c>
      <c r="H5">
        <f>2+2+1+1+1+1</f>
        <v>8</v>
      </c>
    </row>
    <row r="6" spans="1:8">
      <c r="A6" s="69" t="s">
        <v>1287</v>
      </c>
      <c r="B6" t="s">
        <v>1244</v>
      </c>
      <c r="E6">
        <f>1</f>
        <v>1</v>
      </c>
      <c r="H6">
        <f>4+3+1+2</f>
        <v>10</v>
      </c>
    </row>
    <row r="7" spans="1:8">
      <c r="A7" s="68" t="s">
        <v>1288</v>
      </c>
      <c r="B7" t="s">
        <v>1244</v>
      </c>
      <c r="H7">
        <f>6+6</f>
        <v>12</v>
      </c>
    </row>
    <row r="8" spans="1:8">
      <c r="A8" s="68" t="s">
        <v>1289</v>
      </c>
      <c r="B8" t="s">
        <v>1244</v>
      </c>
      <c r="D8">
        <f>1</f>
        <v>1</v>
      </c>
      <c r="H8">
        <f>1</f>
        <v>1</v>
      </c>
    </row>
    <row r="9" spans="1:8">
      <c r="A9" s="68" t="s">
        <v>1290</v>
      </c>
      <c r="B9" t="s">
        <v>1244</v>
      </c>
      <c r="D9">
        <f>1+1</f>
        <v>2</v>
      </c>
      <c r="H9">
        <f>3+3+1</f>
        <v>7</v>
      </c>
    </row>
    <row r="10" spans="1:8">
      <c r="A10" s="68" t="s">
        <v>1291</v>
      </c>
      <c r="B10" t="s">
        <v>1244</v>
      </c>
      <c r="C10">
        <f>1</f>
        <v>1</v>
      </c>
      <c r="E10">
        <f>1</f>
        <v>1</v>
      </c>
      <c r="G10">
        <v>1</v>
      </c>
      <c r="H10">
        <f>3+1+3+1+2+4+1</f>
        <v>15</v>
      </c>
    </row>
    <row r="11" spans="1:8">
      <c r="A11" s="68" t="s">
        <v>1292</v>
      </c>
      <c r="B11" t="s">
        <v>1244</v>
      </c>
      <c r="G11">
        <v>1</v>
      </c>
      <c r="H11">
        <f>9</f>
        <v>9</v>
      </c>
    </row>
    <row r="12" spans="1:8">
      <c r="A12" s="67" t="s">
        <v>1293</v>
      </c>
      <c r="B12" t="s">
        <v>1244</v>
      </c>
      <c r="C12">
        <f>1+1+1</f>
        <v>3</v>
      </c>
      <c r="D12">
        <f>1+1</f>
        <v>2</v>
      </c>
      <c r="E12">
        <f>1</f>
        <v>1</v>
      </c>
      <c r="F12">
        <f>1+1</f>
        <v>2</v>
      </c>
      <c r="H12">
        <f>3+1+3+1+2+1+1+3+1</f>
        <v>16</v>
      </c>
    </row>
    <row r="13" spans="1:8">
      <c r="A13" s="66" t="s">
        <v>1294</v>
      </c>
      <c r="B13" t="s">
        <v>1244</v>
      </c>
      <c r="C13">
        <f>1</f>
        <v>1</v>
      </c>
      <c r="D13">
        <f>1+1</f>
        <v>2</v>
      </c>
      <c r="E13">
        <f>1</f>
        <v>1</v>
      </c>
      <c r="F13">
        <f>1</f>
        <v>1</v>
      </c>
      <c r="H13">
        <f>4+2+1+3</f>
        <v>10</v>
      </c>
    </row>
    <row r="14" spans="1:8">
      <c r="A14" s="67" t="s">
        <v>1295</v>
      </c>
      <c r="B14" t="s">
        <v>1244</v>
      </c>
      <c r="H14">
        <f>2+1</f>
        <v>3</v>
      </c>
    </row>
    <row r="15" spans="1:8">
      <c r="A15" s="67" t="s">
        <v>1296</v>
      </c>
      <c r="B15" t="s">
        <v>1244</v>
      </c>
      <c r="E15">
        <f>1+1</f>
        <v>2</v>
      </c>
      <c r="H15">
        <f>1+3</f>
        <v>4</v>
      </c>
    </row>
    <row r="16" spans="1:8">
      <c r="A16" s="20" t="s">
        <v>1297</v>
      </c>
      <c r="B16" t="s">
        <v>1244</v>
      </c>
      <c r="H16">
        <f>6</f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CF78-7710-484A-B4DA-294920FC436D}">
  <sheetPr>
    <tabColor theme="5" tint="0.39997558519241921"/>
  </sheetPr>
  <dimension ref="A1:I10"/>
  <sheetViews>
    <sheetView workbookViewId="0">
      <selection activeCell="J25" sqref="J25"/>
    </sheetView>
  </sheetViews>
  <sheetFormatPr baseColWidth="10" defaultRowHeight="16"/>
  <cols>
    <col min="1" max="1" width="27.1640625" customWidth="1"/>
    <col min="2" max="2" width="20.6640625" customWidth="1"/>
  </cols>
  <sheetData>
    <row r="1" spans="1:9">
      <c r="A1" s="70" t="s">
        <v>1328</v>
      </c>
    </row>
    <row r="3" spans="1:9">
      <c r="A3" s="1" t="s">
        <v>1</v>
      </c>
      <c r="B3" s="1" t="s">
        <v>1237</v>
      </c>
      <c r="C3" s="1" t="s">
        <v>1238</v>
      </c>
      <c r="D3" s="1" t="s">
        <v>1239</v>
      </c>
      <c r="E3" s="1" t="s">
        <v>1240</v>
      </c>
      <c r="F3" s="1" t="s">
        <v>1298</v>
      </c>
      <c r="G3" s="1" t="s">
        <v>1241</v>
      </c>
      <c r="H3" s="1" t="s">
        <v>1299</v>
      </c>
      <c r="I3" s="1" t="s">
        <v>1242</v>
      </c>
    </row>
    <row r="4" spans="1:9">
      <c r="A4" t="s">
        <v>1300</v>
      </c>
      <c r="B4" t="s">
        <v>1244</v>
      </c>
      <c r="D4">
        <f>1</f>
        <v>1</v>
      </c>
      <c r="I4">
        <v>5</v>
      </c>
    </row>
    <row r="5" spans="1:9">
      <c r="A5" t="s">
        <v>1301</v>
      </c>
      <c r="B5" t="s">
        <v>1244</v>
      </c>
      <c r="D5">
        <f>1</f>
        <v>1</v>
      </c>
      <c r="E5">
        <f>1</f>
        <v>1</v>
      </c>
      <c r="F5">
        <f>1</f>
        <v>1</v>
      </c>
      <c r="H5">
        <f>1</f>
        <v>1</v>
      </c>
      <c r="I5">
        <f>2+2+1</f>
        <v>5</v>
      </c>
    </row>
    <row r="6" spans="1:9">
      <c r="A6" t="s">
        <v>1302</v>
      </c>
      <c r="B6" t="s">
        <v>1244</v>
      </c>
      <c r="E6">
        <f>1</f>
        <v>1</v>
      </c>
      <c r="I6">
        <f>1+1+1+1+3+1+1</f>
        <v>9</v>
      </c>
    </row>
    <row r="7" spans="1:9">
      <c r="A7" t="s">
        <v>1303</v>
      </c>
      <c r="B7" t="s">
        <v>1244</v>
      </c>
      <c r="D7">
        <f>1+1</f>
        <v>2</v>
      </c>
      <c r="I7">
        <f>2+1+1+1+1+1</f>
        <v>7</v>
      </c>
    </row>
    <row r="8" spans="1:9">
      <c r="A8" t="s">
        <v>1304</v>
      </c>
      <c r="B8" t="s">
        <v>1244</v>
      </c>
      <c r="H8">
        <f>1</f>
        <v>1</v>
      </c>
      <c r="I8">
        <f>1+2+1+1</f>
        <v>5</v>
      </c>
    </row>
    <row r="9" spans="1:9">
      <c r="A9" t="s">
        <v>1305</v>
      </c>
      <c r="B9" t="s">
        <v>1244</v>
      </c>
      <c r="C9">
        <f>1</f>
        <v>1</v>
      </c>
      <c r="F9">
        <f>1+1</f>
        <v>2</v>
      </c>
      <c r="H9">
        <f>1+1+1+1</f>
        <v>4</v>
      </c>
      <c r="I9">
        <f>1+1+2+1+2+1+1+1</f>
        <v>10</v>
      </c>
    </row>
    <row r="10" spans="1:9">
      <c r="A10" t="s">
        <v>1306</v>
      </c>
      <c r="B10" t="s">
        <v>1244</v>
      </c>
      <c r="F10">
        <f>1</f>
        <v>1</v>
      </c>
      <c r="H10">
        <f>1</f>
        <v>1</v>
      </c>
      <c r="I10">
        <f>1+2+3</f>
        <v>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9DD8-F781-AE4C-B901-C5B829AD69C5}">
  <sheetPr>
    <tabColor theme="5" tint="0.39997558519241921"/>
  </sheetPr>
  <dimension ref="A1:I9"/>
  <sheetViews>
    <sheetView topLeftCell="A2" workbookViewId="0">
      <selection activeCell="K30" sqref="K30"/>
    </sheetView>
  </sheetViews>
  <sheetFormatPr baseColWidth="10" defaultRowHeight="16"/>
  <cols>
    <col min="1" max="1" width="27.1640625" customWidth="1"/>
    <col min="2" max="2" width="20.6640625" customWidth="1"/>
  </cols>
  <sheetData>
    <row r="1" spans="1:9">
      <c r="A1" s="70" t="s">
        <v>1329</v>
      </c>
    </row>
    <row r="3" spans="1:9">
      <c r="A3" s="1" t="s">
        <v>1</v>
      </c>
      <c r="B3" s="1" t="s">
        <v>1237</v>
      </c>
      <c r="C3" s="1" t="s">
        <v>1238</v>
      </c>
      <c r="D3" s="1" t="s">
        <v>1239</v>
      </c>
      <c r="E3" s="1" t="s">
        <v>1254</v>
      </c>
      <c r="F3" s="1" t="s">
        <v>1307</v>
      </c>
      <c r="G3" s="1" t="s">
        <v>1255</v>
      </c>
      <c r="H3" s="1" t="s">
        <v>1308</v>
      </c>
      <c r="I3" s="1" t="s">
        <v>1256</v>
      </c>
    </row>
    <row r="4" spans="1:9">
      <c r="A4" t="s">
        <v>1309</v>
      </c>
      <c r="B4" t="s">
        <v>1258</v>
      </c>
      <c r="D4">
        <f>1+1</f>
        <v>2</v>
      </c>
      <c r="F4">
        <f>1+1+1</f>
        <v>3</v>
      </c>
      <c r="I4">
        <f>1+2+2+1+3</f>
        <v>9</v>
      </c>
    </row>
    <row r="5" spans="1:9">
      <c r="A5" t="s">
        <v>1310</v>
      </c>
      <c r="B5" t="s">
        <v>1258</v>
      </c>
      <c r="D5">
        <f>1</f>
        <v>1</v>
      </c>
      <c r="F5">
        <f>1</f>
        <v>1</v>
      </c>
      <c r="H5">
        <f>1</f>
        <v>1</v>
      </c>
      <c r="I5">
        <f>2+1</f>
        <v>3</v>
      </c>
    </row>
    <row r="6" spans="1:9">
      <c r="A6" t="s">
        <v>1311</v>
      </c>
      <c r="B6" t="s">
        <v>1258</v>
      </c>
      <c r="D6">
        <f>1</f>
        <v>1</v>
      </c>
      <c r="H6">
        <f>1</f>
        <v>1</v>
      </c>
      <c r="I6">
        <f>1+1+1+1+1</f>
        <v>5</v>
      </c>
    </row>
    <row r="7" spans="1:9">
      <c r="A7" t="s">
        <v>1312</v>
      </c>
      <c r="B7" t="s">
        <v>1258</v>
      </c>
      <c r="C7">
        <f>1</f>
        <v>1</v>
      </c>
      <c r="I7">
        <f>7+2+1</f>
        <v>10</v>
      </c>
    </row>
    <row r="8" spans="1:9">
      <c r="A8" t="s">
        <v>1313</v>
      </c>
      <c r="B8" t="s">
        <v>1258</v>
      </c>
      <c r="D8">
        <f>1</f>
        <v>1</v>
      </c>
      <c r="E8">
        <f>1</f>
        <v>1</v>
      </c>
      <c r="F8">
        <f>1+1</f>
        <v>2</v>
      </c>
      <c r="H8">
        <f>1+1</f>
        <v>2</v>
      </c>
      <c r="I8">
        <f>2+1+1+1+1</f>
        <v>6</v>
      </c>
    </row>
    <row r="9" spans="1:9">
      <c r="A9" t="s">
        <v>1314</v>
      </c>
      <c r="B9" t="s">
        <v>1258</v>
      </c>
      <c r="D9">
        <f>1+1</f>
        <v>2</v>
      </c>
      <c r="I9">
        <f>1+1+1+1+1+1</f>
        <v>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F114"/>
  <sheetViews>
    <sheetView workbookViewId="0"/>
  </sheetViews>
  <sheetFormatPr baseColWidth="10" defaultRowHeight="16"/>
  <cols>
    <col min="5" max="5" width="18.83203125" customWidth="1"/>
    <col min="6" max="6" width="20.33203125" customWidth="1"/>
  </cols>
  <sheetData>
    <row r="1" spans="1:6">
      <c r="A1" s="70" t="s">
        <v>1330</v>
      </c>
    </row>
    <row r="3" spans="1:6">
      <c r="A3" s="25" t="s">
        <v>1193</v>
      </c>
    </row>
    <row r="4" spans="1:6">
      <c r="A4" t="s">
        <v>1194</v>
      </c>
      <c r="B4" t="s">
        <v>1208</v>
      </c>
      <c r="C4" t="s">
        <v>1207</v>
      </c>
      <c r="D4" t="s">
        <v>1206</v>
      </c>
      <c r="E4" t="s">
        <v>1204</v>
      </c>
      <c r="F4" t="s">
        <v>1205</v>
      </c>
    </row>
    <row r="5" spans="1:6">
      <c r="A5">
        <v>1</v>
      </c>
      <c r="B5">
        <v>971.54</v>
      </c>
      <c r="C5">
        <v>2199.64</v>
      </c>
      <c r="D5">
        <v>1686.2</v>
      </c>
      <c r="E5">
        <v>765.04</v>
      </c>
      <c r="F5">
        <v>258.95</v>
      </c>
    </row>
    <row r="6" spans="1:6">
      <c r="A6">
        <v>2</v>
      </c>
      <c r="B6">
        <v>1445.16</v>
      </c>
      <c r="C6">
        <v>2509.54</v>
      </c>
      <c r="D6">
        <v>949.36</v>
      </c>
      <c r="E6">
        <v>1238.56</v>
      </c>
      <c r="F6">
        <v>480.8</v>
      </c>
    </row>
    <row r="7" spans="1:6">
      <c r="A7">
        <v>3</v>
      </c>
      <c r="B7">
        <v>726.49</v>
      </c>
      <c r="C7">
        <v>2193.62</v>
      </c>
      <c r="D7">
        <v>457.57</v>
      </c>
      <c r="E7">
        <v>567.41999999999996</v>
      </c>
      <c r="F7">
        <v>266.7</v>
      </c>
    </row>
    <row r="8" spans="1:6">
      <c r="A8">
        <v>4</v>
      </c>
      <c r="B8">
        <v>347.61</v>
      </c>
      <c r="C8">
        <v>1334.57</v>
      </c>
      <c r="D8">
        <v>360.18</v>
      </c>
      <c r="E8">
        <v>346.03</v>
      </c>
      <c r="F8">
        <v>49.85</v>
      </c>
    </row>
    <row r="9" spans="1:6">
      <c r="A9">
        <v>5</v>
      </c>
      <c r="B9">
        <v>3684.62</v>
      </c>
      <c r="C9">
        <v>10183.94</v>
      </c>
      <c r="D9">
        <v>1529.66</v>
      </c>
      <c r="E9">
        <v>3179</v>
      </c>
      <c r="F9">
        <v>297.23</v>
      </c>
    </row>
    <row r="10" spans="1:6">
      <c r="A10">
        <v>6</v>
      </c>
      <c r="B10">
        <v>709.8</v>
      </c>
      <c r="C10">
        <v>3480.55</v>
      </c>
      <c r="D10">
        <v>1525.9</v>
      </c>
      <c r="E10">
        <v>555.9</v>
      </c>
      <c r="F10">
        <v>42.36</v>
      </c>
    </row>
    <row r="11" spans="1:6">
      <c r="A11">
        <v>7</v>
      </c>
      <c r="B11">
        <v>3213.85</v>
      </c>
      <c r="C11">
        <v>9436.2199999999993</v>
      </c>
      <c r="D11">
        <v>318.04000000000002</v>
      </c>
      <c r="E11">
        <v>2780.16</v>
      </c>
      <c r="F11">
        <v>40.14</v>
      </c>
    </row>
    <row r="12" spans="1:6">
      <c r="A12">
        <v>8</v>
      </c>
      <c r="B12">
        <v>1835.23</v>
      </c>
      <c r="C12">
        <v>3264.55</v>
      </c>
      <c r="D12">
        <v>191.39</v>
      </c>
      <c r="E12">
        <v>1627.05</v>
      </c>
      <c r="F12">
        <v>97.81</v>
      </c>
    </row>
    <row r="13" spans="1:6">
      <c r="A13">
        <v>9</v>
      </c>
      <c r="B13">
        <v>3995.79</v>
      </c>
      <c r="C13">
        <v>13746.78</v>
      </c>
      <c r="D13">
        <v>2059.48</v>
      </c>
      <c r="E13">
        <v>2616.64</v>
      </c>
      <c r="F13">
        <v>386.16</v>
      </c>
    </row>
    <row r="14" spans="1:6">
      <c r="A14">
        <v>10</v>
      </c>
      <c r="B14">
        <v>1578.14</v>
      </c>
      <c r="C14">
        <v>4468.47</v>
      </c>
      <c r="D14">
        <v>409.93</v>
      </c>
      <c r="E14">
        <v>1155.75</v>
      </c>
      <c r="F14">
        <v>12.67</v>
      </c>
    </row>
    <row r="15" spans="1:6">
      <c r="A15">
        <v>11</v>
      </c>
      <c r="B15">
        <v>1158.5999999999999</v>
      </c>
      <c r="C15">
        <v>4365.4799999999996</v>
      </c>
      <c r="D15">
        <v>857.99</v>
      </c>
      <c r="E15">
        <v>860.42</v>
      </c>
      <c r="F15">
        <v>306.10000000000002</v>
      </c>
    </row>
    <row r="16" spans="1:6">
      <c r="A16">
        <v>12</v>
      </c>
      <c r="B16">
        <v>3915.94</v>
      </c>
      <c r="C16">
        <v>13608.3</v>
      </c>
      <c r="D16">
        <v>311.58999999999997</v>
      </c>
      <c r="E16">
        <v>3673.53</v>
      </c>
      <c r="F16">
        <v>85.03</v>
      </c>
    </row>
    <row r="17" spans="1:6">
      <c r="A17">
        <v>13</v>
      </c>
      <c r="B17">
        <v>1194.0899999999999</v>
      </c>
      <c r="C17">
        <v>5846.66</v>
      </c>
      <c r="D17">
        <v>486.4</v>
      </c>
      <c r="E17">
        <v>1096.28</v>
      </c>
      <c r="F17" s="26">
        <v>24.61</v>
      </c>
    </row>
    <row r="18" spans="1:6">
      <c r="A18">
        <v>14</v>
      </c>
      <c r="B18">
        <v>1424.14</v>
      </c>
      <c r="C18">
        <v>8618.3700000000008</v>
      </c>
      <c r="D18">
        <v>780.15</v>
      </c>
      <c r="E18">
        <v>1251.02</v>
      </c>
      <c r="F18">
        <v>83.87</v>
      </c>
    </row>
    <row r="19" spans="1:6">
      <c r="A19">
        <v>15</v>
      </c>
      <c r="B19">
        <v>3272.68</v>
      </c>
      <c r="C19">
        <v>8871.02</v>
      </c>
      <c r="D19">
        <v>1098.82</v>
      </c>
      <c r="E19">
        <v>2781.95</v>
      </c>
      <c r="F19">
        <v>103.41</v>
      </c>
    </row>
    <row r="20" spans="1:6">
      <c r="A20">
        <v>16</v>
      </c>
      <c r="B20">
        <v>1164.83</v>
      </c>
      <c r="C20">
        <v>4553.7</v>
      </c>
      <c r="D20">
        <v>342.86</v>
      </c>
      <c r="E20">
        <v>1035.97</v>
      </c>
      <c r="F20">
        <v>60.31</v>
      </c>
    </row>
    <row r="21" spans="1:6">
      <c r="A21">
        <v>17</v>
      </c>
      <c r="B21">
        <v>2559.8200000000002</v>
      </c>
      <c r="C21">
        <v>9165.82</v>
      </c>
      <c r="D21">
        <v>963.41</v>
      </c>
      <c r="E21">
        <v>2289.21</v>
      </c>
      <c r="F21">
        <v>117.67</v>
      </c>
    </row>
    <row r="22" spans="1:6">
      <c r="A22">
        <v>18</v>
      </c>
      <c r="B22">
        <v>567.63</v>
      </c>
      <c r="C22">
        <v>3052.67</v>
      </c>
      <c r="D22">
        <v>2200.59</v>
      </c>
      <c r="E22">
        <v>441.51</v>
      </c>
      <c r="F22">
        <v>296.7</v>
      </c>
    </row>
    <row r="23" spans="1:6">
      <c r="A23">
        <v>19</v>
      </c>
      <c r="B23">
        <v>663.11</v>
      </c>
      <c r="C23">
        <v>4182.54</v>
      </c>
      <c r="D23">
        <v>1483.19</v>
      </c>
      <c r="E23">
        <v>632.48</v>
      </c>
      <c r="F23">
        <v>108.58</v>
      </c>
    </row>
    <row r="24" spans="1:6">
      <c r="A24">
        <v>20</v>
      </c>
      <c r="B24">
        <v>323.42</v>
      </c>
      <c r="C24">
        <v>1082.23</v>
      </c>
      <c r="D24">
        <v>424.61</v>
      </c>
      <c r="E24">
        <v>312.02</v>
      </c>
      <c r="F24">
        <v>101.08</v>
      </c>
    </row>
    <row r="25" spans="1:6">
      <c r="A25">
        <v>21</v>
      </c>
      <c r="B25">
        <v>364.41</v>
      </c>
      <c r="C25">
        <v>1815.9</v>
      </c>
      <c r="D25">
        <v>1044.95</v>
      </c>
      <c r="E25">
        <v>288.14</v>
      </c>
      <c r="F25">
        <v>183.79</v>
      </c>
    </row>
    <row r="26" spans="1:6">
      <c r="A26">
        <v>22</v>
      </c>
      <c r="B26">
        <v>1499.87</v>
      </c>
      <c r="C26">
        <v>2568.8000000000002</v>
      </c>
      <c r="D26">
        <v>999.53</v>
      </c>
      <c r="E26">
        <v>1301.3</v>
      </c>
      <c r="F26">
        <v>519.46</v>
      </c>
    </row>
    <row r="27" spans="1:6">
      <c r="A27">
        <v>23</v>
      </c>
      <c r="B27">
        <v>906.47</v>
      </c>
      <c r="C27">
        <v>2148.94</v>
      </c>
      <c r="D27">
        <v>1635.07</v>
      </c>
      <c r="E27">
        <v>727.23</v>
      </c>
      <c r="F27">
        <v>232.8</v>
      </c>
    </row>
    <row r="28" spans="1:6">
      <c r="A28">
        <v>24</v>
      </c>
      <c r="B28">
        <v>3541.71</v>
      </c>
      <c r="C28">
        <v>9379.7099999999991</v>
      </c>
      <c r="D28">
        <v>5059.4399999999996</v>
      </c>
      <c r="E28">
        <v>3155.97</v>
      </c>
      <c r="F28">
        <v>1008.19</v>
      </c>
    </row>
    <row r="29" spans="1:6">
      <c r="A29">
        <v>25</v>
      </c>
      <c r="B29">
        <v>1588.81</v>
      </c>
      <c r="C29">
        <v>4156.7700000000004</v>
      </c>
      <c r="D29">
        <v>1161.8699999999999</v>
      </c>
      <c r="E29">
        <v>1168.74</v>
      </c>
      <c r="F29">
        <v>279.27</v>
      </c>
    </row>
    <row r="30" spans="1:6">
      <c r="A30">
        <v>26</v>
      </c>
      <c r="B30">
        <v>968.69</v>
      </c>
      <c r="C30">
        <v>1624.41</v>
      </c>
      <c r="D30">
        <v>1429.11</v>
      </c>
      <c r="E30">
        <v>654.14</v>
      </c>
      <c r="F30">
        <v>611.04</v>
      </c>
    </row>
    <row r="31" spans="1:6">
      <c r="A31">
        <v>27</v>
      </c>
      <c r="B31">
        <v>380.36</v>
      </c>
      <c r="C31">
        <v>1582.26</v>
      </c>
      <c r="D31">
        <v>3134.84</v>
      </c>
      <c r="E31">
        <v>144.71</v>
      </c>
      <c r="F31" s="26">
        <v>306</v>
      </c>
    </row>
    <row r="32" spans="1:6">
      <c r="A32">
        <v>28</v>
      </c>
      <c r="B32">
        <v>196.25</v>
      </c>
      <c r="C32">
        <v>848.06</v>
      </c>
      <c r="D32">
        <v>703.99</v>
      </c>
      <c r="E32">
        <v>104.15</v>
      </c>
      <c r="F32">
        <v>27.57</v>
      </c>
    </row>
    <row r="33" spans="1:6">
      <c r="A33">
        <v>29</v>
      </c>
      <c r="B33">
        <v>130.34</v>
      </c>
      <c r="C33">
        <v>407.5</v>
      </c>
      <c r="D33">
        <v>420.49</v>
      </c>
      <c r="E33">
        <v>60.21</v>
      </c>
      <c r="F33">
        <v>33.590000000000003</v>
      </c>
    </row>
    <row r="36" spans="1:6">
      <c r="B36">
        <f>SUM(B5:B33)</f>
        <v>44329.399999999994</v>
      </c>
      <c r="C36">
        <f>SUM(C5:C33)</f>
        <v>140697.01999999999</v>
      </c>
      <c r="D36">
        <f>SUM(D5:D33)</f>
        <v>34026.609999999993</v>
      </c>
      <c r="E36">
        <f>SUM(E5:E33)</f>
        <v>36810.529999999992</v>
      </c>
      <c r="F36">
        <f>SUM(F5:F33)</f>
        <v>6421.7400000000007</v>
      </c>
    </row>
    <row r="38" spans="1:6">
      <c r="A38" t="s">
        <v>1195</v>
      </c>
      <c r="B38">
        <f>C36/D36</f>
        <v>4.1349114707577401</v>
      </c>
    </row>
    <row r="39" spans="1:6">
      <c r="A39" t="s">
        <v>1196</v>
      </c>
      <c r="B39">
        <f>E36/F36</f>
        <v>5.732173834505911</v>
      </c>
    </row>
    <row r="44" spans="1:6">
      <c r="A44" s="25" t="s">
        <v>1197</v>
      </c>
    </row>
    <row r="45" spans="1:6">
      <c r="A45" t="s">
        <v>1194</v>
      </c>
      <c r="B45" t="s">
        <v>1208</v>
      </c>
      <c r="C45" t="s">
        <v>1207</v>
      </c>
      <c r="D45" t="s">
        <v>1206</v>
      </c>
      <c r="E45" t="s">
        <v>1204</v>
      </c>
      <c r="F45" t="s">
        <v>1205</v>
      </c>
    </row>
    <row r="46" spans="1:6">
      <c r="A46">
        <v>1</v>
      </c>
      <c r="B46">
        <v>1093.01</v>
      </c>
      <c r="C46">
        <v>7243.13</v>
      </c>
      <c r="D46">
        <v>1349.78</v>
      </c>
      <c r="E46">
        <v>1068.6099999999999</v>
      </c>
      <c r="F46">
        <v>100.5</v>
      </c>
    </row>
    <row r="47" spans="1:6">
      <c r="A47">
        <v>2</v>
      </c>
      <c r="B47">
        <v>815.11</v>
      </c>
      <c r="C47">
        <v>10355.9</v>
      </c>
      <c r="D47">
        <v>2251.08</v>
      </c>
      <c r="E47">
        <v>802.96</v>
      </c>
      <c r="F47">
        <v>82.81</v>
      </c>
    </row>
    <row r="48" spans="1:6">
      <c r="A48">
        <v>3</v>
      </c>
      <c r="B48">
        <v>1250.92</v>
      </c>
      <c r="C48">
        <v>3541.39</v>
      </c>
      <c r="D48">
        <v>474.89</v>
      </c>
      <c r="E48">
        <v>1049.7</v>
      </c>
      <c r="F48">
        <v>123.9</v>
      </c>
    </row>
    <row r="49" spans="1:6">
      <c r="A49">
        <v>4</v>
      </c>
      <c r="B49">
        <v>1722</v>
      </c>
      <c r="C49">
        <v>10451.799999999999</v>
      </c>
      <c r="D49">
        <v>291.31</v>
      </c>
      <c r="E49">
        <v>1668.66</v>
      </c>
      <c r="F49">
        <v>18.91</v>
      </c>
    </row>
    <row r="50" spans="1:6">
      <c r="A50">
        <v>5</v>
      </c>
      <c r="B50">
        <v>1081.3900000000001</v>
      </c>
      <c r="C50">
        <v>5821.42</v>
      </c>
      <c r="D50">
        <v>506.47</v>
      </c>
      <c r="E50">
        <v>1036.18</v>
      </c>
      <c r="F50">
        <v>70.87</v>
      </c>
    </row>
    <row r="51" spans="1:6">
      <c r="A51">
        <v>6</v>
      </c>
      <c r="B51">
        <v>720.15</v>
      </c>
      <c r="C51">
        <v>4779</v>
      </c>
      <c r="D51">
        <v>235.75</v>
      </c>
      <c r="E51">
        <v>464.01</v>
      </c>
      <c r="F51">
        <v>90.73</v>
      </c>
    </row>
    <row r="52" spans="1:6">
      <c r="A52">
        <v>7</v>
      </c>
      <c r="B52">
        <v>1243.95</v>
      </c>
      <c r="C52">
        <v>8873.56</v>
      </c>
      <c r="D52">
        <v>171.43</v>
      </c>
      <c r="E52">
        <v>1178.67</v>
      </c>
      <c r="F52">
        <v>0</v>
      </c>
    </row>
    <row r="53" spans="1:6">
      <c r="A53">
        <v>8</v>
      </c>
      <c r="B53">
        <v>1108.53</v>
      </c>
      <c r="C53">
        <v>6046.61</v>
      </c>
      <c r="D53">
        <v>320.47000000000003</v>
      </c>
      <c r="E53">
        <v>1065.54</v>
      </c>
      <c r="F53">
        <v>37.5</v>
      </c>
    </row>
    <row r="54" spans="1:6">
      <c r="A54">
        <v>9</v>
      </c>
      <c r="B54">
        <v>2474.37</v>
      </c>
      <c r="C54">
        <v>9884.2800000000007</v>
      </c>
      <c r="D54">
        <v>1147.4000000000001</v>
      </c>
      <c r="E54">
        <v>2265.23</v>
      </c>
      <c r="F54">
        <v>49.75</v>
      </c>
    </row>
    <row r="55" spans="1:6">
      <c r="A55">
        <v>10</v>
      </c>
      <c r="B55">
        <v>1399.74</v>
      </c>
      <c r="C55">
        <v>2832.23</v>
      </c>
      <c r="D55">
        <v>1065.76</v>
      </c>
      <c r="E55">
        <v>845.84</v>
      </c>
      <c r="F55">
        <v>405.18</v>
      </c>
    </row>
    <row r="56" spans="1:6">
      <c r="A56">
        <v>11</v>
      </c>
      <c r="B56">
        <v>262.79000000000002</v>
      </c>
      <c r="C56">
        <v>4046.28</v>
      </c>
      <c r="D56">
        <v>1473.47</v>
      </c>
      <c r="E56">
        <v>231.42</v>
      </c>
      <c r="F56">
        <v>5.7</v>
      </c>
    </row>
    <row r="57" spans="1:6">
      <c r="A57">
        <v>12</v>
      </c>
      <c r="B57">
        <v>75.73</v>
      </c>
      <c r="C57">
        <v>1867.03</v>
      </c>
      <c r="D57">
        <v>282.97000000000003</v>
      </c>
      <c r="E57">
        <v>57.57</v>
      </c>
      <c r="F57">
        <v>0</v>
      </c>
    </row>
    <row r="58" spans="1:6">
      <c r="A58">
        <v>13</v>
      </c>
      <c r="B58">
        <v>442.36</v>
      </c>
      <c r="C58">
        <v>3778.73</v>
      </c>
      <c r="D58">
        <v>1963.67</v>
      </c>
      <c r="E58">
        <v>310.43</v>
      </c>
      <c r="F58" s="26">
        <v>98.44</v>
      </c>
    </row>
    <row r="59" spans="1:6">
      <c r="A59">
        <v>14</v>
      </c>
      <c r="B59">
        <v>615.79</v>
      </c>
      <c r="C59">
        <v>2995.42</v>
      </c>
      <c r="D59">
        <v>1332.25</v>
      </c>
      <c r="E59">
        <v>358.7</v>
      </c>
      <c r="F59">
        <v>140.58000000000001</v>
      </c>
    </row>
    <row r="60" spans="1:6">
      <c r="A60">
        <v>15</v>
      </c>
      <c r="B60">
        <v>229.63</v>
      </c>
      <c r="C60">
        <v>1522.8</v>
      </c>
      <c r="D60">
        <v>493.27</v>
      </c>
      <c r="E60">
        <v>222.02</v>
      </c>
      <c r="F60">
        <v>14.05</v>
      </c>
    </row>
    <row r="61" spans="1:6">
      <c r="A61">
        <v>16</v>
      </c>
      <c r="B61">
        <v>263.52999999999997</v>
      </c>
      <c r="C61">
        <v>2204.92</v>
      </c>
      <c r="D61">
        <v>882.92</v>
      </c>
      <c r="E61">
        <v>194.88</v>
      </c>
      <c r="F61">
        <v>97.91</v>
      </c>
    </row>
    <row r="62" spans="1:6">
      <c r="A62">
        <v>17</v>
      </c>
      <c r="B62">
        <v>128.12</v>
      </c>
      <c r="C62">
        <v>641.04</v>
      </c>
      <c r="D62">
        <v>146.61000000000001</v>
      </c>
      <c r="E62">
        <v>119.57</v>
      </c>
      <c r="F62">
        <v>0.73</v>
      </c>
    </row>
    <row r="63" spans="1:6">
      <c r="A63">
        <v>18</v>
      </c>
      <c r="B63">
        <v>486.4</v>
      </c>
      <c r="C63">
        <v>992.45</v>
      </c>
      <c r="D63">
        <v>584.21</v>
      </c>
      <c r="E63">
        <v>166.36</v>
      </c>
      <c r="F63">
        <v>121.57</v>
      </c>
    </row>
    <row r="64" spans="1:6">
      <c r="A64">
        <v>19</v>
      </c>
      <c r="B64">
        <v>284.13</v>
      </c>
      <c r="C64">
        <v>3100.2</v>
      </c>
      <c r="D64">
        <v>188.96</v>
      </c>
      <c r="E64">
        <v>283.39</v>
      </c>
      <c r="F64">
        <v>0</v>
      </c>
    </row>
    <row r="65" spans="1:6">
      <c r="A65">
        <v>20</v>
      </c>
      <c r="B65">
        <v>460.31</v>
      </c>
      <c r="C65">
        <v>2462.65</v>
      </c>
      <c r="D65">
        <v>166.36</v>
      </c>
      <c r="E65">
        <v>373.38</v>
      </c>
      <c r="F65">
        <v>3.06</v>
      </c>
    </row>
    <row r="66" spans="1:6">
      <c r="A66">
        <v>21</v>
      </c>
      <c r="B66">
        <v>456.41</v>
      </c>
      <c r="C66">
        <v>2993.2</v>
      </c>
      <c r="D66">
        <v>94.96</v>
      </c>
      <c r="E66">
        <v>327.54000000000002</v>
      </c>
      <c r="F66">
        <v>0</v>
      </c>
    </row>
    <row r="67" spans="1:6">
      <c r="A67">
        <v>22</v>
      </c>
      <c r="B67">
        <v>467.5</v>
      </c>
      <c r="C67">
        <v>3182.69</v>
      </c>
      <c r="D67">
        <v>448.8</v>
      </c>
      <c r="E67">
        <v>317.83</v>
      </c>
      <c r="F67">
        <v>33.479999999999997</v>
      </c>
    </row>
    <row r="68" spans="1:6">
      <c r="A68">
        <v>23</v>
      </c>
      <c r="B68">
        <v>716.14</v>
      </c>
      <c r="C68">
        <v>4827.0600000000004</v>
      </c>
      <c r="D68">
        <v>235.75</v>
      </c>
      <c r="E68">
        <v>458.1</v>
      </c>
      <c r="F68">
        <v>89.78</v>
      </c>
    </row>
    <row r="69" spans="1:6">
      <c r="A69">
        <v>24</v>
      </c>
      <c r="B69">
        <v>506.68</v>
      </c>
      <c r="C69">
        <v>1496.92</v>
      </c>
      <c r="D69">
        <v>937.42</v>
      </c>
      <c r="E69">
        <v>436.23</v>
      </c>
      <c r="F69">
        <v>132.25</v>
      </c>
    </row>
    <row r="70" spans="1:6">
      <c r="A70">
        <v>25</v>
      </c>
      <c r="B70">
        <v>898.97</v>
      </c>
      <c r="C70">
        <v>935.31</v>
      </c>
      <c r="D70">
        <v>727.44</v>
      </c>
      <c r="E70">
        <v>509.75</v>
      </c>
      <c r="F70">
        <v>347.19</v>
      </c>
    </row>
    <row r="71" spans="1:6">
      <c r="A71">
        <v>26</v>
      </c>
      <c r="B71">
        <v>393.77</v>
      </c>
      <c r="C71">
        <v>374.97</v>
      </c>
      <c r="D71">
        <v>897.07</v>
      </c>
      <c r="E71">
        <v>115.03</v>
      </c>
      <c r="F71">
        <v>229.1</v>
      </c>
    </row>
    <row r="72" spans="1:6">
      <c r="A72">
        <v>27</v>
      </c>
      <c r="B72">
        <v>77.319999999999993</v>
      </c>
      <c r="C72">
        <v>261.42</v>
      </c>
      <c r="D72">
        <v>503.94</v>
      </c>
      <c r="E72">
        <v>4.12</v>
      </c>
      <c r="F72">
        <v>50.07</v>
      </c>
    </row>
    <row r="74" spans="1:6">
      <c r="B74">
        <f>SUM(B46:B72)</f>
        <v>19674.75</v>
      </c>
      <c r="C74">
        <f>SUM(C46:C72)</f>
        <v>107512.40999999996</v>
      </c>
      <c r="D74">
        <f>SUM(D46:D72)</f>
        <v>19174.409999999993</v>
      </c>
      <c r="E74">
        <f>SUM(E46:E72)</f>
        <v>15931.720000000003</v>
      </c>
      <c r="F74">
        <f>SUM(F46:F72)</f>
        <v>2344.06</v>
      </c>
    </row>
    <row r="76" spans="1:6">
      <c r="A76" t="s">
        <v>1195</v>
      </c>
      <c r="B76">
        <f>C74/D74</f>
        <v>5.6070778709749085</v>
      </c>
    </row>
    <row r="77" spans="1:6">
      <c r="A77" t="s">
        <v>1196</v>
      </c>
      <c r="B77">
        <f>E74/F74</f>
        <v>6.7966348984241032</v>
      </c>
    </row>
    <row r="81" spans="1:6">
      <c r="A81" s="25" t="s">
        <v>1198</v>
      </c>
    </row>
    <row r="82" spans="1:6">
      <c r="A82" t="s">
        <v>1194</v>
      </c>
      <c r="B82" t="s">
        <v>1208</v>
      </c>
      <c r="C82" t="s">
        <v>1207</v>
      </c>
      <c r="D82" t="s">
        <v>1206</v>
      </c>
      <c r="E82" t="s">
        <v>1204</v>
      </c>
      <c r="F82" t="s">
        <v>1205</v>
      </c>
    </row>
    <row r="83" spans="1:6">
      <c r="A83">
        <v>1</v>
      </c>
      <c r="B83">
        <v>2602.39</v>
      </c>
      <c r="C83">
        <v>12087.09</v>
      </c>
      <c r="D83">
        <v>5085.53</v>
      </c>
      <c r="E83">
        <v>1520.47</v>
      </c>
      <c r="F83">
        <v>973.65</v>
      </c>
    </row>
    <row r="84" spans="1:6">
      <c r="A84">
        <v>2</v>
      </c>
      <c r="B84">
        <v>1079.9100000000001</v>
      </c>
      <c r="C84">
        <v>5721.39</v>
      </c>
      <c r="D84">
        <v>1430.8</v>
      </c>
      <c r="E84">
        <v>873.84</v>
      </c>
      <c r="F84">
        <v>126.22</v>
      </c>
    </row>
    <row r="85" spans="1:6">
      <c r="A85">
        <v>3</v>
      </c>
      <c r="B85">
        <v>2398.7399999999998</v>
      </c>
      <c r="C85">
        <v>8437.43</v>
      </c>
      <c r="D85">
        <v>3240.15</v>
      </c>
      <c r="E85">
        <v>1828.9</v>
      </c>
      <c r="F85">
        <v>552.41999999999996</v>
      </c>
    </row>
    <row r="86" spans="1:6">
      <c r="A86">
        <v>4</v>
      </c>
      <c r="B86">
        <v>514.5</v>
      </c>
      <c r="C86">
        <v>3880.25</v>
      </c>
      <c r="D86">
        <v>1204.1199999999999</v>
      </c>
      <c r="E86">
        <v>374.65</v>
      </c>
      <c r="F86">
        <v>103.2</v>
      </c>
    </row>
    <row r="87" spans="1:6">
      <c r="A87">
        <v>5</v>
      </c>
      <c r="B87">
        <v>1704.36</v>
      </c>
      <c r="C87">
        <v>16792.16</v>
      </c>
      <c r="D87">
        <v>1345.87</v>
      </c>
      <c r="E87">
        <v>1613.1</v>
      </c>
      <c r="F87">
        <v>106.15</v>
      </c>
    </row>
    <row r="88" spans="1:6">
      <c r="A88">
        <v>6</v>
      </c>
      <c r="B88">
        <v>840.04</v>
      </c>
      <c r="C88">
        <v>9458.4</v>
      </c>
      <c r="D88">
        <v>1004.6</v>
      </c>
      <c r="E88">
        <v>654.66</v>
      </c>
      <c r="F88">
        <v>174.39</v>
      </c>
    </row>
    <row r="89" spans="1:6">
      <c r="A89">
        <v>7</v>
      </c>
      <c r="B89">
        <v>132.44999999999999</v>
      </c>
      <c r="C89">
        <v>4770.0200000000004</v>
      </c>
      <c r="D89">
        <v>1878.12</v>
      </c>
      <c r="E89">
        <v>130.02000000000001</v>
      </c>
      <c r="F89">
        <v>9.61</v>
      </c>
    </row>
    <row r="90" spans="1:6">
      <c r="A90">
        <v>8</v>
      </c>
      <c r="B90">
        <v>3558.82</v>
      </c>
      <c r="C90">
        <v>19393.7</v>
      </c>
      <c r="D90">
        <v>6111.46</v>
      </c>
      <c r="E90">
        <v>3069.36</v>
      </c>
      <c r="F90">
        <v>363.35</v>
      </c>
    </row>
    <row r="91" spans="1:6">
      <c r="A91">
        <v>9</v>
      </c>
      <c r="B91">
        <v>1883.72</v>
      </c>
      <c r="C91">
        <v>8272.76</v>
      </c>
      <c r="D91">
        <v>2457.58</v>
      </c>
      <c r="E91">
        <v>1291.5</v>
      </c>
      <c r="F91">
        <v>436.44</v>
      </c>
    </row>
    <row r="92" spans="1:6">
      <c r="A92">
        <v>10</v>
      </c>
      <c r="B92">
        <v>703.04</v>
      </c>
      <c r="C92">
        <v>9182.83</v>
      </c>
      <c r="D92">
        <v>3876.23</v>
      </c>
      <c r="E92">
        <v>669.56</v>
      </c>
      <c r="F92">
        <v>145.55000000000001</v>
      </c>
    </row>
    <row r="93" spans="1:6">
      <c r="A93">
        <v>11</v>
      </c>
      <c r="B93">
        <v>2909.12</v>
      </c>
      <c r="C93">
        <v>11415.21</v>
      </c>
      <c r="D93">
        <v>4201.13</v>
      </c>
      <c r="E93">
        <v>1984.59</v>
      </c>
      <c r="F93">
        <v>883.76</v>
      </c>
    </row>
    <row r="94" spans="1:6">
      <c r="A94">
        <v>12</v>
      </c>
      <c r="B94">
        <v>197.79</v>
      </c>
      <c r="C94">
        <v>14803.45</v>
      </c>
      <c r="D94">
        <v>4370.55</v>
      </c>
      <c r="E94">
        <v>1736.58</v>
      </c>
      <c r="F94">
        <v>339.69</v>
      </c>
    </row>
    <row r="95" spans="1:6">
      <c r="A95">
        <v>13</v>
      </c>
      <c r="B95">
        <v>2917.15</v>
      </c>
      <c r="C95">
        <v>9732.5</v>
      </c>
      <c r="D95">
        <v>3518.05</v>
      </c>
      <c r="E95">
        <v>2439.5100000000002</v>
      </c>
      <c r="F95" s="26">
        <v>264.38</v>
      </c>
    </row>
    <row r="96" spans="1:6">
      <c r="A96">
        <v>14</v>
      </c>
      <c r="B96">
        <v>2312.2399999999998</v>
      </c>
      <c r="C96">
        <v>9641.1299999999992</v>
      </c>
      <c r="D96">
        <v>2479.7600000000002</v>
      </c>
      <c r="E96">
        <v>1791.93</v>
      </c>
      <c r="F96">
        <v>649.28</v>
      </c>
    </row>
    <row r="97" spans="1:6">
      <c r="A97">
        <v>15</v>
      </c>
      <c r="B97">
        <v>2837.4</v>
      </c>
      <c r="C97">
        <v>12574.87</v>
      </c>
      <c r="D97">
        <v>3536.85</v>
      </c>
      <c r="E97">
        <v>2160.88</v>
      </c>
      <c r="F97">
        <v>632.16999999999996</v>
      </c>
    </row>
    <row r="98" spans="1:6">
      <c r="A98">
        <v>16</v>
      </c>
      <c r="B98">
        <v>1900.4</v>
      </c>
      <c r="C98">
        <v>17688.91</v>
      </c>
      <c r="D98">
        <v>5371.45</v>
      </c>
      <c r="E98">
        <v>1636.03</v>
      </c>
      <c r="F98">
        <v>273.77999999999997</v>
      </c>
    </row>
    <row r="99" spans="1:6">
      <c r="A99">
        <v>17</v>
      </c>
      <c r="B99">
        <v>2348.04</v>
      </c>
      <c r="C99">
        <v>8542.32</v>
      </c>
      <c r="D99">
        <v>1170.96</v>
      </c>
      <c r="E99">
        <v>2258.58</v>
      </c>
      <c r="F99">
        <v>379.4</v>
      </c>
    </row>
    <row r="100" spans="1:6">
      <c r="A100">
        <v>18</v>
      </c>
      <c r="B100">
        <v>1112.76</v>
      </c>
      <c r="C100">
        <v>3278.28</v>
      </c>
      <c r="D100">
        <v>1421.92</v>
      </c>
      <c r="E100">
        <v>988.02</v>
      </c>
      <c r="F100">
        <v>114.07</v>
      </c>
    </row>
    <row r="101" spans="1:6">
      <c r="A101">
        <v>19</v>
      </c>
      <c r="B101">
        <v>189.7</v>
      </c>
      <c r="C101">
        <v>3778.63</v>
      </c>
      <c r="D101">
        <v>1257.8399999999999</v>
      </c>
      <c r="E101">
        <v>186.53</v>
      </c>
      <c r="F101">
        <v>0</v>
      </c>
    </row>
    <row r="102" spans="1:6">
      <c r="A102">
        <v>20</v>
      </c>
      <c r="B102">
        <v>1328.87</v>
      </c>
      <c r="C102">
        <v>6457.81</v>
      </c>
      <c r="D102">
        <v>1968.96</v>
      </c>
      <c r="E102">
        <v>923.27</v>
      </c>
      <c r="F102">
        <v>514.6</v>
      </c>
    </row>
    <row r="103" spans="1:6">
      <c r="A103">
        <v>21</v>
      </c>
      <c r="B103">
        <v>2236.4</v>
      </c>
      <c r="C103">
        <v>11036.12</v>
      </c>
      <c r="D103">
        <v>2280.87</v>
      </c>
      <c r="E103">
        <v>2129.7199999999998</v>
      </c>
      <c r="F103">
        <v>229.51</v>
      </c>
    </row>
    <row r="104" spans="1:6">
      <c r="A104">
        <v>22</v>
      </c>
      <c r="B104">
        <v>1388.33</v>
      </c>
      <c r="C104">
        <v>10802.22</v>
      </c>
      <c r="D104">
        <v>1126.81</v>
      </c>
      <c r="E104">
        <v>1269.4000000000001</v>
      </c>
      <c r="F104">
        <v>357.01</v>
      </c>
    </row>
    <row r="105" spans="1:6">
      <c r="A105">
        <v>23</v>
      </c>
      <c r="B105">
        <v>4451.57</v>
      </c>
      <c r="C105">
        <v>16544.990000000002</v>
      </c>
      <c r="D105">
        <v>5135.17</v>
      </c>
      <c r="E105">
        <v>3161.25</v>
      </c>
      <c r="F105">
        <v>1348.09</v>
      </c>
    </row>
    <row r="106" spans="1:6">
      <c r="A106">
        <v>24</v>
      </c>
      <c r="B106">
        <v>480.91</v>
      </c>
      <c r="C106">
        <v>9225.7099999999991</v>
      </c>
      <c r="D106">
        <v>2175.14</v>
      </c>
      <c r="E106">
        <v>458.52</v>
      </c>
      <c r="F106">
        <v>63.16</v>
      </c>
    </row>
    <row r="107" spans="1:6">
      <c r="A107">
        <v>25</v>
      </c>
      <c r="B107">
        <v>520.63</v>
      </c>
      <c r="C107">
        <v>6719.65</v>
      </c>
      <c r="D107">
        <v>470.88</v>
      </c>
      <c r="E107">
        <v>457.46</v>
      </c>
      <c r="F107">
        <v>67.709999999999994</v>
      </c>
    </row>
    <row r="108" spans="1:6">
      <c r="A108">
        <v>26</v>
      </c>
      <c r="B108">
        <v>1737.85</v>
      </c>
      <c r="C108">
        <v>10626.4</v>
      </c>
      <c r="D108">
        <v>2119.2600000000002</v>
      </c>
      <c r="E108">
        <v>1661.27</v>
      </c>
      <c r="F108">
        <v>161.08000000000001</v>
      </c>
    </row>
    <row r="109" spans="1:6">
      <c r="A109">
        <v>27</v>
      </c>
      <c r="B109">
        <v>1273.31</v>
      </c>
      <c r="C109">
        <v>11175.44</v>
      </c>
      <c r="D109">
        <v>2293.75</v>
      </c>
      <c r="E109">
        <v>1127.8599999999999</v>
      </c>
      <c r="F109">
        <v>141.96</v>
      </c>
    </row>
    <row r="111" spans="1:6">
      <c r="B111">
        <f>SUM(B83:B109)</f>
        <v>45560.44</v>
      </c>
      <c r="C111">
        <f>SUM(C83:C109)</f>
        <v>272039.67</v>
      </c>
      <c r="D111">
        <f>SUM(D83:D109)</f>
        <v>72533.81</v>
      </c>
      <c r="E111">
        <f>SUM(E83:E109)</f>
        <v>38397.459999999992</v>
      </c>
      <c r="F111">
        <f>SUM(F83:F109)</f>
        <v>9410.6299999999974</v>
      </c>
    </row>
    <row r="113" spans="1:2">
      <c r="A113" t="s">
        <v>1195</v>
      </c>
      <c r="B113">
        <f>C111/D111</f>
        <v>3.750522273681749</v>
      </c>
    </row>
    <row r="114" spans="1:2">
      <c r="A114" t="s">
        <v>1196</v>
      </c>
      <c r="B114">
        <f>E111/F111</f>
        <v>4.0802220467705137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F109"/>
  <sheetViews>
    <sheetView workbookViewId="0">
      <selection activeCell="J29" sqref="J29"/>
    </sheetView>
  </sheetViews>
  <sheetFormatPr baseColWidth="10" defaultRowHeight="16"/>
  <cols>
    <col min="5" max="5" width="19.1640625" customWidth="1"/>
    <col min="6" max="6" width="19.83203125" customWidth="1"/>
  </cols>
  <sheetData>
    <row r="1" spans="1:6">
      <c r="A1" s="70" t="s">
        <v>1331</v>
      </c>
    </row>
    <row r="3" spans="1:6">
      <c r="A3" s="25" t="s">
        <v>1199</v>
      </c>
    </row>
    <row r="4" spans="1:6">
      <c r="A4" t="s">
        <v>1194</v>
      </c>
      <c r="B4" t="s">
        <v>1208</v>
      </c>
      <c r="C4" t="s">
        <v>1207</v>
      </c>
      <c r="D4" t="s">
        <v>1206</v>
      </c>
      <c r="E4" t="s">
        <v>1204</v>
      </c>
      <c r="F4" t="s">
        <v>1205</v>
      </c>
    </row>
    <row r="5" spans="1:6">
      <c r="A5">
        <v>1</v>
      </c>
      <c r="B5">
        <v>3718.7</v>
      </c>
      <c r="C5">
        <v>11663.8</v>
      </c>
      <c r="D5">
        <v>4166.59</v>
      </c>
      <c r="E5">
        <v>3031.65</v>
      </c>
      <c r="F5">
        <v>780</v>
      </c>
    </row>
    <row r="6" spans="1:6">
      <c r="A6">
        <v>2</v>
      </c>
      <c r="B6">
        <v>818.07</v>
      </c>
      <c r="C6">
        <v>1774.29</v>
      </c>
      <c r="D6">
        <v>549.99</v>
      </c>
      <c r="E6">
        <v>703.99</v>
      </c>
      <c r="F6">
        <v>93.58</v>
      </c>
    </row>
    <row r="7" spans="1:6">
      <c r="A7">
        <v>3</v>
      </c>
      <c r="B7">
        <v>132.03</v>
      </c>
      <c r="C7">
        <v>549.99</v>
      </c>
      <c r="D7">
        <v>866.97</v>
      </c>
      <c r="E7">
        <v>61.37</v>
      </c>
      <c r="F7">
        <v>80.489999999999995</v>
      </c>
    </row>
    <row r="8" spans="1:6">
      <c r="A8">
        <v>4</v>
      </c>
      <c r="B8">
        <v>1642.68</v>
      </c>
      <c r="C8">
        <v>3123.96</v>
      </c>
      <c r="D8">
        <v>1226.6199999999999</v>
      </c>
      <c r="E8">
        <v>1488.78</v>
      </c>
      <c r="F8">
        <v>330.61</v>
      </c>
    </row>
    <row r="9" spans="1:6">
      <c r="A9">
        <v>5</v>
      </c>
      <c r="B9">
        <v>2587.81</v>
      </c>
      <c r="C9">
        <v>11711.38</v>
      </c>
      <c r="D9">
        <v>3784.65</v>
      </c>
      <c r="E9">
        <v>2031.49</v>
      </c>
      <c r="F9">
        <v>720.28</v>
      </c>
    </row>
    <row r="10" spans="1:6">
      <c r="A10">
        <v>6</v>
      </c>
      <c r="B10">
        <v>2664.81</v>
      </c>
      <c r="C10">
        <v>5595.17</v>
      </c>
      <c r="D10">
        <v>1167.9000000000001</v>
      </c>
      <c r="E10">
        <v>2349.31</v>
      </c>
      <c r="F10">
        <v>175.76</v>
      </c>
    </row>
    <row r="11" spans="1:6">
      <c r="A11">
        <v>7</v>
      </c>
      <c r="B11">
        <v>459.36</v>
      </c>
      <c r="C11">
        <v>565.62</v>
      </c>
      <c r="D11">
        <v>626.04</v>
      </c>
      <c r="E11">
        <v>386.06</v>
      </c>
      <c r="F11">
        <v>179.88</v>
      </c>
    </row>
    <row r="12" spans="1:6">
      <c r="A12">
        <v>8</v>
      </c>
      <c r="B12">
        <v>1041.46</v>
      </c>
      <c r="C12">
        <v>3182.59</v>
      </c>
      <c r="D12">
        <v>937.95</v>
      </c>
      <c r="E12">
        <v>826.52</v>
      </c>
      <c r="F12">
        <v>97.17</v>
      </c>
    </row>
    <row r="13" spans="1:6">
      <c r="A13">
        <v>9</v>
      </c>
      <c r="B13">
        <v>443.73</v>
      </c>
      <c r="C13">
        <v>1222.6099999999999</v>
      </c>
      <c r="D13">
        <v>582.63</v>
      </c>
      <c r="E13">
        <v>332.51</v>
      </c>
      <c r="F13">
        <v>186.11</v>
      </c>
    </row>
    <row r="14" spans="1:6">
      <c r="A14">
        <v>10</v>
      </c>
      <c r="B14">
        <v>613.79</v>
      </c>
      <c r="C14">
        <v>1103.46</v>
      </c>
      <c r="D14">
        <v>877.95</v>
      </c>
      <c r="E14">
        <v>222.66</v>
      </c>
      <c r="F14">
        <v>300.39999999999998</v>
      </c>
    </row>
    <row r="15" spans="1:6">
      <c r="A15">
        <v>11</v>
      </c>
      <c r="B15">
        <v>359.12</v>
      </c>
      <c r="C15">
        <v>1443.15</v>
      </c>
      <c r="D15">
        <v>369.79</v>
      </c>
      <c r="E15">
        <v>341.38</v>
      </c>
      <c r="F15">
        <v>16.899999999999999</v>
      </c>
    </row>
    <row r="16" spans="1:6">
      <c r="A16">
        <v>12</v>
      </c>
      <c r="B16">
        <v>684.03</v>
      </c>
      <c r="C16">
        <v>967.31</v>
      </c>
      <c r="D16">
        <v>606.91999999999996</v>
      </c>
      <c r="E16">
        <v>484.71</v>
      </c>
      <c r="F16">
        <v>183.47</v>
      </c>
    </row>
    <row r="17" spans="1:6">
      <c r="A17">
        <v>13</v>
      </c>
      <c r="B17">
        <v>2681.82</v>
      </c>
      <c r="C17">
        <v>8600.51</v>
      </c>
      <c r="D17">
        <v>3901.79</v>
      </c>
      <c r="E17">
        <v>2067.19</v>
      </c>
      <c r="F17">
        <v>677.8</v>
      </c>
    </row>
    <row r="18" spans="1:6">
      <c r="A18">
        <v>14</v>
      </c>
      <c r="B18">
        <v>155.80000000000001</v>
      </c>
      <c r="C18">
        <v>1690.84</v>
      </c>
      <c r="D18">
        <v>1011.57</v>
      </c>
      <c r="E18">
        <v>155.80000000000001</v>
      </c>
      <c r="F18">
        <v>60.4</v>
      </c>
    </row>
    <row r="19" spans="1:6">
      <c r="A19">
        <v>15</v>
      </c>
      <c r="B19">
        <v>1404.28</v>
      </c>
      <c r="C19">
        <v>14565.9</v>
      </c>
      <c r="D19">
        <v>677.8</v>
      </c>
      <c r="E19">
        <v>994.35</v>
      </c>
      <c r="F19">
        <v>38.340000000000003</v>
      </c>
    </row>
    <row r="20" spans="1:6">
      <c r="A20">
        <v>16</v>
      </c>
      <c r="B20">
        <v>625.83000000000004</v>
      </c>
      <c r="C20">
        <v>3840.95</v>
      </c>
      <c r="D20">
        <v>368.84</v>
      </c>
      <c r="E20">
        <v>318.77999999999997</v>
      </c>
      <c r="F20">
        <v>25.03</v>
      </c>
    </row>
    <row r="21" spans="1:6">
      <c r="A21">
        <v>17</v>
      </c>
      <c r="B21">
        <v>2059.79</v>
      </c>
      <c r="C21">
        <v>5359.73</v>
      </c>
      <c r="D21">
        <v>3391.94</v>
      </c>
      <c r="E21">
        <v>1686.3</v>
      </c>
      <c r="F21">
        <v>562.03</v>
      </c>
    </row>
    <row r="22" spans="1:6">
      <c r="A22">
        <v>18</v>
      </c>
      <c r="B22">
        <v>1212.3599999999999</v>
      </c>
      <c r="C22">
        <v>3556.6</v>
      </c>
      <c r="D22">
        <v>1586.38</v>
      </c>
      <c r="E22">
        <v>1045.05</v>
      </c>
      <c r="F22">
        <v>119.99</v>
      </c>
    </row>
    <row r="23" spans="1:6">
      <c r="A23">
        <v>19</v>
      </c>
      <c r="B23">
        <v>325.14999999999998</v>
      </c>
      <c r="C23">
        <v>1561.14</v>
      </c>
      <c r="D23">
        <v>539.32000000000005</v>
      </c>
      <c r="E23">
        <v>320.14999999999998</v>
      </c>
      <c r="F23">
        <v>37.29</v>
      </c>
    </row>
    <row r="24" spans="1:6">
      <c r="A24">
        <v>20</v>
      </c>
      <c r="B24">
        <v>2352.06</v>
      </c>
      <c r="C24">
        <v>8443.56</v>
      </c>
      <c r="D24">
        <v>5815.4</v>
      </c>
      <c r="E24">
        <v>1359.5</v>
      </c>
      <c r="F24">
        <v>786.06</v>
      </c>
    </row>
    <row r="25" spans="1:6">
      <c r="A25">
        <v>21</v>
      </c>
      <c r="B25">
        <v>720.47</v>
      </c>
      <c r="C25">
        <v>3078.12</v>
      </c>
      <c r="D25">
        <v>84.5</v>
      </c>
      <c r="E25">
        <v>573.86</v>
      </c>
      <c r="F25">
        <v>69.5</v>
      </c>
    </row>
    <row r="26" spans="1:6">
      <c r="A26">
        <v>22</v>
      </c>
      <c r="B26">
        <v>199.74</v>
      </c>
      <c r="C26">
        <v>1235.71</v>
      </c>
      <c r="D26">
        <v>248.22</v>
      </c>
      <c r="E26">
        <v>199.74</v>
      </c>
      <c r="F26">
        <v>23.98</v>
      </c>
    </row>
    <row r="27" spans="1:6">
      <c r="A27">
        <v>23</v>
      </c>
      <c r="B27">
        <v>1607.4</v>
      </c>
      <c r="C27">
        <v>4259.43</v>
      </c>
      <c r="D27">
        <v>290.57</v>
      </c>
      <c r="E27">
        <v>1382.95</v>
      </c>
      <c r="F27">
        <v>23.34</v>
      </c>
    </row>
    <row r="28" spans="1:6">
      <c r="A28">
        <v>24</v>
      </c>
      <c r="B28">
        <v>447.32</v>
      </c>
      <c r="C28">
        <v>1724.12</v>
      </c>
      <c r="D28">
        <v>467.81</v>
      </c>
      <c r="E28">
        <v>414.26</v>
      </c>
      <c r="F28">
        <v>47.95</v>
      </c>
    </row>
    <row r="29" spans="1:6">
      <c r="A29">
        <v>25</v>
      </c>
      <c r="B29">
        <v>1246.8</v>
      </c>
      <c r="C29">
        <v>3404.4</v>
      </c>
      <c r="D29">
        <v>1251.55</v>
      </c>
      <c r="E29">
        <v>932.56</v>
      </c>
      <c r="F29">
        <v>335.89</v>
      </c>
    </row>
    <row r="30" spans="1:6">
      <c r="A30">
        <v>26</v>
      </c>
      <c r="B30">
        <v>343.49</v>
      </c>
      <c r="C30">
        <v>2065.5</v>
      </c>
      <c r="D30">
        <v>72.88</v>
      </c>
      <c r="E30">
        <v>335.46</v>
      </c>
      <c r="F30">
        <v>3.8</v>
      </c>
    </row>
    <row r="31" spans="1:6">
      <c r="A31">
        <v>27</v>
      </c>
      <c r="B31">
        <v>119.04</v>
      </c>
      <c r="C31">
        <v>1014.74</v>
      </c>
      <c r="D31">
        <v>77.53</v>
      </c>
      <c r="E31">
        <v>111.43</v>
      </c>
      <c r="F31">
        <v>0</v>
      </c>
    </row>
    <row r="32" spans="1:6">
      <c r="A32">
        <v>28</v>
      </c>
      <c r="B32">
        <v>89.68</v>
      </c>
      <c r="C32">
        <v>519.04</v>
      </c>
      <c r="D32">
        <v>18.59</v>
      </c>
      <c r="E32">
        <v>70.45</v>
      </c>
      <c r="F32">
        <v>0</v>
      </c>
    </row>
    <row r="33" spans="1:6">
      <c r="A33">
        <v>29</v>
      </c>
      <c r="B33">
        <v>236.81</v>
      </c>
      <c r="C33">
        <v>481.86</v>
      </c>
      <c r="D33">
        <v>37.71</v>
      </c>
      <c r="E33">
        <v>224.88</v>
      </c>
      <c r="F33">
        <v>21.02</v>
      </c>
    </row>
    <row r="35" spans="1:6">
      <c r="B35">
        <f>SUM(B5:B33)</f>
        <v>30993.430000000011</v>
      </c>
      <c r="C35">
        <f>SUM(C5:C33)</f>
        <v>108305.48</v>
      </c>
      <c r="D35">
        <f>SUM(D5:D33)</f>
        <v>35606.399999999994</v>
      </c>
      <c r="E35">
        <f>SUM(E5:E33)</f>
        <v>24453.140000000003</v>
      </c>
      <c r="F35">
        <f>SUM(F5:F33)</f>
        <v>5977.0700000000006</v>
      </c>
    </row>
    <row r="37" spans="1:6">
      <c r="A37" t="s">
        <v>1195</v>
      </c>
      <c r="B37">
        <f>C35/D35</f>
        <v>3.0417419340343312</v>
      </c>
    </row>
    <row r="38" spans="1:6">
      <c r="A38" t="s">
        <v>1196</v>
      </c>
      <c r="B38">
        <f>E35/F35</f>
        <v>4.0911583769305029</v>
      </c>
    </row>
    <row r="41" spans="1:6">
      <c r="A41" s="25" t="s">
        <v>1200</v>
      </c>
    </row>
    <row r="42" spans="1:6">
      <c r="A42" t="s">
        <v>1194</v>
      </c>
      <c r="B42" t="s">
        <v>1208</v>
      </c>
      <c r="C42" t="s">
        <v>1207</v>
      </c>
      <c r="D42" t="s">
        <v>1206</v>
      </c>
      <c r="E42" t="s">
        <v>1204</v>
      </c>
      <c r="F42" t="s">
        <v>1205</v>
      </c>
    </row>
    <row r="43" spans="1:6">
      <c r="A43">
        <v>1</v>
      </c>
      <c r="B43">
        <v>969.95</v>
      </c>
      <c r="C43">
        <v>3180.79</v>
      </c>
      <c r="D43">
        <v>653.08000000000004</v>
      </c>
      <c r="E43">
        <v>796.31</v>
      </c>
      <c r="F43">
        <v>76.680000000000007</v>
      </c>
    </row>
    <row r="44" spans="1:6">
      <c r="A44">
        <v>2</v>
      </c>
      <c r="B44">
        <v>1033.01</v>
      </c>
      <c r="C44">
        <v>2048.4899999999998</v>
      </c>
      <c r="D44">
        <v>1196.6300000000001</v>
      </c>
      <c r="E44">
        <v>652.02</v>
      </c>
      <c r="F44">
        <v>372.54</v>
      </c>
    </row>
    <row r="45" spans="1:6">
      <c r="A45">
        <v>3</v>
      </c>
      <c r="B45">
        <v>636.28</v>
      </c>
      <c r="C45">
        <v>1535.79</v>
      </c>
      <c r="D45">
        <v>294.48</v>
      </c>
      <c r="E45">
        <v>544.39</v>
      </c>
      <c r="F45">
        <v>150.19999999999999</v>
      </c>
    </row>
    <row r="46" spans="1:6">
      <c r="A46">
        <v>4</v>
      </c>
      <c r="B46">
        <v>790.39</v>
      </c>
      <c r="C46">
        <v>3135.37</v>
      </c>
      <c r="D46">
        <v>1143.3900000000001</v>
      </c>
      <c r="E46">
        <v>520.84</v>
      </c>
      <c r="F46">
        <v>204.28</v>
      </c>
    </row>
    <row r="47" spans="1:6">
      <c r="A47">
        <v>5</v>
      </c>
      <c r="B47">
        <v>677.8</v>
      </c>
      <c r="C47">
        <v>3597.8</v>
      </c>
      <c r="D47">
        <v>1124.9100000000001</v>
      </c>
      <c r="E47">
        <v>5066.47</v>
      </c>
      <c r="F47">
        <v>172.49</v>
      </c>
    </row>
    <row r="48" spans="1:6">
      <c r="A48">
        <v>6</v>
      </c>
      <c r="B48">
        <v>554</v>
      </c>
      <c r="C48">
        <v>3228.53</v>
      </c>
      <c r="D48">
        <v>453.13</v>
      </c>
      <c r="E48">
        <v>531.4</v>
      </c>
      <c r="F48">
        <v>21.86</v>
      </c>
    </row>
    <row r="49" spans="1:6">
      <c r="A49">
        <v>7</v>
      </c>
      <c r="B49">
        <v>2255.73</v>
      </c>
      <c r="C49">
        <v>5069.37</v>
      </c>
      <c r="D49">
        <v>1707.22</v>
      </c>
      <c r="E49">
        <v>1630.64</v>
      </c>
      <c r="F49">
        <v>402.11</v>
      </c>
    </row>
    <row r="50" spans="1:6">
      <c r="A50">
        <v>8</v>
      </c>
      <c r="B50">
        <v>891.47</v>
      </c>
      <c r="C50">
        <v>1969.69</v>
      </c>
      <c r="D50">
        <v>433.59</v>
      </c>
      <c r="E50">
        <v>801.9</v>
      </c>
      <c r="F50">
        <v>39.29</v>
      </c>
    </row>
    <row r="51" spans="1:6">
      <c r="A51">
        <v>9</v>
      </c>
      <c r="B51">
        <v>543.23</v>
      </c>
      <c r="C51">
        <v>1572.33</v>
      </c>
      <c r="D51">
        <v>220.65</v>
      </c>
      <c r="E51">
        <v>368.63</v>
      </c>
      <c r="F51">
        <v>153.58000000000001</v>
      </c>
    </row>
    <row r="52" spans="1:6">
      <c r="A52">
        <v>10</v>
      </c>
      <c r="B52">
        <v>2068.67</v>
      </c>
      <c r="C52">
        <v>3330.04</v>
      </c>
      <c r="D52">
        <v>1928.92</v>
      </c>
      <c r="E52">
        <v>1568.74</v>
      </c>
      <c r="F52">
        <v>460.63</v>
      </c>
    </row>
    <row r="53" spans="1:6">
      <c r="A53">
        <v>11</v>
      </c>
      <c r="B53">
        <v>1321.69</v>
      </c>
      <c r="C53">
        <v>1939.7</v>
      </c>
      <c r="D53">
        <v>1443.89</v>
      </c>
      <c r="E53">
        <v>1020.44</v>
      </c>
      <c r="F53">
        <v>373.17</v>
      </c>
    </row>
    <row r="54" spans="1:6">
      <c r="A54">
        <v>12</v>
      </c>
      <c r="B54">
        <v>1230.43</v>
      </c>
      <c r="C54">
        <v>1818.12</v>
      </c>
      <c r="D54">
        <v>767.05</v>
      </c>
      <c r="E54">
        <v>889.36</v>
      </c>
      <c r="F54">
        <v>442.25</v>
      </c>
    </row>
    <row r="55" spans="1:6">
      <c r="A55">
        <v>13</v>
      </c>
      <c r="B55">
        <v>1505.37</v>
      </c>
      <c r="C55">
        <v>3837.78</v>
      </c>
      <c r="D55">
        <v>364.19</v>
      </c>
      <c r="E55">
        <v>957.81</v>
      </c>
      <c r="F55">
        <v>15.21</v>
      </c>
    </row>
    <row r="56" spans="1:6">
      <c r="A56">
        <v>14</v>
      </c>
      <c r="B56">
        <v>299.45</v>
      </c>
      <c r="C56">
        <v>4802.13</v>
      </c>
      <c r="D56">
        <v>144.38999999999999</v>
      </c>
      <c r="E56">
        <v>211.36</v>
      </c>
      <c r="F56">
        <v>0</v>
      </c>
    </row>
    <row r="57" spans="1:6">
      <c r="A57">
        <v>15</v>
      </c>
      <c r="B57">
        <v>735.15</v>
      </c>
      <c r="C57">
        <v>5396.38</v>
      </c>
      <c r="D57">
        <v>937.74</v>
      </c>
      <c r="E57">
        <v>704.84</v>
      </c>
      <c r="F57">
        <v>160.97</v>
      </c>
    </row>
    <row r="58" spans="1:6">
      <c r="A58">
        <v>16</v>
      </c>
      <c r="B58">
        <v>2156.33</v>
      </c>
      <c r="C58">
        <v>6721.34</v>
      </c>
      <c r="D58">
        <v>2065.0700000000002</v>
      </c>
      <c r="E58">
        <v>2028.53</v>
      </c>
      <c r="F58">
        <v>586.64</v>
      </c>
    </row>
    <row r="59" spans="1:6">
      <c r="A59">
        <v>17</v>
      </c>
      <c r="B59">
        <v>3092.59</v>
      </c>
      <c r="C59">
        <v>4216.4399999999996</v>
      </c>
      <c r="D59">
        <v>748.56</v>
      </c>
      <c r="E59">
        <v>2590.98</v>
      </c>
      <c r="F59">
        <v>350.78</v>
      </c>
    </row>
    <row r="60" spans="1:6">
      <c r="A60">
        <v>18</v>
      </c>
      <c r="B60">
        <v>1905.69</v>
      </c>
      <c r="C60">
        <v>3801.23</v>
      </c>
      <c r="D60">
        <v>1770.38</v>
      </c>
      <c r="E60">
        <v>1581.42</v>
      </c>
      <c r="F60">
        <v>643.04</v>
      </c>
    </row>
    <row r="61" spans="1:6">
      <c r="A61">
        <v>19</v>
      </c>
      <c r="B61">
        <v>1419.49</v>
      </c>
      <c r="C61">
        <v>4015.97</v>
      </c>
      <c r="D61">
        <v>1603.28</v>
      </c>
      <c r="E61">
        <v>1236.76</v>
      </c>
      <c r="F61">
        <v>630.48</v>
      </c>
    </row>
    <row r="62" spans="1:6">
      <c r="A62">
        <v>20</v>
      </c>
      <c r="B62">
        <v>1694.12</v>
      </c>
      <c r="C62">
        <v>4647.29</v>
      </c>
      <c r="D62">
        <v>1484.77</v>
      </c>
      <c r="E62">
        <v>1434.39</v>
      </c>
      <c r="F62">
        <v>524.11</v>
      </c>
    </row>
    <row r="63" spans="1:6">
      <c r="A63">
        <v>21</v>
      </c>
      <c r="B63">
        <v>1198.8399999999999</v>
      </c>
      <c r="C63">
        <v>2552.5300000000002</v>
      </c>
      <c r="D63">
        <v>1169.9000000000001</v>
      </c>
      <c r="E63">
        <v>1150.3599999999999</v>
      </c>
      <c r="F63">
        <v>564.66999999999996</v>
      </c>
    </row>
    <row r="64" spans="1:6">
      <c r="A64">
        <v>22</v>
      </c>
      <c r="B64">
        <v>2628.37</v>
      </c>
      <c r="C64">
        <v>5288.96</v>
      </c>
      <c r="D64">
        <v>1348.41</v>
      </c>
      <c r="E64">
        <v>2503.9499999999998</v>
      </c>
      <c r="F64">
        <v>366.2</v>
      </c>
    </row>
    <row r="65" spans="1:6">
      <c r="A65">
        <v>23</v>
      </c>
      <c r="B65">
        <v>355.96</v>
      </c>
      <c r="C65">
        <v>2253.61</v>
      </c>
      <c r="D65">
        <v>1279.1199999999999</v>
      </c>
      <c r="E65">
        <v>289.62</v>
      </c>
      <c r="F65">
        <v>109</v>
      </c>
    </row>
    <row r="66" spans="1:6">
      <c r="A66">
        <v>24</v>
      </c>
      <c r="B66">
        <v>1853.08</v>
      </c>
      <c r="C66">
        <v>4815.6499999999996</v>
      </c>
      <c r="D66">
        <v>490.1</v>
      </c>
      <c r="E66">
        <v>1184.9000000000001</v>
      </c>
      <c r="F66">
        <v>97.17</v>
      </c>
    </row>
    <row r="67" spans="1:6">
      <c r="A67">
        <v>25</v>
      </c>
      <c r="B67">
        <v>5125.9799999999996</v>
      </c>
      <c r="C67">
        <v>25357.919999999998</v>
      </c>
      <c r="D67">
        <v>1245.77</v>
      </c>
      <c r="E67">
        <v>3697.19</v>
      </c>
      <c r="F67">
        <v>214.7</v>
      </c>
    </row>
    <row r="69" spans="1:6">
      <c r="B69">
        <f>SUM(B43:B67)</f>
        <v>36943.069999999992</v>
      </c>
      <c r="C69">
        <f>SUM(C43:C67)</f>
        <v>110133.25</v>
      </c>
      <c r="D69">
        <f>SUM(D43:D67)</f>
        <v>26018.619999999995</v>
      </c>
      <c r="E69">
        <f>SUM(E43:E67)</f>
        <v>33963.25</v>
      </c>
      <c r="F69">
        <f>SUM(F43:F67)</f>
        <v>7132.0499999999984</v>
      </c>
    </row>
    <row r="71" spans="1:6">
      <c r="A71" t="s">
        <v>1195</v>
      </c>
      <c r="B71">
        <f>C69/D69</f>
        <v>4.232862849759135</v>
      </c>
    </row>
    <row r="72" spans="1:6">
      <c r="A72" t="s">
        <v>1196</v>
      </c>
      <c r="B72">
        <f>E69/F69</f>
        <v>4.7620599967751218</v>
      </c>
    </row>
    <row r="76" spans="1:6">
      <c r="A76" s="25" t="s">
        <v>1201</v>
      </c>
    </row>
    <row r="77" spans="1:6">
      <c r="A77" t="s">
        <v>1194</v>
      </c>
      <c r="B77" s="22" t="s">
        <v>1208</v>
      </c>
      <c r="C77" s="22" t="s">
        <v>1207</v>
      </c>
      <c r="D77" s="22" t="s">
        <v>1206</v>
      </c>
      <c r="E77" s="22" t="s">
        <v>1204</v>
      </c>
      <c r="F77" s="22" t="s">
        <v>1205</v>
      </c>
    </row>
    <row r="78" spans="1:6">
      <c r="A78">
        <v>1</v>
      </c>
      <c r="B78">
        <v>2326.81</v>
      </c>
      <c r="C78">
        <v>10511.38</v>
      </c>
      <c r="D78">
        <v>3488.48</v>
      </c>
      <c r="E78">
        <v>1784.75</v>
      </c>
      <c r="F78">
        <v>148.30000000000001</v>
      </c>
    </row>
    <row r="79" spans="1:6">
      <c r="A79">
        <v>2</v>
      </c>
      <c r="B79">
        <v>800.85</v>
      </c>
      <c r="C79">
        <v>5409.9</v>
      </c>
      <c r="D79">
        <v>1525.54</v>
      </c>
      <c r="E79">
        <v>708.32</v>
      </c>
      <c r="F79">
        <v>74.25</v>
      </c>
    </row>
    <row r="80" spans="1:6">
      <c r="A80">
        <v>3</v>
      </c>
      <c r="B80">
        <v>1338.48</v>
      </c>
      <c r="C80">
        <v>5234.67</v>
      </c>
      <c r="D80">
        <v>1478.22</v>
      </c>
      <c r="E80">
        <v>1067.3399999999999</v>
      </c>
      <c r="F80">
        <v>165.09</v>
      </c>
    </row>
    <row r="81" spans="1:6">
      <c r="A81">
        <v>4</v>
      </c>
      <c r="B81">
        <v>434.86</v>
      </c>
      <c r="C81">
        <v>3410.21</v>
      </c>
      <c r="D81">
        <v>642.83000000000004</v>
      </c>
      <c r="E81">
        <v>410.04</v>
      </c>
      <c r="F81">
        <v>108.37</v>
      </c>
    </row>
    <row r="82" spans="1:6">
      <c r="A82">
        <v>5</v>
      </c>
      <c r="B82">
        <v>770.11</v>
      </c>
      <c r="C82">
        <v>2803.6</v>
      </c>
      <c r="D82">
        <v>1777.14</v>
      </c>
      <c r="E82">
        <v>525.38</v>
      </c>
      <c r="F82">
        <v>145.97</v>
      </c>
    </row>
    <row r="83" spans="1:6">
      <c r="A83">
        <v>6</v>
      </c>
      <c r="B83">
        <v>926.86</v>
      </c>
      <c r="C83">
        <v>2970.81</v>
      </c>
      <c r="D83">
        <v>717.51</v>
      </c>
      <c r="E83">
        <v>777.82</v>
      </c>
      <c r="F83">
        <v>188.33</v>
      </c>
    </row>
    <row r="84" spans="1:6">
      <c r="A84">
        <v>7</v>
      </c>
      <c r="B84">
        <v>1002.8</v>
      </c>
      <c r="C84">
        <v>4650.99</v>
      </c>
      <c r="D84">
        <v>2027.58</v>
      </c>
      <c r="E84">
        <v>671.67</v>
      </c>
      <c r="F84">
        <v>373.28</v>
      </c>
    </row>
    <row r="85" spans="1:6">
      <c r="A85">
        <v>8</v>
      </c>
      <c r="B85">
        <v>859.47</v>
      </c>
      <c r="C85">
        <v>5797.65</v>
      </c>
      <c r="D85">
        <v>1876.96</v>
      </c>
      <c r="E85">
        <v>541.54</v>
      </c>
      <c r="F85">
        <v>247.06</v>
      </c>
    </row>
    <row r="86" spans="1:6">
      <c r="A86">
        <v>9</v>
      </c>
      <c r="B86">
        <v>801.27</v>
      </c>
      <c r="C86">
        <v>9399.36</v>
      </c>
      <c r="D86">
        <v>1298.6600000000001</v>
      </c>
      <c r="E86">
        <v>760.18</v>
      </c>
      <c r="F86">
        <v>40.450000000000003</v>
      </c>
    </row>
    <row r="87" spans="1:6">
      <c r="A87">
        <v>10</v>
      </c>
      <c r="B87">
        <v>1404.07</v>
      </c>
      <c r="C87">
        <v>5817.09</v>
      </c>
      <c r="D87">
        <v>1593.56</v>
      </c>
      <c r="E87">
        <v>1142.76</v>
      </c>
      <c r="F87">
        <v>174.18</v>
      </c>
    </row>
    <row r="88" spans="1:6">
      <c r="A88">
        <v>11</v>
      </c>
      <c r="B88">
        <v>656.04</v>
      </c>
      <c r="C88">
        <v>10142.11</v>
      </c>
      <c r="D88">
        <v>998.26</v>
      </c>
      <c r="E88">
        <v>450.49</v>
      </c>
      <c r="F88">
        <v>12.99</v>
      </c>
    </row>
    <row r="89" spans="1:6">
      <c r="A89">
        <v>12</v>
      </c>
      <c r="B89">
        <v>269.33999999999997</v>
      </c>
      <c r="C89">
        <v>10679.95</v>
      </c>
      <c r="D89">
        <v>863.48</v>
      </c>
      <c r="E89">
        <v>262.48</v>
      </c>
      <c r="F89">
        <v>0.16</v>
      </c>
    </row>
    <row r="90" spans="1:6">
      <c r="A90">
        <v>13</v>
      </c>
      <c r="B90">
        <v>1662.11</v>
      </c>
      <c r="C90">
        <v>3909.92</v>
      </c>
      <c r="D90">
        <v>707.69</v>
      </c>
      <c r="E90">
        <v>1266.55</v>
      </c>
      <c r="F90">
        <v>275.89</v>
      </c>
    </row>
    <row r="91" spans="1:6">
      <c r="A91">
        <v>14</v>
      </c>
      <c r="B91">
        <v>3190.09</v>
      </c>
      <c r="C91">
        <v>11853.24</v>
      </c>
      <c r="D91">
        <v>1387.38</v>
      </c>
      <c r="E91">
        <v>2969.65</v>
      </c>
      <c r="F91">
        <v>220.23</v>
      </c>
    </row>
    <row r="92" spans="1:6">
      <c r="A92">
        <v>15</v>
      </c>
      <c r="B92">
        <v>1113.08</v>
      </c>
      <c r="C92">
        <v>10720.62</v>
      </c>
      <c r="D92">
        <v>1398.47</v>
      </c>
      <c r="E92">
        <v>1014</v>
      </c>
      <c r="F92">
        <v>29.26</v>
      </c>
    </row>
    <row r="93" spans="1:6">
      <c r="A93">
        <v>16</v>
      </c>
      <c r="B93">
        <v>950.94</v>
      </c>
      <c r="C93">
        <v>11848.17</v>
      </c>
      <c r="D93">
        <v>1363.94</v>
      </c>
      <c r="E93">
        <v>547.45000000000005</v>
      </c>
      <c r="F93">
        <v>140.80000000000001</v>
      </c>
    </row>
    <row r="94" spans="1:6">
      <c r="A94">
        <v>17</v>
      </c>
      <c r="B94">
        <v>297.64999999999998</v>
      </c>
      <c r="C94">
        <v>8210.86</v>
      </c>
      <c r="D94">
        <v>997.1</v>
      </c>
      <c r="E94">
        <v>253.29</v>
      </c>
      <c r="F94">
        <v>8.8699999999999992</v>
      </c>
    </row>
    <row r="95" spans="1:6">
      <c r="A95">
        <v>18</v>
      </c>
      <c r="B95">
        <v>1025.0899999999999</v>
      </c>
      <c r="C95">
        <v>8469.5400000000009</v>
      </c>
      <c r="D95">
        <v>2967.75</v>
      </c>
      <c r="E95">
        <v>765.25</v>
      </c>
      <c r="F95">
        <v>265.12</v>
      </c>
    </row>
    <row r="96" spans="1:6">
      <c r="A96">
        <v>19</v>
      </c>
      <c r="B96">
        <v>469.19</v>
      </c>
      <c r="C96">
        <v>5110.9799999999996</v>
      </c>
      <c r="D96">
        <v>1227.26</v>
      </c>
      <c r="E96">
        <v>397.78</v>
      </c>
      <c r="F96">
        <v>2.75</v>
      </c>
    </row>
    <row r="97" spans="1:6">
      <c r="A97">
        <v>20</v>
      </c>
      <c r="B97">
        <v>1112.44</v>
      </c>
      <c r="C97">
        <v>7831.67</v>
      </c>
      <c r="D97">
        <v>2456.1999999999998</v>
      </c>
      <c r="E97">
        <v>976.08</v>
      </c>
      <c r="F97">
        <v>109.96</v>
      </c>
    </row>
    <row r="98" spans="1:6">
      <c r="A98">
        <v>21</v>
      </c>
      <c r="B98">
        <v>546.61</v>
      </c>
      <c r="C98">
        <v>1877.17</v>
      </c>
      <c r="D98">
        <v>1162.0899999999999</v>
      </c>
      <c r="E98">
        <v>299.76</v>
      </c>
      <c r="F98">
        <v>283.60000000000002</v>
      </c>
    </row>
    <row r="99" spans="1:6">
      <c r="A99">
        <v>22</v>
      </c>
      <c r="B99">
        <v>457.99</v>
      </c>
      <c r="C99">
        <v>2627.55</v>
      </c>
      <c r="D99">
        <v>872.25</v>
      </c>
      <c r="E99">
        <v>342.44</v>
      </c>
      <c r="F99">
        <v>62.85</v>
      </c>
    </row>
    <row r="100" spans="1:6">
      <c r="A100">
        <v>23</v>
      </c>
      <c r="B100">
        <v>835.07</v>
      </c>
      <c r="C100">
        <v>4192.26</v>
      </c>
      <c r="D100">
        <v>253.82</v>
      </c>
      <c r="E100">
        <v>718.25</v>
      </c>
      <c r="F100">
        <v>35.49</v>
      </c>
    </row>
    <row r="101" spans="1:6">
      <c r="A101">
        <v>24</v>
      </c>
      <c r="B101">
        <v>924.64</v>
      </c>
      <c r="C101">
        <v>8065</v>
      </c>
      <c r="D101">
        <v>2034.55</v>
      </c>
      <c r="E101">
        <v>790.07</v>
      </c>
      <c r="F101">
        <v>104.04</v>
      </c>
    </row>
    <row r="102" spans="1:6">
      <c r="A102">
        <v>25</v>
      </c>
      <c r="B102">
        <v>205.12</v>
      </c>
      <c r="C102">
        <v>3196.59</v>
      </c>
      <c r="D102">
        <v>654.03</v>
      </c>
      <c r="E102">
        <v>176.92</v>
      </c>
      <c r="F102">
        <v>53.13</v>
      </c>
    </row>
    <row r="103" spans="1:6">
      <c r="A103">
        <v>26</v>
      </c>
      <c r="B103">
        <v>346.56</v>
      </c>
      <c r="C103">
        <v>2499.62</v>
      </c>
      <c r="D103">
        <v>223.71</v>
      </c>
      <c r="E103">
        <v>344.13</v>
      </c>
      <c r="F103">
        <v>23.45</v>
      </c>
    </row>
    <row r="104" spans="1:6">
      <c r="A104">
        <v>27</v>
      </c>
      <c r="B104">
        <v>554.95000000000005</v>
      </c>
      <c r="C104">
        <v>12813.16</v>
      </c>
      <c r="D104">
        <v>729.66</v>
      </c>
      <c r="E104">
        <v>496.65</v>
      </c>
      <c r="F104">
        <v>15.63</v>
      </c>
    </row>
    <row r="106" spans="1:6">
      <c r="B106">
        <f>SUM(B78:B103)</f>
        <v>24727.539999999997</v>
      </c>
      <c r="C106">
        <f>SUM(C78:C105)</f>
        <v>180054.07000000004</v>
      </c>
      <c r="D106">
        <f>SUM(D78:D105)</f>
        <v>36724.120000000003</v>
      </c>
      <c r="E106">
        <f>SUM(E78:E105)</f>
        <v>20461.039999999997</v>
      </c>
      <c r="F106">
        <f>SUM(F78:F105)</f>
        <v>3309.5</v>
      </c>
    </row>
    <row r="108" spans="1:6">
      <c r="A108" t="s">
        <v>1195</v>
      </c>
      <c r="B108">
        <f>C106/D106</f>
        <v>4.9028831732387328</v>
      </c>
    </row>
    <row r="109" spans="1:6">
      <c r="A109" t="s">
        <v>1196</v>
      </c>
      <c r="B109">
        <f>E106/F106</f>
        <v>6.1825169965251536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C67"/>
  <sheetViews>
    <sheetView topLeftCell="A39" workbookViewId="0">
      <selection activeCell="N64" sqref="N64"/>
    </sheetView>
  </sheetViews>
  <sheetFormatPr baseColWidth="10" defaultRowHeight="16"/>
  <sheetData>
    <row r="1" spans="1:3">
      <c r="A1" s="27" t="s">
        <v>1202</v>
      </c>
      <c r="B1" s="8"/>
      <c r="C1" s="8"/>
    </row>
    <row r="2" spans="1:3">
      <c r="A2" s="8" t="s">
        <v>1194</v>
      </c>
      <c r="B2" s="8" t="s">
        <v>1209</v>
      </c>
      <c r="C2" s="8" t="s">
        <v>1210</v>
      </c>
    </row>
    <row r="3" spans="1:3">
      <c r="A3" s="8">
        <v>1</v>
      </c>
      <c r="B3" s="8">
        <v>25012.21</v>
      </c>
      <c r="C3" s="8">
        <v>4733.8999999999996</v>
      </c>
    </row>
    <row r="4" spans="1:3">
      <c r="A4" s="8">
        <v>2</v>
      </c>
      <c r="B4" s="8">
        <v>4872.4799999999996</v>
      </c>
      <c r="C4" s="8">
        <v>2585.59</v>
      </c>
    </row>
    <row r="5" spans="1:3">
      <c r="A5" s="8">
        <v>3</v>
      </c>
      <c r="B5" s="8">
        <v>7324.35</v>
      </c>
      <c r="C5" s="8">
        <v>2473.42</v>
      </c>
    </row>
    <row r="6" spans="1:3">
      <c r="A6" s="8">
        <v>4</v>
      </c>
      <c r="B6" s="8">
        <v>3513.4</v>
      </c>
      <c r="C6" s="8">
        <v>867.5</v>
      </c>
    </row>
    <row r="7" spans="1:3">
      <c r="A7" s="8">
        <v>5</v>
      </c>
      <c r="B7" s="8">
        <v>10858.04</v>
      </c>
      <c r="C7" s="8">
        <v>363.14</v>
      </c>
    </row>
    <row r="8" spans="1:3">
      <c r="A8" s="8">
        <v>6</v>
      </c>
      <c r="B8" s="8">
        <v>8245.51</v>
      </c>
      <c r="C8" s="8">
        <v>785.53</v>
      </c>
    </row>
    <row r="9" spans="1:3">
      <c r="A9" s="8">
        <v>7</v>
      </c>
      <c r="B9" s="8">
        <v>8740.0499999999993</v>
      </c>
      <c r="C9" s="8">
        <v>586.32000000000005</v>
      </c>
    </row>
    <row r="10" spans="1:3">
      <c r="A10" s="8">
        <v>8</v>
      </c>
      <c r="B10" s="8">
        <v>36965.26</v>
      </c>
      <c r="C10" s="8">
        <v>10130.49</v>
      </c>
    </row>
    <row r="11" spans="1:3">
      <c r="A11" s="8">
        <v>9</v>
      </c>
      <c r="B11" s="8">
        <v>5038.63</v>
      </c>
      <c r="C11" s="8">
        <v>3422.36</v>
      </c>
    </row>
    <row r="12" spans="1:3">
      <c r="A12" s="8">
        <v>10</v>
      </c>
      <c r="B12" s="8">
        <v>8704.98</v>
      </c>
      <c r="C12" s="8">
        <v>1549.84</v>
      </c>
    </row>
    <row r="13" spans="1:3">
      <c r="A13" s="8">
        <v>11</v>
      </c>
      <c r="B13" s="8">
        <v>8691.25</v>
      </c>
      <c r="C13" s="8">
        <v>2846.7</v>
      </c>
    </row>
    <row r="14" spans="1:3">
      <c r="A14" s="8">
        <v>12</v>
      </c>
      <c r="B14" s="8">
        <v>3523.44</v>
      </c>
      <c r="C14" s="8">
        <v>1548.78</v>
      </c>
    </row>
    <row r="15" spans="1:3">
      <c r="A15" s="8">
        <v>13</v>
      </c>
      <c r="B15" s="8">
        <v>7418.78</v>
      </c>
      <c r="C15" s="8">
        <v>662.48</v>
      </c>
    </row>
    <row r="16" spans="1:3">
      <c r="A16" s="8">
        <v>14</v>
      </c>
      <c r="B16" s="8">
        <v>2839.94</v>
      </c>
      <c r="C16" s="8">
        <v>2372.7600000000002</v>
      </c>
    </row>
    <row r="17" spans="1:3">
      <c r="A17" s="8">
        <v>15</v>
      </c>
      <c r="B17" s="8">
        <v>13163.73</v>
      </c>
      <c r="C17" s="8">
        <v>4046.81</v>
      </c>
    </row>
    <row r="18" spans="1:3">
      <c r="A18" s="8">
        <v>16</v>
      </c>
      <c r="B18" s="8">
        <v>1639.51</v>
      </c>
      <c r="C18" s="8">
        <v>527.6</v>
      </c>
    </row>
    <row r="19" spans="1:3">
      <c r="A19" s="8">
        <v>17</v>
      </c>
      <c r="B19" s="8">
        <v>1328.55</v>
      </c>
      <c r="C19" s="8">
        <v>2756.71</v>
      </c>
    </row>
    <row r="20" spans="1:3">
      <c r="A20" s="8">
        <v>18</v>
      </c>
      <c r="B20" s="8">
        <v>15049.98</v>
      </c>
      <c r="C20" s="8">
        <v>6298.97</v>
      </c>
    </row>
    <row r="21" spans="1:3">
      <c r="A21" s="8">
        <v>19</v>
      </c>
      <c r="B21" s="8">
        <v>47308.38</v>
      </c>
      <c r="C21" s="8">
        <v>8982.0300000000007</v>
      </c>
    </row>
    <row r="22" spans="1:3">
      <c r="A22" s="8">
        <v>20</v>
      </c>
      <c r="B22" s="8">
        <v>674.42</v>
      </c>
      <c r="C22" s="8">
        <v>1840.52</v>
      </c>
    </row>
    <row r="23" spans="1:3">
      <c r="A23" s="8">
        <v>21</v>
      </c>
      <c r="B23" s="8">
        <v>3920.27</v>
      </c>
      <c r="C23" s="8">
        <v>1164.94</v>
      </c>
    </row>
    <row r="24" spans="1:3">
      <c r="A24" s="8">
        <v>22</v>
      </c>
      <c r="B24" s="8">
        <v>22088.720000000001</v>
      </c>
      <c r="C24" s="8">
        <v>7893.25</v>
      </c>
    </row>
    <row r="25" spans="1:3">
      <c r="A25" s="8">
        <v>23</v>
      </c>
      <c r="B25" s="8">
        <v>4588.1400000000003</v>
      </c>
      <c r="C25" s="8">
        <v>1002.06</v>
      </c>
    </row>
    <row r="26" spans="1:3">
      <c r="A26" s="8">
        <v>24</v>
      </c>
      <c r="B26" s="8">
        <v>17741.830000000002</v>
      </c>
      <c r="C26" s="8">
        <v>5357.36</v>
      </c>
    </row>
    <row r="27" spans="1:3">
      <c r="A27" s="8">
        <v>25</v>
      </c>
      <c r="B27" s="8">
        <v>18602.990000000002</v>
      </c>
      <c r="C27" s="8">
        <v>3785.81</v>
      </c>
    </row>
    <row r="28" spans="1:3">
      <c r="A28" s="8">
        <v>26</v>
      </c>
      <c r="B28" s="8">
        <v>4758.1899999999996</v>
      </c>
      <c r="C28" s="8">
        <v>1451.92</v>
      </c>
    </row>
    <row r="29" spans="1:3">
      <c r="A29" s="8"/>
      <c r="B29" s="8"/>
      <c r="C29" s="8"/>
    </row>
    <row r="30" spans="1:3">
      <c r="A30" s="8"/>
      <c r="B30" s="8">
        <v>292613.03000000003</v>
      </c>
      <c r="C30" s="8">
        <v>80036.789999999994</v>
      </c>
    </row>
    <row r="31" spans="1:3">
      <c r="A31" s="8"/>
      <c r="B31" s="8"/>
      <c r="C31" s="8"/>
    </row>
    <row r="32" spans="1:3">
      <c r="A32" s="8" t="s">
        <v>1195</v>
      </c>
      <c r="B32" s="8">
        <v>3.6559815800000002</v>
      </c>
      <c r="C32" s="8"/>
    </row>
    <row r="33" spans="1:3">
      <c r="A33" s="8"/>
      <c r="B33" s="8"/>
      <c r="C33" s="8"/>
    </row>
    <row r="34" spans="1:3">
      <c r="A34" s="8"/>
      <c r="B34" s="8"/>
      <c r="C34" s="8"/>
    </row>
    <row r="35" spans="1:3">
      <c r="A35" s="8"/>
      <c r="B35" s="8"/>
      <c r="C35" s="8"/>
    </row>
    <row r="36" spans="1:3">
      <c r="A36" s="27" t="s">
        <v>1203</v>
      </c>
      <c r="B36" s="8"/>
      <c r="C36" s="8"/>
    </row>
    <row r="37" spans="1:3">
      <c r="A37" s="8" t="s">
        <v>1194</v>
      </c>
      <c r="B37" s="8" t="s">
        <v>1209</v>
      </c>
      <c r="C37" s="8" t="s">
        <v>1210</v>
      </c>
    </row>
    <row r="38" spans="1:3">
      <c r="A38" s="8">
        <v>1</v>
      </c>
      <c r="B38" s="8">
        <v>8067.95</v>
      </c>
      <c r="C38" s="8">
        <v>2851.35</v>
      </c>
    </row>
    <row r="39" spans="1:3">
      <c r="A39" s="8">
        <v>2</v>
      </c>
      <c r="B39" s="8">
        <v>1320.84</v>
      </c>
      <c r="C39" s="8">
        <v>372.54</v>
      </c>
    </row>
    <row r="40" spans="1:3">
      <c r="A40" s="8">
        <v>3</v>
      </c>
      <c r="B40" s="8">
        <v>4955.6099999999997</v>
      </c>
      <c r="C40" s="8">
        <v>1349.46</v>
      </c>
    </row>
    <row r="41" spans="1:3">
      <c r="A41" s="8">
        <v>4</v>
      </c>
      <c r="B41" s="8">
        <v>4125.3999999999996</v>
      </c>
      <c r="C41" s="8">
        <v>573.02</v>
      </c>
    </row>
    <row r="42" spans="1:3">
      <c r="A42" s="8">
        <v>5</v>
      </c>
      <c r="B42" s="8">
        <v>1068.29</v>
      </c>
      <c r="C42" s="8">
        <v>119.57</v>
      </c>
    </row>
    <row r="43" spans="1:3">
      <c r="A43" s="8">
        <v>6</v>
      </c>
      <c r="B43" s="8">
        <v>4744.78</v>
      </c>
      <c r="C43" s="8">
        <v>333.77</v>
      </c>
    </row>
    <row r="44" spans="1:3">
      <c r="A44" s="8">
        <v>7</v>
      </c>
      <c r="B44" s="8">
        <v>1878.54</v>
      </c>
      <c r="C44" s="8">
        <v>683.82</v>
      </c>
    </row>
    <row r="45" spans="1:3">
      <c r="A45" s="8">
        <v>8</v>
      </c>
      <c r="B45" s="8">
        <v>7838.22</v>
      </c>
      <c r="C45" s="8">
        <v>949.89</v>
      </c>
    </row>
    <row r="46" spans="1:3">
      <c r="A46" s="8">
        <v>9</v>
      </c>
      <c r="B46" s="8">
        <v>3654.52</v>
      </c>
      <c r="C46" s="8">
        <v>511.96</v>
      </c>
    </row>
    <row r="47" spans="1:3">
      <c r="A47" s="8">
        <v>10</v>
      </c>
      <c r="B47" s="8">
        <v>5524.93</v>
      </c>
      <c r="C47" s="8">
        <v>1363.94</v>
      </c>
    </row>
    <row r="48" spans="1:3">
      <c r="A48" s="8">
        <v>11</v>
      </c>
      <c r="B48" s="8">
        <v>2321.9499999999998</v>
      </c>
      <c r="C48" s="8">
        <v>1439.03</v>
      </c>
    </row>
    <row r="49" spans="1:3">
      <c r="A49" s="8">
        <v>12</v>
      </c>
      <c r="B49" s="8">
        <v>1942.97</v>
      </c>
      <c r="C49" s="8">
        <v>296.58999999999997</v>
      </c>
    </row>
    <row r="50" spans="1:3">
      <c r="A50" s="8">
        <v>13</v>
      </c>
      <c r="B50" s="8">
        <v>3304.48</v>
      </c>
      <c r="C50" s="8">
        <v>417.01</v>
      </c>
    </row>
    <row r="51" spans="1:3">
      <c r="A51" s="8">
        <v>14</v>
      </c>
      <c r="B51" s="8">
        <v>955.27</v>
      </c>
      <c r="C51" s="8">
        <v>351.1</v>
      </c>
    </row>
    <row r="52" spans="1:3">
      <c r="A52" s="8">
        <v>15</v>
      </c>
      <c r="B52" s="8">
        <v>1450.34</v>
      </c>
      <c r="C52" s="8">
        <v>431.58</v>
      </c>
    </row>
    <row r="53" spans="1:3">
      <c r="A53" s="8">
        <v>16</v>
      </c>
      <c r="B53" s="8">
        <v>235.86</v>
      </c>
      <c r="C53" s="8">
        <v>387.96</v>
      </c>
    </row>
    <row r="54" spans="1:3">
      <c r="A54" s="8">
        <v>17</v>
      </c>
      <c r="B54" s="8">
        <v>8261.56</v>
      </c>
      <c r="C54" s="8">
        <v>2027.47</v>
      </c>
    </row>
    <row r="55" spans="1:3">
      <c r="A55" s="8">
        <v>18</v>
      </c>
      <c r="B55" s="8">
        <v>2876.38</v>
      </c>
      <c r="C55" s="8">
        <v>748.14</v>
      </c>
    </row>
    <row r="56" spans="1:3">
      <c r="A56" s="8">
        <v>19</v>
      </c>
      <c r="B56" s="8">
        <v>4641.58</v>
      </c>
      <c r="C56" s="8">
        <v>788.6</v>
      </c>
    </row>
    <row r="57" spans="1:3">
      <c r="A57" s="8">
        <v>20</v>
      </c>
      <c r="B57" s="8">
        <v>3340.28</v>
      </c>
      <c r="C57" s="8">
        <v>736.84</v>
      </c>
    </row>
    <row r="58" spans="1:3">
      <c r="A58" s="8">
        <v>21</v>
      </c>
      <c r="B58" s="8">
        <v>5263.08</v>
      </c>
      <c r="C58" s="8">
        <v>1359.18</v>
      </c>
    </row>
    <row r="59" spans="1:3">
      <c r="A59" s="8">
        <v>22</v>
      </c>
      <c r="B59" s="8">
        <v>4636.7299999999996</v>
      </c>
      <c r="C59" s="8">
        <v>1450.02</v>
      </c>
    </row>
    <row r="60" spans="1:3">
      <c r="A60" s="8">
        <v>23</v>
      </c>
      <c r="B60" s="8">
        <v>532.55999999999995</v>
      </c>
      <c r="C60" s="8">
        <v>345.08</v>
      </c>
    </row>
    <row r="61" spans="1:3">
      <c r="A61" s="8">
        <v>24</v>
      </c>
      <c r="B61" s="8">
        <v>2705.37</v>
      </c>
      <c r="C61" s="8">
        <v>571.01</v>
      </c>
    </row>
    <row r="62" spans="1:3">
      <c r="A62" s="8">
        <v>25</v>
      </c>
      <c r="B62" s="8">
        <v>1459.53</v>
      </c>
      <c r="C62" s="8">
        <v>146.5</v>
      </c>
    </row>
    <row r="63" spans="1:3">
      <c r="A63" s="8">
        <v>26</v>
      </c>
      <c r="B63" s="8">
        <v>195.83</v>
      </c>
      <c r="C63" s="8">
        <v>558.12</v>
      </c>
    </row>
    <row r="64" spans="1:3">
      <c r="A64" s="8"/>
      <c r="B64" s="8"/>
      <c r="C64" s="8"/>
    </row>
    <row r="65" spans="1:3">
      <c r="A65" s="8"/>
      <c r="B65" s="8">
        <v>87302.85</v>
      </c>
      <c r="C65" s="8">
        <v>21163.55</v>
      </c>
    </row>
    <row r="66" spans="1:3">
      <c r="A66" s="8"/>
      <c r="B66" s="8"/>
      <c r="C66" s="8"/>
    </row>
    <row r="67" spans="1:3">
      <c r="A67" s="8" t="s">
        <v>1195</v>
      </c>
      <c r="B67" s="8">
        <v>4.1251514990000002</v>
      </c>
      <c r="C67" s="8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39997558519241921"/>
  </sheetPr>
  <dimension ref="A1:E27"/>
  <sheetViews>
    <sheetView tabSelected="1" workbookViewId="0">
      <selection activeCell="I24" sqref="I24"/>
    </sheetView>
  </sheetViews>
  <sheetFormatPr baseColWidth="10" defaultRowHeight="16"/>
  <cols>
    <col min="1" max="1" width="14" customWidth="1"/>
    <col min="2" max="2" width="12.1640625" customWidth="1"/>
    <col min="3" max="3" width="19" customWidth="1"/>
    <col min="4" max="4" width="25.83203125" customWidth="1"/>
    <col min="5" max="5" width="35" customWidth="1"/>
  </cols>
  <sheetData>
    <row r="1" spans="1:5">
      <c r="A1" s="70" t="s">
        <v>1333</v>
      </c>
    </row>
    <row r="3" spans="1:5">
      <c r="A3" s="52" t="s">
        <v>105</v>
      </c>
      <c r="B3" s="52" t="s">
        <v>9</v>
      </c>
      <c r="C3" s="52" t="s">
        <v>10</v>
      </c>
      <c r="D3" s="52" t="s">
        <v>11</v>
      </c>
      <c r="E3" s="52" t="s">
        <v>106</v>
      </c>
    </row>
    <row r="4" spans="1:5">
      <c r="A4" s="13" t="s">
        <v>107</v>
      </c>
      <c r="B4" s="13">
        <v>13</v>
      </c>
      <c r="C4" s="13">
        <v>0</v>
      </c>
      <c r="D4" s="13">
        <v>0</v>
      </c>
      <c r="E4" s="13">
        <v>2</v>
      </c>
    </row>
    <row r="5" spans="1:5">
      <c r="A5" s="13" t="s">
        <v>108</v>
      </c>
      <c r="B5" s="13">
        <v>25</v>
      </c>
      <c r="C5" s="13">
        <v>1</v>
      </c>
      <c r="D5" s="13">
        <v>0</v>
      </c>
      <c r="E5" s="13">
        <v>2</v>
      </c>
    </row>
    <row r="6" spans="1:5">
      <c r="A6" s="13" t="s">
        <v>109</v>
      </c>
      <c r="B6" s="13">
        <v>24</v>
      </c>
      <c r="C6" s="13">
        <v>3</v>
      </c>
      <c r="D6" s="13">
        <v>1</v>
      </c>
      <c r="E6" s="13">
        <v>3</v>
      </c>
    </row>
    <row r="7" spans="1:5">
      <c r="A7" s="13" t="s">
        <v>110</v>
      </c>
      <c r="B7" s="13">
        <v>14</v>
      </c>
      <c r="C7" s="13">
        <v>0</v>
      </c>
      <c r="D7" s="13">
        <v>0</v>
      </c>
      <c r="E7" s="13">
        <v>2</v>
      </c>
    </row>
    <row r="8" spans="1:5">
      <c r="A8" s="13" t="s">
        <v>111</v>
      </c>
      <c r="B8" s="13">
        <v>15</v>
      </c>
      <c r="C8" s="13">
        <v>0</v>
      </c>
      <c r="D8" s="13">
        <v>0</v>
      </c>
      <c r="E8" s="13">
        <v>3</v>
      </c>
    </row>
    <row r="9" spans="1:5">
      <c r="A9" s="13" t="s">
        <v>112</v>
      </c>
      <c r="B9" s="13">
        <v>18</v>
      </c>
      <c r="C9" s="13">
        <v>1</v>
      </c>
      <c r="D9" s="13">
        <v>1</v>
      </c>
      <c r="E9" s="13">
        <v>3</v>
      </c>
    </row>
    <row r="10" spans="1:5">
      <c r="A10" s="13" t="s">
        <v>113</v>
      </c>
      <c r="B10" s="13">
        <v>19</v>
      </c>
      <c r="C10" s="13">
        <v>2</v>
      </c>
      <c r="D10" s="13">
        <v>2</v>
      </c>
      <c r="E10" s="13">
        <v>4</v>
      </c>
    </row>
    <row r="11" spans="1:5">
      <c r="A11" s="13" t="s">
        <v>114</v>
      </c>
      <c r="B11" s="13">
        <v>15</v>
      </c>
      <c r="C11" s="13">
        <v>0</v>
      </c>
      <c r="D11" s="13">
        <v>0</v>
      </c>
      <c r="E11" s="13">
        <v>2</v>
      </c>
    </row>
    <row r="12" spans="1:5">
      <c r="A12" s="13" t="s">
        <v>115</v>
      </c>
      <c r="B12" s="13">
        <v>22</v>
      </c>
      <c r="C12" s="13">
        <v>2</v>
      </c>
      <c r="D12" s="13">
        <v>1</v>
      </c>
      <c r="E12" s="13">
        <v>1</v>
      </c>
    </row>
    <row r="13" spans="1:5">
      <c r="A13" s="13" t="s">
        <v>116</v>
      </c>
      <c r="B13" s="13">
        <v>12</v>
      </c>
      <c r="C13" s="13">
        <v>2</v>
      </c>
      <c r="D13" s="13">
        <v>2</v>
      </c>
      <c r="E13" s="13">
        <v>2</v>
      </c>
    </row>
    <row r="14" spans="1:5">
      <c r="A14" s="13" t="s">
        <v>117</v>
      </c>
      <c r="B14" s="13">
        <v>13</v>
      </c>
      <c r="C14" s="13">
        <v>0</v>
      </c>
      <c r="D14" s="13">
        <v>0</v>
      </c>
      <c r="E14" s="13">
        <v>0</v>
      </c>
    </row>
    <row r="15" spans="1:5">
      <c r="A15" s="13" t="s">
        <v>118</v>
      </c>
      <c r="B15" s="13">
        <v>26</v>
      </c>
      <c r="C15" s="13">
        <v>1</v>
      </c>
      <c r="D15" s="13">
        <v>1</v>
      </c>
      <c r="E15" s="13">
        <v>2</v>
      </c>
    </row>
    <row r="16" spans="1:5">
      <c r="A16" s="13" t="s">
        <v>119</v>
      </c>
      <c r="B16" s="13">
        <v>11</v>
      </c>
      <c r="C16" s="13">
        <v>0</v>
      </c>
      <c r="D16" s="13">
        <v>0</v>
      </c>
      <c r="E16" s="13">
        <v>0</v>
      </c>
    </row>
    <row r="17" spans="1:5">
      <c r="A17" s="13" t="s">
        <v>120</v>
      </c>
      <c r="B17" s="13">
        <v>70</v>
      </c>
      <c r="C17" s="13">
        <v>0</v>
      </c>
      <c r="D17" s="13">
        <v>0</v>
      </c>
      <c r="E17" s="13">
        <v>2</v>
      </c>
    </row>
    <row r="18" spans="1:5">
      <c r="A18" s="13" t="s">
        <v>121</v>
      </c>
      <c r="B18" s="13">
        <v>49</v>
      </c>
      <c r="C18" s="13">
        <v>3</v>
      </c>
      <c r="D18" s="13">
        <v>0</v>
      </c>
      <c r="E18" s="13">
        <v>1</v>
      </c>
    </row>
    <row r="19" spans="1:5">
      <c r="A19" s="13" t="s">
        <v>122</v>
      </c>
      <c r="B19" s="13">
        <v>36</v>
      </c>
      <c r="C19" s="13">
        <v>1</v>
      </c>
      <c r="D19" s="13">
        <v>1</v>
      </c>
      <c r="E19" s="13">
        <v>8</v>
      </c>
    </row>
    <row r="20" spans="1:5">
      <c r="A20" s="13" t="s">
        <v>123</v>
      </c>
      <c r="B20" s="13">
        <v>10</v>
      </c>
      <c r="C20" s="13">
        <v>1</v>
      </c>
      <c r="D20" s="13">
        <v>0</v>
      </c>
      <c r="E20" s="13">
        <v>1</v>
      </c>
    </row>
    <row r="21" spans="1:5">
      <c r="A21" s="13" t="s">
        <v>124</v>
      </c>
      <c r="B21" s="13">
        <v>20</v>
      </c>
      <c r="C21" s="13">
        <v>1</v>
      </c>
      <c r="D21" s="13">
        <v>0</v>
      </c>
      <c r="E21" s="13">
        <v>2</v>
      </c>
    </row>
    <row r="22" spans="1:5">
      <c r="A22" s="13" t="s">
        <v>125</v>
      </c>
      <c r="B22" s="13">
        <v>18</v>
      </c>
      <c r="C22" s="13">
        <v>0</v>
      </c>
      <c r="D22" s="13">
        <v>0</v>
      </c>
      <c r="E22" s="13">
        <v>1</v>
      </c>
    </row>
    <row r="23" spans="1:5">
      <c r="A23" s="13" t="s">
        <v>126</v>
      </c>
      <c r="B23" s="13">
        <v>15</v>
      </c>
      <c r="C23" s="13">
        <v>2</v>
      </c>
      <c r="D23" s="13">
        <v>0</v>
      </c>
      <c r="E23" s="13">
        <v>0</v>
      </c>
    </row>
    <row r="24" spans="1:5">
      <c r="A24" s="13" t="s">
        <v>127</v>
      </c>
      <c r="B24" s="13">
        <v>33</v>
      </c>
      <c r="C24" s="13">
        <v>1</v>
      </c>
      <c r="D24" s="13">
        <v>0</v>
      </c>
      <c r="E24" s="13">
        <v>3</v>
      </c>
    </row>
    <row r="25" spans="1:5">
      <c r="A25" s="13" t="s">
        <v>128</v>
      </c>
      <c r="B25" s="13">
        <v>22</v>
      </c>
      <c r="C25" s="13">
        <v>1</v>
      </c>
      <c r="D25" s="13">
        <v>0</v>
      </c>
      <c r="E25" s="13">
        <v>4</v>
      </c>
    </row>
    <row r="26" spans="1:5">
      <c r="A26" s="13" t="s">
        <v>129</v>
      </c>
      <c r="B26" s="13">
        <v>5</v>
      </c>
      <c r="C26" s="13">
        <v>0</v>
      </c>
      <c r="D26" s="13">
        <v>0</v>
      </c>
      <c r="E26" s="13">
        <v>3</v>
      </c>
    </row>
    <row r="27" spans="1:5">
      <c r="A27" s="13" t="s">
        <v>130</v>
      </c>
      <c r="B27" s="13">
        <v>48</v>
      </c>
      <c r="C27" s="13">
        <v>4</v>
      </c>
      <c r="D27" s="13">
        <v>4</v>
      </c>
      <c r="E27" s="13">
        <v>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</sheetPr>
  <dimension ref="A1:I54"/>
  <sheetViews>
    <sheetView workbookViewId="0">
      <selection activeCell="J7" sqref="J7"/>
    </sheetView>
  </sheetViews>
  <sheetFormatPr baseColWidth="10" defaultRowHeight="16"/>
  <cols>
    <col min="1" max="1" width="22" customWidth="1"/>
    <col min="6" max="6" width="16.1640625" customWidth="1"/>
  </cols>
  <sheetData>
    <row r="1" spans="1:9">
      <c r="A1" s="70" t="s">
        <v>1321</v>
      </c>
    </row>
    <row r="3" spans="1:9">
      <c r="A3" s="19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92</v>
      </c>
      <c r="G3" s="19"/>
      <c r="H3" s="1"/>
    </row>
    <row r="4" spans="1:9">
      <c r="A4" s="20">
        <v>3</v>
      </c>
      <c r="B4" s="20" t="s">
        <v>95</v>
      </c>
      <c r="C4" s="20" t="s">
        <v>18</v>
      </c>
      <c r="D4" s="20" t="s">
        <v>96</v>
      </c>
      <c r="E4" s="20" t="s">
        <v>96</v>
      </c>
      <c r="F4" s="20" t="s">
        <v>95</v>
      </c>
      <c r="G4" s="20"/>
    </row>
    <row r="5" spans="1:9">
      <c r="A5" s="20">
        <v>2</v>
      </c>
      <c r="B5" s="20">
        <v>0</v>
      </c>
      <c r="C5" s="20">
        <v>0</v>
      </c>
      <c r="D5" s="20" t="s">
        <v>13</v>
      </c>
      <c r="E5" s="20" t="s">
        <v>313</v>
      </c>
      <c r="F5" s="20" t="s">
        <v>13</v>
      </c>
      <c r="G5" s="20"/>
    </row>
    <row r="6" spans="1:9">
      <c r="A6" s="20">
        <v>2</v>
      </c>
      <c r="B6" s="20">
        <v>0</v>
      </c>
      <c r="C6" s="20" t="s">
        <v>313</v>
      </c>
      <c r="D6" s="20" t="s">
        <v>28</v>
      </c>
      <c r="E6" s="20" t="s">
        <v>98</v>
      </c>
      <c r="F6" s="20" t="s">
        <v>13</v>
      </c>
      <c r="G6" s="20"/>
    </row>
    <row r="7" spans="1:9">
      <c r="A7" s="20">
        <v>2</v>
      </c>
      <c r="B7" s="20">
        <v>0</v>
      </c>
      <c r="C7" s="20">
        <v>0</v>
      </c>
      <c r="D7" s="20">
        <v>0</v>
      </c>
      <c r="E7" s="20" t="s">
        <v>42</v>
      </c>
      <c r="F7" s="20" t="s">
        <v>42</v>
      </c>
      <c r="G7" s="20"/>
    </row>
    <row r="8" spans="1:9">
      <c r="A8" s="20">
        <v>2</v>
      </c>
      <c r="B8" s="20" t="s">
        <v>313</v>
      </c>
      <c r="C8" s="20">
        <v>0</v>
      </c>
      <c r="D8" s="20">
        <v>0</v>
      </c>
      <c r="E8" s="20" t="s">
        <v>42</v>
      </c>
      <c r="F8" s="20" t="s">
        <v>42</v>
      </c>
      <c r="G8" s="20"/>
    </row>
    <row r="9" spans="1:9">
      <c r="A9" s="20">
        <v>2</v>
      </c>
      <c r="B9" s="20">
        <v>0</v>
      </c>
      <c r="C9" s="20" t="s">
        <v>28</v>
      </c>
      <c r="D9" s="20">
        <v>0</v>
      </c>
      <c r="E9" s="20" t="s">
        <v>313</v>
      </c>
      <c r="F9" s="20" t="s">
        <v>42</v>
      </c>
      <c r="G9" s="20"/>
    </row>
    <row r="10" spans="1:9">
      <c r="A10" s="20">
        <v>2</v>
      </c>
      <c r="B10" s="20">
        <v>0</v>
      </c>
      <c r="C10" s="20">
        <v>0</v>
      </c>
      <c r="D10" s="20" t="s">
        <v>18</v>
      </c>
      <c r="E10" s="20">
        <v>0</v>
      </c>
      <c r="F10" s="20" t="s">
        <v>42</v>
      </c>
      <c r="G10" s="20"/>
    </row>
    <row r="11" spans="1:9">
      <c r="A11" s="20">
        <v>2</v>
      </c>
      <c r="B11" s="20">
        <v>0</v>
      </c>
      <c r="C11" s="20" t="s">
        <v>313</v>
      </c>
      <c r="D11" s="20">
        <v>0</v>
      </c>
      <c r="E11" s="20" t="s">
        <v>98</v>
      </c>
      <c r="F11" s="20" t="s">
        <v>13</v>
      </c>
      <c r="G11" s="20"/>
    </row>
    <row r="12" spans="1:9">
      <c r="A12" s="20">
        <v>3</v>
      </c>
      <c r="B12" s="20">
        <v>0</v>
      </c>
      <c r="C12" s="20" t="s">
        <v>313</v>
      </c>
      <c r="D12" s="20" t="s">
        <v>99</v>
      </c>
      <c r="E12" s="20" t="s">
        <v>313</v>
      </c>
      <c r="F12" s="20" t="s">
        <v>100</v>
      </c>
      <c r="G12" s="20"/>
    </row>
    <row r="13" spans="1:9">
      <c r="A13" s="20">
        <v>3</v>
      </c>
      <c r="B13" s="20" t="s">
        <v>42</v>
      </c>
      <c r="C13" s="20" t="s">
        <v>42</v>
      </c>
      <c r="D13" s="20" t="s">
        <v>101</v>
      </c>
      <c r="E13" s="20">
        <v>0</v>
      </c>
      <c r="F13" s="20" t="s">
        <v>101</v>
      </c>
      <c r="G13" s="20"/>
    </row>
    <row r="14" spans="1:9">
      <c r="A14" s="20">
        <v>2</v>
      </c>
      <c r="B14" s="20" t="s">
        <v>313</v>
      </c>
      <c r="C14" s="20">
        <v>0</v>
      </c>
      <c r="D14" s="20" t="s">
        <v>41</v>
      </c>
      <c r="E14" s="20" t="s">
        <v>41</v>
      </c>
      <c r="F14" s="20" t="s">
        <v>42</v>
      </c>
      <c r="G14" s="20"/>
    </row>
    <row r="15" spans="1:9">
      <c r="A15" s="20">
        <v>2</v>
      </c>
      <c r="B15" s="20">
        <v>0</v>
      </c>
      <c r="C15" s="20">
        <v>0</v>
      </c>
      <c r="D15" s="20">
        <v>0</v>
      </c>
      <c r="E15" s="20" t="s">
        <v>42</v>
      </c>
      <c r="F15" s="20" t="s">
        <v>42</v>
      </c>
      <c r="G15" s="20"/>
      <c r="H15" s="20"/>
      <c r="I15" s="20"/>
    </row>
    <row r="16" spans="1:9">
      <c r="A16" s="20">
        <v>2</v>
      </c>
      <c r="B16" s="20">
        <v>0</v>
      </c>
      <c r="C16" s="20" t="s">
        <v>42</v>
      </c>
      <c r="D16" s="20" t="s">
        <v>42</v>
      </c>
      <c r="E16" s="20" t="s">
        <v>42</v>
      </c>
      <c r="F16" s="20" t="s">
        <v>42</v>
      </c>
      <c r="G16" s="20"/>
    </row>
    <row r="17" spans="1:7">
      <c r="A17" s="20">
        <v>3</v>
      </c>
      <c r="B17" s="20">
        <v>0</v>
      </c>
      <c r="C17" s="20" t="s">
        <v>313</v>
      </c>
      <c r="D17" s="20">
        <v>0</v>
      </c>
      <c r="E17" s="20" t="s">
        <v>102</v>
      </c>
      <c r="F17" s="20" t="s">
        <v>100</v>
      </c>
      <c r="G17" s="20"/>
    </row>
    <row r="18" spans="1:7">
      <c r="A18" s="20">
        <v>2</v>
      </c>
      <c r="B18" s="20">
        <v>0</v>
      </c>
      <c r="C18" s="20">
        <v>0</v>
      </c>
      <c r="D18" s="20" t="s">
        <v>13</v>
      </c>
      <c r="E18" s="20" t="s">
        <v>313</v>
      </c>
      <c r="F18" s="20" t="s">
        <v>13</v>
      </c>
      <c r="G18" s="20"/>
    </row>
    <row r="19" spans="1:7">
      <c r="A19" s="20">
        <v>2</v>
      </c>
      <c r="B19" s="20">
        <v>0</v>
      </c>
      <c r="C19" s="20" t="s">
        <v>42</v>
      </c>
      <c r="D19" s="20" t="s">
        <v>42</v>
      </c>
      <c r="E19" s="20" t="s">
        <v>42</v>
      </c>
      <c r="F19" s="20" t="s">
        <v>42</v>
      </c>
      <c r="G19" s="20"/>
    </row>
    <row r="20" spans="1:7">
      <c r="A20" s="20">
        <v>3</v>
      </c>
      <c r="B20" s="20">
        <v>0</v>
      </c>
      <c r="C20" s="20" t="s">
        <v>100</v>
      </c>
      <c r="D20" s="20">
        <v>0</v>
      </c>
      <c r="E20" s="20">
        <v>0</v>
      </c>
      <c r="F20" s="20" t="s">
        <v>100</v>
      </c>
      <c r="G20" s="20"/>
    </row>
    <row r="21" spans="1:7">
      <c r="A21" s="20">
        <v>3</v>
      </c>
      <c r="B21" s="20" t="s">
        <v>103</v>
      </c>
      <c r="C21" s="20">
        <v>0</v>
      </c>
      <c r="D21" s="20" t="s">
        <v>96</v>
      </c>
      <c r="E21" s="20" t="s">
        <v>103</v>
      </c>
      <c r="F21" s="20" t="s">
        <v>95</v>
      </c>
      <c r="G21" s="20"/>
    </row>
    <row r="22" spans="1:7">
      <c r="A22" s="20">
        <v>2</v>
      </c>
      <c r="B22" s="20">
        <v>0</v>
      </c>
      <c r="C22" s="20">
        <v>0</v>
      </c>
      <c r="D22" s="20">
        <v>0</v>
      </c>
      <c r="E22" s="20" t="s">
        <v>42</v>
      </c>
      <c r="F22" s="20" t="s">
        <v>42</v>
      </c>
      <c r="G22" s="20"/>
    </row>
    <row r="23" spans="1:7">
      <c r="A23" s="20">
        <v>3</v>
      </c>
      <c r="B23" s="20">
        <v>0</v>
      </c>
      <c r="C23" s="20" t="s">
        <v>96</v>
      </c>
      <c r="D23" s="20" t="s">
        <v>42</v>
      </c>
      <c r="E23" s="20">
        <v>0</v>
      </c>
      <c r="F23" s="20" t="s">
        <v>95</v>
      </c>
      <c r="G23" s="20"/>
    </row>
    <row r="24" spans="1:7">
      <c r="A24" s="20">
        <v>4</v>
      </c>
      <c r="B24" s="20" t="s">
        <v>313</v>
      </c>
      <c r="C24" s="20" t="s">
        <v>313</v>
      </c>
      <c r="D24" s="20" t="s">
        <v>101</v>
      </c>
      <c r="E24" s="20" t="s">
        <v>101</v>
      </c>
      <c r="F24" s="20" t="s">
        <v>104</v>
      </c>
      <c r="G24" s="20"/>
    </row>
    <row r="25" spans="1:7">
      <c r="A25" s="20">
        <v>2</v>
      </c>
      <c r="B25" s="20">
        <v>0</v>
      </c>
      <c r="C25" s="20">
        <v>0</v>
      </c>
      <c r="D25" s="20" t="s">
        <v>13</v>
      </c>
      <c r="E25" s="20" t="s">
        <v>13</v>
      </c>
      <c r="F25" s="20" t="s">
        <v>13</v>
      </c>
      <c r="G25" s="20"/>
    </row>
    <row r="26" spans="1:7">
      <c r="A26" s="20">
        <v>3</v>
      </c>
      <c r="B26" s="20">
        <v>0</v>
      </c>
      <c r="C26" s="20">
        <v>0</v>
      </c>
      <c r="D26" s="20">
        <v>0</v>
      </c>
      <c r="E26" s="20" t="s">
        <v>13</v>
      </c>
      <c r="F26" s="20" t="s">
        <v>14</v>
      </c>
      <c r="G26" s="20"/>
    </row>
    <row r="27" spans="1:7">
      <c r="A27" s="20">
        <v>3</v>
      </c>
      <c r="B27" s="20">
        <v>0</v>
      </c>
      <c r="C27" s="20">
        <v>0</v>
      </c>
      <c r="D27" s="20">
        <v>0</v>
      </c>
      <c r="E27" s="20" t="s">
        <v>100</v>
      </c>
      <c r="F27" s="20" t="s">
        <v>100</v>
      </c>
      <c r="G27" s="20"/>
    </row>
    <row r="28" spans="1:7">
      <c r="A28" s="20">
        <v>2</v>
      </c>
      <c r="B28" s="20">
        <v>0</v>
      </c>
      <c r="C28" s="20">
        <v>0</v>
      </c>
      <c r="D28" s="20" t="s">
        <v>13</v>
      </c>
      <c r="E28" s="20">
        <v>0</v>
      </c>
      <c r="F28" s="20" t="s">
        <v>13</v>
      </c>
      <c r="G28" s="20"/>
    </row>
    <row r="29" spans="1:7">
      <c r="A29" s="20">
        <v>2</v>
      </c>
      <c r="B29" s="20" t="s">
        <v>313</v>
      </c>
      <c r="C29" s="20">
        <v>0</v>
      </c>
      <c r="D29" s="20" t="s">
        <v>28</v>
      </c>
      <c r="E29" s="20">
        <v>0</v>
      </c>
      <c r="F29" s="20" t="s">
        <v>13</v>
      </c>
      <c r="G29" s="20"/>
    </row>
    <row r="30" spans="1:7">
      <c r="A30" s="20">
        <v>2</v>
      </c>
      <c r="B30" s="20">
        <v>0</v>
      </c>
      <c r="C30" s="20">
        <v>0</v>
      </c>
      <c r="D30" s="20">
        <v>0</v>
      </c>
      <c r="E30" s="20" t="s">
        <v>13</v>
      </c>
      <c r="F30" s="20" t="s">
        <v>13</v>
      </c>
      <c r="G30" s="20"/>
    </row>
    <row r="31" spans="1:7">
      <c r="A31" s="20">
        <v>2</v>
      </c>
      <c r="B31" s="20">
        <v>0</v>
      </c>
      <c r="C31" s="20">
        <v>0</v>
      </c>
      <c r="D31" s="20" t="s">
        <v>42</v>
      </c>
      <c r="E31" s="20">
        <v>0</v>
      </c>
      <c r="F31" s="20" t="s">
        <v>42</v>
      </c>
      <c r="G31" s="20"/>
    </row>
    <row r="32" spans="1:7">
      <c r="A32" s="20">
        <v>2</v>
      </c>
      <c r="B32" s="20">
        <v>0</v>
      </c>
      <c r="C32" s="20">
        <v>0</v>
      </c>
      <c r="D32" s="20" t="s">
        <v>42</v>
      </c>
      <c r="E32" s="20">
        <v>0</v>
      </c>
      <c r="F32" s="20" t="s">
        <v>42</v>
      </c>
      <c r="G32" s="20"/>
    </row>
    <row r="33" spans="1:7">
      <c r="A33" s="20">
        <v>2</v>
      </c>
      <c r="B33" s="20" t="s">
        <v>42</v>
      </c>
      <c r="C33" s="20">
        <v>0</v>
      </c>
      <c r="D33" s="20">
        <v>0</v>
      </c>
      <c r="E33" s="20">
        <v>0</v>
      </c>
      <c r="F33" s="20" t="s">
        <v>42</v>
      </c>
      <c r="G33" s="20"/>
    </row>
    <row r="34" spans="1:7">
      <c r="A34" s="20">
        <v>2</v>
      </c>
      <c r="B34" s="20" t="s">
        <v>42</v>
      </c>
      <c r="C34" s="20" t="s">
        <v>313</v>
      </c>
      <c r="D34" s="20">
        <v>0</v>
      </c>
      <c r="E34" s="20">
        <v>0</v>
      </c>
      <c r="F34" s="20" t="s">
        <v>42</v>
      </c>
      <c r="G34" s="20"/>
    </row>
    <row r="35" spans="1:7">
      <c r="A35" s="20">
        <v>2</v>
      </c>
      <c r="B35" s="20">
        <v>0</v>
      </c>
      <c r="C35" s="20">
        <v>0</v>
      </c>
      <c r="D35" s="20">
        <v>0</v>
      </c>
      <c r="E35" s="20" t="s">
        <v>42</v>
      </c>
      <c r="F35" s="20" t="s">
        <v>42</v>
      </c>
      <c r="G35" s="20"/>
    </row>
    <row r="36" spans="1:7">
      <c r="A36" s="20">
        <v>2</v>
      </c>
      <c r="B36" s="20">
        <v>0</v>
      </c>
      <c r="C36" s="20">
        <v>0</v>
      </c>
      <c r="D36" s="20">
        <v>0</v>
      </c>
      <c r="E36" s="20" t="s">
        <v>18</v>
      </c>
      <c r="F36" s="20" t="s">
        <v>42</v>
      </c>
      <c r="G36" s="20"/>
    </row>
    <row r="37" spans="1:7">
      <c r="A37" s="20">
        <v>1</v>
      </c>
      <c r="B37" s="20">
        <v>0</v>
      </c>
      <c r="C37" s="20">
        <v>0</v>
      </c>
      <c r="D37" s="20">
        <v>0</v>
      </c>
      <c r="E37" s="20" t="s">
        <v>42</v>
      </c>
      <c r="F37" s="20" t="s">
        <v>42</v>
      </c>
      <c r="G37" s="20"/>
    </row>
    <row r="38" spans="1:7">
      <c r="A38" s="20">
        <v>2</v>
      </c>
      <c r="B38" s="20">
        <v>0</v>
      </c>
      <c r="C38" s="20">
        <v>0</v>
      </c>
      <c r="D38" s="20">
        <v>0</v>
      </c>
      <c r="E38" s="20" t="s">
        <v>42</v>
      </c>
      <c r="F38" s="20" t="s">
        <v>42</v>
      </c>
      <c r="G38" s="20"/>
    </row>
    <row r="39" spans="1:7">
      <c r="A39" s="20">
        <v>2</v>
      </c>
      <c r="B39" s="20">
        <v>0</v>
      </c>
      <c r="C39" s="20">
        <v>0</v>
      </c>
      <c r="D39" s="20">
        <v>0</v>
      </c>
      <c r="E39" s="20" t="s">
        <v>13</v>
      </c>
      <c r="F39" s="20" t="s">
        <v>13</v>
      </c>
      <c r="G39" s="20"/>
    </row>
    <row r="40" spans="1:7">
      <c r="A40" s="20">
        <v>2</v>
      </c>
      <c r="B40" s="20" t="s">
        <v>313</v>
      </c>
      <c r="C40" s="20">
        <v>0</v>
      </c>
      <c r="D40" s="20" t="s">
        <v>313</v>
      </c>
      <c r="E40" s="20" t="s">
        <v>42</v>
      </c>
      <c r="F40" s="20" t="s">
        <v>42</v>
      </c>
      <c r="G40" s="20"/>
    </row>
    <row r="41" spans="1:7">
      <c r="A41" s="20">
        <v>3</v>
      </c>
      <c r="B41" s="20">
        <v>0</v>
      </c>
      <c r="C41" s="20">
        <v>0</v>
      </c>
      <c r="D41" s="20" t="s">
        <v>96</v>
      </c>
      <c r="E41" s="20" t="s">
        <v>42</v>
      </c>
      <c r="F41" s="20" t="s">
        <v>95</v>
      </c>
      <c r="G41" s="20"/>
    </row>
    <row r="42" spans="1:7">
      <c r="A42" s="20">
        <v>2</v>
      </c>
      <c r="B42" s="20" t="s">
        <v>42</v>
      </c>
      <c r="C42" s="20">
        <v>0</v>
      </c>
      <c r="D42" s="20">
        <v>0</v>
      </c>
      <c r="E42" s="20">
        <v>0</v>
      </c>
      <c r="F42" s="20" t="s">
        <v>42</v>
      </c>
      <c r="G42" s="20"/>
    </row>
    <row r="43" spans="1:7">
      <c r="A43" s="20">
        <v>2</v>
      </c>
      <c r="B43" s="20">
        <v>0</v>
      </c>
      <c r="C43" s="20">
        <v>0</v>
      </c>
      <c r="D43" s="20">
        <v>0</v>
      </c>
      <c r="E43" s="20" t="s">
        <v>22</v>
      </c>
      <c r="F43" s="20" t="s">
        <v>13</v>
      </c>
      <c r="G43" s="20"/>
    </row>
    <row r="44" spans="1:7">
      <c r="A44" s="20">
        <v>2</v>
      </c>
      <c r="B44" s="20">
        <v>0</v>
      </c>
      <c r="C44" s="20">
        <v>0</v>
      </c>
      <c r="D44" s="20" t="s">
        <v>13</v>
      </c>
      <c r="E44" s="20" t="s">
        <v>13</v>
      </c>
      <c r="F44" s="20" t="s">
        <v>13</v>
      </c>
      <c r="G44" s="20"/>
    </row>
    <row r="45" spans="1:7">
      <c r="A45" s="20">
        <v>2</v>
      </c>
      <c r="B45" s="20">
        <v>0</v>
      </c>
      <c r="C45" s="20">
        <v>0</v>
      </c>
      <c r="D45" s="21" t="s">
        <v>13</v>
      </c>
      <c r="E45" s="20" t="s">
        <v>22</v>
      </c>
      <c r="F45" s="20" t="s">
        <v>13</v>
      </c>
      <c r="G45" s="20"/>
    </row>
    <row r="46" spans="1:7">
      <c r="A46" s="20">
        <v>2</v>
      </c>
      <c r="B46" s="20">
        <v>0</v>
      </c>
      <c r="C46" s="20">
        <v>0</v>
      </c>
      <c r="D46" s="20" t="s">
        <v>42</v>
      </c>
      <c r="E46" s="20">
        <v>0</v>
      </c>
      <c r="F46" s="20" t="s">
        <v>42</v>
      </c>
      <c r="G46" s="20"/>
    </row>
    <row r="47" spans="1:7">
      <c r="A47" s="20">
        <v>2</v>
      </c>
      <c r="B47" s="20">
        <v>0</v>
      </c>
      <c r="C47" s="20">
        <v>0</v>
      </c>
      <c r="D47" s="20">
        <v>0</v>
      </c>
      <c r="E47" s="20" t="s">
        <v>42</v>
      </c>
      <c r="F47" s="20" t="s">
        <v>42</v>
      </c>
      <c r="G47" s="20"/>
    </row>
    <row r="48" spans="1:7">
      <c r="A48" s="20">
        <v>2</v>
      </c>
      <c r="B48" s="20">
        <v>0</v>
      </c>
      <c r="C48" s="20">
        <v>0</v>
      </c>
      <c r="D48" s="20">
        <v>0</v>
      </c>
      <c r="E48" s="20" t="s">
        <v>28</v>
      </c>
      <c r="F48" s="20" t="s">
        <v>13</v>
      </c>
      <c r="G48" s="20"/>
    </row>
    <row r="49" spans="1:8">
      <c r="A49" s="20">
        <v>2</v>
      </c>
      <c r="B49" s="20" t="s">
        <v>42</v>
      </c>
      <c r="C49" s="20">
        <v>0</v>
      </c>
      <c r="D49" s="20" t="s">
        <v>313</v>
      </c>
      <c r="E49" s="20">
        <v>0</v>
      </c>
      <c r="F49" s="20" t="s">
        <v>42</v>
      </c>
      <c r="G49" s="20"/>
    </row>
    <row r="50" spans="1:8">
      <c r="A50" s="20">
        <v>2</v>
      </c>
      <c r="B50" s="20">
        <v>0</v>
      </c>
      <c r="C50" s="20">
        <v>0</v>
      </c>
      <c r="D50" s="20" t="s">
        <v>42</v>
      </c>
      <c r="E50" s="20" t="s">
        <v>313</v>
      </c>
      <c r="F50" s="20" t="s">
        <v>42</v>
      </c>
      <c r="G50" s="20"/>
    </row>
    <row r="51" spans="1:8">
      <c r="A51" s="20">
        <v>3</v>
      </c>
      <c r="B51" s="20">
        <v>0</v>
      </c>
      <c r="C51" s="20">
        <v>0</v>
      </c>
      <c r="D51" s="20" t="s">
        <v>95</v>
      </c>
      <c r="E51" s="20">
        <v>0</v>
      </c>
      <c r="F51" s="20" t="s">
        <v>95</v>
      </c>
      <c r="G51" s="20"/>
    </row>
    <row r="52" spans="1:8">
      <c r="A52" s="20">
        <v>2</v>
      </c>
      <c r="B52" s="20" t="s">
        <v>313</v>
      </c>
      <c r="C52" s="20">
        <v>0</v>
      </c>
      <c r="D52" s="20" t="s">
        <v>42</v>
      </c>
      <c r="E52" s="20">
        <v>0</v>
      </c>
      <c r="F52" s="20" t="s">
        <v>42</v>
      </c>
      <c r="G52" s="20"/>
    </row>
    <row r="54" spans="1:8">
      <c r="A54" s="1"/>
      <c r="B54" s="1"/>
      <c r="C54" s="1"/>
      <c r="D54" s="1"/>
      <c r="E54" s="1"/>
      <c r="F54" s="1"/>
      <c r="G54" s="1"/>
      <c r="H54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39997558519241921"/>
  </sheetPr>
  <dimension ref="A1:M38"/>
  <sheetViews>
    <sheetView workbookViewId="0">
      <selection activeCell="N24" sqref="N24"/>
    </sheetView>
  </sheetViews>
  <sheetFormatPr baseColWidth="10" defaultRowHeight="16"/>
  <cols>
    <col min="1" max="1" width="5.1640625" customWidth="1"/>
    <col min="2" max="2" width="16.1640625" customWidth="1"/>
    <col min="3" max="3" width="14.1640625" customWidth="1"/>
    <col min="4" max="4" width="12.6640625" customWidth="1"/>
    <col min="5" max="8" width="10.83203125" style="20"/>
    <col min="9" max="9" width="17.1640625" customWidth="1"/>
    <col min="10" max="10" width="22.1640625" style="26" customWidth="1"/>
    <col min="11" max="11" width="9.33203125" customWidth="1"/>
    <col min="13" max="13" width="14.33203125" customWidth="1"/>
  </cols>
  <sheetData>
    <row r="1" spans="1:13">
      <c r="A1" s="70" t="s">
        <v>1334</v>
      </c>
    </row>
    <row r="3" spans="1:13" ht="51">
      <c r="A3" s="1" t="s">
        <v>0</v>
      </c>
      <c r="B3" s="1" t="s">
        <v>1</v>
      </c>
      <c r="C3" s="17" t="s">
        <v>2</v>
      </c>
      <c r="D3" s="17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" t="s">
        <v>92</v>
      </c>
      <c r="J3" s="53" t="s">
        <v>8</v>
      </c>
      <c r="K3" s="18" t="s">
        <v>9</v>
      </c>
      <c r="L3" s="18" t="s">
        <v>10</v>
      </c>
      <c r="M3" s="18" t="s">
        <v>11</v>
      </c>
    </row>
    <row r="4" spans="1:13" ht="17" thickBot="1">
      <c r="A4" s="2">
        <v>1</v>
      </c>
      <c r="B4" s="2" t="s">
        <v>12</v>
      </c>
      <c r="C4" s="2">
        <v>1</v>
      </c>
      <c r="D4" s="2">
        <v>3</v>
      </c>
      <c r="E4" s="5">
        <v>0</v>
      </c>
      <c r="F4" s="5">
        <v>0</v>
      </c>
      <c r="G4" s="5" t="s">
        <v>13</v>
      </c>
      <c r="H4" s="5">
        <v>0</v>
      </c>
      <c r="I4" s="2" t="s">
        <v>14</v>
      </c>
      <c r="J4" s="54" t="s">
        <v>15</v>
      </c>
      <c r="K4" s="3">
        <v>25</v>
      </c>
      <c r="L4" s="3">
        <v>8</v>
      </c>
      <c r="M4" s="3">
        <v>1</v>
      </c>
    </row>
    <row r="5" spans="1:13">
      <c r="A5">
        <v>2</v>
      </c>
      <c r="B5" t="s">
        <v>16</v>
      </c>
      <c r="C5">
        <v>1</v>
      </c>
      <c r="D5">
        <v>2</v>
      </c>
      <c r="E5" s="20">
        <v>0</v>
      </c>
      <c r="F5" s="20">
        <v>0</v>
      </c>
      <c r="G5" s="20">
        <v>0</v>
      </c>
      <c r="H5" s="20" t="s">
        <v>13</v>
      </c>
      <c r="I5" t="s">
        <v>13</v>
      </c>
      <c r="J5" s="26" t="s">
        <v>17</v>
      </c>
      <c r="K5">
        <v>34</v>
      </c>
      <c r="L5">
        <v>10</v>
      </c>
      <c r="M5">
        <v>5</v>
      </c>
    </row>
    <row r="6" spans="1:13">
      <c r="A6">
        <v>3</v>
      </c>
      <c r="B6" t="s">
        <v>16</v>
      </c>
      <c r="C6">
        <v>3</v>
      </c>
      <c r="D6">
        <v>4</v>
      </c>
      <c r="E6" s="20">
        <v>0</v>
      </c>
      <c r="F6" s="20" t="s">
        <v>18</v>
      </c>
      <c r="G6" s="20" t="s">
        <v>19</v>
      </c>
      <c r="H6" s="20" t="s">
        <v>20</v>
      </c>
      <c r="I6" t="s">
        <v>21</v>
      </c>
      <c r="J6" s="26" t="s">
        <v>93</v>
      </c>
      <c r="K6">
        <v>34</v>
      </c>
      <c r="L6">
        <v>10</v>
      </c>
      <c r="M6">
        <v>5</v>
      </c>
    </row>
    <row r="7" spans="1:13">
      <c r="A7">
        <v>4</v>
      </c>
      <c r="B7" t="s">
        <v>16</v>
      </c>
      <c r="C7">
        <v>1</v>
      </c>
      <c r="D7">
        <v>2</v>
      </c>
      <c r="E7" s="20">
        <v>0</v>
      </c>
      <c r="F7" s="20">
        <v>0</v>
      </c>
      <c r="G7" s="20" t="s">
        <v>22</v>
      </c>
      <c r="H7" s="20">
        <v>0</v>
      </c>
      <c r="I7" t="s">
        <v>13</v>
      </c>
      <c r="J7" s="26" t="s">
        <v>23</v>
      </c>
      <c r="K7">
        <v>34</v>
      </c>
      <c r="L7">
        <v>10</v>
      </c>
      <c r="M7">
        <v>5</v>
      </c>
    </row>
    <row r="8" spans="1:13">
      <c r="A8">
        <v>5</v>
      </c>
      <c r="B8" t="s">
        <v>16</v>
      </c>
      <c r="C8">
        <v>2</v>
      </c>
      <c r="D8">
        <v>12</v>
      </c>
      <c r="E8" s="20" t="s">
        <v>24</v>
      </c>
      <c r="F8" s="20" t="s">
        <v>25</v>
      </c>
      <c r="G8" s="20" t="s">
        <v>1211</v>
      </c>
      <c r="H8" s="20">
        <v>0</v>
      </c>
      <c r="I8" t="s">
        <v>26</v>
      </c>
      <c r="J8" s="26" t="s">
        <v>27</v>
      </c>
      <c r="K8">
        <v>34</v>
      </c>
      <c r="L8">
        <v>10</v>
      </c>
      <c r="M8">
        <v>5</v>
      </c>
    </row>
    <row r="9" spans="1:13" ht="17" thickBot="1">
      <c r="A9" s="2">
        <v>6</v>
      </c>
      <c r="B9" s="2" t="s">
        <v>16</v>
      </c>
      <c r="C9" s="2">
        <v>2</v>
      </c>
      <c r="D9" s="2">
        <v>2</v>
      </c>
      <c r="E9" s="5">
        <v>0</v>
      </c>
      <c r="F9" s="5" t="s">
        <v>28</v>
      </c>
      <c r="G9" s="5" t="s">
        <v>28</v>
      </c>
      <c r="H9" s="5">
        <v>0</v>
      </c>
      <c r="I9" s="2" t="s">
        <v>13</v>
      </c>
      <c r="J9" s="54" t="s">
        <v>29</v>
      </c>
      <c r="K9" s="2">
        <v>34</v>
      </c>
      <c r="L9" s="2">
        <v>10</v>
      </c>
      <c r="M9" s="2">
        <v>5</v>
      </c>
    </row>
    <row r="10" spans="1:13">
      <c r="A10">
        <v>7</v>
      </c>
      <c r="B10" t="s">
        <v>30</v>
      </c>
      <c r="C10">
        <v>2</v>
      </c>
      <c r="D10">
        <v>3</v>
      </c>
      <c r="E10" s="20">
        <v>0</v>
      </c>
      <c r="F10" s="20" t="s">
        <v>31</v>
      </c>
      <c r="G10" s="20">
        <v>0</v>
      </c>
      <c r="H10" s="20" t="s">
        <v>32</v>
      </c>
      <c r="I10" t="s">
        <v>33</v>
      </c>
      <c r="J10" s="26" t="s">
        <v>34</v>
      </c>
      <c r="K10" s="4">
        <v>35</v>
      </c>
      <c r="L10" s="4">
        <v>7</v>
      </c>
      <c r="M10" s="4">
        <v>5</v>
      </c>
    </row>
    <row r="11" spans="1:13">
      <c r="A11">
        <v>8</v>
      </c>
      <c r="B11" t="s">
        <v>30</v>
      </c>
      <c r="C11">
        <v>2</v>
      </c>
      <c r="D11">
        <v>2</v>
      </c>
      <c r="E11" s="20">
        <v>0</v>
      </c>
      <c r="F11" s="20" t="s">
        <v>22</v>
      </c>
      <c r="G11" s="20">
        <v>0</v>
      </c>
      <c r="H11" s="20" t="s">
        <v>22</v>
      </c>
      <c r="I11" t="s">
        <v>13</v>
      </c>
      <c r="J11" s="26" t="s">
        <v>35</v>
      </c>
      <c r="K11" s="4">
        <v>35</v>
      </c>
      <c r="L11" s="4">
        <v>7</v>
      </c>
      <c r="M11" s="4">
        <v>5</v>
      </c>
    </row>
    <row r="12" spans="1:13">
      <c r="A12">
        <v>9</v>
      </c>
      <c r="B12" t="s">
        <v>30</v>
      </c>
      <c r="C12">
        <v>3</v>
      </c>
      <c r="D12">
        <v>4</v>
      </c>
      <c r="E12" s="20" t="s">
        <v>36</v>
      </c>
      <c r="F12" s="20">
        <v>0</v>
      </c>
      <c r="G12" s="20" t="s">
        <v>37</v>
      </c>
      <c r="H12" s="20" t="s">
        <v>38</v>
      </c>
      <c r="I12" t="s">
        <v>39</v>
      </c>
      <c r="J12" s="26" t="s">
        <v>40</v>
      </c>
      <c r="K12" s="4">
        <v>35</v>
      </c>
      <c r="L12" s="4">
        <v>7</v>
      </c>
      <c r="M12" s="4">
        <v>5</v>
      </c>
    </row>
    <row r="13" spans="1:13">
      <c r="A13">
        <v>10</v>
      </c>
      <c r="B13" t="s">
        <v>30</v>
      </c>
      <c r="C13">
        <v>2</v>
      </c>
      <c r="D13">
        <v>2</v>
      </c>
      <c r="E13" s="20" t="s">
        <v>41</v>
      </c>
      <c r="F13" s="20">
        <v>0</v>
      </c>
      <c r="G13" s="20" t="s">
        <v>18</v>
      </c>
      <c r="H13" s="20">
        <v>0</v>
      </c>
      <c r="I13" t="s">
        <v>42</v>
      </c>
      <c r="J13" s="26" t="s">
        <v>43</v>
      </c>
      <c r="K13" s="4">
        <v>35</v>
      </c>
      <c r="L13" s="4">
        <v>7</v>
      </c>
      <c r="M13" s="4">
        <v>5</v>
      </c>
    </row>
    <row r="14" spans="1:13" ht="17" thickBot="1">
      <c r="A14" s="2">
        <v>11</v>
      </c>
      <c r="B14" s="2" t="s">
        <v>30</v>
      </c>
      <c r="C14" s="2">
        <v>1</v>
      </c>
      <c r="D14" s="2">
        <v>2</v>
      </c>
      <c r="E14" s="5">
        <v>0</v>
      </c>
      <c r="F14" s="5">
        <v>0</v>
      </c>
      <c r="G14" s="5" t="s">
        <v>13</v>
      </c>
      <c r="H14" s="5">
        <v>0</v>
      </c>
      <c r="I14" s="2" t="s">
        <v>13</v>
      </c>
      <c r="J14" s="54" t="s">
        <v>44</v>
      </c>
      <c r="K14" s="2">
        <v>35</v>
      </c>
      <c r="L14" s="5">
        <v>7</v>
      </c>
      <c r="M14" s="5">
        <v>5</v>
      </c>
    </row>
    <row r="15" spans="1:13" ht="17" thickBot="1">
      <c r="A15" s="6">
        <v>12</v>
      </c>
      <c r="B15" s="6" t="s">
        <v>45</v>
      </c>
      <c r="C15" s="7">
        <v>1</v>
      </c>
      <c r="D15" s="7">
        <v>2</v>
      </c>
      <c r="E15" s="7">
        <v>0</v>
      </c>
      <c r="F15" s="7" t="s">
        <v>41</v>
      </c>
      <c r="G15" s="7">
        <v>0</v>
      </c>
      <c r="H15" s="7">
        <v>0</v>
      </c>
      <c r="I15" s="7" t="s">
        <v>42</v>
      </c>
      <c r="J15" s="43" t="s">
        <v>46</v>
      </c>
      <c r="K15" s="7">
        <v>12</v>
      </c>
      <c r="L15" s="7">
        <v>3</v>
      </c>
      <c r="M15" s="7">
        <v>1</v>
      </c>
    </row>
    <row r="16" spans="1:13">
      <c r="A16">
        <v>13</v>
      </c>
      <c r="B16" s="8" t="s">
        <v>47</v>
      </c>
      <c r="C16" s="4">
        <v>3</v>
      </c>
      <c r="D16" s="4">
        <v>5</v>
      </c>
      <c r="E16" s="20" t="s">
        <v>48</v>
      </c>
      <c r="F16" s="20">
        <v>0</v>
      </c>
      <c r="G16" s="4" t="s">
        <v>49</v>
      </c>
      <c r="H16" s="20" t="s">
        <v>50</v>
      </c>
      <c r="I16" t="s">
        <v>51</v>
      </c>
      <c r="J16" s="45" t="s">
        <v>52</v>
      </c>
      <c r="K16" s="4">
        <v>45</v>
      </c>
      <c r="L16" s="4">
        <v>3</v>
      </c>
      <c r="M16" s="4">
        <v>2</v>
      </c>
    </row>
    <row r="17" spans="1:13" ht="17" thickBot="1">
      <c r="A17" s="2">
        <v>14</v>
      </c>
      <c r="B17" s="9" t="s">
        <v>47</v>
      </c>
      <c r="C17" s="5">
        <v>1</v>
      </c>
      <c r="D17" s="5">
        <v>2</v>
      </c>
      <c r="E17" s="5">
        <v>0</v>
      </c>
      <c r="F17" s="5">
        <v>0</v>
      </c>
      <c r="G17" s="5" t="s">
        <v>41</v>
      </c>
      <c r="H17" s="5">
        <v>0</v>
      </c>
      <c r="I17" s="2" t="s">
        <v>42</v>
      </c>
      <c r="J17" s="54" t="s">
        <v>53</v>
      </c>
      <c r="K17" s="2">
        <v>45</v>
      </c>
      <c r="L17" s="2">
        <v>3</v>
      </c>
      <c r="M17" s="2">
        <v>2</v>
      </c>
    </row>
    <row r="18" spans="1:13">
      <c r="A18" s="10">
        <v>15</v>
      </c>
      <c r="B18" s="11" t="s">
        <v>54</v>
      </c>
      <c r="C18" s="4">
        <v>2</v>
      </c>
      <c r="D18" s="4">
        <v>3</v>
      </c>
      <c r="E18" s="4">
        <v>0</v>
      </c>
      <c r="F18" s="4" t="s">
        <v>28</v>
      </c>
      <c r="G18" s="4" t="s">
        <v>41</v>
      </c>
      <c r="H18" s="4">
        <v>0</v>
      </c>
      <c r="I18" s="4" t="s">
        <v>33</v>
      </c>
      <c r="J18" s="55" t="s">
        <v>55</v>
      </c>
      <c r="K18" s="4">
        <v>27</v>
      </c>
      <c r="L18" s="4">
        <v>3</v>
      </c>
      <c r="M18" s="4">
        <v>2</v>
      </c>
    </row>
    <row r="19" spans="1:13" ht="17" thickBot="1">
      <c r="A19" s="2">
        <v>16</v>
      </c>
      <c r="B19" s="9" t="s">
        <v>54</v>
      </c>
      <c r="C19" s="5">
        <v>1</v>
      </c>
      <c r="D19" s="5">
        <v>2</v>
      </c>
      <c r="E19" s="5">
        <v>0</v>
      </c>
      <c r="F19" s="5">
        <v>0</v>
      </c>
      <c r="G19" s="5" t="s">
        <v>18</v>
      </c>
      <c r="H19" s="5">
        <v>0</v>
      </c>
      <c r="I19" s="5" t="s">
        <v>42</v>
      </c>
      <c r="J19" s="54" t="s">
        <v>56</v>
      </c>
      <c r="K19" s="2">
        <v>27</v>
      </c>
      <c r="L19" s="2">
        <v>3</v>
      </c>
      <c r="M19" s="2">
        <v>2</v>
      </c>
    </row>
    <row r="20" spans="1:13" ht="17" thickBot="1">
      <c r="A20" s="6">
        <v>17</v>
      </c>
      <c r="B20" s="12" t="s">
        <v>57</v>
      </c>
      <c r="C20" s="7">
        <v>2</v>
      </c>
      <c r="D20" s="7">
        <v>4</v>
      </c>
      <c r="E20" s="7">
        <v>0</v>
      </c>
      <c r="F20" s="7">
        <v>0</v>
      </c>
      <c r="G20" s="7" t="s">
        <v>13</v>
      </c>
      <c r="H20" s="7" t="s">
        <v>22</v>
      </c>
      <c r="I20" s="7" t="s">
        <v>58</v>
      </c>
      <c r="J20" s="43" t="s">
        <v>59</v>
      </c>
      <c r="K20" s="7">
        <v>35</v>
      </c>
      <c r="L20" s="7">
        <v>3</v>
      </c>
      <c r="M20" s="7">
        <v>1</v>
      </c>
    </row>
    <row r="21" spans="1:13">
      <c r="A21">
        <v>18</v>
      </c>
      <c r="B21" s="13" t="s">
        <v>60</v>
      </c>
      <c r="C21" s="4">
        <v>1</v>
      </c>
      <c r="D21" s="4">
        <v>2</v>
      </c>
      <c r="E21" s="4">
        <v>0</v>
      </c>
      <c r="F21" s="4">
        <v>0</v>
      </c>
      <c r="G21" s="4" t="s">
        <v>18</v>
      </c>
      <c r="H21" s="4">
        <v>0</v>
      </c>
      <c r="I21" s="4" t="s">
        <v>42</v>
      </c>
      <c r="J21" s="45" t="s">
        <v>61</v>
      </c>
      <c r="K21" s="4">
        <v>28</v>
      </c>
      <c r="L21" s="4">
        <v>7</v>
      </c>
      <c r="M21" s="4">
        <v>5</v>
      </c>
    </row>
    <row r="22" spans="1:13">
      <c r="A22">
        <v>19</v>
      </c>
      <c r="B22" s="13" t="s">
        <v>60</v>
      </c>
      <c r="C22" s="4">
        <v>1</v>
      </c>
      <c r="D22" s="4">
        <v>2</v>
      </c>
      <c r="E22" s="4">
        <v>0</v>
      </c>
      <c r="F22" s="4">
        <v>0</v>
      </c>
      <c r="G22" s="4" t="s">
        <v>42</v>
      </c>
      <c r="H22" s="4">
        <v>0</v>
      </c>
      <c r="I22" s="4" t="s">
        <v>42</v>
      </c>
      <c r="J22" s="45" t="s">
        <v>62</v>
      </c>
      <c r="K22" s="4">
        <v>28</v>
      </c>
      <c r="L22" s="4">
        <v>7</v>
      </c>
      <c r="M22" s="4">
        <v>5</v>
      </c>
    </row>
    <row r="23" spans="1:13">
      <c r="A23">
        <v>20</v>
      </c>
      <c r="B23" s="13" t="s">
        <v>60</v>
      </c>
      <c r="C23" s="4">
        <v>2</v>
      </c>
      <c r="D23" s="4">
        <v>2</v>
      </c>
      <c r="E23" s="4">
        <v>0</v>
      </c>
      <c r="F23" s="4">
        <v>0</v>
      </c>
      <c r="G23" s="21" t="s">
        <v>42</v>
      </c>
      <c r="H23" s="20" t="s">
        <v>18</v>
      </c>
      <c r="I23" s="4" t="s">
        <v>42</v>
      </c>
      <c r="J23" s="45" t="s">
        <v>63</v>
      </c>
      <c r="K23" s="4">
        <v>28</v>
      </c>
      <c r="L23" s="4">
        <v>7</v>
      </c>
      <c r="M23" s="4">
        <v>5</v>
      </c>
    </row>
    <row r="24" spans="1:13">
      <c r="A24">
        <v>21</v>
      </c>
      <c r="B24" s="13" t="s">
        <v>60</v>
      </c>
      <c r="C24" s="4">
        <v>1</v>
      </c>
      <c r="D24" s="4">
        <v>2</v>
      </c>
      <c r="E24" s="4">
        <v>0</v>
      </c>
      <c r="F24" s="4">
        <v>0</v>
      </c>
      <c r="G24" s="4" t="s">
        <v>41</v>
      </c>
      <c r="H24" s="4">
        <v>0</v>
      </c>
      <c r="I24" s="4" t="s">
        <v>42</v>
      </c>
      <c r="J24" s="45" t="s">
        <v>64</v>
      </c>
      <c r="K24" s="4">
        <v>28</v>
      </c>
      <c r="L24" s="4">
        <v>7</v>
      </c>
      <c r="M24" s="4">
        <v>5</v>
      </c>
    </row>
    <row r="25" spans="1:13" ht="17" thickBot="1">
      <c r="A25" s="2">
        <v>22</v>
      </c>
      <c r="B25" s="14" t="s">
        <v>60</v>
      </c>
      <c r="C25" s="5">
        <v>1</v>
      </c>
      <c r="D25" s="5">
        <v>2</v>
      </c>
      <c r="E25" s="5">
        <v>0</v>
      </c>
      <c r="F25" s="5">
        <v>0</v>
      </c>
      <c r="G25" s="5">
        <v>0</v>
      </c>
      <c r="H25" s="5" t="s">
        <v>28</v>
      </c>
      <c r="I25" s="5" t="s">
        <v>13</v>
      </c>
      <c r="J25" s="46" t="s">
        <v>65</v>
      </c>
      <c r="K25" s="5">
        <v>28</v>
      </c>
      <c r="L25" s="5">
        <v>7</v>
      </c>
      <c r="M25" s="5">
        <v>5</v>
      </c>
    </row>
    <row r="26" spans="1:13" ht="68">
      <c r="A26">
        <v>23</v>
      </c>
      <c r="B26" s="13" t="s">
        <v>66</v>
      </c>
      <c r="C26" s="4">
        <v>1</v>
      </c>
      <c r="D26" s="4">
        <v>14</v>
      </c>
      <c r="E26" s="4">
        <v>0</v>
      </c>
      <c r="F26" s="4">
        <v>0</v>
      </c>
      <c r="G26" s="4" t="s">
        <v>67</v>
      </c>
      <c r="H26" s="4">
        <v>0</v>
      </c>
      <c r="I26" s="15" t="s">
        <v>68</v>
      </c>
      <c r="J26" s="45" t="s">
        <v>69</v>
      </c>
      <c r="K26" s="4">
        <v>37</v>
      </c>
      <c r="L26" s="4">
        <v>10</v>
      </c>
      <c r="M26" s="4">
        <v>6</v>
      </c>
    </row>
    <row r="27" spans="1:13">
      <c r="A27">
        <v>24</v>
      </c>
      <c r="B27" s="13" t="s">
        <v>66</v>
      </c>
      <c r="C27" s="4">
        <v>1</v>
      </c>
      <c r="D27" s="4">
        <v>3</v>
      </c>
      <c r="E27" s="4">
        <v>0</v>
      </c>
      <c r="F27" s="4">
        <v>0</v>
      </c>
      <c r="G27" s="4" t="s">
        <v>70</v>
      </c>
      <c r="H27" s="4">
        <v>0</v>
      </c>
      <c r="I27" s="4" t="s">
        <v>70</v>
      </c>
      <c r="J27" s="45" t="s">
        <v>71</v>
      </c>
      <c r="K27" s="4">
        <v>37</v>
      </c>
      <c r="L27" s="4">
        <v>10</v>
      </c>
      <c r="M27" s="4">
        <v>6</v>
      </c>
    </row>
    <row r="28" spans="1:13">
      <c r="A28">
        <v>25</v>
      </c>
      <c r="B28" s="13" t="s">
        <v>66</v>
      </c>
      <c r="C28" s="4">
        <v>1</v>
      </c>
      <c r="D28" s="4">
        <v>3</v>
      </c>
      <c r="E28" s="4">
        <v>0</v>
      </c>
      <c r="F28" s="4">
        <v>0</v>
      </c>
      <c r="G28" s="4" t="s">
        <v>42</v>
      </c>
      <c r="H28" s="4">
        <v>0</v>
      </c>
      <c r="I28" s="4" t="s">
        <v>72</v>
      </c>
      <c r="J28" s="45" t="s">
        <v>73</v>
      </c>
      <c r="K28" s="4">
        <v>37</v>
      </c>
      <c r="L28" s="4">
        <v>10</v>
      </c>
      <c r="M28" s="4">
        <v>6</v>
      </c>
    </row>
    <row r="29" spans="1:13">
      <c r="A29">
        <v>26</v>
      </c>
      <c r="B29" s="13" t="s">
        <v>66</v>
      </c>
      <c r="C29" s="4">
        <v>2</v>
      </c>
      <c r="D29" s="4">
        <v>2</v>
      </c>
      <c r="E29" s="4">
        <v>0</v>
      </c>
      <c r="F29" s="4">
        <v>0</v>
      </c>
      <c r="G29" s="4" t="s">
        <v>41</v>
      </c>
      <c r="H29" s="20" t="s">
        <v>18</v>
      </c>
      <c r="I29" s="4" t="s">
        <v>42</v>
      </c>
      <c r="J29" s="45" t="s">
        <v>74</v>
      </c>
      <c r="K29" s="4">
        <v>37</v>
      </c>
      <c r="L29" s="4">
        <v>10</v>
      </c>
      <c r="M29" s="4">
        <v>6</v>
      </c>
    </row>
    <row r="30" spans="1:13">
      <c r="A30">
        <v>27</v>
      </c>
      <c r="B30" s="13" t="s">
        <v>66</v>
      </c>
      <c r="C30" s="4">
        <v>1</v>
      </c>
      <c r="D30" s="4">
        <v>2</v>
      </c>
      <c r="E30" s="4">
        <v>0</v>
      </c>
      <c r="F30" s="4">
        <v>0</v>
      </c>
      <c r="G30" s="4" t="s">
        <v>42</v>
      </c>
      <c r="H30" s="20">
        <v>0</v>
      </c>
      <c r="I30" s="4" t="s">
        <v>42</v>
      </c>
      <c r="J30" s="45" t="s">
        <v>75</v>
      </c>
      <c r="K30" s="4">
        <v>37</v>
      </c>
      <c r="L30" s="4">
        <v>10</v>
      </c>
      <c r="M30" s="4">
        <v>6</v>
      </c>
    </row>
    <row r="31" spans="1:13">
      <c r="A31">
        <v>28</v>
      </c>
      <c r="B31" s="13" t="s">
        <v>66</v>
      </c>
      <c r="C31" s="4">
        <v>1</v>
      </c>
      <c r="D31" s="4">
        <v>3</v>
      </c>
      <c r="E31" s="4">
        <v>0</v>
      </c>
      <c r="F31" s="4">
        <v>0</v>
      </c>
      <c r="G31" s="20" t="s">
        <v>76</v>
      </c>
      <c r="H31" s="20">
        <v>0</v>
      </c>
      <c r="I31" t="s">
        <v>76</v>
      </c>
      <c r="J31" s="26" t="s">
        <v>77</v>
      </c>
      <c r="K31" s="4">
        <v>37</v>
      </c>
      <c r="L31" s="4">
        <v>10</v>
      </c>
      <c r="M31" s="4">
        <v>6</v>
      </c>
    </row>
    <row r="32" spans="1:13" ht="35" thickBot="1">
      <c r="A32" s="2">
        <v>29</v>
      </c>
      <c r="B32" s="14" t="s">
        <v>66</v>
      </c>
      <c r="C32" s="5">
        <v>1</v>
      </c>
      <c r="D32" s="5">
        <v>6</v>
      </c>
      <c r="E32" s="5">
        <v>0</v>
      </c>
      <c r="F32" s="5">
        <v>0</v>
      </c>
      <c r="G32" s="5" t="s">
        <v>78</v>
      </c>
      <c r="H32" s="5">
        <v>0</v>
      </c>
      <c r="I32" s="16" t="s">
        <v>79</v>
      </c>
      <c r="J32" s="54" t="s">
        <v>80</v>
      </c>
      <c r="K32" s="5">
        <v>37</v>
      </c>
      <c r="L32" s="5">
        <v>10</v>
      </c>
      <c r="M32" s="5">
        <v>6</v>
      </c>
    </row>
    <row r="33" spans="1:13">
      <c r="A33">
        <v>30</v>
      </c>
      <c r="B33" s="13" t="s">
        <v>81</v>
      </c>
      <c r="C33" s="4">
        <v>1</v>
      </c>
      <c r="D33" s="4">
        <v>2</v>
      </c>
      <c r="E33" s="4">
        <v>0</v>
      </c>
      <c r="F33" s="4">
        <v>0</v>
      </c>
      <c r="G33" s="4" t="s">
        <v>41</v>
      </c>
      <c r="H33" s="4">
        <v>0</v>
      </c>
      <c r="I33" s="4" t="s">
        <v>42</v>
      </c>
      <c r="J33" s="45" t="s">
        <v>82</v>
      </c>
      <c r="K33" s="4">
        <v>29</v>
      </c>
      <c r="L33" s="4">
        <v>8</v>
      </c>
      <c r="M33" s="4">
        <v>4</v>
      </c>
    </row>
    <row r="34" spans="1:13">
      <c r="A34">
        <v>31</v>
      </c>
      <c r="B34" s="13" t="s">
        <v>81</v>
      </c>
      <c r="C34" s="4">
        <v>1</v>
      </c>
      <c r="D34" s="4">
        <v>2</v>
      </c>
      <c r="E34" s="4">
        <v>0</v>
      </c>
      <c r="F34" s="4">
        <v>0</v>
      </c>
      <c r="G34" s="4" t="s">
        <v>42</v>
      </c>
      <c r="H34" s="4">
        <v>0</v>
      </c>
      <c r="I34" s="4" t="s">
        <v>42</v>
      </c>
      <c r="J34" s="45" t="s">
        <v>83</v>
      </c>
      <c r="K34" s="4">
        <v>29</v>
      </c>
      <c r="L34" s="4">
        <v>8</v>
      </c>
      <c r="M34" s="4">
        <v>4</v>
      </c>
    </row>
    <row r="35" spans="1:13">
      <c r="A35">
        <v>32</v>
      </c>
      <c r="B35" s="13" t="s">
        <v>81</v>
      </c>
      <c r="C35" s="4">
        <v>2</v>
      </c>
      <c r="D35" s="4">
        <v>3</v>
      </c>
      <c r="E35" s="4">
        <v>0</v>
      </c>
      <c r="F35" s="4">
        <v>0</v>
      </c>
      <c r="G35" s="4" t="s">
        <v>84</v>
      </c>
      <c r="H35" s="4" t="s">
        <v>22</v>
      </c>
      <c r="I35" s="4" t="s">
        <v>85</v>
      </c>
      <c r="J35" s="45" t="s">
        <v>86</v>
      </c>
      <c r="K35" s="4"/>
      <c r="L35" s="4"/>
      <c r="M35" s="4"/>
    </row>
    <row r="36" spans="1:13">
      <c r="A36">
        <v>33</v>
      </c>
      <c r="B36" s="13" t="s">
        <v>81</v>
      </c>
      <c r="C36" s="4">
        <v>1</v>
      </c>
      <c r="D36" s="4">
        <v>3</v>
      </c>
      <c r="E36" s="4">
        <v>0</v>
      </c>
      <c r="F36" s="4">
        <v>0</v>
      </c>
      <c r="G36" s="21" t="s">
        <v>28</v>
      </c>
      <c r="H36" s="4">
        <v>0</v>
      </c>
      <c r="I36" s="4" t="s">
        <v>33</v>
      </c>
      <c r="J36" s="26" t="s">
        <v>87</v>
      </c>
      <c r="K36" s="4"/>
      <c r="L36" s="4"/>
      <c r="M36" s="4"/>
    </row>
    <row r="37" spans="1:13" ht="17" thickBot="1">
      <c r="A37" s="2">
        <v>34</v>
      </c>
      <c r="B37" s="14" t="s">
        <v>81</v>
      </c>
      <c r="C37" s="5">
        <v>1</v>
      </c>
      <c r="D37" s="5">
        <v>2</v>
      </c>
      <c r="E37" s="5">
        <v>0</v>
      </c>
      <c r="F37" s="5" t="s">
        <v>28</v>
      </c>
      <c r="G37" s="5">
        <v>0</v>
      </c>
      <c r="H37" s="5">
        <v>0</v>
      </c>
      <c r="I37" s="5" t="s">
        <v>13</v>
      </c>
      <c r="J37" s="54" t="s">
        <v>88</v>
      </c>
      <c r="K37" s="5">
        <v>29</v>
      </c>
      <c r="L37" s="5">
        <v>8</v>
      </c>
      <c r="M37" s="5">
        <v>4</v>
      </c>
    </row>
    <row r="38" spans="1:13" ht="52" thickBot="1">
      <c r="A38" s="5">
        <v>35</v>
      </c>
      <c r="B38" s="14" t="s">
        <v>89</v>
      </c>
      <c r="C38" s="5">
        <v>1</v>
      </c>
      <c r="D38" s="5">
        <v>6</v>
      </c>
      <c r="E38" s="5">
        <v>0</v>
      </c>
      <c r="F38" s="5">
        <v>0</v>
      </c>
      <c r="G38" s="5" t="s">
        <v>90</v>
      </c>
      <c r="H38" s="5">
        <v>0</v>
      </c>
      <c r="I38" s="16" t="s">
        <v>91</v>
      </c>
      <c r="J38" s="56" t="s">
        <v>94</v>
      </c>
      <c r="K38" s="5">
        <v>17</v>
      </c>
      <c r="L38" s="5">
        <v>5</v>
      </c>
      <c r="M38" s="5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0750-93AD-FE48-A0F7-67D87A08B1A3}">
  <sheetPr>
    <tabColor theme="7" tint="0.39997558519241921"/>
  </sheetPr>
  <dimension ref="A1:F273"/>
  <sheetViews>
    <sheetView workbookViewId="0">
      <selection activeCell="I6" sqref="I6"/>
    </sheetView>
  </sheetViews>
  <sheetFormatPr baseColWidth="10" defaultRowHeight="16"/>
  <cols>
    <col min="1" max="1" width="13.1640625" customWidth="1"/>
    <col min="2" max="2" width="21.83203125" customWidth="1"/>
    <col min="3" max="4" width="16.83203125" customWidth="1"/>
    <col min="5" max="5" width="17" customWidth="1"/>
    <col min="6" max="6" width="15.5" customWidth="1"/>
  </cols>
  <sheetData>
    <row r="1" spans="1:6">
      <c r="A1" s="72" t="s">
        <v>1322</v>
      </c>
    </row>
    <row r="3" spans="1:6">
      <c r="A3" s="1" t="s">
        <v>1213</v>
      </c>
      <c r="B3" s="1" t="s">
        <v>1232</v>
      </c>
      <c r="C3" s="1" t="s">
        <v>1233</v>
      </c>
      <c r="D3" s="1" t="s">
        <v>1234</v>
      </c>
      <c r="E3" s="1" t="s">
        <v>1235</v>
      </c>
      <c r="F3" s="1" t="s">
        <v>1236</v>
      </c>
    </row>
    <row r="4" spans="1:6">
      <c r="A4" t="s">
        <v>109</v>
      </c>
      <c r="B4">
        <v>18.399999999999999</v>
      </c>
      <c r="C4" t="s">
        <v>313</v>
      </c>
      <c r="D4" t="s">
        <v>313</v>
      </c>
      <c r="E4" t="s">
        <v>313</v>
      </c>
      <c r="F4" t="s">
        <v>313</v>
      </c>
    </row>
    <row r="5" spans="1:6">
      <c r="A5" t="s">
        <v>109</v>
      </c>
      <c r="B5">
        <v>27.2</v>
      </c>
      <c r="C5" t="s">
        <v>313</v>
      </c>
      <c r="D5" t="s">
        <v>313</v>
      </c>
      <c r="E5" t="s">
        <v>313</v>
      </c>
      <c r="F5" t="s">
        <v>313</v>
      </c>
    </row>
    <row r="6" spans="1:6">
      <c r="A6" s="63" t="s">
        <v>109</v>
      </c>
      <c r="B6" t="s">
        <v>313</v>
      </c>
      <c r="C6" s="62">
        <v>131</v>
      </c>
      <c r="D6" s="62">
        <v>130</v>
      </c>
      <c r="E6" t="s">
        <v>313</v>
      </c>
      <c r="F6" s="62">
        <f>SUM(C6:D6)</f>
        <v>261</v>
      </c>
    </row>
    <row r="7" spans="1:6">
      <c r="A7" t="s">
        <v>109</v>
      </c>
      <c r="B7">
        <v>23.6</v>
      </c>
      <c r="C7" t="s">
        <v>313</v>
      </c>
      <c r="D7" t="s">
        <v>313</v>
      </c>
      <c r="E7" t="s">
        <v>313</v>
      </c>
      <c r="F7" t="s">
        <v>313</v>
      </c>
    </row>
    <row r="8" spans="1:6">
      <c r="A8" t="s">
        <v>109</v>
      </c>
      <c r="B8">
        <v>62.7</v>
      </c>
      <c r="C8" t="s">
        <v>313</v>
      </c>
      <c r="D8" t="s">
        <v>313</v>
      </c>
      <c r="E8" t="s">
        <v>313</v>
      </c>
      <c r="F8" t="s">
        <v>313</v>
      </c>
    </row>
    <row r="9" spans="1:6">
      <c r="A9" s="63" t="s">
        <v>109</v>
      </c>
      <c r="B9" t="s">
        <v>313</v>
      </c>
      <c r="C9" s="62">
        <v>73</v>
      </c>
      <c r="D9" s="62">
        <v>88.6</v>
      </c>
      <c r="E9" s="62">
        <v>74.400000000000006</v>
      </c>
      <c r="F9" s="62">
        <f>SUM(C9:E9)</f>
        <v>236</v>
      </c>
    </row>
    <row r="10" spans="1:6">
      <c r="A10" t="s">
        <v>109</v>
      </c>
      <c r="B10">
        <v>25.6</v>
      </c>
      <c r="C10" t="s">
        <v>313</v>
      </c>
      <c r="D10" t="s">
        <v>313</v>
      </c>
      <c r="E10" t="s">
        <v>313</v>
      </c>
      <c r="F10" t="s">
        <v>313</v>
      </c>
    </row>
    <row r="11" spans="1:6">
      <c r="A11" s="63" t="s">
        <v>109</v>
      </c>
      <c r="B11" t="s">
        <v>313</v>
      </c>
      <c r="C11">
        <v>42.9</v>
      </c>
      <c r="D11">
        <v>73.900000000000006</v>
      </c>
      <c r="E11">
        <v>21.1</v>
      </c>
      <c r="F11" s="62">
        <f>SUM(C11:E11)</f>
        <v>137.9</v>
      </c>
    </row>
    <row r="12" spans="1:6">
      <c r="A12" t="s">
        <v>109</v>
      </c>
      <c r="B12">
        <v>35.4</v>
      </c>
      <c r="C12" t="s">
        <v>313</v>
      </c>
      <c r="D12" t="s">
        <v>313</v>
      </c>
      <c r="E12" t="s">
        <v>313</v>
      </c>
      <c r="F12" t="s">
        <v>313</v>
      </c>
    </row>
    <row r="13" spans="1:6">
      <c r="A13" t="s">
        <v>109</v>
      </c>
      <c r="C13">
        <v>38.6</v>
      </c>
      <c r="D13">
        <v>29.3</v>
      </c>
      <c r="E13" t="s">
        <v>313</v>
      </c>
      <c r="F13" s="62">
        <f>SUM(C13:E13)</f>
        <v>67.900000000000006</v>
      </c>
    </row>
    <row r="14" spans="1:6">
      <c r="A14" s="63" t="s">
        <v>113</v>
      </c>
      <c r="B14" t="s">
        <v>313</v>
      </c>
      <c r="C14">
        <v>53.5</v>
      </c>
      <c r="D14">
        <v>57.5</v>
      </c>
      <c r="E14" t="s">
        <v>313</v>
      </c>
      <c r="F14">
        <f>SUM(C14:D14)</f>
        <v>111</v>
      </c>
    </row>
    <row r="15" spans="1:6">
      <c r="A15" s="20" t="s">
        <v>113</v>
      </c>
      <c r="B15">
        <v>61.4</v>
      </c>
      <c r="C15" t="s">
        <v>313</v>
      </c>
      <c r="D15" t="s">
        <v>313</v>
      </c>
      <c r="E15" t="s">
        <v>313</v>
      </c>
      <c r="F15" t="s">
        <v>313</v>
      </c>
    </row>
    <row r="16" spans="1:6">
      <c r="A16" s="20" t="s">
        <v>113</v>
      </c>
      <c r="B16">
        <v>72.599999999999994</v>
      </c>
      <c r="C16" t="s">
        <v>313</v>
      </c>
      <c r="D16" t="s">
        <v>313</v>
      </c>
      <c r="E16" t="s">
        <v>313</v>
      </c>
      <c r="F16" t="s">
        <v>313</v>
      </c>
    </row>
    <row r="17" spans="1:6">
      <c r="A17" s="63" t="s">
        <v>113</v>
      </c>
      <c r="B17" t="s">
        <v>313</v>
      </c>
      <c r="C17">
        <v>136</v>
      </c>
      <c r="D17">
        <v>62.2</v>
      </c>
      <c r="E17" t="s">
        <v>313</v>
      </c>
      <c r="F17">
        <f>SUM(C17:D17)</f>
        <v>198.2</v>
      </c>
    </row>
    <row r="18" spans="1:6">
      <c r="A18" s="63" t="s">
        <v>113</v>
      </c>
      <c r="B18" t="s">
        <v>313</v>
      </c>
      <c r="C18">
        <v>126</v>
      </c>
      <c r="D18">
        <v>106</v>
      </c>
      <c r="E18" t="s">
        <v>313</v>
      </c>
      <c r="F18">
        <f>SUM(C18:D18)</f>
        <v>232</v>
      </c>
    </row>
    <row r="19" spans="1:6">
      <c r="A19" s="20" t="s">
        <v>113</v>
      </c>
      <c r="B19">
        <v>45.7</v>
      </c>
      <c r="C19" t="s">
        <v>313</v>
      </c>
      <c r="D19" t="s">
        <v>313</v>
      </c>
      <c r="E19" t="s">
        <v>313</v>
      </c>
      <c r="F19" t="s">
        <v>313</v>
      </c>
    </row>
    <row r="20" spans="1:6">
      <c r="A20" s="20" t="s">
        <v>113</v>
      </c>
      <c r="B20">
        <v>52.5</v>
      </c>
      <c r="C20" t="s">
        <v>313</v>
      </c>
      <c r="D20" t="s">
        <v>313</v>
      </c>
      <c r="E20" t="s">
        <v>313</v>
      </c>
      <c r="F20" t="s">
        <v>313</v>
      </c>
    </row>
    <row r="21" spans="1:6">
      <c r="A21" s="20" t="s">
        <v>113</v>
      </c>
      <c r="B21">
        <v>27.2</v>
      </c>
      <c r="C21" t="s">
        <v>313</v>
      </c>
      <c r="D21" t="s">
        <v>313</v>
      </c>
      <c r="E21" t="s">
        <v>313</v>
      </c>
      <c r="F21" t="s">
        <v>313</v>
      </c>
    </row>
    <row r="22" spans="1:6">
      <c r="A22" s="20" t="s">
        <v>115</v>
      </c>
      <c r="B22">
        <v>117</v>
      </c>
      <c r="C22" t="s">
        <v>313</v>
      </c>
      <c r="D22" t="s">
        <v>313</v>
      </c>
      <c r="E22" t="s">
        <v>313</v>
      </c>
      <c r="F22" t="s">
        <v>313</v>
      </c>
    </row>
    <row r="23" spans="1:6">
      <c r="A23" s="63" t="s">
        <v>115</v>
      </c>
      <c r="B23" t="s">
        <v>313</v>
      </c>
      <c r="C23">
        <v>139</v>
      </c>
      <c r="D23">
        <v>146</v>
      </c>
      <c r="E23" t="s">
        <v>313</v>
      </c>
      <c r="F23">
        <f>SUM(C23:D23)</f>
        <v>285</v>
      </c>
    </row>
    <row r="24" spans="1:6">
      <c r="A24" s="20" t="s">
        <v>115</v>
      </c>
      <c r="B24">
        <v>50.1</v>
      </c>
      <c r="C24" t="s">
        <v>313</v>
      </c>
      <c r="D24" t="s">
        <v>313</v>
      </c>
      <c r="E24" t="s">
        <v>313</v>
      </c>
      <c r="F24" t="s">
        <v>313</v>
      </c>
    </row>
    <row r="25" spans="1:6">
      <c r="A25" s="20" t="s">
        <v>115</v>
      </c>
      <c r="B25">
        <v>47.9</v>
      </c>
      <c r="C25" t="s">
        <v>313</v>
      </c>
      <c r="D25" t="s">
        <v>313</v>
      </c>
      <c r="E25" t="s">
        <v>313</v>
      </c>
      <c r="F25" t="s">
        <v>313</v>
      </c>
    </row>
    <row r="26" spans="1:6">
      <c r="A26" s="20" t="s">
        <v>115</v>
      </c>
      <c r="B26">
        <v>80.900000000000006</v>
      </c>
      <c r="C26" t="s">
        <v>313</v>
      </c>
      <c r="D26" t="s">
        <v>313</v>
      </c>
      <c r="E26" t="s">
        <v>313</v>
      </c>
      <c r="F26" t="s">
        <v>313</v>
      </c>
    </row>
    <row r="27" spans="1:6">
      <c r="A27" s="20" t="s">
        <v>115</v>
      </c>
      <c r="B27">
        <v>69.7</v>
      </c>
      <c r="C27" t="s">
        <v>313</v>
      </c>
      <c r="D27" t="s">
        <v>313</v>
      </c>
      <c r="E27" t="s">
        <v>313</v>
      </c>
      <c r="F27" t="s">
        <v>313</v>
      </c>
    </row>
    <row r="28" spans="1:6">
      <c r="A28" s="20" t="s">
        <v>115</v>
      </c>
      <c r="B28">
        <v>142</v>
      </c>
      <c r="C28" t="s">
        <v>313</v>
      </c>
      <c r="D28" t="s">
        <v>313</v>
      </c>
      <c r="E28" t="s">
        <v>313</v>
      </c>
      <c r="F28" t="s">
        <v>313</v>
      </c>
    </row>
    <row r="29" spans="1:6">
      <c r="A29" s="20" t="s">
        <v>115</v>
      </c>
      <c r="B29">
        <v>34.700000000000003</v>
      </c>
      <c r="C29" t="s">
        <v>313</v>
      </c>
      <c r="D29" t="s">
        <v>313</v>
      </c>
      <c r="E29" t="s">
        <v>313</v>
      </c>
      <c r="F29" t="s">
        <v>313</v>
      </c>
    </row>
    <row r="30" spans="1:6">
      <c r="A30" s="63" t="s">
        <v>114</v>
      </c>
      <c r="B30" t="s">
        <v>313</v>
      </c>
      <c r="C30">
        <v>148</v>
      </c>
      <c r="D30">
        <v>99.5</v>
      </c>
      <c r="E30" t="s">
        <v>313</v>
      </c>
      <c r="F30">
        <f>SUM(C30:D30)</f>
        <v>247.5</v>
      </c>
    </row>
    <row r="31" spans="1:6">
      <c r="A31" s="63" t="s">
        <v>114</v>
      </c>
      <c r="B31" t="s">
        <v>313</v>
      </c>
      <c r="C31">
        <v>112</v>
      </c>
      <c r="D31">
        <v>162</v>
      </c>
      <c r="E31" t="s">
        <v>313</v>
      </c>
      <c r="F31">
        <f>SUM(C31:D31)</f>
        <v>274</v>
      </c>
    </row>
    <row r="32" spans="1:6">
      <c r="A32" s="20" t="s">
        <v>114</v>
      </c>
      <c r="B32">
        <v>107</v>
      </c>
      <c r="C32" t="s">
        <v>313</v>
      </c>
      <c r="D32" t="s">
        <v>313</v>
      </c>
      <c r="E32" t="s">
        <v>313</v>
      </c>
      <c r="F32" t="s">
        <v>313</v>
      </c>
    </row>
    <row r="33" spans="1:6">
      <c r="A33" s="20" t="s">
        <v>114</v>
      </c>
      <c r="B33">
        <v>27.1</v>
      </c>
      <c r="C33" t="s">
        <v>313</v>
      </c>
      <c r="D33" t="s">
        <v>313</v>
      </c>
      <c r="E33" t="s">
        <v>313</v>
      </c>
      <c r="F33" t="s">
        <v>313</v>
      </c>
    </row>
    <row r="34" spans="1:6">
      <c r="A34" s="20" t="s">
        <v>114</v>
      </c>
      <c r="B34">
        <v>29.8</v>
      </c>
      <c r="C34" t="s">
        <v>313</v>
      </c>
      <c r="D34" t="s">
        <v>313</v>
      </c>
      <c r="E34" t="s">
        <v>313</v>
      </c>
      <c r="F34" t="s">
        <v>313</v>
      </c>
    </row>
    <row r="35" spans="1:6">
      <c r="A35" s="20" t="s">
        <v>118</v>
      </c>
      <c r="B35">
        <v>126</v>
      </c>
      <c r="C35" t="s">
        <v>313</v>
      </c>
      <c r="D35" t="s">
        <v>313</v>
      </c>
      <c r="E35" t="s">
        <v>313</v>
      </c>
      <c r="F35" t="s">
        <v>313</v>
      </c>
    </row>
    <row r="36" spans="1:6">
      <c r="A36" s="20" t="s">
        <v>118</v>
      </c>
      <c r="B36">
        <v>105</v>
      </c>
      <c r="C36" t="s">
        <v>313</v>
      </c>
      <c r="D36" t="s">
        <v>313</v>
      </c>
      <c r="E36" t="s">
        <v>313</v>
      </c>
      <c r="F36" t="s">
        <v>313</v>
      </c>
    </row>
    <row r="37" spans="1:6">
      <c r="A37" s="63" t="s">
        <v>118</v>
      </c>
      <c r="B37" t="s">
        <v>313</v>
      </c>
      <c r="C37">
        <v>81.900000000000006</v>
      </c>
      <c r="D37">
        <v>51.9</v>
      </c>
      <c r="E37" t="s">
        <v>313</v>
      </c>
      <c r="F37">
        <f>SUM(C37:D37)</f>
        <v>133.80000000000001</v>
      </c>
    </row>
    <row r="38" spans="1:6">
      <c r="A38" s="20" t="s">
        <v>118</v>
      </c>
      <c r="B38">
        <v>53.6</v>
      </c>
      <c r="C38" t="s">
        <v>313</v>
      </c>
      <c r="D38" t="s">
        <v>313</v>
      </c>
      <c r="E38" t="s">
        <v>313</v>
      </c>
      <c r="F38" t="s">
        <v>313</v>
      </c>
    </row>
    <row r="39" spans="1:6">
      <c r="A39" s="20" t="s">
        <v>118</v>
      </c>
      <c r="B39">
        <v>39.299999999999997</v>
      </c>
      <c r="C39" t="s">
        <v>313</v>
      </c>
      <c r="D39" t="s">
        <v>313</v>
      </c>
      <c r="E39" t="s">
        <v>313</v>
      </c>
      <c r="F39" t="s">
        <v>313</v>
      </c>
    </row>
    <row r="40" spans="1:6">
      <c r="A40" s="20" t="s">
        <v>118</v>
      </c>
      <c r="B40">
        <v>74.7</v>
      </c>
      <c r="C40" t="s">
        <v>313</v>
      </c>
      <c r="D40" t="s">
        <v>313</v>
      </c>
      <c r="E40" t="s">
        <v>313</v>
      </c>
      <c r="F40" t="s">
        <v>313</v>
      </c>
    </row>
    <row r="41" spans="1:6">
      <c r="A41" s="20" t="s">
        <v>118</v>
      </c>
      <c r="B41">
        <v>47.2</v>
      </c>
      <c r="C41" t="s">
        <v>313</v>
      </c>
      <c r="D41" t="s">
        <v>313</v>
      </c>
      <c r="E41" t="s">
        <v>313</v>
      </c>
      <c r="F41" t="s">
        <v>313</v>
      </c>
    </row>
    <row r="42" spans="1:6">
      <c r="A42" s="20" t="s">
        <v>118</v>
      </c>
      <c r="B42">
        <v>57.7</v>
      </c>
      <c r="C42" t="s">
        <v>313</v>
      </c>
      <c r="D42" t="s">
        <v>313</v>
      </c>
      <c r="E42" t="s">
        <v>313</v>
      </c>
      <c r="F42" t="s">
        <v>313</v>
      </c>
    </row>
    <row r="43" spans="1:6">
      <c r="A43" s="20" t="s">
        <v>118</v>
      </c>
      <c r="B43">
        <v>57</v>
      </c>
      <c r="C43" t="s">
        <v>313</v>
      </c>
      <c r="D43" t="s">
        <v>313</v>
      </c>
      <c r="E43" t="s">
        <v>313</v>
      </c>
      <c r="F43" t="s">
        <v>313</v>
      </c>
    </row>
    <row r="44" spans="1:6">
      <c r="A44" s="20" t="s">
        <v>118</v>
      </c>
      <c r="B44">
        <v>34</v>
      </c>
      <c r="C44" t="s">
        <v>313</v>
      </c>
      <c r="D44" t="s">
        <v>313</v>
      </c>
      <c r="E44" t="s">
        <v>313</v>
      </c>
      <c r="F44" t="s">
        <v>313</v>
      </c>
    </row>
    <row r="45" spans="1:6">
      <c r="A45" s="20" t="s">
        <v>118</v>
      </c>
      <c r="B45">
        <v>64.8</v>
      </c>
      <c r="C45" t="s">
        <v>313</v>
      </c>
      <c r="D45" t="s">
        <v>313</v>
      </c>
      <c r="E45" t="s">
        <v>313</v>
      </c>
      <c r="F45" t="s">
        <v>313</v>
      </c>
    </row>
    <row r="46" spans="1:6">
      <c r="A46" s="20" t="s">
        <v>118</v>
      </c>
      <c r="B46">
        <v>31.8</v>
      </c>
      <c r="C46" t="s">
        <v>313</v>
      </c>
      <c r="D46" t="s">
        <v>313</v>
      </c>
      <c r="E46" t="s">
        <v>313</v>
      </c>
      <c r="F46" t="s">
        <v>313</v>
      </c>
    </row>
    <row r="47" spans="1:6">
      <c r="A47" s="20" t="s">
        <v>1214</v>
      </c>
      <c r="B47">
        <v>43.6</v>
      </c>
      <c r="C47" t="s">
        <v>313</v>
      </c>
      <c r="D47" t="s">
        <v>313</v>
      </c>
      <c r="E47" t="s">
        <v>313</v>
      </c>
      <c r="F47" t="s">
        <v>313</v>
      </c>
    </row>
    <row r="48" spans="1:6">
      <c r="A48" s="63" t="s">
        <v>1214</v>
      </c>
      <c r="B48" t="s">
        <v>313</v>
      </c>
      <c r="C48">
        <v>39.299999999999997</v>
      </c>
      <c r="D48">
        <v>27.2</v>
      </c>
      <c r="E48" t="s">
        <v>313</v>
      </c>
      <c r="F48">
        <f>SUM(C48:D48)</f>
        <v>66.5</v>
      </c>
    </row>
    <row r="49" spans="1:6">
      <c r="A49" s="20" t="s">
        <v>1214</v>
      </c>
      <c r="B49">
        <v>25.4</v>
      </c>
      <c r="C49" t="s">
        <v>313</v>
      </c>
      <c r="D49" t="s">
        <v>313</v>
      </c>
      <c r="E49" t="s">
        <v>313</v>
      </c>
      <c r="F49" t="s">
        <v>313</v>
      </c>
    </row>
    <row r="50" spans="1:6">
      <c r="A50" s="63" t="s">
        <v>1214</v>
      </c>
      <c r="B50" t="s">
        <v>313</v>
      </c>
      <c r="C50">
        <v>42.1</v>
      </c>
      <c r="D50">
        <v>33.5</v>
      </c>
      <c r="E50" t="s">
        <v>313</v>
      </c>
      <c r="F50">
        <f>SUM(C50:D50)</f>
        <v>75.599999999999994</v>
      </c>
    </row>
    <row r="51" spans="1:6">
      <c r="A51" s="20" t="s">
        <v>1214</v>
      </c>
      <c r="B51">
        <v>27.7</v>
      </c>
      <c r="C51" t="s">
        <v>313</v>
      </c>
      <c r="D51" t="s">
        <v>313</v>
      </c>
      <c r="E51" t="s">
        <v>313</v>
      </c>
      <c r="F51" t="s">
        <v>313</v>
      </c>
    </row>
    <row r="52" spans="1:6">
      <c r="A52" s="20" t="s">
        <v>1214</v>
      </c>
      <c r="B52">
        <v>28.7</v>
      </c>
      <c r="C52" t="s">
        <v>313</v>
      </c>
      <c r="D52" t="s">
        <v>313</v>
      </c>
      <c r="E52" t="s">
        <v>313</v>
      </c>
      <c r="F52" t="s">
        <v>313</v>
      </c>
    </row>
    <row r="53" spans="1:6">
      <c r="A53" s="20" t="s">
        <v>1214</v>
      </c>
      <c r="B53">
        <v>17.600000000000001</v>
      </c>
      <c r="C53" t="s">
        <v>313</v>
      </c>
      <c r="D53" t="s">
        <v>313</v>
      </c>
      <c r="E53" t="s">
        <v>313</v>
      </c>
      <c r="F53" t="s">
        <v>313</v>
      </c>
    </row>
    <row r="54" spans="1:6">
      <c r="A54" s="20" t="s">
        <v>1214</v>
      </c>
      <c r="B54">
        <v>26.7</v>
      </c>
      <c r="C54" t="s">
        <v>313</v>
      </c>
      <c r="D54" t="s">
        <v>313</v>
      </c>
      <c r="E54" t="s">
        <v>313</v>
      </c>
      <c r="F54" t="s">
        <v>313</v>
      </c>
    </row>
    <row r="55" spans="1:6">
      <c r="A55" s="20" t="s">
        <v>1215</v>
      </c>
      <c r="B55">
        <v>82.6</v>
      </c>
      <c r="C55" t="s">
        <v>313</v>
      </c>
      <c r="D55" t="s">
        <v>313</v>
      </c>
      <c r="E55" t="s">
        <v>313</v>
      </c>
      <c r="F55" t="s">
        <v>313</v>
      </c>
    </row>
    <row r="56" spans="1:6">
      <c r="A56" s="20" t="s">
        <v>1215</v>
      </c>
      <c r="B56">
        <v>59.5</v>
      </c>
      <c r="C56" t="s">
        <v>313</v>
      </c>
      <c r="D56" t="s">
        <v>313</v>
      </c>
      <c r="E56" t="s">
        <v>313</v>
      </c>
      <c r="F56" t="s">
        <v>313</v>
      </c>
    </row>
    <row r="57" spans="1:6">
      <c r="A57" s="20" t="s">
        <v>1215</v>
      </c>
      <c r="B57">
        <v>93.6</v>
      </c>
      <c r="C57" t="s">
        <v>313</v>
      </c>
      <c r="D57" t="s">
        <v>313</v>
      </c>
      <c r="E57" t="s">
        <v>313</v>
      </c>
      <c r="F57" t="s">
        <v>313</v>
      </c>
    </row>
    <row r="58" spans="1:6">
      <c r="A58" s="20" t="s">
        <v>1215</v>
      </c>
      <c r="B58">
        <v>42.6</v>
      </c>
      <c r="C58" t="s">
        <v>313</v>
      </c>
      <c r="D58" t="s">
        <v>313</v>
      </c>
      <c r="E58" t="s">
        <v>313</v>
      </c>
      <c r="F58" t="s">
        <v>313</v>
      </c>
    </row>
    <row r="59" spans="1:6">
      <c r="A59" s="20" t="s">
        <v>1215</v>
      </c>
      <c r="B59">
        <v>95.8</v>
      </c>
      <c r="C59" t="s">
        <v>313</v>
      </c>
      <c r="D59" t="s">
        <v>313</v>
      </c>
      <c r="E59" t="s">
        <v>313</v>
      </c>
      <c r="F59" t="s">
        <v>313</v>
      </c>
    </row>
    <row r="60" spans="1:6">
      <c r="A60" s="20" t="s">
        <v>1215</v>
      </c>
      <c r="B60">
        <v>47.4</v>
      </c>
      <c r="C60" t="s">
        <v>313</v>
      </c>
      <c r="D60" t="s">
        <v>313</v>
      </c>
      <c r="E60" t="s">
        <v>313</v>
      </c>
      <c r="F60" t="s">
        <v>313</v>
      </c>
    </row>
    <row r="61" spans="1:6">
      <c r="A61" s="63" t="s">
        <v>1215</v>
      </c>
      <c r="B61" t="s">
        <v>313</v>
      </c>
      <c r="C61">
        <v>57.8</v>
      </c>
      <c r="D61">
        <v>81.7</v>
      </c>
      <c r="E61" t="s">
        <v>313</v>
      </c>
      <c r="F61">
        <f>SUM(C61:D61)</f>
        <v>139.5</v>
      </c>
    </row>
    <row r="62" spans="1:6">
      <c r="A62" s="63" t="s">
        <v>1215</v>
      </c>
      <c r="B62" t="s">
        <v>313</v>
      </c>
      <c r="C62">
        <v>50.7</v>
      </c>
      <c r="D62">
        <v>66.099999999999994</v>
      </c>
      <c r="E62" t="s">
        <v>313</v>
      </c>
      <c r="F62">
        <f>SUM(C62:D62)</f>
        <v>116.8</v>
      </c>
    </row>
    <row r="63" spans="1:6">
      <c r="A63" s="63" t="s">
        <v>1215</v>
      </c>
      <c r="B63" t="s">
        <v>313</v>
      </c>
      <c r="C63">
        <v>86.4</v>
      </c>
      <c r="D63">
        <v>51.1</v>
      </c>
      <c r="E63" t="s">
        <v>313</v>
      </c>
      <c r="F63">
        <f>SUM(C63:D63)</f>
        <v>137.5</v>
      </c>
    </row>
    <row r="64" spans="1:6">
      <c r="A64" s="20" t="s">
        <v>1215</v>
      </c>
      <c r="B64">
        <v>75.099999999999994</v>
      </c>
      <c r="C64" t="s">
        <v>313</v>
      </c>
      <c r="D64" t="s">
        <v>313</v>
      </c>
      <c r="E64" t="s">
        <v>313</v>
      </c>
      <c r="F64" t="s">
        <v>313</v>
      </c>
    </row>
    <row r="65" spans="1:6">
      <c r="A65" s="20" t="s">
        <v>1216</v>
      </c>
      <c r="B65">
        <v>79.3</v>
      </c>
      <c r="C65" t="s">
        <v>313</v>
      </c>
      <c r="D65" t="s">
        <v>313</v>
      </c>
      <c r="E65" t="s">
        <v>313</v>
      </c>
      <c r="F65" t="s">
        <v>313</v>
      </c>
    </row>
    <row r="66" spans="1:6">
      <c r="A66" s="63" t="s">
        <v>1216</v>
      </c>
      <c r="B66" t="s">
        <v>313</v>
      </c>
      <c r="C66">
        <v>77.5</v>
      </c>
      <c r="D66">
        <v>86.6</v>
      </c>
      <c r="E66">
        <v>69.7</v>
      </c>
      <c r="F66">
        <f>SUM(C66:E66)</f>
        <v>233.8</v>
      </c>
    </row>
    <row r="67" spans="1:6">
      <c r="A67" s="63" t="s">
        <v>1216</v>
      </c>
      <c r="B67" t="s">
        <v>313</v>
      </c>
      <c r="C67">
        <v>27.7</v>
      </c>
      <c r="D67">
        <v>32.9</v>
      </c>
      <c r="E67" t="s">
        <v>313</v>
      </c>
      <c r="F67">
        <f>SUM(C67:E67)</f>
        <v>60.599999999999994</v>
      </c>
    </row>
    <row r="68" spans="1:6">
      <c r="A68" s="63" t="s">
        <v>1216</v>
      </c>
      <c r="B68" t="s">
        <v>313</v>
      </c>
      <c r="C68">
        <v>73.599999999999994</v>
      </c>
      <c r="D68">
        <v>120</v>
      </c>
      <c r="E68" t="s">
        <v>313</v>
      </c>
      <c r="F68">
        <f>SUM(C68:E68)</f>
        <v>193.6</v>
      </c>
    </row>
    <row r="69" spans="1:6">
      <c r="A69" s="63" t="s">
        <v>1216</v>
      </c>
      <c r="B69" t="s">
        <v>313</v>
      </c>
      <c r="C69">
        <v>45.6</v>
      </c>
      <c r="D69">
        <v>117</v>
      </c>
      <c r="E69" t="s">
        <v>313</v>
      </c>
      <c r="F69">
        <f>SUM(C69:E69)</f>
        <v>162.6</v>
      </c>
    </row>
    <row r="70" spans="1:6">
      <c r="A70" s="20" t="s">
        <v>1216</v>
      </c>
      <c r="B70">
        <v>35</v>
      </c>
      <c r="C70" t="s">
        <v>313</v>
      </c>
      <c r="D70" t="s">
        <v>313</v>
      </c>
      <c r="E70" t="s">
        <v>313</v>
      </c>
      <c r="F70" t="s">
        <v>313</v>
      </c>
    </row>
    <row r="71" spans="1:6">
      <c r="A71" s="20" t="s">
        <v>1216</v>
      </c>
      <c r="B71">
        <v>27</v>
      </c>
      <c r="C71" t="s">
        <v>313</v>
      </c>
      <c r="D71" t="s">
        <v>313</v>
      </c>
      <c r="E71" t="s">
        <v>313</v>
      </c>
      <c r="F71" t="s">
        <v>313</v>
      </c>
    </row>
    <row r="72" spans="1:6">
      <c r="A72" s="63" t="s">
        <v>1216</v>
      </c>
      <c r="B72" t="s">
        <v>313</v>
      </c>
      <c r="C72">
        <v>70.8</v>
      </c>
      <c r="D72">
        <v>45</v>
      </c>
      <c r="E72" t="s">
        <v>313</v>
      </c>
      <c r="F72">
        <f>SUM(C72:D72)</f>
        <v>115.8</v>
      </c>
    </row>
    <row r="73" spans="1:6" ht="17" thickBot="1">
      <c r="A73" s="5" t="s">
        <v>1216</v>
      </c>
      <c r="B73" s="2">
        <v>35.6</v>
      </c>
      <c r="C73" s="2" t="s">
        <v>313</v>
      </c>
      <c r="D73" s="2" t="s">
        <v>313</v>
      </c>
      <c r="E73" s="2" t="s">
        <v>313</v>
      </c>
      <c r="F73" s="2" t="s">
        <v>313</v>
      </c>
    </row>
    <row r="74" spans="1:6">
      <c r="A74" s="20" t="s">
        <v>119</v>
      </c>
      <c r="B74">
        <v>29.8</v>
      </c>
      <c r="C74" s="4" t="s">
        <v>313</v>
      </c>
      <c r="D74" s="4" t="s">
        <v>313</v>
      </c>
      <c r="E74" s="4" t="s">
        <v>313</v>
      </c>
      <c r="F74" s="4" t="s">
        <v>313</v>
      </c>
    </row>
    <row r="75" spans="1:6">
      <c r="A75" s="20" t="s">
        <v>119</v>
      </c>
      <c r="B75">
        <v>30.4</v>
      </c>
      <c r="C75" t="s">
        <v>313</v>
      </c>
      <c r="D75" t="s">
        <v>313</v>
      </c>
      <c r="E75" t="s">
        <v>313</v>
      </c>
      <c r="F75" t="s">
        <v>313</v>
      </c>
    </row>
    <row r="76" spans="1:6">
      <c r="A76" s="20" t="s">
        <v>119</v>
      </c>
      <c r="B76">
        <v>44</v>
      </c>
      <c r="C76" t="s">
        <v>313</v>
      </c>
      <c r="D76" t="s">
        <v>313</v>
      </c>
      <c r="E76" t="s">
        <v>313</v>
      </c>
      <c r="F76" t="s">
        <v>313</v>
      </c>
    </row>
    <row r="77" spans="1:6">
      <c r="A77" s="20" t="s">
        <v>119</v>
      </c>
      <c r="B77">
        <v>17.8</v>
      </c>
      <c r="C77" t="s">
        <v>313</v>
      </c>
      <c r="D77" t="s">
        <v>313</v>
      </c>
      <c r="E77" t="s">
        <v>313</v>
      </c>
      <c r="F77" t="s">
        <v>313</v>
      </c>
    </row>
    <row r="78" spans="1:6">
      <c r="A78" s="20" t="s">
        <v>120</v>
      </c>
      <c r="B78">
        <v>78.599999999999994</v>
      </c>
      <c r="C78" t="s">
        <v>313</v>
      </c>
      <c r="D78" t="s">
        <v>313</v>
      </c>
      <c r="E78" t="s">
        <v>313</v>
      </c>
      <c r="F78" t="s">
        <v>313</v>
      </c>
    </row>
    <row r="79" spans="1:6">
      <c r="A79" s="20" t="s">
        <v>120</v>
      </c>
      <c r="B79">
        <v>52.1</v>
      </c>
      <c r="C79" t="s">
        <v>313</v>
      </c>
      <c r="D79" t="s">
        <v>313</v>
      </c>
      <c r="E79" t="s">
        <v>313</v>
      </c>
      <c r="F79" t="s">
        <v>313</v>
      </c>
    </row>
    <row r="80" spans="1:6">
      <c r="A80" s="20" t="s">
        <v>120</v>
      </c>
      <c r="B80">
        <v>71.400000000000006</v>
      </c>
      <c r="C80" t="s">
        <v>313</v>
      </c>
      <c r="D80" t="s">
        <v>313</v>
      </c>
      <c r="E80" t="s">
        <v>313</v>
      </c>
      <c r="F80" t="s">
        <v>313</v>
      </c>
    </row>
    <row r="81" spans="1:6">
      <c r="A81" s="20" t="s">
        <v>120</v>
      </c>
      <c r="B81">
        <v>16.8</v>
      </c>
      <c r="C81" t="s">
        <v>313</v>
      </c>
      <c r="D81" t="s">
        <v>313</v>
      </c>
      <c r="E81" t="s">
        <v>313</v>
      </c>
      <c r="F81" t="s">
        <v>313</v>
      </c>
    </row>
    <row r="82" spans="1:6">
      <c r="A82" s="20" t="s">
        <v>120</v>
      </c>
      <c r="B82">
        <v>12.7</v>
      </c>
      <c r="C82" t="s">
        <v>313</v>
      </c>
      <c r="D82" t="s">
        <v>313</v>
      </c>
      <c r="E82" t="s">
        <v>313</v>
      </c>
      <c r="F82" t="s">
        <v>313</v>
      </c>
    </row>
    <row r="83" spans="1:6">
      <c r="A83" s="20" t="s">
        <v>120</v>
      </c>
      <c r="B83">
        <v>29.5</v>
      </c>
      <c r="C83" t="s">
        <v>313</v>
      </c>
      <c r="D83" t="s">
        <v>313</v>
      </c>
      <c r="E83" t="s">
        <v>313</v>
      </c>
      <c r="F83" t="s">
        <v>313</v>
      </c>
    </row>
    <row r="84" spans="1:6">
      <c r="A84" s="20" t="s">
        <v>120</v>
      </c>
      <c r="B84">
        <v>35</v>
      </c>
      <c r="C84" t="s">
        <v>313</v>
      </c>
      <c r="D84" t="s">
        <v>313</v>
      </c>
      <c r="E84" t="s">
        <v>313</v>
      </c>
      <c r="F84" t="s">
        <v>313</v>
      </c>
    </row>
    <row r="85" spans="1:6">
      <c r="A85" s="20" t="s">
        <v>120</v>
      </c>
      <c r="B85">
        <v>28.9</v>
      </c>
      <c r="C85" t="s">
        <v>313</v>
      </c>
      <c r="D85" t="s">
        <v>313</v>
      </c>
      <c r="E85" t="s">
        <v>313</v>
      </c>
      <c r="F85" t="s">
        <v>313</v>
      </c>
    </row>
    <row r="86" spans="1:6">
      <c r="A86" s="20" t="s">
        <v>120</v>
      </c>
      <c r="B86">
        <v>23.6</v>
      </c>
      <c r="C86" t="s">
        <v>313</v>
      </c>
      <c r="D86" t="s">
        <v>313</v>
      </c>
      <c r="E86" t="s">
        <v>313</v>
      </c>
      <c r="F86" t="s">
        <v>313</v>
      </c>
    </row>
    <row r="87" spans="1:6">
      <c r="A87" s="20" t="s">
        <v>120</v>
      </c>
      <c r="B87">
        <v>24.2</v>
      </c>
      <c r="C87" t="s">
        <v>313</v>
      </c>
      <c r="D87" t="s">
        <v>313</v>
      </c>
      <c r="E87" t="s">
        <v>313</v>
      </c>
      <c r="F87" t="s">
        <v>313</v>
      </c>
    </row>
    <row r="88" spans="1:6">
      <c r="A88" s="20" t="s">
        <v>120</v>
      </c>
      <c r="B88">
        <v>25</v>
      </c>
      <c r="C88" t="s">
        <v>313</v>
      </c>
      <c r="D88" t="s">
        <v>313</v>
      </c>
      <c r="E88" t="s">
        <v>313</v>
      </c>
      <c r="F88" t="s">
        <v>313</v>
      </c>
    </row>
    <row r="89" spans="1:6">
      <c r="A89" s="20" t="s">
        <v>120</v>
      </c>
      <c r="B89">
        <v>47.2</v>
      </c>
      <c r="C89" t="s">
        <v>313</v>
      </c>
      <c r="D89" t="s">
        <v>313</v>
      </c>
      <c r="E89" t="s">
        <v>313</v>
      </c>
      <c r="F89" t="s">
        <v>313</v>
      </c>
    </row>
    <row r="90" spans="1:6">
      <c r="A90" s="20" t="s">
        <v>120</v>
      </c>
      <c r="B90">
        <v>25.3</v>
      </c>
      <c r="C90" t="s">
        <v>313</v>
      </c>
      <c r="D90" t="s">
        <v>313</v>
      </c>
      <c r="E90" t="s">
        <v>313</v>
      </c>
      <c r="F90" t="s">
        <v>313</v>
      </c>
    </row>
    <row r="91" spans="1:6">
      <c r="A91" s="20" t="s">
        <v>121</v>
      </c>
      <c r="B91">
        <v>87.1</v>
      </c>
      <c r="C91" t="s">
        <v>313</v>
      </c>
      <c r="D91" t="s">
        <v>313</v>
      </c>
      <c r="E91" t="s">
        <v>313</v>
      </c>
      <c r="F91" t="s">
        <v>313</v>
      </c>
    </row>
    <row r="92" spans="1:6">
      <c r="A92" s="20" t="s">
        <v>121</v>
      </c>
      <c r="B92">
        <v>53.5</v>
      </c>
      <c r="C92" t="s">
        <v>313</v>
      </c>
      <c r="D92" t="s">
        <v>313</v>
      </c>
      <c r="E92" t="s">
        <v>313</v>
      </c>
      <c r="F92" t="s">
        <v>313</v>
      </c>
    </row>
    <row r="93" spans="1:6">
      <c r="A93" s="20" t="s">
        <v>121</v>
      </c>
      <c r="B93">
        <v>58.2</v>
      </c>
      <c r="C93" t="s">
        <v>313</v>
      </c>
      <c r="D93" t="s">
        <v>313</v>
      </c>
      <c r="E93" t="s">
        <v>313</v>
      </c>
      <c r="F93" t="s">
        <v>313</v>
      </c>
    </row>
    <row r="94" spans="1:6">
      <c r="A94" s="20" t="s">
        <v>121</v>
      </c>
      <c r="B94">
        <v>45.9</v>
      </c>
      <c r="C94" t="s">
        <v>313</v>
      </c>
      <c r="D94" t="s">
        <v>313</v>
      </c>
      <c r="E94" t="s">
        <v>313</v>
      </c>
      <c r="F94" t="s">
        <v>313</v>
      </c>
    </row>
    <row r="95" spans="1:6">
      <c r="A95" s="20" t="s">
        <v>121</v>
      </c>
      <c r="B95">
        <v>51.8</v>
      </c>
      <c r="C95" t="s">
        <v>313</v>
      </c>
      <c r="D95" t="s">
        <v>313</v>
      </c>
      <c r="E95" t="s">
        <v>313</v>
      </c>
      <c r="F95" t="s">
        <v>313</v>
      </c>
    </row>
    <row r="96" spans="1:6">
      <c r="A96" s="20" t="s">
        <v>121</v>
      </c>
      <c r="B96">
        <v>57.4</v>
      </c>
      <c r="C96" t="s">
        <v>313</v>
      </c>
      <c r="D96" t="s">
        <v>313</v>
      </c>
      <c r="E96" t="s">
        <v>313</v>
      </c>
      <c r="F96" t="s">
        <v>313</v>
      </c>
    </row>
    <row r="97" spans="1:6">
      <c r="A97" s="20" t="s">
        <v>121</v>
      </c>
      <c r="B97">
        <v>31.3</v>
      </c>
      <c r="C97" t="s">
        <v>313</v>
      </c>
      <c r="D97" t="s">
        <v>313</v>
      </c>
      <c r="E97" t="s">
        <v>313</v>
      </c>
      <c r="F97" t="s">
        <v>313</v>
      </c>
    </row>
    <row r="98" spans="1:6">
      <c r="A98" s="20" t="s">
        <v>121</v>
      </c>
      <c r="B98">
        <v>31.1</v>
      </c>
      <c r="C98" t="s">
        <v>313</v>
      </c>
      <c r="D98" t="s">
        <v>313</v>
      </c>
      <c r="E98" t="s">
        <v>313</v>
      </c>
      <c r="F98" t="s">
        <v>313</v>
      </c>
    </row>
    <row r="99" spans="1:6">
      <c r="A99" s="20" t="s">
        <v>121</v>
      </c>
      <c r="B99">
        <v>22.5</v>
      </c>
      <c r="C99" t="s">
        <v>313</v>
      </c>
      <c r="D99" t="s">
        <v>313</v>
      </c>
      <c r="E99" t="s">
        <v>313</v>
      </c>
      <c r="F99" t="s">
        <v>313</v>
      </c>
    </row>
    <row r="100" spans="1:6">
      <c r="A100" s="63" t="s">
        <v>1217</v>
      </c>
      <c r="B100" t="s">
        <v>313</v>
      </c>
      <c r="C100">
        <v>116</v>
      </c>
      <c r="D100">
        <v>103</v>
      </c>
      <c r="E100" t="s">
        <v>313</v>
      </c>
      <c r="F100">
        <f>SUM(C100:E100)</f>
        <v>219</v>
      </c>
    </row>
    <row r="101" spans="1:6">
      <c r="A101" s="63" t="s">
        <v>1217</v>
      </c>
      <c r="B101" t="s">
        <v>313</v>
      </c>
      <c r="C101">
        <v>99.5</v>
      </c>
      <c r="D101">
        <v>73.099999999999994</v>
      </c>
      <c r="E101" t="s">
        <v>313</v>
      </c>
      <c r="F101">
        <f>SUM(C101:E101)</f>
        <v>172.6</v>
      </c>
    </row>
    <row r="102" spans="1:6">
      <c r="A102" s="20" t="s">
        <v>1217</v>
      </c>
      <c r="B102">
        <v>109</v>
      </c>
      <c r="C102" t="s">
        <v>313</v>
      </c>
      <c r="D102" t="s">
        <v>313</v>
      </c>
      <c r="E102" t="s">
        <v>313</v>
      </c>
      <c r="F102" t="s">
        <v>313</v>
      </c>
    </row>
    <row r="103" spans="1:6">
      <c r="A103" s="63" t="s">
        <v>1217</v>
      </c>
      <c r="B103" t="s">
        <v>313</v>
      </c>
      <c r="C103">
        <v>47.5</v>
      </c>
      <c r="D103">
        <v>27.5</v>
      </c>
      <c r="E103" t="s">
        <v>313</v>
      </c>
      <c r="F103">
        <f>SUM(C103:E103)</f>
        <v>75</v>
      </c>
    </row>
    <row r="104" spans="1:6">
      <c r="A104" s="20" t="s">
        <v>1217</v>
      </c>
      <c r="B104">
        <v>25</v>
      </c>
      <c r="C104" t="s">
        <v>313</v>
      </c>
      <c r="D104" t="s">
        <v>313</v>
      </c>
      <c r="E104" t="s">
        <v>313</v>
      </c>
      <c r="F104" t="s">
        <v>313</v>
      </c>
    </row>
    <row r="105" spans="1:6">
      <c r="A105" s="20" t="s">
        <v>1217</v>
      </c>
      <c r="B105">
        <v>22.9</v>
      </c>
      <c r="C105" t="s">
        <v>313</v>
      </c>
      <c r="D105" t="s">
        <v>313</v>
      </c>
      <c r="E105" t="s">
        <v>313</v>
      </c>
      <c r="F105" t="s">
        <v>313</v>
      </c>
    </row>
    <row r="106" spans="1:6">
      <c r="A106" s="20" t="s">
        <v>1217</v>
      </c>
      <c r="B106">
        <v>28.3</v>
      </c>
      <c r="C106" t="s">
        <v>313</v>
      </c>
      <c r="D106" t="s">
        <v>313</v>
      </c>
      <c r="E106" t="s">
        <v>313</v>
      </c>
      <c r="F106" t="s">
        <v>313</v>
      </c>
    </row>
    <row r="107" spans="1:6">
      <c r="A107" s="20" t="s">
        <v>1217</v>
      </c>
      <c r="B107">
        <v>33.4</v>
      </c>
      <c r="C107" t="s">
        <v>313</v>
      </c>
      <c r="D107" t="s">
        <v>313</v>
      </c>
      <c r="E107" t="s">
        <v>313</v>
      </c>
      <c r="F107" t="s">
        <v>313</v>
      </c>
    </row>
    <row r="108" spans="1:6">
      <c r="A108" s="20" t="s">
        <v>1217</v>
      </c>
      <c r="B108">
        <v>42</v>
      </c>
      <c r="C108" t="s">
        <v>313</v>
      </c>
      <c r="D108" t="s">
        <v>313</v>
      </c>
      <c r="E108" t="s">
        <v>313</v>
      </c>
      <c r="F108" t="s">
        <v>313</v>
      </c>
    </row>
    <row r="109" spans="1:6">
      <c r="A109" s="20" t="s">
        <v>1217</v>
      </c>
      <c r="B109">
        <v>66.2</v>
      </c>
      <c r="C109" t="s">
        <v>313</v>
      </c>
      <c r="D109" t="s">
        <v>313</v>
      </c>
      <c r="E109" t="s">
        <v>313</v>
      </c>
      <c r="F109" t="s">
        <v>313</v>
      </c>
    </row>
    <row r="110" spans="1:6">
      <c r="A110" s="20" t="s">
        <v>1217</v>
      </c>
      <c r="B110">
        <v>34.6</v>
      </c>
      <c r="C110" t="s">
        <v>313</v>
      </c>
      <c r="D110" t="s">
        <v>313</v>
      </c>
      <c r="E110" t="s">
        <v>313</v>
      </c>
      <c r="F110" t="s">
        <v>313</v>
      </c>
    </row>
    <row r="111" spans="1:6">
      <c r="A111" s="20" t="s">
        <v>1217</v>
      </c>
      <c r="B111">
        <v>19.899999999999999</v>
      </c>
      <c r="C111" t="s">
        <v>313</v>
      </c>
      <c r="D111" t="s">
        <v>313</v>
      </c>
      <c r="E111" t="s">
        <v>313</v>
      </c>
      <c r="F111" t="s">
        <v>313</v>
      </c>
    </row>
    <row r="112" spans="1:6">
      <c r="A112" s="20" t="s">
        <v>1217</v>
      </c>
      <c r="B112">
        <v>43.2</v>
      </c>
      <c r="C112" t="s">
        <v>313</v>
      </c>
      <c r="D112" t="s">
        <v>313</v>
      </c>
      <c r="E112" t="s">
        <v>313</v>
      </c>
      <c r="F112" t="s">
        <v>313</v>
      </c>
    </row>
    <row r="113" spans="1:6">
      <c r="A113" s="20" t="s">
        <v>1217</v>
      </c>
      <c r="B113">
        <v>33.700000000000003</v>
      </c>
      <c r="C113" t="s">
        <v>313</v>
      </c>
      <c r="D113" t="s">
        <v>313</v>
      </c>
      <c r="E113" t="s">
        <v>313</v>
      </c>
      <c r="F113" t="s">
        <v>313</v>
      </c>
    </row>
    <row r="114" spans="1:6">
      <c r="A114" s="20" t="s">
        <v>1217</v>
      </c>
      <c r="B114">
        <v>36.5</v>
      </c>
      <c r="C114" t="s">
        <v>313</v>
      </c>
      <c r="D114" t="s">
        <v>313</v>
      </c>
      <c r="E114" t="s">
        <v>313</v>
      </c>
      <c r="F114" t="s">
        <v>313</v>
      </c>
    </row>
    <row r="115" spans="1:6">
      <c r="A115" s="20" t="s">
        <v>1217</v>
      </c>
      <c r="B115">
        <v>56.7</v>
      </c>
      <c r="C115" t="s">
        <v>313</v>
      </c>
      <c r="D115" t="s">
        <v>313</v>
      </c>
      <c r="E115" t="s">
        <v>313</v>
      </c>
      <c r="F115" t="s">
        <v>313</v>
      </c>
    </row>
    <row r="116" spans="1:6">
      <c r="A116" s="20" t="s">
        <v>1218</v>
      </c>
      <c r="B116">
        <v>39.799999999999997</v>
      </c>
      <c r="C116" t="s">
        <v>313</v>
      </c>
      <c r="D116" t="s">
        <v>313</v>
      </c>
      <c r="E116" t="s">
        <v>313</v>
      </c>
      <c r="F116" t="s">
        <v>313</v>
      </c>
    </row>
    <row r="117" spans="1:6">
      <c r="A117" s="20" t="s">
        <v>1218</v>
      </c>
      <c r="B117">
        <v>25.1</v>
      </c>
      <c r="C117" t="s">
        <v>313</v>
      </c>
      <c r="D117" t="s">
        <v>313</v>
      </c>
      <c r="E117" t="s">
        <v>313</v>
      </c>
      <c r="F117" t="s">
        <v>313</v>
      </c>
    </row>
    <row r="118" spans="1:6">
      <c r="A118" s="20" t="s">
        <v>1218</v>
      </c>
      <c r="B118">
        <v>37.4</v>
      </c>
      <c r="C118" t="s">
        <v>313</v>
      </c>
      <c r="D118" t="s">
        <v>313</v>
      </c>
      <c r="E118" t="s">
        <v>313</v>
      </c>
      <c r="F118" t="s">
        <v>313</v>
      </c>
    </row>
    <row r="119" spans="1:6">
      <c r="A119" s="20" t="s">
        <v>1218</v>
      </c>
      <c r="B119">
        <v>55.4</v>
      </c>
      <c r="C119" t="s">
        <v>313</v>
      </c>
      <c r="D119" t="s">
        <v>313</v>
      </c>
      <c r="E119" t="s">
        <v>313</v>
      </c>
      <c r="F119" t="s">
        <v>313</v>
      </c>
    </row>
    <row r="120" spans="1:6">
      <c r="A120" s="20" t="s">
        <v>1218</v>
      </c>
      <c r="B120">
        <v>23.7</v>
      </c>
      <c r="C120" t="s">
        <v>313</v>
      </c>
      <c r="D120" t="s">
        <v>313</v>
      </c>
      <c r="E120" t="s">
        <v>313</v>
      </c>
      <c r="F120" t="s">
        <v>313</v>
      </c>
    </row>
    <row r="121" spans="1:6">
      <c r="A121" s="20" t="s">
        <v>1218</v>
      </c>
      <c r="B121">
        <v>95.6</v>
      </c>
      <c r="C121" t="s">
        <v>313</v>
      </c>
      <c r="D121" t="s">
        <v>313</v>
      </c>
      <c r="E121" t="s">
        <v>313</v>
      </c>
      <c r="F121" t="s">
        <v>313</v>
      </c>
    </row>
    <row r="122" spans="1:6">
      <c r="A122" s="20" t="s">
        <v>1218</v>
      </c>
      <c r="B122">
        <v>45.7</v>
      </c>
      <c r="C122" t="s">
        <v>313</v>
      </c>
      <c r="D122" t="s">
        <v>313</v>
      </c>
      <c r="E122" t="s">
        <v>313</v>
      </c>
      <c r="F122" t="s">
        <v>313</v>
      </c>
    </row>
    <row r="123" spans="1:6">
      <c r="A123" s="20" t="s">
        <v>1218</v>
      </c>
      <c r="B123">
        <v>69.2</v>
      </c>
      <c r="C123" t="s">
        <v>313</v>
      </c>
      <c r="D123" t="s">
        <v>313</v>
      </c>
      <c r="E123" t="s">
        <v>313</v>
      </c>
      <c r="F123" t="s">
        <v>313</v>
      </c>
    </row>
    <row r="124" spans="1:6">
      <c r="A124" s="20" t="s">
        <v>1218</v>
      </c>
      <c r="B124">
        <v>42.3</v>
      </c>
      <c r="C124" t="s">
        <v>313</v>
      </c>
      <c r="D124" t="s">
        <v>313</v>
      </c>
      <c r="E124" t="s">
        <v>313</v>
      </c>
      <c r="F124" t="s">
        <v>313</v>
      </c>
    </row>
    <row r="125" spans="1:6">
      <c r="A125" s="63" t="s">
        <v>1218</v>
      </c>
      <c r="B125" t="s">
        <v>313</v>
      </c>
      <c r="C125">
        <v>39.5</v>
      </c>
      <c r="D125">
        <v>35.6</v>
      </c>
      <c r="E125" t="s">
        <v>313</v>
      </c>
      <c r="F125">
        <f>SUM(C125:E125)</f>
        <v>75.099999999999994</v>
      </c>
    </row>
    <row r="126" spans="1:6">
      <c r="A126" s="20" t="s">
        <v>1218</v>
      </c>
      <c r="B126">
        <v>36.9</v>
      </c>
      <c r="C126" t="s">
        <v>313</v>
      </c>
      <c r="D126" t="s">
        <v>313</v>
      </c>
      <c r="E126" t="s">
        <v>313</v>
      </c>
      <c r="F126" t="s">
        <v>313</v>
      </c>
    </row>
    <row r="127" spans="1:6">
      <c r="A127" s="20" t="s">
        <v>1218</v>
      </c>
      <c r="B127">
        <v>16.7</v>
      </c>
      <c r="C127" t="s">
        <v>313</v>
      </c>
      <c r="D127" t="s">
        <v>313</v>
      </c>
      <c r="E127" t="s">
        <v>313</v>
      </c>
      <c r="F127" t="s">
        <v>313</v>
      </c>
    </row>
    <row r="128" spans="1:6">
      <c r="A128" s="20" t="s">
        <v>1218</v>
      </c>
      <c r="B128">
        <v>73.7</v>
      </c>
      <c r="C128" t="s">
        <v>313</v>
      </c>
      <c r="D128" t="s">
        <v>313</v>
      </c>
      <c r="E128" t="s">
        <v>313</v>
      </c>
      <c r="F128" t="s">
        <v>313</v>
      </c>
    </row>
    <row r="129" spans="1:6">
      <c r="A129" s="20" t="s">
        <v>1218</v>
      </c>
      <c r="B129">
        <v>82.9</v>
      </c>
      <c r="C129" t="s">
        <v>313</v>
      </c>
      <c r="D129" t="s">
        <v>313</v>
      </c>
      <c r="E129" t="s">
        <v>313</v>
      </c>
      <c r="F129" t="s">
        <v>313</v>
      </c>
    </row>
    <row r="130" spans="1:6">
      <c r="A130" s="20" t="s">
        <v>1218</v>
      </c>
      <c r="B130">
        <v>24.6</v>
      </c>
      <c r="C130" t="s">
        <v>313</v>
      </c>
      <c r="D130" t="s">
        <v>313</v>
      </c>
      <c r="E130" t="s">
        <v>313</v>
      </c>
      <c r="F130" t="s">
        <v>313</v>
      </c>
    </row>
    <row r="131" spans="1:6">
      <c r="A131" s="20" t="s">
        <v>1218</v>
      </c>
      <c r="B131">
        <v>20.5</v>
      </c>
      <c r="C131" t="s">
        <v>313</v>
      </c>
      <c r="D131" t="s">
        <v>313</v>
      </c>
      <c r="E131" t="s">
        <v>313</v>
      </c>
      <c r="F131" t="s">
        <v>313</v>
      </c>
    </row>
    <row r="132" spans="1:6">
      <c r="A132" s="20" t="s">
        <v>1218</v>
      </c>
      <c r="B132">
        <v>27.7</v>
      </c>
      <c r="C132" t="s">
        <v>313</v>
      </c>
      <c r="D132" t="s">
        <v>313</v>
      </c>
      <c r="E132" t="s">
        <v>313</v>
      </c>
      <c r="F132" t="s">
        <v>313</v>
      </c>
    </row>
    <row r="133" spans="1:6">
      <c r="A133" s="20" t="s">
        <v>1219</v>
      </c>
      <c r="B133">
        <v>44.7</v>
      </c>
      <c r="C133" t="s">
        <v>313</v>
      </c>
      <c r="D133" t="s">
        <v>313</v>
      </c>
      <c r="E133" t="s">
        <v>313</v>
      </c>
      <c r="F133" t="s">
        <v>313</v>
      </c>
    </row>
    <row r="134" spans="1:6">
      <c r="A134" s="20" t="s">
        <v>1219</v>
      </c>
      <c r="B134">
        <v>57.6</v>
      </c>
      <c r="C134" t="s">
        <v>313</v>
      </c>
      <c r="D134" t="s">
        <v>313</v>
      </c>
      <c r="E134" t="s">
        <v>313</v>
      </c>
      <c r="F134" t="s">
        <v>313</v>
      </c>
    </row>
    <row r="135" spans="1:6">
      <c r="A135" s="20" t="s">
        <v>1219</v>
      </c>
      <c r="B135">
        <v>32.6</v>
      </c>
      <c r="C135" t="s">
        <v>313</v>
      </c>
      <c r="D135" t="s">
        <v>313</v>
      </c>
      <c r="E135" t="s">
        <v>313</v>
      </c>
      <c r="F135" t="s">
        <v>313</v>
      </c>
    </row>
    <row r="136" spans="1:6">
      <c r="A136" s="20" t="s">
        <v>1219</v>
      </c>
      <c r="B136">
        <v>21.5</v>
      </c>
      <c r="C136" t="s">
        <v>313</v>
      </c>
      <c r="D136" t="s">
        <v>313</v>
      </c>
      <c r="E136" t="s">
        <v>313</v>
      </c>
      <c r="F136" t="s">
        <v>313</v>
      </c>
    </row>
    <row r="137" spans="1:6">
      <c r="A137" s="20" t="s">
        <v>1219</v>
      </c>
      <c r="B137">
        <v>44.8</v>
      </c>
      <c r="C137" t="s">
        <v>313</v>
      </c>
      <c r="D137" t="s">
        <v>313</v>
      </c>
      <c r="E137" t="s">
        <v>313</v>
      </c>
      <c r="F137" t="s">
        <v>313</v>
      </c>
    </row>
    <row r="138" spans="1:6">
      <c r="A138" s="20" t="s">
        <v>1219</v>
      </c>
      <c r="B138">
        <v>32.4</v>
      </c>
      <c r="C138" t="s">
        <v>313</v>
      </c>
      <c r="D138" t="s">
        <v>313</v>
      </c>
      <c r="E138" t="s">
        <v>313</v>
      </c>
      <c r="F138" t="s">
        <v>313</v>
      </c>
    </row>
    <row r="139" spans="1:6">
      <c r="A139" s="20" t="s">
        <v>1219</v>
      </c>
      <c r="B139">
        <v>23.3</v>
      </c>
      <c r="C139" t="s">
        <v>313</v>
      </c>
      <c r="D139" t="s">
        <v>313</v>
      </c>
      <c r="E139" t="s">
        <v>313</v>
      </c>
      <c r="F139" t="s">
        <v>313</v>
      </c>
    </row>
    <row r="140" spans="1:6">
      <c r="A140" s="20" t="s">
        <v>1219</v>
      </c>
      <c r="B140">
        <v>15.4</v>
      </c>
      <c r="C140" t="s">
        <v>313</v>
      </c>
      <c r="D140" t="s">
        <v>313</v>
      </c>
      <c r="E140" t="s">
        <v>313</v>
      </c>
      <c r="F140" t="s">
        <v>313</v>
      </c>
    </row>
    <row r="141" spans="1:6">
      <c r="A141" s="20" t="s">
        <v>1219</v>
      </c>
      <c r="B141">
        <v>28.1</v>
      </c>
      <c r="C141" t="s">
        <v>313</v>
      </c>
      <c r="D141" t="s">
        <v>313</v>
      </c>
      <c r="E141" t="s">
        <v>313</v>
      </c>
      <c r="F141" t="s">
        <v>313</v>
      </c>
    </row>
    <row r="142" spans="1:6">
      <c r="A142" s="20" t="s">
        <v>1219</v>
      </c>
      <c r="B142">
        <v>36.799999999999997</v>
      </c>
      <c r="C142" t="s">
        <v>313</v>
      </c>
      <c r="D142" t="s">
        <v>313</v>
      </c>
      <c r="E142" t="s">
        <v>313</v>
      </c>
      <c r="F142" t="s">
        <v>313</v>
      </c>
    </row>
    <row r="143" spans="1:6">
      <c r="A143" s="20" t="s">
        <v>1219</v>
      </c>
      <c r="B143">
        <v>36.4</v>
      </c>
      <c r="C143" t="s">
        <v>313</v>
      </c>
      <c r="D143" t="s">
        <v>313</v>
      </c>
      <c r="E143" t="s">
        <v>313</v>
      </c>
      <c r="F143" t="s">
        <v>313</v>
      </c>
    </row>
    <row r="144" spans="1:6">
      <c r="A144" s="20" t="s">
        <v>1220</v>
      </c>
      <c r="B144">
        <v>31.2</v>
      </c>
      <c r="C144" t="s">
        <v>313</v>
      </c>
      <c r="D144" t="s">
        <v>313</v>
      </c>
      <c r="E144" t="s">
        <v>313</v>
      </c>
      <c r="F144" t="s">
        <v>313</v>
      </c>
    </row>
    <row r="145" spans="1:6">
      <c r="A145" s="20" t="s">
        <v>1220</v>
      </c>
      <c r="B145">
        <v>23.4</v>
      </c>
      <c r="C145" t="s">
        <v>313</v>
      </c>
      <c r="D145" t="s">
        <v>313</v>
      </c>
      <c r="E145" t="s">
        <v>313</v>
      </c>
      <c r="F145" t="s">
        <v>313</v>
      </c>
    </row>
    <row r="146" spans="1:6">
      <c r="A146" s="20" t="s">
        <v>1220</v>
      </c>
      <c r="B146">
        <v>111</v>
      </c>
      <c r="C146" t="s">
        <v>313</v>
      </c>
      <c r="D146" t="s">
        <v>313</v>
      </c>
      <c r="E146" t="s">
        <v>313</v>
      </c>
      <c r="F146" t="s">
        <v>313</v>
      </c>
    </row>
    <row r="147" spans="1:6">
      <c r="A147" s="20" t="s">
        <v>1220</v>
      </c>
      <c r="B147">
        <v>71.099999999999994</v>
      </c>
      <c r="C147" t="s">
        <v>313</v>
      </c>
      <c r="D147" t="s">
        <v>313</v>
      </c>
      <c r="E147" t="s">
        <v>313</v>
      </c>
      <c r="F147" t="s">
        <v>313</v>
      </c>
    </row>
    <row r="148" spans="1:6">
      <c r="A148" s="20" t="s">
        <v>1220</v>
      </c>
      <c r="B148">
        <v>18.2</v>
      </c>
      <c r="C148" t="s">
        <v>313</v>
      </c>
      <c r="D148" t="s">
        <v>313</v>
      </c>
      <c r="E148" t="s">
        <v>313</v>
      </c>
      <c r="F148" t="s">
        <v>313</v>
      </c>
    </row>
    <row r="149" spans="1:6">
      <c r="A149" s="20" t="s">
        <v>1220</v>
      </c>
      <c r="B149">
        <v>37.9</v>
      </c>
      <c r="C149" t="s">
        <v>313</v>
      </c>
      <c r="D149" t="s">
        <v>313</v>
      </c>
      <c r="E149" t="s">
        <v>313</v>
      </c>
      <c r="F149" t="s">
        <v>313</v>
      </c>
    </row>
    <row r="150" spans="1:6">
      <c r="A150" s="20" t="s">
        <v>1220</v>
      </c>
      <c r="B150">
        <v>66.099999999999994</v>
      </c>
      <c r="C150" t="s">
        <v>313</v>
      </c>
      <c r="D150" t="s">
        <v>313</v>
      </c>
      <c r="E150" t="s">
        <v>313</v>
      </c>
      <c r="F150" t="s">
        <v>313</v>
      </c>
    </row>
    <row r="151" spans="1:6">
      <c r="A151" s="20" t="s">
        <v>1220</v>
      </c>
      <c r="B151">
        <v>29</v>
      </c>
      <c r="C151" t="s">
        <v>313</v>
      </c>
      <c r="D151" t="s">
        <v>313</v>
      </c>
      <c r="E151" t="s">
        <v>313</v>
      </c>
      <c r="F151" t="s">
        <v>313</v>
      </c>
    </row>
    <row r="152" spans="1:6">
      <c r="A152" s="63" t="s">
        <v>1220</v>
      </c>
      <c r="B152" t="s">
        <v>313</v>
      </c>
      <c r="C152">
        <v>60.4</v>
      </c>
      <c r="D152">
        <v>46.4</v>
      </c>
      <c r="E152" t="s">
        <v>313</v>
      </c>
      <c r="F152">
        <f>SUM(C152:E152)</f>
        <v>106.8</v>
      </c>
    </row>
    <row r="153" spans="1:6">
      <c r="A153" s="20" t="s">
        <v>1220</v>
      </c>
      <c r="B153">
        <v>22.6</v>
      </c>
      <c r="C153" t="s">
        <v>313</v>
      </c>
      <c r="D153" t="s">
        <v>313</v>
      </c>
      <c r="E153" t="s">
        <v>313</v>
      </c>
      <c r="F153" t="s">
        <v>313</v>
      </c>
    </row>
    <row r="154" spans="1:6">
      <c r="A154" s="20" t="s">
        <v>1221</v>
      </c>
      <c r="B154">
        <v>101</v>
      </c>
      <c r="C154" t="s">
        <v>313</v>
      </c>
      <c r="D154" t="s">
        <v>313</v>
      </c>
      <c r="E154" t="s">
        <v>313</v>
      </c>
      <c r="F154" t="s">
        <v>313</v>
      </c>
    </row>
    <row r="155" spans="1:6">
      <c r="A155" s="20" t="s">
        <v>1221</v>
      </c>
      <c r="B155">
        <v>82.3</v>
      </c>
      <c r="C155" t="s">
        <v>313</v>
      </c>
      <c r="D155" t="s">
        <v>313</v>
      </c>
      <c r="E155" t="s">
        <v>313</v>
      </c>
      <c r="F155" t="s">
        <v>313</v>
      </c>
    </row>
    <row r="156" spans="1:6">
      <c r="A156" s="20" t="s">
        <v>1221</v>
      </c>
      <c r="B156">
        <v>42.4</v>
      </c>
      <c r="C156" t="s">
        <v>313</v>
      </c>
      <c r="D156" t="s">
        <v>313</v>
      </c>
      <c r="E156" t="s">
        <v>313</v>
      </c>
      <c r="F156" t="s">
        <v>313</v>
      </c>
    </row>
    <row r="157" spans="1:6">
      <c r="A157" s="20" t="s">
        <v>1221</v>
      </c>
      <c r="B157">
        <v>71.900000000000006</v>
      </c>
      <c r="C157" t="s">
        <v>313</v>
      </c>
      <c r="D157" t="s">
        <v>313</v>
      </c>
      <c r="E157" t="s">
        <v>313</v>
      </c>
      <c r="F157" t="s">
        <v>313</v>
      </c>
    </row>
    <row r="158" spans="1:6">
      <c r="A158" s="20" t="s">
        <v>1221</v>
      </c>
      <c r="B158">
        <v>52</v>
      </c>
      <c r="C158" t="s">
        <v>313</v>
      </c>
      <c r="D158" t="s">
        <v>313</v>
      </c>
      <c r="E158" t="s">
        <v>313</v>
      </c>
      <c r="F158" t="s">
        <v>313</v>
      </c>
    </row>
    <row r="159" spans="1:6">
      <c r="A159" s="20" t="s">
        <v>1221</v>
      </c>
      <c r="B159">
        <v>110</v>
      </c>
      <c r="C159" t="s">
        <v>313</v>
      </c>
      <c r="D159" t="s">
        <v>313</v>
      </c>
      <c r="E159" t="s">
        <v>313</v>
      </c>
      <c r="F159" t="s">
        <v>313</v>
      </c>
    </row>
    <row r="160" spans="1:6">
      <c r="A160" s="20" t="s">
        <v>1221</v>
      </c>
      <c r="B160">
        <v>39</v>
      </c>
      <c r="C160" t="s">
        <v>313</v>
      </c>
      <c r="D160" t="s">
        <v>313</v>
      </c>
      <c r="E160" t="s">
        <v>313</v>
      </c>
      <c r="F160" t="s">
        <v>313</v>
      </c>
    </row>
    <row r="161" spans="1:6">
      <c r="A161" s="20" t="s">
        <v>1221</v>
      </c>
      <c r="B161">
        <v>23.9</v>
      </c>
      <c r="C161" t="s">
        <v>313</v>
      </c>
      <c r="D161" t="s">
        <v>313</v>
      </c>
      <c r="E161" t="s">
        <v>313</v>
      </c>
      <c r="F161" t="s">
        <v>313</v>
      </c>
    </row>
    <row r="162" spans="1:6">
      <c r="A162" s="20" t="s">
        <v>1221</v>
      </c>
      <c r="B162">
        <v>33.1</v>
      </c>
      <c r="C162" t="s">
        <v>313</v>
      </c>
      <c r="D162" t="s">
        <v>313</v>
      </c>
      <c r="E162" t="s">
        <v>313</v>
      </c>
      <c r="F162" t="s">
        <v>313</v>
      </c>
    </row>
    <row r="163" spans="1:6">
      <c r="A163" s="20" t="s">
        <v>1221</v>
      </c>
      <c r="B163">
        <v>140</v>
      </c>
      <c r="C163" t="s">
        <v>313</v>
      </c>
      <c r="D163" t="s">
        <v>313</v>
      </c>
      <c r="E163" t="s">
        <v>313</v>
      </c>
      <c r="F163" t="s">
        <v>313</v>
      </c>
    </row>
    <row r="164" spans="1:6">
      <c r="A164" s="20" t="s">
        <v>1221</v>
      </c>
      <c r="B164">
        <v>35</v>
      </c>
      <c r="C164" t="s">
        <v>313</v>
      </c>
      <c r="D164" t="s">
        <v>313</v>
      </c>
      <c r="E164" t="s">
        <v>313</v>
      </c>
      <c r="F164" t="s">
        <v>313</v>
      </c>
    </row>
    <row r="165" spans="1:6">
      <c r="A165" s="63" t="s">
        <v>1221</v>
      </c>
      <c r="B165" t="s">
        <v>313</v>
      </c>
      <c r="C165">
        <v>55.5</v>
      </c>
      <c r="D165">
        <v>39.1</v>
      </c>
      <c r="E165" t="s">
        <v>313</v>
      </c>
      <c r="F165">
        <f>SUM(C165:E165)</f>
        <v>94.6</v>
      </c>
    </row>
    <row r="166" spans="1:6">
      <c r="A166" s="20" t="s">
        <v>1221</v>
      </c>
      <c r="B166">
        <v>51.8</v>
      </c>
      <c r="C166" t="s">
        <v>313</v>
      </c>
      <c r="D166" t="s">
        <v>313</v>
      </c>
      <c r="E166" t="s">
        <v>313</v>
      </c>
      <c r="F166" t="s">
        <v>313</v>
      </c>
    </row>
    <row r="167" spans="1:6">
      <c r="A167" s="20" t="s">
        <v>1221</v>
      </c>
      <c r="B167">
        <v>23.1</v>
      </c>
      <c r="C167" t="s">
        <v>313</v>
      </c>
      <c r="D167" t="s">
        <v>313</v>
      </c>
      <c r="E167" t="s">
        <v>313</v>
      </c>
      <c r="F167" t="s">
        <v>313</v>
      </c>
    </row>
    <row r="168" spans="1:6">
      <c r="A168" s="20" t="s">
        <v>1221</v>
      </c>
      <c r="B168">
        <v>25.2</v>
      </c>
      <c r="C168" t="s">
        <v>313</v>
      </c>
      <c r="D168" t="s">
        <v>313</v>
      </c>
      <c r="E168" t="s">
        <v>313</v>
      </c>
      <c r="F168" t="s">
        <v>313</v>
      </c>
    </row>
    <row r="169" spans="1:6">
      <c r="A169" s="20" t="s">
        <v>1221</v>
      </c>
      <c r="B169">
        <v>24.6</v>
      </c>
      <c r="C169" t="s">
        <v>313</v>
      </c>
      <c r="D169" t="s">
        <v>313</v>
      </c>
      <c r="E169" t="s">
        <v>313</v>
      </c>
      <c r="F169" t="s">
        <v>313</v>
      </c>
    </row>
    <row r="170" spans="1:6">
      <c r="A170" s="20" t="s">
        <v>1222</v>
      </c>
      <c r="B170">
        <v>20.3</v>
      </c>
      <c r="C170" t="s">
        <v>313</v>
      </c>
      <c r="D170" t="s">
        <v>313</v>
      </c>
      <c r="E170" t="s">
        <v>313</v>
      </c>
      <c r="F170" t="s">
        <v>313</v>
      </c>
    </row>
    <row r="171" spans="1:6">
      <c r="A171" s="20" t="s">
        <v>1222</v>
      </c>
      <c r="B171">
        <v>22</v>
      </c>
      <c r="C171" t="s">
        <v>313</v>
      </c>
      <c r="D171" t="s">
        <v>313</v>
      </c>
      <c r="E171" t="s">
        <v>313</v>
      </c>
      <c r="F171" t="s">
        <v>313</v>
      </c>
    </row>
    <row r="172" spans="1:6">
      <c r="A172" s="20" t="s">
        <v>1222</v>
      </c>
      <c r="B172">
        <v>19.5</v>
      </c>
      <c r="C172" t="s">
        <v>313</v>
      </c>
      <c r="D172" t="s">
        <v>313</v>
      </c>
      <c r="E172" t="s">
        <v>313</v>
      </c>
      <c r="F172" t="s">
        <v>313</v>
      </c>
    </row>
    <row r="173" spans="1:6">
      <c r="A173" s="20" t="s">
        <v>1222</v>
      </c>
      <c r="B173">
        <v>15.4</v>
      </c>
      <c r="C173" t="s">
        <v>313</v>
      </c>
      <c r="D173" t="s">
        <v>313</v>
      </c>
      <c r="E173" t="s">
        <v>313</v>
      </c>
      <c r="F173" t="s">
        <v>313</v>
      </c>
    </row>
    <row r="174" spans="1:6">
      <c r="A174" s="20" t="s">
        <v>1222</v>
      </c>
      <c r="B174">
        <v>40.4</v>
      </c>
      <c r="C174" t="s">
        <v>313</v>
      </c>
      <c r="D174" t="s">
        <v>313</v>
      </c>
      <c r="E174" t="s">
        <v>313</v>
      </c>
      <c r="F174" t="s">
        <v>313</v>
      </c>
    </row>
    <row r="175" spans="1:6">
      <c r="A175" s="20" t="s">
        <v>1222</v>
      </c>
      <c r="B175">
        <v>33.799999999999997</v>
      </c>
      <c r="C175" t="s">
        <v>313</v>
      </c>
      <c r="D175" t="s">
        <v>313</v>
      </c>
      <c r="E175" t="s">
        <v>313</v>
      </c>
      <c r="F175" t="s">
        <v>313</v>
      </c>
    </row>
    <row r="176" spans="1:6">
      <c r="A176" s="63" t="s">
        <v>1222</v>
      </c>
      <c r="B176" t="s">
        <v>313</v>
      </c>
      <c r="C176">
        <v>93.7</v>
      </c>
      <c r="D176">
        <v>57.9</v>
      </c>
      <c r="E176" t="s">
        <v>313</v>
      </c>
      <c r="F176">
        <f>SUM(C176:E176)</f>
        <v>151.6</v>
      </c>
    </row>
    <row r="177" spans="1:6">
      <c r="A177" s="20" t="s">
        <v>1222</v>
      </c>
      <c r="B177">
        <v>50.7</v>
      </c>
      <c r="C177" t="s">
        <v>313</v>
      </c>
      <c r="D177" t="s">
        <v>313</v>
      </c>
      <c r="E177" t="s">
        <v>313</v>
      </c>
      <c r="F177" t="s">
        <v>313</v>
      </c>
    </row>
    <row r="178" spans="1:6">
      <c r="A178" s="20" t="s">
        <v>1222</v>
      </c>
      <c r="B178">
        <v>95.3</v>
      </c>
      <c r="C178" t="s">
        <v>313</v>
      </c>
      <c r="D178" t="s">
        <v>313</v>
      </c>
      <c r="E178" t="s">
        <v>313</v>
      </c>
      <c r="F178" t="s">
        <v>313</v>
      </c>
    </row>
    <row r="179" spans="1:6">
      <c r="A179" s="20" t="s">
        <v>1222</v>
      </c>
      <c r="B179">
        <v>47.2</v>
      </c>
      <c r="C179" t="s">
        <v>313</v>
      </c>
      <c r="D179" t="s">
        <v>313</v>
      </c>
      <c r="E179" t="s">
        <v>313</v>
      </c>
      <c r="F179" t="s">
        <v>313</v>
      </c>
    </row>
    <row r="180" spans="1:6">
      <c r="A180" s="20" t="s">
        <v>1222</v>
      </c>
      <c r="B180">
        <v>30.5</v>
      </c>
      <c r="C180" t="s">
        <v>313</v>
      </c>
      <c r="D180" t="s">
        <v>313</v>
      </c>
      <c r="E180" t="s">
        <v>313</v>
      </c>
      <c r="F180" t="s">
        <v>313</v>
      </c>
    </row>
    <row r="181" spans="1:6">
      <c r="A181" s="20" t="s">
        <v>1222</v>
      </c>
      <c r="B181">
        <v>63.8</v>
      </c>
      <c r="C181" t="s">
        <v>313</v>
      </c>
      <c r="D181" t="s">
        <v>313</v>
      </c>
      <c r="E181" t="s">
        <v>313</v>
      </c>
      <c r="F181" t="s">
        <v>313</v>
      </c>
    </row>
    <row r="182" spans="1:6">
      <c r="A182" s="20" t="s">
        <v>1222</v>
      </c>
      <c r="B182">
        <v>92.8</v>
      </c>
      <c r="C182" t="s">
        <v>313</v>
      </c>
      <c r="D182" t="s">
        <v>313</v>
      </c>
      <c r="E182" t="s">
        <v>313</v>
      </c>
      <c r="F182" t="s">
        <v>313</v>
      </c>
    </row>
    <row r="183" spans="1:6">
      <c r="A183" s="20" t="s">
        <v>1222</v>
      </c>
      <c r="B183">
        <v>39.299999999999997</v>
      </c>
      <c r="C183" t="s">
        <v>313</v>
      </c>
      <c r="D183" t="s">
        <v>313</v>
      </c>
      <c r="E183" t="s">
        <v>313</v>
      </c>
      <c r="F183" t="s">
        <v>313</v>
      </c>
    </row>
    <row r="184" spans="1:6">
      <c r="A184" s="20" t="s">
        <v>1222</v>
      </c>
      <c r="B184">
        <v>42.5</v>
      </c>
      <c r="C184" t="s">
        <v>313</v>
      </c>
      <c r="D184" t="s">
        <v>313</v>
      </c>
      <c r="E184" t="s">
        <v>313</v>
      </c>
      <c r="F184" t="s">
        <v>313</v>
      </c>
    </row>
    <row r="185" spans="1:6">
      <c r="A185" s="20" t="s">
        <v>1222</v>
      </c>
      <c r="B185">
        <v>33.6</v>
      </c>
      <c r="C185" t="s">
        <v>313</v>
      </c>
      <c r="D185" t="s">
        <v>313</v>
      </c>
      <c r="E185" t="s">
        <v>313</v>
      </c>
      <c r="F185" t="s">
        <v>313</v>
      </c>
    </row>
    <row r="186" spans="1:6">
      <c r="A186" s="20" t="s">
        <v>1222</v>
      </c>
      <c r="B186">
        <v>39.799999999999997</v>
      </c>
      <c r="C186" t="s">
        <v>313</v>
      </c>
      <c r="D186" t="s">
        <v>313</v>
      </c>
      <c r="E186" t="s">
        <v>313</v>
      </c>
      <c r="F186" t="s">
        <v>313</v>
      </c>
    </row>
    <row r="187" spans="1:6">
      <c r="A187" s="20" t="s">
        <v>1222</v>
      </c>
      <c r="B187">
        <v>39.700000000000003</v>
      </c>
      <c r="C187" t="s">
        <v>313</v>
      </c>
      <c r="D187" t="s">
        <v>313</v>
      </c>
      <c r="E187" t="s">
        <v>313</v>
      </c>
      <c r="F187" t="s">
        <v>313</v>
      </c>
    </row>
    <row r="188" spans="1:6">
      <c r="A188" s="63" t="s">
        <v>1222</v>
      </c>
      <c r="B188" t="s">
        <v>313</v>
      </c>
      <c r="C188">
        <v>75.099999999999994</v>
      </c>
      <c r="D188">
        <v>108</v>
      </c>
      <c r="E188" t="s">
        <v>313</v>
      </c>
      <c r="F188">
        <f>SUM(C188:E188)</f>
        <v>183.1</v>
      </c>
    </row>
    <row r="189" spans="1:6">
      <c r="A189" s="63" t="s">
        <v>1223</v>
      </c>
      <c r="B189" t="s">
        <v>313</v>
      </c>
      <c r="C189">
        <v>76.400000000000006</v>
      </c>
      <c r="D189">
        <v>37.5</v>
      </c>
      <c r="E189">
        <v>56.4</v>
      </c>
      <c r="F189">
        <f>SUM(C189:E189)</f>
        <v>170.3</v>
      </c>
    </row>
    <row r="190" spans="1:6">
      <c r="A190" s="20" t="s">
        <v>1223</v>
      </c>
      <c r="B190">
        <v>35.799999999999997</v>
      </c>
      <c r="C190" t="s">
        <v>313</v>
      </c>
      <c r="D190" t="s">
        <v>313</v>
      </c>
      <c r="E190" t="s">
        <v>313</v>
      </c>
      <c r="F190" t="s">
        <v>313</v>
      </c>
    </row>
    <row r="191" spans="1:6">
      <c r="A191" s="20" t="s">
        <v>1223</v>
      </c>
      <c r="B191">
        <v>39.700000000000003</v>
      </c>
      <c r="C191" t="s">
        <v>313</v>
      </c>
      <c r="D191" t="s">
        <v>313</v>
      </c>
      <c r="E191" t="s">
        <v>313</v>
      </c>
      <c r="F191" t="s">
        <v>313</v>
      </c>
    </row>
    <row r="192" spans="1:6">
      <c r="A192" s="20" t="s">
        <v>1223</v>
      </c>
      <c r="B192">
        <v>42.5</v>
      </c>
      <c r="C192" t="s">
        <v>313</v>
      </c>
      <c r="D192" t="s">
        <v>313</v>
      </c>
      <c r="E192" t="s">
        <v>313</v>
      </c>
      <c r="F192" t="s">
        <v>313</v>
      </c>
    </row>
    <row r="193" spans="1:6">
      <c r="A193" s="20" t="s">
        <v>1223</v>
      </c>
      <c r="B193">
        <v>54.1</v>
      </c>
      <c r="C193" t="s">
        <v>313</v>
      </c>
      <c r="D193" t="s">
        <v>313</v>
      </c>
      <c r="E193" t="s">
        <v>313</v>
      </c>
      <c r="F193" t="s">
        <v>313</v>
      </c>
    </row>
    <row r="194" spans="1:6">
      <c r="A194" s="20" t="s">
        <v>1223</v>
      </c>
      <c r="B194">
        <v>27.1</v>
      </c>
      <c r="C194" t="s">
        <v>313</v>
      </c>
      <c r="D194" t="s">
        <v>313</v>
      </c>
      <c r="E194" t="s">
        <v>313</v>
      </c>
      <c r="F194" t="s">
        <v>313</v>
      </c>
    </row>
    <row r="195" spans="1:6">
      <c r="A195" s="20" t="s">
        <v>1224</v>
      </c>
      <c r="B195">
        <v>33.6</v>
      </c>
      <c r="C195" t="s">
        <v>313</v>
      </c>
      <c r="D195" t="s">
        <v>313</v>
      </c>
      <c r="E195" t="s">
        <v>313</v>
      </c>
      <c r="F195" t="s">
        <v>313</v>
      </c>
    </row>
    <row r="196" spans="1:6">
      <c r="A196" s="20" t="s">
        <v>1224</v>
      </c>
      <c r="B196">
        <v>66.599999999999994</v>
      </c>
      <c r="C196" t="s">
        <v>313</v>
      </c>
      <c r="D196" t="s">
        <v>313</v>
      </c>
      <c r="E196" t="s">
        <v>313</v>
      </c>
      <c r="F196" t="s">
        <v>313</v>
      </c>
    </row>
    <row r="197" spans="1:6">
      <c r="A197" s="20" t="s">
        <v>1224</v>
      </c>
      <c r="B197">
        <v>66.400000000000006</v>
      </c>
      <c r="C197" t="s">
        <v>313</v>
      </c>
      <c r="D197" t="s">
        <v>313</v>
      </c>
      <c r="E197" t="s">
        <v>313</v>
      </c>
      <c r="F197" t="s">
        <v>313</v>
      </c>
    </row>
    <row r="198" spans="1:6">
      <c r="A198" s="20" t="s">
        <v>1224</v>
      </c>
      <c r="B198">
        <v>190</v>
      </c>
      <c r="C198" t="s">
        <v>313</v>
      </c>
      <c r="D198" t="s">
        <v>313</v>
      </c>
      <c r="E198" t="s">
        <v>313</v>
      </c>
      <c r="F198" t="s">
        <v>313</v>
      </c>
    </row>
    <row r="199" spans="1:6">
      <c r="A199" s="20" t="s">
        <v>1224</v>
      </c>
      <c r="B199">
        <v>130</v>
      </c>
      <c r="C199" t="s">
        <v>313</v>
      </c>
      <c r="D199" t="s">
        <v>313</v>
      </c>
      <c r="E199" t="s">
        <v>313</v>
      </c>
      <c r="F199" t="s">
        <v>313</v>
      </c>
    </row>
    <row r="200" spans="1:6">
      <c r="A200" s="20" t="s">
        <v>1224</v>
      </c>
      <c r="B200">
        <v>46.6</v>
      </c>
      <c r="C200" t="s">
        <v>313</v>
      </c>
      <c r="D200" t="s">
        <v>313</v>
      </c>
      <c r="E200" t="s">
        <v>313</v>
      </c>
      <c r="F200" t="s">
        <v>313</v>
      </c>
    </row>
    <row r="201" spans="1:6">
      <c r="A201" s="20" t="s">
        <v>1224</v>
      </c>
      <c r="B201">
        <v>37.299999999999997</v>
      </c>
      <c r="C201" t="s">
        <v>313</v>
      </c>
      <c r="D201" t="s">
        <v>313</v>
      </c>
      <c r="E201" t="s">
        <v>313</v>
      </c>
      <c r="F201" t="s">
        <v>313</v>
      </c>
    </row>
    <row r="202" spans="1:6">
      <c r="A202" s="63" t="s">
        <v>1224</v>
      </c>
      <c r="B202" t="s">
        <v>313</v>
      </c>
      <c r="C202">
        <v>60.3</v>
      </c>
      <c r="D202">
        <v>51.6</v>
      </c>
      <c r="E202" t="s">
        <v>313</v>
      </c>
      <c r="F202">
        <f>SUM(C202:D202)</f>
        <v>111.9</v>
      </c>
    </row>
    <row r="203" spans="1:6">
      <c r="A203" s="20" t="s">
        <v>1224</v>
      </c>
      <c r="B203">
        <v>70.5</v>
      </c>
      <c r="C203" t="s">
        <v>313</v>
      </c>
      <c r="D203" t="s">
        <v>313</v>
      </c>
      <c r="E203" t="s">
        <v>313</v>
      </c>
      <c r="F203" t="s">
        <v>313</v>
      </c>
    </row>
    <row r="204" spans="1:6">
      <c r="A204" s="20" t="s">
        <v>1224</v>
      </c>
      <c r="B204">
        <v>61.6</v>
      </c>
      <c r="C204" t="s">
        <v>313</v>
      </c>
      <c r="D204" t="s">
        <v>313</v>
      </c>
      <c r="E204" t="s">
        <v>313</v>
      </c>
      <c r="F204" t="s">
        <v>313</v>
      </c>
    </row>
    <row r="205" spans="1:6">
      <c r="A205" s="20" t="s">
        <v>1224</v>
      </c>
      <c r="B205">
        <v>35.200000000000003</v>
      </c>
      <c r="C205" t="s">
        <v>313</v>
      </c>
      <c r="D205" t="s">
        <v>313</v>
      </c>
      <c r="E205" t="s">
        <v>313</v>
      </c>
      <c r="F205" t="s">
        <v>313</v>
      </c>
    </row>
    <row r="206" spans="1:6">
      <c r="A206" s="20" t="s">
        <v>1224</v>
      </c>
      <c r="B206">
        <v>56.2</v>
      </c>
      <c r="C206" t="s">
        <v>313</v>
      </c>
      <c r="D206" t="s">
        <v>313</v>
      </c>
      <c r="E206" t="s">
        <v>313</v>
      </c>
      <c r="F206" t="s">
        <v>313</v>
      </c>
    </row>
    <row r="207" spans="1:6">
      <c r="A207" s="20" t="s">
        <v>1224</v>
      </c>
      <c r="B207">
        <v>33.299999999999997</v>
      </c>
      <c r="C207" t="s">
        <v>313</v>
      </c>
      <c r="D207" t="s">
        <v>313</v>
      </c>
      <c r="E207" t="s">
        <v>313</v>
      </c>
      <c r="F207" t="s">
        <v>313</v>
      </c>
    </row>
    <row r="208" spans="1:6">
      <c r="A208" s="20" t="s">
        <v>1225</v>
      </c>
      <c r="B208">
        <v>35.6</v>
      </c>
      <c r="C208" t="s">
        <v>313</v>
      </c>
      <c r="D208" t="s">
        <v>313</v>
      </c>
      <c r="E208" t="s">
        <v>313</v>
      </c>
      <c r="F208" t="s">
        <v>313</v>
      </c>
    </row>
    <row r="209" spans="1:6">
      <c r="A209" s="20" t="s">
        <v>1225</v>
      </c>
      <c r="B209">
        <v>136</v>
      </c>
      <c r="C209" t="s">
        <v>313</v>
      </c>
      <c r="D209" t="s">
        <v>313</v>
      </c>
      <c r="E209" t="s">
        <v>313</v>
      </c>
      <c r="F209" t="s">
        <v>313</v>
      </c>
    </row>
    <row r="210" spans="1:6">
      <c r="A210" s="20" t="s">
        <v>1225</v>
      </c>
      <c r="B210">
        <v>121</v>
      </c>
      <c r="C210" t="s">
        <v>313</v>
      </c>
      <c r="D210" t="s">
        <v>313</v>
      </c>
      <c r="E210" t="s">
        <v>313</v>
      </c>
      <c r="F210" t="s">
        <v>313</v>
      </c>
    </row>
    <row r="211" spans="1:6">
      <c r="A211" s="20" t="s">
        <v>1225</v>
      </c>
      <c r="B211">
        <v>113</v>
      </c>
      <c r="C211" t="s">
        <v>313</v>
      </c>
      <c r="D211" t="s">
        <v>313</v>
      </c>
      <c r="E211" t="s">
        <v>313</v>
      </c>
      <c r="F211" t="s">
        <v>313</v>
      </c>
    </row>
    <row r="212" spans="1:6">
      <c r="A212" s="20" t="s">
        <v>1225</v>
      </c>
      <c r="B212">
        <v>66.3</v>
      </c>
      <c r="C212" t="s">
        <v>313</v>
      </c>
      <c r="D212" t="s">
        <v>313</v>
      </c>
      <c r="E212" t="s">
        <v>313</v>
      </c>
      <c r="F212" t="s">
        <v>313</v>
      </c>
    </row>
    <row r="213" spans="1:6">
      <c r="A213" s="20" t="s">
        <v>1225</v>
      </c>
      <c r="B213">
        <v>41.1</v>
      </c>
      <c r="C213" t="s">
        <v>313</v>
      </c>
      <c r="D213" t="s">
        <v>313</v>
      </c>
      <c r="E213" t="s">
        <v>313</v>
      </c>
      <c r="F213" t="s">
        <v>313</v>
      </c>
    </row>
    <row r="214" spans="1:6">
      <c r="A214" s="20" t="s">
        <v>1225</v>
      </c>
      <c r="B214">
        <v>50.8</v>
      </c>
      <c r="C214" t="s">
        <v>313</v>
      </c>
      <c r="D214" t="s">
        <v>313</v>
      </c>
      <c r="E214" t="s">
        <v>313</v>
      </c>
      <c r="F214" t="s">
        <v>313</v>
      </c>
    </row>
    <row r="215" spans="1:6">
      <c r="A215" s="20" t="s">
        <v>1225</v>
      </c>
      <c r="B215">
        <v>63.2</v>
      </c>
      <c r="C215" t="s">
        <v>313</v>
      </c>
      <c r="D215" t="s">
        <v>313</v>
      </c>
      <c r="E215" t="s">
        <v>313</v>
      </c>
      <c r="F215" t="s">
        <v>313</v>
      </c>
    </row>
    <row r="216" spans="1:6">
      <c r="A216" s="63" t="s">
        <v>1225</v>
      </c>
      <c r="B216" t="s">
        <v>313</v>
      </c>
      <c r="C216">
        <v>73.900000000000006</v>
      </c>
      <c r="D216">
        <v>37.799999999999997</v>
      </c>
      <c r="E216" t="s">
        <v>313</v>
      </c>
      <c r="F216">
        <f>SUM(C216:D216)</f>
        <v>111.7</v>
      </c>
    </row>
    <row r="217" spans="1:6">
      <c r="A217" s="20" t="s">
        <v>1225</v>
      </c>
      <c r="B217">
        <v>38.9</v>
      </c>
      <c r="C217" t="s">
        <v>313</v>
      </c>
      <c r="D217" t="s">
        <v>313</v>
      </c>
      <c r="E217" t="s">
        <v>313</v>
      </c>
      <c r="F217" t="s">
        <v>313</v>
      </c>
    </row>
    <row r="218" spans="1:6">
      <c r="A218" s="20" t="s">
        <v>1225</v>
      </c>
      <c r="B218">
        <v>50.1</v>
      </c>
      <c r="C218" t="s">
        <v>313</v>
      </c>
      <c r="D218" t="s">
        <v>313</v>
      </c>
      <c r="E218" t="s">
        <v>313</v>
      </c>
      <c r="F218" t="s">
        <v>313</v>
      </c>
    </row>
    <row r="219" spans="1:6" ht="17" thickBot="1">
      <c r="A219" s="5" t="s">
        <v>1225</v>
      </c>
      <c r="B219" s="2">
        <v>67.7</v>
      </c>
      <c r="C219" s="2" t="s">
        <v>313</v>
      </c>
      <c r="D219" s="2" t="s">
        <v>313</v>
      </c>
      <c r="E219" s="2" t="s">
        <v>313</v>
      </c>
      <c r="F219" s="2" t="s">
        <v>313</v>
      </c>
    </row>
    <row r="220" spans="1:6">
      <c r="A220" s="4" t="s">
        <v>1226</v>
      </c>
      <c r="B220" s="4">
        <v>56.1</v>
      </c>
      <c r="C220" s="4" t="s">
        <v>313</v>
      </c>
      <c r="D220" s="4" t="s">
        <v>313</v>
      </c>
      <c r="E220" s="4" t="s">
        <v>313</v>
      </c>
      <c r="F220" s="4" t="s">
        <v>313</v>
      </c>
    </row>
    <row r="221" spans="1:6">
      <c r="A221" s="4" t="s">
        <v>1226</v>
      </c>
      <c r="B221" s="4">
        <v>78.3</v>
      </c>
      <c r="C221" t="s">
        <v>313</v>
      </c>
      <c r="D221" t="s">
        <v>313</v>
      </c>
      <c r="E221" t="s">
        <v>313</v>
      </c>
      <c r="F221" t="s">
        <v>313</v>
      </c>
    </row>
    <row r="222" spans="1:6">
      <c r="A222" s="4" t="s">
        <v>1226</v>
      </c>
      <c r="B222" s="4">
        <v>97.9</v>
      </c>
      <c r="C222" t="s">
        <v>313</v>
      </c>
      <c r="D222" t="s">
        <v>313</v>
      </c>
      <c r="E222" t="s">
        <v>313</v>
      </c>
      <c r="F222" t="s">
        <v>313</v>
      </c>
    </row>
    <row r="223" spans="1:6">
      <c r="A223" s="4" t="s">
        <v>1226</v>
      </c>
      <c r="B223" s="4">
        <v>58.6</v>
      </c>
      <c r="C223" t="s">
        <v>313</v>
      </c>
      <c r="D223" t="s">
        <v>313</v>
      </c>
      <c r="E223" t="s">
        <v>313</v>
      </c>
      <c r="F223" t="s">
        <v>313</v>
      </c>
    </row>
    <row r="224" spans="1:6">
      <c r="A224" s="4" t="s">
        <v>1226</v>
      </c>
      <c r="B224" s="4">
        <v>74.599999999999994</v>
      </c>
      <c r="C224" t="s">
        <v>313</v>
      </c>
      <c r="D224" t="s">
        <v>313</v>
      </c>
      <c r="E224" t="s">
        <v>313</v>
      </c>
      <c r="F224" t="s">
        <v>313</v>
      </c>
    </row>
    <row r="225" spans="1:6">
      <c r="A225" s="4" t="s">
        <v>1226</v>
      </c>
      <c r="B225" s="4">
        <v>39.6</v>
      </c>
      <c r="C225" t="s">
        <v>313</v>
      </c>
      <c r="D225" t="s">
        <v>313</v>
      </c>
      <c r="E225" t="s">
        <v>313</v>
      </c>
      <c r="F225" t="s">
        <v>313</v>
      </c>
    </row>
    <row r="226" spans="1:6">
      <c r="A226" s="64" t="s">
        <v>1226</v>
      </c>
      <c r="B226" t="s">
        <v>313</v>
      </c>
      <c r="C226">
        <v>216</v>
      </c>
      <c r="D226">
        <v>137</v>
      </c>
      <c r="E226">
        <v>78</v>
      </c>
      <c r="F226">
        <f>SUM(C226:E226)</f>
        <v>431</v>
      </c>
    </row>
    <row r="227" spans="1:6">
      <c r="A227" s="64" t="s">
        <v>1226</v>
      </c>
      <c r="B227" t="s">
        <v>313</v>
      </c>
      <c r="C227">
        <v>44.7</v>
      </c>
      <c r="D227">
        <v>114</v>
      </c>
      <c r="E227" t="s">
        <v>313</v>
      </c>
      <c r="F227">
        <f>SUM(C227:E227)</f>
        <v>158.69999999999999</v>
      </c>
    </row>
    <row r="228" spans="1:6">
      <c r="A228" s="4" t="s">
        <v>1226</v>
      </c>
      <c r="B228">
        <v>35</v>
      </c>
      <c r="C228" t="s">
        <v>313</v>
      </c>
      <c r="D228" t="s">
        <v>313</v>
      </c>
      <c r="E228" t="s">
        <v>313</v>
      </c>
      <c r="F228" t="s">
        <v>313</v>
      </c>
    </row>
    <row r="229" spans="1:6">
      <c r="A229" s="4" t="s">
        <v>1226</v>
      </c>
      <c r="B229">
        <v>36.9</v>
      </c>
      <c r="C229" t="s">
        <v>313</v>
      </c>
      <c r="D229" t="s">
        <v>313</v>
      </c>
      <c r="E229" t="s">
        <v>313</v>
      </c>
      <c r="F229" t="s">
        <v>313</v>
      </c>
    </row>
    <row r="230" spans="1:6">
      <c r="A230" s="4" t="s">
        <v>1226</v>
      </c>
      <c r="B230">
        <v>116</v>
      </c>
      <c r="C230" t="s">
        <v>313</v>
      </c>
      <c r="D230" t="s">
        <v>313</v>
      </c>
      <c r="E230" t="s">
        <v>313</v>
      </c>
      <c r="F230" t="s">
        <v>313</v>
      </c>
    </row>
    <row r="231" spans="1:6">
      <c r="A231" s="4" t="s">
        <v>1226</v>
      </c>
      <c r="B231">
        <v>102</v>
      </c>
      <c r="C231" t="s">
        <v>313</v>
      </c>
      <c r="D231" t="s">
        <v>313</v>
      </c>
      <c r="E231" t="s">
        <v>313</v>
      </c>
      <c r="F231" t="s">
        <v>313</v>
      </c>
    </row>
    <row r="232" spans="1:6">
      <c r="A232" s="64" t="s">
        <v>1226</v>
      </c>
      <c r="B232" t="s">
        <v>313</v>
      </c>
      <c r="C232">
        <v>117</v>
      </c>
      <c r="D232">
        <v>142</v>
      </c>
      <c r="E232">
        <v>147</v>
      </c>
      <c r="F232">
        <f>SUM(C232:E232)</f>
        <v>406</v>
      </c>
    </row>
    <row r="233" spans="1:6">
      <c r="A233" s="4" t="s">
        <v>1226</v>
      </c>
      <c r="B233">
        <v>39.799999999999997</v>
      </c>
      <c r="C233" t="s">
        <v>313</v>
      </c>
      <c r="D233" t="s">
        <v>313</v>
      </c>
      <c r="E233" t="s">
        <v>313</v>
      </c>
      <c r="F233" t="s">
        <v>313</v>
      </c>
    </row>
    <row r="234" spans="1:6">
      <c r="A234" s="4" t="s">
        <v>1226</v>
      </c>
      <c r="B234">
        <v>26</v>
      </c>
      <c r="C234" t="s">
        <v>313</v>
      </c>
      <c r="D234" t="s">
        <v>313</v>
      </c>
      <c r="E234" t="s">
        <v>313</v>
      </c>
      <c r="F234" t="s">
        <v>313</v>
      </c>
    </row>
    <row r="235" spans="1:6">
      <c r="A235" s="4" t="s">
        <v>1226</v>
      </c>
      <c r="B235">
        <v>95.8</v>
      </c>
      <c r="C235" t="s">
        <v>313</v>
      </c>
      <c r="D235" t="s">
        <v>313</v>
      </c>
      <c r="E235" t="s">
        <v>313</v>
      </c>
      <c r="F235" t="s">
        <v>313</v>
      </c>
    </row>
    <row r="236" spans="1:6">
      <c r="A236" s="4" t="s">
        <v>1226</v>
      </c>
      <c r="B236">
        <v>73.400000000000006</v>
      </c>
      <c r="C236" t="s">
        <v>313</v>
      </c>
      <c r="D236" t="s">
        <v>313</v>
      </c>
      <c r="E236" t="s">
        <v>313</v>
      </c>
      <c r="F236" t="s">
        <v>313</v>
      </c>
    </row>
    <row r="237" spans="1:6">
      <c r="A237" s="4" t="s">
        <v>1226</v>
      </c>
      <c r="B237">
        <v>124</v>
      </c>
      <c r="C237" t="s">
        <v>313</v>
      </c>
      <c r="D237" t="s">
        <v>313</v>
      </c>
      <c r="E237" t="s">
        <v>313</v>
      </c>
      <c r="F237" t="s">
        <v>313</v>
      </c>
    </row>
    <row r="238" spans="1:6">
      <c r="A238" s="4" t="s">
        <v>1226</v>
      </c>
      <c r="B238">
        <v>72.7</v>
      </c>
      <c r="C238" t="s">
        <v>313</v>
      </c>
      <c r="D238" t="s">
        <v>313</v>
      </c>
      <c r="E238" t="s">
        <v>313</v>
      </c>
      <c r="F238" t="s">
        <v>313</v>
      </c>
    </row>
    <row r="239" spans="1:6">
      <c r="A239" s="4" t="s">
        <v>1226</v>
      </c>
      <c r="B239">
        <v>70.3</v>
      </c>
      <c r="C239" t="s">
        <v>313</v>
      </c>
      <c r="D239" t="s">
        <v>313</v>
      </c>
      <c r="E239" t="s">
        <v>313</v>
      </c>
      <c r="F239" t="s">
        <v>313</v>
      </c>
    </row>
    <row r="240" spans="1:6">
      <c r="A240" s="4" t="s">
        <v>1226</v>
      </c>
      <c r="B240">
        <v>50</v>
      </c>
      <c r="C240" t="s">
        <v>313</v>
      </c>
      <c r="D240" t="s">
        <v>313</v>
      </c>
      <c r="E240" t="s">
        <v>313</v>
      </c>
      <c r="F240" t="s">
        <v>313</v>
      </c>
    </row>
    <row r="241" spans="1:6">
      <c r="A241" s="4" t="s">
        <v>1226</v>
      </c>
      <c r="B241">
        <v>59.8</v>
      </c>
      <c r="C241" t="s">
        <v>313</v>
      </c>
      <c r="D241" t="s">
        <v>313</v>
      </c>
      <c r="E241" t="s">
        <v>313</v>
      </c>
      <c r="F241" t="s">
        <v>313</v>
      </c>
    </row>
    <row r="242" spans="1:6">
      <c r="A242" s="4" t="s">
        <v>1226</v>
      </c>
      <c r="B242">
        <v>34</v>
      </c>
      <c r="C242" t="s">
        <v>313</v>
      </c>
      <c r="D242" t="s">
        <v>313</v>
      </c>
      <c r="E242" t="s">
        <v>313</v>
      </c>
      <c r="F242" t="s">
        <v>313</v>
      </c>
    </row>
    <row r="243" spans="1:6">
      <c r="A243" s="4" t="s">
        <v>1226</v>
      </c>
      <c r="B243">
        <v>84.9</v>
      </c>
      <c r="C243" t="s">
        <v>313</v>
      </c>
      <c r="D243" t="s">
        <v>313</v>
      </c>
      <c r="E243" t="s">
        <v>313</v>
      </c>
      <c r="F243" t="s">
        <v>313</v>
      </c>
    </row>
    <row r="244" spans="1:6">
      <c r="A244" s="4" t="s">
        <v>1226</v>
      </c>
      <c r="B244">
        <v>50.7</v>
      </c>
      <c r="C244" t="s">
        <v>313</v>
      </c>
      <c r="D244" t="s">
        <v>313</v>
      </c>
      <c r="E244" t="s">
        <v>313</v>
      </c>
      <c r="F244" t="s">
        <v>313</v>
      </c>
    </row>
    <row r="245" spans="1:6">
      <c r="A245" s="64" t="s">
        <v>123</v>
      </c>
      <c r="B245" t="s">
        <v>313</v>
      </c>
      <c r="C245">
        <v>48.3</v>
      </c>
      <c r="D245">
        <v>30.4</v>
      </c>
      <c r="E245" t="s">
        <v>313</v>
      </c>
      <c r="F245">
        <f>SUM(C245:E245)</f>
        <v>78.699999999999989</v>
      </c>
    </row>
    <row r="246" spans="1:6">
      <c r="A246" s="4" t="s">
        <v>123</v>
      </c>
      <c r="B246">
        <v>75.400000000000006</v>
      </c>
      <c r="C246" t="s">
        <v>313</v>
      </c>
      <c r="D246" t="s">
        <v>313</v>
      </c>
      <c r="E246" t="s">
        <v>313</v>
      </c>
      <c r="F246" t="s">
        <v>313</v>
      </c>
    </row>
    <row r="247" spans="1:6">
      <c r="A247" s="4" t="s">
        <v>123</v>
      </c>
      <c r="B247">
        <v>29.6</v>
      </c>
      <c r="C247" t="s">
        <v>313</v>
      </c>
      <c r="D247" t="s">
        <v>313</v>
      </c>
      <c r="E247" t="s">
        <v>313</v>
      </c>
      <c r="F247" t="s">
        <v>313</v>
      </c>
    </row>
    <row r="248" spans="1:6">
      <c r="A248" s="64" t="s">
        <v>122</v>
      </c>
      <c r="B248" t="s">
        <v>313</v>
      </c>
      <c r="C248">
        <v>34.9</v>
      </c>
      <c r="D248">
        <v>44.6</v>
      </c>
      <c r="E248" t="s">
        <v>313</v>
      </c>
      <c r="F248">
        <f>SUM(C248:E248)</f>
        <v>79.5</v>
      </c>
    </row>
    <row r="249" spans="1:6">
      <c r="A249" s="64" t="s">
        <v>122</v>
      </c>
      <c r="B249" t="s">
        <v>313</v>
      </c>
      <c r="C249">
        <v>118</v>
      </c>
      <c r="D249">
        <v>78.5</v>
      </c>
      <c r="E249" t="s">
        <v>313</v>
      </c>
      <c r="F249">
        <f>SUM(C249:E249)</f>
        <v>196.5</v>
      </c>
    </row>
    <row r="250" spans="1:6">
      <c r="A250" s="64" t="s">
        <v>122</v>
      </c>
      <c r="B250" t="s">
        <v>313</v>
      </c>
      <c r="C250">
        <v>126</v>
      </c>
      <c r="D250">
        <v>112</v>
      </c>
      <c r="E250" t="s">
        <v>313</v>
      </c>
      <c r="F250">
        <f>SUM(C250:E250)</f>
        <v>238</v>
      </c>
    </row>
    <row r="251" spans="1:6">
      <c r="A251" s="64" t="s">
        <v>122</v>
      </c>
      <c r="B251" t="s">
        <v>313</v>
      </c>
      <c r="C251">
        <v>68.599999999999994</v>
      </c>
      <c r="D251">
        <v>62.6</v>
      </c>
      <c r="E251" t="s">
        <v>313</v>
      </c>
      <c r="F251">
        <f>SUM(C251:E251)</f>
        <v>131.19999999999999</v>
      </c>
    </row>
    <row r="252" spans="1:6">
      <c r="A252" s="4" t="s">
        <v>122</v>
      </c>
      <c r="B252">
        <v>94.4</v>
      </c>
      <c r="C252" t="s">
        <v>313</v>
      </c>
      <c r="D252" t="s">
        <v>313</v>
      </c>
      <c r="E252" t="s">
        <v>313</v>
      </c>
      <c r="F252" t="s">
        <v>313</v>
      </c>
    </row>
    <row r="253" spans="1:6">
      <c r="A253" s="4" t="s">
        <v>122</v>
      </c>
      <c r="B253">
        <v>63.6</v>
      </c>
      <c r="C253" t="s">
        <v>313</v>
      </c>
      <c r="D253" t="s">
        <v>313</v>
      </c>
      <c r="E253" t="s">
        <v>313</v>
      </c>
      <c r="F253" t="s">
        <v>313</v>
      </c>
    </row>
    <row r="254" spans="1:6">
      <c r="A254" s="4" t="s">
        <v>122</v>
      </c>
      <c r="B254">
        <v>35.799999999999997</v>
      </c>
      <c r="C254" t="s">
        <v>313</v>
      </c>
      <c r="D254" t="s">
        <v>313</v>
      </c>
      <c r="E254" t="s">
        <v>313</v>
      </c>
      <c r="F254" t="s">
        <v>313</v>
      </c>
    </row>
    <row r="255" spans="1:6">
      <c r="A255" s="4" t="s">
        <v>122</v>
      </c>
      <c r="B255">
        <v>34.1</v>
      </c>
      <c r="C255" t="s">
        <v>313</v>
      </c>
      <c r="D255" t="s">
        <v>313</v>
      </c>
      <c r="E255" t="s">
        <v>313</v>
      </c>
      <c r="F255" t="s">
        <v>313</v>
      </c>
    </row>
    <row r="256" spans="1:6">
      <c r="A256" s="4" t="s">
        <v>122</v>
      </c>
      <c r="B256">
        <v>67.400000000000006</v>
      </c>
      <c r="C256" t="s">
        <v>313</v>
      </c>
      <c r="D256" t="s">
        <v>313</v>
      </c>
      <c r="E256" t="s">
        <v>313</v>
      </c>
      <c r="F256" t="s">
        <v>313</v>
      </c>
    </row>
    <row r="257" spans="1:6">
      <c r="A257" s="4" t="s">
        <v>122</v>
      </c>
      <c r="B257">
        <v>79.5</v>
      </c>
      <c r="C257" t="s">
        <v>313</v>
      </c>
      <c r="D257" t="s">
        <v>313</v>
      </c>
      <c r="E257" t="s">
        <v>313</v>
      </c>
      <c r="F257" t="s">
        <v>313</v>
      </c>
    </row>
    <row r="258" spans="1:6">
      <c r="A258" s="4" t="s">
        <v>122</v>
      </c>
      <c r="B258">
        <v>49.4</v>
      </c>
      <c r="C258" t="s">
        <v>313</v>
      </c>
      <c r="D258" t="s">
        <v>313</v>
      </c>
      <c r="E258" t="s">
        <v>313</v>
      </c>
      <c r="F258" t="s">
        <v>313</v>
      </c>
    </row>
    <row r="259" spans="1:6">
      <c r="A259" s="4" t="s">
        <v>122</v>
      </c>
      <c r="B259">
        <v>64.2</v>
      </c>
      <c r="C259" t="s">
        <v>313</v>
      </c>
      <c r="D259" t="s">
        <v>313</v>
      </c>
      <c r="E259" t="s">
        <v>313</v>
      </c>
      <c r="F259" t="s">
        <v>313</v>
      </c>
    </row>
    <row r="260" spans="1:6">
      <c r="A260" s="4" t="s">
        <v>122</v>
      </c>
      <c r="B260">
        <v>77.7</v>
      </c>
      <c r="C260" t="s">
        <v>313</v>
      </c>
      <c r="D260" t="s">
        <v>313</v>
      </c>
      <c r="E260" t="s">
        <v>313</v>
      </c>
      <c r="F260" t="s">
        <v>313</v>
      </c>
    </row>
    <row r="261" spans="1:6">
      <c r="A261" s="4" t="s">
        <v>122</v>
      </c>
      <c r="B261">
        <v>70.2</v>
      </c>
      <c r="C261" t="s">
        <v>313</v>
      </c>
      <c r="D261" t="s">
        <v>313</v>
      </c>
      <c r="E261" t="s">
        <v>313</v>
      </c>
      <c r="F261" t="s">
        <v>313</v>
      </c>
    </row>
    <row r="262" spans="1:6">
      <c r="A262" s="4" t="s">
        <v>122</v>
      </c>
      <c r="B262">
        <v>140</v>
      </c>
      <c r="C262" t="s">
        <v>313</v>
      </c>
      <c r="D262" t="s">
        <v>313</v>
      </c>
      <c r="E262" t="s">
        <v>313</v>
      </c>
      <c r="F262" t="s">
        <v>313</v>
      </c>
    </row>
    <row r="263" spans="1:6">
      <c r="A263" s="4" t="s">
        <v>122</v>
      </c>
      <c r="B263">
        <v>67.8</v>
      </c>
      <c r="C263" t="s">
        <v>313</v>
      </c>
      <c r="D263" t="s">
        <v>313</v>
      </c>
      <c r="E263" t="s">
        <v>313</v>
      </c>
      <c r="F263" t="s">
        <v>313</v>
      </c>
    </row>
    <row r="264" spans="1:6">
      <c r="A264" s="4" t="s">
        <v>122</v>
      </c>
      <c r="B264">
        <v>172</v>
      </c>
      <c r="C264" t="s">
        <v>313</v>
      </c>
      <c r="D264" t="s">
        <v>313</v>
      </c>
      <c r="E264" t="s">
        <v>313</v>
      </c>
      <c r="F264" t="s">
        <v>313</v>
      </c>
    </row>
    <row r="265" spans="1:6">
      <c r="A265" s="4" t="s">
        <v>122</v>
      </c>
      <c r="B265">
        <v>164</v>
      </c>
      <c r="C265" t="s">
        <v>313</v>
      </c>
      <c r="D265" t="s">
        <v>313</v>
      </c>
      <c r="E265" t="s">
        <v>313</v>
      </c>
      <c r="F265" t="s">
        <v>313</v>
      </c>
    </row>
    <row r="266" spans="1:6">
      <c r="A266" s="4" t="s">
        <v>122</v>
      </c>
      <c r="B266">
        <v>175</v>
      </c>
      <c r="C266" t="s">
        <v>313</v>
      </c>
      <c r="D266" t="s">
        <v>313</v>
      </c>
      <c r="E266" t="s">
        <v>313</v>
      </c>
      <c r="F266" t="s">
        <v>313</v>
      </c>
    </row>
    <row r="267" spans="1:6">
      <c r="A267" s="4" t="s">
        <v>122</v>
      </c>
      <c r="B267">
        <v>44.7</v>
      </c>
      <c r="C267" t="s">
        <v>313</v>
      </c>
      <c r="D267" t="s">
        <v>313</v>
      </c>
      <c r="E267" t="s">
        <v>313</v>
      </c>
      <c r="F267" t="s">
        <v>313</v>
      </c>
    </row>
    <row r="268" spans="1:6">
      <c r="A268" s="4" t="s">
        <v>122</v>
      </c>
      <c r="B268">
        <v>66.599999999999994</v>
      </c>
      <c r="C268" t="s">
        <v>313</v>
      </c>
      <c r="D268" t="s">
        <v>313</v>
      </c>
      <c r="E268" t="s">
        <v>313</v>
      </c>
      <c r="F268" t="s">
        <v>313</v>
      </c>
    </row>
    <row r="269" spans="1:6">
      <c r="A269" s="4" t="s">
        <v>122</v>
      </c>
      <c r="B269">
        <v>122</v>
      </c>
      <c r="C269" t="s">
        <v>313</v>
      </c>
      <c r="D269" t="s">
        <v>313</v>
      </c>
      <c r="E269" t="s">
        <v>313</v>
      </c>
      <c r="F269" t="s">
        <v>313</v>
      </c>
    </row>
    <row r="270" spans="1:6">
      <c r="A270" s="4" t="s">
        <v>122</v>
      </c>
      <c r="B270">
        <v>40.299999999999997</v>
      </c>
      <c r="C270" t="s">
        <v>313</v>
      </c>
      <c r="D270" t="s">
        <v>313</v>
      </c>
      <c r="E270" t="s">
        <v>313</v>
      </c>
      <c r="F270" t="s">
        <v>313</v>
      </c>
    </row>
    <row r="271" spans="1:6">
      <c r="A271" s="4" t="s">
        <v>122</v>
      </c>
      <c r="B271">
        <v>139</v>
      </c>
      <c r="C271" t="s">
        <v>313</v>
      </c>
      <c r="D271" t="s">
        <v>313</v>
      </c>
      <c r="E271" t="s">
        <v>313</v>
      </c>
      <c r="F271" t="s">
        <v>313</v>
      </c>
    </row>
    <row r="272" spans="1:6">
      <c r="A272" s="4" t="s">
        <v>122</v>
      </c>
      <c r="B272">
        <v>79.8</v>
      </c>
      <c r="C272" t="s">
        <v>313</v>
      </c>
      <c r="D272" t="s">
        <v>313</v>
      </c>
      <c r="E272" t="s">
        <v>313</v>
      </c>
      <c r="F272" t="s">
        <v>313</v>
      </c>
    </row>
    <row r="273" spans="1:6">
      <c r="A273" s="64" t="s">
        <v>122</v>
      </c>
      <c r="B273" t="s">
        <v>313</v>
      </c>
      <c r="C273">
        <v>126</v>
      </c>
      <c r="D273">
        <v>134</v>
      </c>
      <c r="E273" t="s">
        <v>313</v>
      </c>
      <c r="F273">
        <f>SUM(C273:E273)</f>
        <v>260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W2545"/>
  <sheetViews>
    <sheetView topLeftCell="D1" workbookViewId="0">
      <selection activeCell="J1" sqref="J1"/>
    </sheetView>
  </sheetViews>
  <sheetFormatPr baseColWidth="10" defaultRowHeight="16"/>
  <cols>
    <col min="1" max="2" width="10.83203125" style="44"/>
    <col min="3" max="3" width="10.83203125" style="44" customWidth="1"/>
    <col min="4" max="16384" width="10.83203125" style="44"/>
  </cols>
  <sheetData>
    <row r="1" spans="1:23">
      <c r="E1" s="70" t="s">
        <v>1317</v>
      </c>
    </row>
    <row r="3" spans="1:23" s="45" customFormat="1">
      <c r="A3" s="42" t="s">
        <v>183</v>
      </c>
      <c r="B3" s="42" t="s">
        <v>184</v>
      </c>
      <c r="C3" s="42" t="s">
        <v>185</v>
      </c>
      <c r="D3" s="42" t="s">
        <v>186</v>
      </c>
      <c r="E3" s="42" t="s">
        <v>187</v>
      </c>
      <c r="F3" s="42" t="s">
        <v>188</v>
      </c>
      <c r="G3" s="42" t="s">
        <v>189</v>
      </c>
      <c r="H3" s="42" t="s">
        <v>190</v>
      </c>
      <c r="I3" s="42" t="s">
        <v>191</v>
      </c>
      <c r="J3" s="42" t="s">
        <v>192</v>
      </c>
      <c r="K3" s="42" t="s">
        <v>193</v>
      </c>
      <c r="L3" s="42" t="s">
        <v>194</v>
      </c>
      <c r="M3" s="42" t="s">
        <v>195</v>
      </c>
      <c r="N3" s="42" t="s">
        <v>196</v>
      </c>
      <c r="O3" s="42" t="s">
        <v>197</v>
      </c>
      <c r="P3" s="42" t="s">
        <v>198</v>
      </c>
      <c r="Q3" s="42" t="s">
        <v>199</v>
      </c>
      <c r="R3" s="42" t="s">
        <v>200</v>
      </c>
      <c r="S3" s="42" t="s">
        <v>187</v>
      </c>
      <c r="T3" s="42" t="s">
        <v>188</v>
      </c>
      <c r="U3" s="42" t="s">
        <v>189</v>
      </c>
      <c r="V3" s="42" t="s">
        <v>190</v>
      </c>
      <c r="W3" s="42" t="s">
        <v>194</v>
      </c>
    </row>
    <row r="4" spans="1:23" s="45" customFormat="1">
      <c r="A4" s="45">
        <v>1</v>
      </c>
      <c r="B4" s="45">
        <v>2</v>
      </c>
      <c r="C4" s="45" t="s">
        <v>565</v>
      </c>
      <c r="D4" s="45" t="s">
        <v>245</v>
      </c>
      <c r="E4" s="45">
        <v>630.87</v>
      </c>
      <c r="F4" s="45">
        <v>1403.13</v>
      </c>
      <c r="G4" s="45">
        <v>6962.52</v>
      </c>
      <c r="H4" s="45">
        <v>3.88</v>
      </c>
      <c r="I4" s="45">
        <v>14.06</v>
      </c>
      <c r="J4" s="45">
        <v>14.06</v>
      </c>
      <c r="K4" s="45">
        <v>11.86</v>
      </c>
      <c r="L4" s="45">
        <v>973.92</v>
      </c>
      <c r="M4" s="45">
        <v>0.36499999999999999</v>
      </c>
      <c r="N4" s="45">
        <v>13.82</v>
      </c>
      <c r="O4" s="45" t="s">
        <v>203</v>
      </c>
      <c r="P4" s="34">
        <v>56</v>
      </c>
      <c r="Q4" s="34">
        <v>8</v>
      </c>
      <c r="R4" s="45">
        <v>0</v>
      </c>
      <c r="S4" s="45">
        <v>0</v>
      </c>
      <c r="T4" s="45">
        <v>0</v>
      </c>
      <c r="U4" s="45">
        <v>0</v>
      </c>
      <c r="V4" s="45">
        <v>0</v>
      </c>
      <c r="W4" s="45">
        <v>0</v>
      </c>
    </row>
    <row r="5" spans="1:23" s="45" customFormat="1">
      <c r="A5" s="45">
        <v>1</v>
      </c>
      <c r="B5" s="45">
        <v>4</v>
      </c>
      <c r="C5" s="45" t="s">
        <v>565</v>
      </c>
      <c r="D5" s="45" t="s">
        <v>246</v>
      </c>
      <c r="E5" s="45">
        <v>309.66000000000003</v>
      </c>
      <c r="F5" s="45">
        <v>1002.83</v>
      </c>
      <c r="G5" s="45">
        <v>7022.51</v>
      </c>
      <c r="H5" s="45">
        <v>7.11</v>
      </c>
      <c r="I5" s="45">
        <v>12.98</v>
      </c>
      <c r="J5" s="45">
        <v>8.65</v>
      </c>
      <c r="K5" s="45">
        <v>17.78</v>
      </c>
      <c r="L5" s="45">
        <v>606.32000000000005</v>
      </c>
      <c r="M5" s="45">
        <v>0.36499999999999999</v>
      </c>
      <c r="N5" s="45">
        <v>15.5</v>
      </c>
      <c r="O5" s="45" t="s">
        <v>203</v>
      </c>
      <c r="P5" s="34">
        <v>56</v>
      </c>
      <c r="Q5" s="34">
        <v>8</v>
      </c>
      <c r="R5" s="45">
        <v>0</v>
      </c>
      <c r="S5" s="45">
        <v>0</v>
      </c>
      <c r="T5" s="45">
        <v>0</v>
      </c>
      <c r="U5" s="45">
        <v>0</v>
      </c>
      <c r="V5" s="45">
        <v>0</v>
      </c>
      <c r="W5" s="45">
        <v>0</v>
      </c>
    </row>
    <row r="6" spans="1:23" s="45" customFormat="1">
      <c r="A6" s="45">
        <v>1</v>
      </c>
      <c r="B6" s="45">
        <v>6</v>
      </c>
      <c r="C6" s="45" t="s">
        <v>565</v>
      </c>
      <c r="D6" s="45" t="s">
        <v>247</v>
      </c>
      <c r="E6" s="45">
        <v>409.03</v>
      </c>
      <c r="F6" s="45">
        <v>1270.32</v>
      </c>
      <c r="G6" s="45">
        <v>6942.29</v>
      </c>
      <c r="H6" s="45">
        <v>5.28</v>
      </c>
      <c r="I6" s="45">
        <v>12.98</v>
      </c>
      <c r="J6" s="45">
        <v>14.06</v>
      </c>
      <c r="K6" s="45">
        <v>13.83</v>
      </c>
      <c r="L6" s="45">
        <v>701.85</v>
      </c>
      <c r="M6" s="45">
        <v>0.38</v>
      </c>
      <c r="N6" s="45">
        <v>13.95</v>
      </c>
      <c r="O6" s="45" t="s">
        <v>203</v>
      </c>
      <c r="P6" s="34">
        <v>56</v>
      </c>
      <c r="Q6" s="34">
        <v>8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</row>
    <row r="7" spans="1:23" s="34" customFormat="1">
      <c r="A7" s="34">
        <v>1</v>
      </c>
      <c r="B7" s="34">
        <v>8</v>
      </c>
      <c r="C7" s="34" t="s">
        <v>565</v>
      </c>
      <c r="D7" s="34" t="s">
        <v>248</v>
      </c>
      <c r="E7" s="34">
        <v>256.51</v>
      </c>
      <c r="F7" s="34">
        <v>1060.55</v>
      </c>
      <c r="G7" s="34">
        <v>7026.01</v>
      </c>
      <c r="H7" s="34">
        <v>2.0299999999999998</v>
      </c>
      <c r="I7" s="34">
        <v>11.9</v>
      </c>
      <c r="J7" s="34">
        <v>9.73</v>
      </c>
      <c r="K7" s="34">
        <v>9.8800000000000008</v>
      </c>
      <c r="L7" s="34">
        <v>471.06</v>
      </c>
      <c r="M7" s="34">
        <v>0.41399999999999998</v>
      </c>
      <c r="N7" s="34">
        <v>11.03</v>
      </c>
      <c r="O7" s="34" t="s">
        <v>203</v>
      </c>
      <c r="P7" s="34">
        <v>56</v>
      </c>
      <c r="Q7" s="34">
        <v>8</v>
      </c>
      <c r="R7" s="45">
        <v>0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</row>
    <row r="8" spans="1:23" s="45" customFormat="1">
      <c r="A8" s="45">
        <v>1</v>
      </c>
      <c r="B8" s="45">
        <v>10</v>
      </c>
      <c r="C8" s="45" t="s">
        <v>565</v>
      </c>
      <c r="D8" s="45" t="s">
        <v>250</v>
      </c>
      <c r="E8" s="45">
        <v>134.03</v>
      </c>
      <c r="F8" s="45">
        <v>1112.71</v>
      </c>
      <c r="G8" s="45">
        <v>7011.65</v>
      </c>
      <c r="H8" s="45">
        <v>7.15</v>
      </c>
      <c r="I8" s="45">
        <v>7.57</v>
      </c>
      <c r="J8" s="45">
        <v>6.49</v>
      </c>
      <c r="K8" s="45">
        <v>15.81</v>
      </c>
      <c r="L8" s="45">
        <v>260.67</v>
      </c>
      <c r="M8" s="45">
        <v>0.48599999999999999</v>
      </c>
      <c r="N8" s="45">
        <v>14.25</v>
      </c>
      <c r="O8" s="45" t="s">
        <v>203</v>
      </c>
      <c r="P8" s="34">
        <v>56</v>
      </c>
      <c r="Q8" s="34">
        <v>8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</row>
    <row r="9" spans="1:23" s="45" customFormat="1">
      <c r="A9" s="45">
        <v>1</v>
      </c>
      <c r="B9" s="45">
        <v>12</v>
      </c>
      <c r="C9" s="45" t="s">
        <v>565</v>
      </c>
      <c r="D9" s="45" t="s">
        <v>252</v>
      </c>
      <c r="E9" s="45">
        <v>1139.26</v>
      </c>
      <c r="F9" s="45">
        <v>1001.19</v>
      </c>
      <c r="G9" s="45">
        <v>7063.47</v>
      </c>
      <c r="H9" s="45">
        <v>5.67</v>
      </c>
      <c r="I9" s="45">
        <v>14.06</v>
      </c>
      <c r="J9" s="45">
        <v>19.46</v>
      </c>
      <c r="K9" s="45">
        <v>15.81</v>
      </c>
      <c r="L9" s="45">
        <v>1431.5</v>
      </c>
      <c r="M9" s="45">
        <v>0.36899999999999999</v>
      </c>
      <c r="N9" s="45">
        <v>18.77</v>
      </c>
      <c r="O9" s="45" t="s">
        <v>203</v>
      </c>
      <c r="P9" s="34">
        <v>56</v>
      </c>
      <c r="Q9" s="34">
        <v>8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</row>
    <row r="10" spans="1:23" s="45" customFormat="1">
      <c r="A10" s="45">
        <v>1</v>
      </c>
      <c r="B10" s="45">
        <v>14</v>
      </c>
      <c r="C10" s="45" t="s">
        <v>565</v>
      </c>
      <c r="D10" s="45" t="s">
        <v>253</v>
      </c>
      <c r="E10" s="45">
        <v>217.22</v>
      </c>
      <c r="F10" s="45">
        <v>1146.93</v>
      </c>
      <c r="G10" s="45">
        <v>6996.71</v>
      </c>
      <c r="H10" s="45">
        <v>12.72</v>
      </c>
      <c r="I10" s="45">
        <v>14.06</v>
      </c>
      <c r="J10" s="45">
        <v>10.81</v>
      </c>
      <c r="K10" s="45">
        <v>13.83</v>
      </c>
      <c r="L10" s="45">
        <v>425.61</v>
      </c>
      <c r="M10" s="45">
        <v>0.41099999999999998</v>
      </c>
      <c r="N10" s="45">
        <v>16.690000000000001</v>
      </c>
      <c r="O10" s="45" t="s">
        <v>203</v>
      </c>
      <c r="P10" s="34">
        <v>56</v>
      </c>
      <c r="Q10" s="34">
        <v>8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</row>
    <row r="11" spans="1:23" s="45" customFormat="1">
      <c r="A11" s="45">
        <v>1</v>
      </c>
      <c r="B11" s="45">
        <v>16</v>
      </c>
      <c r="C11" s="45" t="s">
        <v>565</v>
      </c>
      <c r="D11" s="45" t="s">
        <v>254</v>
      </c>
      <c r="E11" s="45">
        <v>2964.85</v>
      </c>
      <c r="F11" s="45">
        <v>1032.19</v>
      </c>
      <c r="G11" s="45">
        <v>6900.51</v>
      </c>
      <c r="H11" s="45">
        <v>13.02</v>
      </c>
      <c r="I11" s="45">
        <v>18.39</v>
      </c>
      <c r="J11" s="45">
        <v>17.3</v>
      </c>
      <c r="K11" s="45">
        <v>35.57</v>
      </c>
      <c r="L11" s="45">
        <v>2295.3200000000002</v>
      </c>
      <c r="M11" s="45">
        <v>0.435</v>
      </c>
      <c r="N11" s="45">
        <v>33.57</v>
      </c>
      <c r="O11" s="45" t="s">
        <v>203</v>
      </c>
      <c r="P11" s="34">
        <v>56</v>
      </c>
      <c r="Q11" s="34">
        <v>8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</row>
    <row r="12" spans="1:23" s="45" customFormat="1">
      <c r="A12" s="45">
        <v>1</v>
      </c>
      <c r="B12" s="45">
        <v>18</v>
      </c>
      <c r="C12" s="45" t="s">
        <v>565</v>
      </c>
      <c r="D12" s="45" t="s">
        <v>255</v>
      </c>
      <c r="E12" s="45">
        <v>76.260000000000005</v>
      </c>
      <c r="F12" s="45">
        <v>1227.48</v>
      </c>
      <c r="G12" s="45">
        <v>6929.76</v>
      </c>
      <c r="H12" s="45">
        <v>14.79</v>
      </c>
      <c r="I12" s="45">
        <v>5.41</v>
      </c>
      <c r="J12" s="45">
        <v>4.33</v>
      </c>
      <c r="K12" s="45">
        <v>11.86</v>
      </c>
      <c r="L12" s="45">
        <v>162.52000000000001</v>
      </c>
      <c r="M12" s="45">
        <v>0.53500000000000003</v>
      </c>
      <c r="N12" s="45">
        <v>10.17</v>
      </c>
      <c r="O12" s="45" t="s">
        <v>203</v>
      </c>
      <c r="P12" s="34">
        <v>56</v>
      </c>
      <c r="Q12" s="34">
        <v>8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</row>
    <row r="13" spans="1:23" s="45" customFormat="1">
      <c r="A13" s="45">
        <v>1</v>
      </c>
      <c r="B13" s="45">
        <v>20</v>
      </c>
      <c r="C13" s="45" t="s">
        <v>565</v>
      </c>
      <c r="D13" s="45" t="s">
        <v>257</v>
      </c>
      <c r="E13" s="45">
        <v>80.88</v>
      </c>
      <c r="F13" s="45">
        <v>1048.48</v>
      </c>
      <c r="G13" s="45">
        <v>7074.29</v>
      </c>
      <c r="H13" s="45">
        <v>12.19</v>
      </c>
      <c r="I13" s="45">
        <v>5.41</v>
      </c>
      <c r="J13" s="45">
        <v>6.49</v>
      </c>
      <c r="K13" s="45">
        <v>11.86</v>
      </c>
      <c r="L13" s="45">
        <v>173.32</v>
      </c>
      <c r="M13" s="45">
        <v>0.52200000000000002</v>
      </c>
      <c r="N13" s="45">
        <v>7.04</v>
      </c>
      <c r="O13" s="45" t="s">
        <v>203</v>
      </c>
      <c r="P13" s="34">
        <v>56</v>
      </c>
      <c r="Q13" s="34">
        <v>8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</row>
    <row r="14" spans="1:23" s="45" customFormat="1">
      <c r="A14" s="45">
        <v>1</v>
      </c>
      <c r="B14" s="45">
        <v>22</v>
      </c>
      <c r="C14" s="45" t="s">
        <v>565</v>
      </c>
      <c r="D14" s="45" t="s">
        <v>258</v>
      </c>
      <c r="E14" s="45">
        <v>2867.8</v>
      </c>
      <c r="F14" s="45">
        <v>1048.23</v>
      </c>
      <c r="G14" s="45">
        <v>7017.76</v>
      </c>
      <c r="H14" s="45">
        <v>6.65</v>
      </c>
      <c r="I14" s="45">
        <v>24.87</v>
      </c>
      <c r="J14" s="45">
        <v>30.28</v>
      </c>
      <c r="K14" s="45">
        <v>21.74</v>
      </c>
      <c r="L14" s="45">
        <v>4198.03</v>
      </c>
      <c r="M14" s="45">
        <v>0.23300000000000001</v>
      </c>
      <c r="N14" s="45">
        <v>30.38</v>
      </c>
      <c r="O14" s="45" t="s">
        <v>203</v>
      </c>
      <c r="P14" s="34">
        <v>56</v>
      </c>
      <c r="Q14" s="34">
        <v>8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</row>
    <row r="15" spans="1:23" s="45" customFormat="1">
      <c r="A15" s="45">
        <v>1</v>
      </c>
      <c r="B15" s="45">
        <v>24</v>
      </c>
      <c r="C15" s="45" t="s">
        <v>565</v>
      </c>
      <c r="D15" s="45" t="s">
        <v>308</v>
      </c>
      <c r="E15" s="45">
        <v>5215.6499999999996</v>
      </c>
      <c r="F15" s="45">
        <v>1177.3599999999999</v>
      </c>
      <c r="G15" s="45">
        <v>6891.12</v>
      </c>
      <c r="H15" s="45">
        <v>25.22</v>
      </c>
      <c r="I15" s="45">
        <v>30.28</v>
      </c>
      <c r="J15" s="45">
        <v>29.2</v>
      </c>
      <c r="K15" s="45">
        <v>43.47</v>
      </c>
      <c r="L15" s="45">
        <v>5198.08</v>
      </c>
      <c r="M15" s="45">
        <v>0.28000000000000003</v>
      </c>
      <c r="N15" s="45">
        <v>41.52</v>
      </c>
      <c r="O15" s="45" t="s">
        <v>203</v>
      </c>
      <c r="P15" s="34">
        <v>56</v>
      </c>
      <c r="Q15" s="34">
        <v>8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</row>
    <row r="16" spans="1:23" s="45" customFormat="1">
      <c r="A16" s="45">
        <v>1</v>
      </c>
      <c r="B16" s="45">
        <v>26</v>
      </c>
      <c r="C16" s="45" t="s">
        <v>565</v>
      </c>
      <c r="D16" s="45" t="s">
        <v>309</v>
      </c>
      <c r="E16" s="45">
        <v>1072.25</v>
      </c>
      <c r="F16" s="45">
        <v>1166.5999999999999</v>
      </c>
      <c r="G16" s="45">
        <v>6910.2</v>
      </c>
      <c r="H16" s="45">
        <v>17.55</v>
      </c>
      <c r="I16" s="45">
        <v>22.71</v>
      </c>
      <c r="J16" s="45">
        <v>12.98</v>
      </c>
      <c r="K16" s="45">
        <v>29.64</v>
      </c>
      <c r="L16" s="45">
        <v>1418.05</v>
      </c>
      <c r="M16" s="45">
        <v>0.35699999999999998</v>
      </c>
      <c r="N16" s="45">
        <v>24.65</v>
      </c>
      <c r="O16" s="45" t="s">
        <v>203</v>
      </c>
      <c r="P16" s="34">
        <v>56</v>
      </c>
      <c r="Q16" s="34">
        <v>8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</row>
    <row r="17" spans="1:23" s="45" customFormat="1">
      <c r="A17" s="45">
        <v>1</v>
      </c>
      <c r="B17" s="45">
        <v>28</v>
      </c>
      <c r="C17" s="45" t="s">
        <v>565</v>
      </c>
      <c r="D17" s="45" t="s">
        <v>310</v>
      </c>
      <c r="E17" s="45">
        <v>150.21</v>
      </c>
      <c r="F17" s="45">
        <v>1210.4100000000001</v>
      </c>
      <c r="G17" s="45">
        <v>6935.49</v>
      </c>
      <c r="H17" s="45">
        <v>21.04</v>
      </c>
      <c r="I17" s="45">
        <v>7.57</v>
      </c>
      <c r="J17" s="45">
        <v>6.49</v>
      </c>
      <c r="K17" s="45">
        <v>15.81</v>
      </c>
      <c r="L17" s="45">
        <v>300.72000000000003</v>
      </c>
      <c r="M17" s="45">
        <v>0.45400000000000001</v>
      </c>
      <c r="N17" s="45">
        <v>14.25</v>
      </c>
      <c r="O17" s="45" t="s">
        <v>203</v>
      </c>
      <c r="P17" s="34">
        <v>56</v>
      </c>
      <c r="Q17" s="34">
        <v>8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</row>
    <row r="18" spans="1:23" s="45" customFormat="1">
      <c r="A18" s="45">
        <v>1</v>
      </c>
      <c r="B18" s="45">
        <v>30</v>
      </c>
      <c r="C18" s="45" t="s">
        <v>565</v>
      </c>
      <c r="D18" s="45" t="s">
        <v>311</v>
      </c>
      <c r="E18" s="45">
        <v>101.68</v>
      </c>
      <c r="F18" s="45">
        <v>1082.3499999999999</v>
      </c>
      <c r="G18" s="45">
        <v>7025.41</v>
      </c>
      <c r="H18" s="45">
        <v>15.31</v>
      </c>
      <c r="I18" s="45">
        <v>5.41</v>
      </c>
      <c r="J18" s="45">
        <v>5.41</v>
      </c>
      <c r="K18" s="45">
        <v>11.86</v>
      </c>
      <c r="L18" s="45">
        <v>191.65</v>
      </c>
      <c r="M18" s="45">
        <v>0.55000000000000004</v>
      </c>
      <c r="N18" s="45">
        <v>10.62</v>
      </c>
      <c r="O18" s="45" t="s">
        <v>203</v>
      </c>
      <c r="P18" s="34">
        <v>56</v>
      </c>
      <c r="Q18" s="34">
        <v>8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</row>
    <row r="19" spans="1:23" s="45" customFormat="1">
      <c r="A19" s="45">
        <v>1</v>
      </c>
      <c r="B19" s="45">
        <v>32</v>
      </c>
      <c r="C19" s="45" t="s">
        <v>565</v>
      </c>
      <c r="D19" s="45" t="s">
        <v>312</v>
      </c>
      <c r="E19" s="45">
        <v>281.93</v>
      </c>
      <c r="F19" s="45">
        <v>1487.48</v>
      </c>
      <c r="G19" s="45">
        <v>7046.92</v>
      </c>
      <c r="H19" s="45">
        <v>20.25</v>
      </c>
      <c r="I19" s="45">
        <v>7.57</v>
      </c>
      <c r="J19" s="45">
        <v>6.49</v>
      </c>
      <c r="K19" s="45">
        <v>17.78</v>
      </c>
      <c r="L19" s="45">
        <v>408.22</v>
      </c>
      <c r="M19" s="45">
        <v>0.50900000000000001</v>
      </c>
      <c r="N19" s="45">
        <v>15.01</v>
      </c>
      <c r="O19" s="45" t="s">
        <v>203</v>
      </c>
      <c r="P19" s="34">
        <v>56</v>
      </c>
      <c r="Q19" s="34">
        <v>8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</row>
    <row r="20" spans="1:23" s="45" customFormat="1">
      <c r="A20" s="45">
        <v>1</v>
      </c>
      <c r="B20" s="45">
        <v>34</v>
      </c>
      <c r="C20" s="45" t="s">
        <v>565</v>
      </c>
      <c r="D20" s="45" t="s">
        <v>420</v>
      </c>
      <c r="E20" s="45">
        <v>2227.6799999999998</v>
      </c>
      <c r="F20" s="45">
        <v>990.25</v>
      </c>
      <c r="G20" s="45">
        <v>7052.63</v>
      </c>
      <c r="H20" s="45">
        <v>7.49</v>
      </c>
      <c r="I20" s="45">
        <v>20.55</v>
      </c>
      <c r="J20" s="45">
        <v>27.03</v>
      </c>
      <c r="K20" s="45">
        <v>25.69</v>
      </c>
      <c r="L20" s="45">
        <v>3327.43</v>
      </c>
      <c r="M20" s="45">
        <v>0.248</v>
      </c>
      <c r="N20" s="45">
        <v>31.33</v>
      </c>
      <c r="O20" s="45" t="s">
        <v>203</v>
      </c>
      <c r="P20" s="34">
        <v>56</v>
      </c>
      <c r="Q20" s="34">
        <v>8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</row>
    <row r="21" spans="1:23" s="45" customFormat="1">
      <c r="A21" s="45">
        <v>1</v>
      </c>
      <c r="B21" s="45">
        <v>36</v>
      </c>
      <c r="C21" s="45" t="s">
        <v>565</v>
      </c>
      <c r="D21" s="45" t="s">
        <v>421</v>
      </c>
      <c r="E21" s="45">
        <v>501.46</v>
      </c>
      <c r="F21" s="45">
        <v>1195.5</v>
      </c>
      <c r="G21" s="45">
        <v>6941.65</v>
      </c>
      <c r="H21" s="45">
        <v>14.72</v>
      </c>
      <c r="I21" s="45">
        <v>11.9</v>
      </c>
      <c r="J21" s="45">
        <v>17.3</v>
      </c>
      <c r="K21" s="45">
        <v>19.760000000000002</v>
      </c>
      <c r="L21" s="45">
        <v>788.94</v>
      </c>
      <c r="M21" s="45">
        <v>0.38700000000000001</v>
      </c>
      <c r="N21" s="45">
        <v>17.47</v>
      </c>
      <c r="O21" s="45" t="s">
        <v>203</v>
      </c>
      <c r="P21" s="34">
        <v>56</v>
      </c>
      <c r="Q21" s="34">
        <v>8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</row>
    <row r="22" spans="1:23" s="45" customFormat="1">
      <c r="A22" s="45">
        <v>1</v>
      </c>
      <c r="B22" s="45">
        <v>38</v>
      </c>
      <c r="C22" s="45" t="s">
        <v>565</v>
      </c>
      <c r="D22" s="45" t="s">
        <v>422</v>
      </c>
      <c r="E22" s="45">
        <v>212.6</v>
      </c>
      <c r="F22" s="45">
        <v>1174.3900000000001</v>
      </c>
      <c r="G22" s="45">
        <v>7004.34</v>
      </c>
      <c r="H22" s="45">
        <v>19.39</v>
      </c>
      <c r="I22" s="45">
        <v>7.57</v>
      </c>
      <c r="J22" s="45">
        <v>6.49</v>
      </c>
      <c r="K22" s="45">
        <v>15.81</v>
      </c>
      <c r="L22" s="45">
        <v>331.76</v>
      </c>
      <c r="M22" s="45">
        <v>0.51900000000000002</v>
      </c>
      <c r="N22" s="45">
        <v>14.17</v>
      </c>
      <c r="O22" s="45" t="s">
        <v>203</v>
      </c>
      <c r="P22" s="34">
        <v>56</v>
      </c>
      <c r="Q22" s="34">
        <v>8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</row>
    <row r="23" spans="1:23" s="45" customFormat="1">
      <c r="A23" s="45">
        <v>1</v>
      </c>
      <c r="B23" s="45">
        <v>40</v>
      </c>
      <c r="C23" s="45" t="s">
        <v>565</v>
      </c>
      <c r="D23" s="45" t="s">
        <v>423</v>
      </c>
      <c r="E23" s="45">
        <v>78.569999999999993</v>
      </c>
      <c r="F23" s="45">
        <v>1009.62</v>
      </c>
      <c r="G23" s="45">
        <v>7034</v>
      </c>
      <c r="H23" s="45">
        <v>18.89</v>
      </c>
      <c r="I23" s="45">
        <v>4.33</v>
      </c>
      <c r="J23" s="45">
        <v>5.41</v>
      </c>
      <c r="K23" s="45">
        <v>13.83</v>
      </c>
      <c r="L23" s="45">
        <v>164.84</v>
      </c>
      <c r="M23" s="45">
        <v>0.53800000000000003</v>
      </c>
      <c r="N23" s="45">
        <v>10.62</v>
      </c>
      <c r="O23" s="45" t="s">
        <v>203</v>
      </c>
      <c r="P23" s="34">
        <v>56</v>
      </c>
      <c r="Q23" s="34">
        <v>8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</row>
    <row r="24" spans="1:23" s="45" customFormat="1">
      <c r="A24" s="45">
        <v>1</v>
      </c>
      <c r="B24" s="45">
        <v>42</v>
      </c>
      <c r="C24" s="45" t="s">
        <v>565</v>
      </c>
      <c r="D24" s="45" t="s">
        <v>424</v>
      </c>
      <c r="E24" s="45">
        <v>436.76</v>
      </c>
      <c r="F24" s="45">
        <v>989.23</v>
      </c>
      <c r="G24" s="45">
        <v>7032.52</v>
      </c>
      <c r="H24" s="45">
        <v>11.72</v>
      </c>
      <c r="I24" s="45">
        <v>14.06</v>
      </c>
      <c r="J24" s="45">
        <v>12.98</v>
      </c>
      <c r="K24" s="45">
        <v>25.69</v>
      </c>
      <c r="L24" s="45">
        <v>904.61</v>
      </c>
      <c r="M24" s="45">
        <v>0.308</v>
      </c>
      <c r="N24" s="45">
        <v>16.2</v>
      </c>
      <c r="O24" s="45" t="s">
        <v>203</v>
      </c>
      <c r="P24" s="34">
        <v>56</v>
      </c>
      <c r="Q24" s="34">
        <v>8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</row>
    <row r="25" spans="1:23" s="45" customFormat="1">
      <c r="A25" s="45">
        <v>1</v>
      </c>
      <c r="B25" s="45">
        <v>44</v>
      </c>
      <c r="C25" s="45" t="s">
        <v>565</v>
      </c>
      <c r="D25" s="45" t="s">
        <v>425</v>
      </c>
      <c r="E25" s="45">
        <v>131.72</v>
      </c>
      <c r="F25" s="45">
        <v>1021</v>
      </c>
      <c r="G25" s="45">
        <v>7043.51</v>
      </c>
      <c r="H25" s="45">
        <v>18.89</v>
      </c>
      <c r="I25" s="45">
        <v>7.57</v>
      </c>
      <c r="J25" s="45">
        <v>6.49</v>
      </c>
      <c r="K25" s="45">
        <v>15.81</v>
      </c>
      <c r="L25" s="45">
        <v>263.67</v>
      </c>
      <c r="M25" s="45">
        <v>0.47499999999999998</v>
      </c>
      <c r="N25" s="45">
        <v>14.17</v>
      </c>
      <c r="O25" s="45" t="s">
        <v>203</v>
      </c>
      <c r="P25" s="34">
        <v>56</v>
      </c>
      <c r="Q25" s="34">
        <v>8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</row>
    <row r="26" spans="1:23" s="45" customFormat="1">
      <c r="A26" s="45">
        <v>1</v>
      </c>
      <c r="B26" s="45">
        <v>46</v>
      </c>
      <c r="C26" s="45" t="s">
        <v>565</v>
      </c>
      <c r="D26" s="45" t="s">
        <v>519</v>
      </c>
      <c r="E26" s="45">
        <v>4210.42</v>
      </c>
      <c r="F26" s="45">
        <v>867.46</v>
      </c>
      <c r="G26" s="45">
        <v>6855.57</v>
      </c>
      <c r="H26" s="45">
        <v>23.45</v>
      </c>
      <c r="I26" s="45">
        <v>29.2</v>
      </c>
      <c r="J26" s="45">
        <v>35.68</v>
      </c>
      <c r="K26" s="45">
        <v>41.5</v>
      </c>
      <c r="L26" s="45">
        <v>4177.72</v>
      </c>
      <c r="M26" s="45">
        <v>0.30199999999999999</v>
      </c>
      <c r="N26" s="45">
        <v>50.31</v>
      </c>
      <c r="O26" s="45" t="s">
        <v>203</v>
      </c>
      <c r="P26" s="34">
        <v>56</v>
      </c>
      <c r="Q26" s="34">
        <v>8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</row>
    <row r="27" spans="1:23" s="45" customFormat="1">
      <c r="A27" s="45">
        <v>1</v>
      </c>
      <c r="B27" s="45">
        <v>48</v>
      </c>
      <c r="C27" s="45" t="s">
        <v>565</v>
      </c>
      <c r="D27" s="45" t="s">
        <v>520</v>
      </c>
      <c r="E27" s="45">
        <v>101.68</v>
      </c>
      <c r="F27" s="45">
        <v>1083.77</v>
      </c>
      <c r="G27" s="45">
        <v>7022.14</v>
      </c>
      <c r="H27" s="45">
        <v>26.63</v>
      </c>
      <c r="I27" s="45">
        <v>6.49</v>
      </c>
      <c r="J27" s="45">
        <v>6.49</v>
      </c>
      <c r="K27" s="45">
        <v>13.83</v>
      </c>
      <c r="L27" s="45">
        <v>228.11</v>
      </c>
      <c r="M27" s="45">
        <v>0.46200000000000002</v>
      </c>
      <c r="N27" s="45">
        <v>11.26</v>
      </c>
      <c r="O27" s="45" t="s">
        <v>203</v>
      </c>
      <c r="P27" s="34">
        <v>56</v>
      </c>
      <c r="Q27" s="34">
        <v>8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</row>
    <row r="28" spans="1:23" s="45" customFormat="1">
      <c r="A28" s="45">
        <v>1</v>
      </c>
      <c r="B28" s="45">
        <v>50</v>
      </c>
      <c r="C28" s="45" t="s">
        <v>565</v>
      </c>
      <c r="D28" s="45" t="s">
        <v>521</v>
      </c>
      <c r="E28" s="45">
        <v>120.17</v>
      </c>
      <c r="F28" s="45">
        <v>997.82</v>
      </c>
      <c r="G28" s="45">
        <v>7033.25</v>
      </c>
      <c r="H28" s="45">
        <v>22.15</v>
      </c>
      <c r="I28" s="45">
        <v>6.49</v>
      </c>
      <c r="J28" s="45">
        <v>7.57</v>
      </c>
      <c r="K28" s="45">
        <v>15.81</v>
      </c>
      <c r="L28" s="45">
        <v>263.54000000000002</v>
      </c>
      <c r="M28" s="45">
        <v>0.44700000000000001</v>
      </c>
      <c r="N28" s="45">
        <v>14.85</v>
      </c>
      <c r="O28" s="45" t="s">
        <v>203</v>
      </c>
      <c r="P28" s="34">
        <v>56</v>
      </c>
      <c r="Q28" s="34">
        <v>8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</row>
    <row r="29" spans="1:23" s="45" customFormat="1">
      <c r="A29" s="45">
        <v>1</v>
      </c>
      <c r="B29" s="45">
        <v>52</v>
      </c>
      <c r="C29" s="45" t="s">
        <v>565</v>
      </c>
      <c r="D29" s="45" t="s">
        <v>522</v>
      </c>
      <c r="E29" s="45">
        <v>4700.32</v>
      </c>
      <c r="F29" s="45">
        <v>1282.72</v>
      </c>
      <c r="G29" s="45">
        <v>6884.71</v>
      </c>
      <c r="H29" s="45">
        <v>13.77</v>
      </c>
      <c r="I29" s="45">
        <v>28.12</v>
      </c>
      <c r="J29" s="45">
        <v>34.6</v>
      </c>
      <c r="K29" s="45">
        <v>27.66</v>
      </c>
      <c r="L29" s="45">
        <v>6433.65</v>
      </c>
      <c r="M29" s="45">
        <v>0.21099999999999999</v>
      </c>
      <c r="N29" s="45">
        <v>33.770000000000003</v>
      </c>
      <c r="O29" s="45" t="s">
        <v>203</v>
      </c>
      <c r="P29" s="34">
        <v>56</v>
      </c>
      <c r="Q29" s="34">
        <v>8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</row>
    <row r="30" spans="1:23" s="45" customFormat="1">
      <c r="A30" s="45">
        <v>1</v>
      </c>
      <c r="B30" s="45">
        <v>54</v>
      </c>
      <c r="C30" s="45" t="s">
        <v>565</v>
      </c>
      <c r="D30" s="45" t="s">
        <v>523</v>
      </c>
      <c r="E30" s="45">
        <v>129.41</v>
      </c>
      <c r="F30" s="45">
        <v>1195.2</v>
      </c>
      <c r="G30" s="45">
        <v>6930.41</v>
      </c>
      <c r="H30" s="45">
        <v>23.39</v>
      </c>
      <c r="I30" s="45">
        <v>7.57</v>
      </c>
      <c r="J30" s="45">
        <v>5.41</v>
      </c>
      <c r="K30" s="45">
        <v>13.83</v>
      </c>
      <c r="L30" s="45">
        <v>266.62</v>
      </c>
      <c r="M30" s="45">
        <v>0.46400000000000002</v>
      </c>
      <c r="N30" s="45">
        <v>12.48</v>
      </c>
      <c r="O30" s="45" t="s">
        <v>203</v>
      </c>
      <c r="P30" s="34">
        <v>56</v>
      </c>
      <c r="Q30" s="34">
        <v>8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</row>
    <row r="31" spans="1:23" s="45" customFormat="1">
      <c r="A31" s="45">
        <v>1</v>
      </c>
      <c r="B31" s="45">
        <v>56</v>
      </c>
      <c r="C31" s="45" t="s">
        <v>565</v>
      </c>
      <c r="D31" s="45" t="s">
        <v>524</v>
      </c>
      <c r="E31" s="45">
        <v>2308.56</v>
      </c>
      <c r="F31" s="45">
        <v>1056.83</v>
      </c>
      <c r="G31" s="45">
        <v>7059.05</v>
      </c>
      <c r="H31" s="45">
        <v>21.82</v>
      </c>
      <c r="I31" s="45">
        <v>24.87</v>
      </c>
      <c r="J31" s="45">
        <v>20.55</v>
      </c>
      <c r="K31" s="45">
        <v>27.66</v>
      </c>
      <c r="L31" s="45">
        <v>2569.41</v>
      </c>
      <c r="M31" s="45">
        <v>0.32900000000000001</v>
      </c>
      <c r="N31" s="45">
        <v>30.91</v>
      </c>
      <c r="O31" s="45" t="s">
        <v>203</v>
      </c>
      <c r="P31" s="34">
        <v>56</v>
      </c>
      <c r="Q31" s="34">
        <v>8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</row>
    <row r="32" spans="1:23" s="45" customFormat="1">
      <c r="A32" s="45">
        <v>1</v>
      </c>
      <c r="B32" s="45">
        <v>58</v>
      </c>
      <c r="C32" s="45" t="s">
        <v>565</v>
      </c>
      <c r="D32" s="45" t="s">
        <v>525</v>
      </c>
      <c r="E32" s="45">
        <v>2680.62</v>
      </c>
      <c r="F32" s="45">
        <v>1382.18</v>
      </c>
      <c r="G32" s="45">
        <v>6954.9</v>
      </c>
      <c r="H32" s="45">
        <v>13.59</v>
      </c>
      <c r="I32" s="45">
        <v>28.12</v>
      </c>
      <c r="J32" s="45">
        <v>20.55</v>
      </c>
      <c r="K32" s="45">
        <v>31.62</v>
      </c>
      <c r="L32" s="45">
        <v>3826.87</v>
      </c>
      <c r="M32" s="45">
        <v>0.24399999999999999</v>
      </c>
      <c r="N32" s="45">
        <v>36.799999999999997</v>
      </c>
      <c r="O32" s="45" t="s">
        <v>203</v>
      </c>
      <c r="P32" s="34">
        <v>56</v>
      </c>
      <c r="Q32" s="34">
        <v>8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</row>
    <row r="33" spans="1:23" s="45" customFormat="1">
      <c r="A33" s="45">
        <v>1</v>
      </c>
      <c r="B33" s="45">
        <v>60</v>
      </c>
      <c r="C33" s="45" t="s">
        <v>565</v>
      </c>
      <c r="D33" s="45" t="s">
        <v>526</v>
      </c>
      <c r="E33" s="45">
        <v>129.41</v>
      </c>
      <c r="F33" s="45">
        <v>1004.67</v>
      </c>
      <c r="G33" s="45">
        <v>6913.32</v>
      </c>
      <c r="H33" s="45">
        <v>27.7</v>
      </c>
      <c r="I33" s="45">
        <v>41.1</v>
      </c>
      <c r="J33" s="45">
        <v>5.41</v>
      </c>
      <c r="K33" s="45">
        <v>5.93</v>
      </c>
      <c r="L33" s="45">
        <v>305.89999999999998</v>
      </c>
      <c r="M33" s="45">
        <v>0.40400000000000003</v>
      </c>
      <c r="N33" s="45">
        <v>40.03</v>
      </c>
      <c r="O33" s="45" t="s">
        <v>203</v>
      </c>
      <c r="P33" s="34">
        <v>56</v>
      </c>
      <c r="Q33" s="34">
        <v>8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</row>
    <row r="34" spans="1:23" s="45" customFormat="1">
      <c r="A34" s="45">
        <v>1</v>
      </c>
      <c r="B34" s="45">
        <v>62</v>
      </c>
      <c r="C34" s="45" t="s">
        <v>565</v>
      </c>
      <c r="D34" s="45" t="s">
        <v>527</v>
      </c>
      <c r="E34" s="45">
        <v>180.25</v>
      </c>
      <c r="F34" s="45">
        <v>1441.32</v>
      </c>
      <c r="G34" s="45">
        <v>7030.83</v>
      </c>
      <c r="H34" s="45">
        <v>26.25</v>
      </c>
      <c r="I34" s="45">
        <v>7.57</v>
      </c>
      <c r="J34" s="45">
        <v>7.57</v>
      </c>
      <c r="K34" s="45">
        <v>13.83</v>
      </c>
      <c r="L34" s="45">
        <v>332.86</v>
      </c>
      <c r="M34" s="45">
        <v>0.46400000000000002</v>
      </c>
      <c r="N34" s="45">
        <v>10.45</v>
      </c>
      <c r="O34" s="45" t="s">
        <v>203</v>
      </c>
      <c r="P34" s="34">
        <v>56</v>
      </c>
      <c r="Q34" s="34">
        <v>8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</row>
    <row r="35" spans="1:23" s="45" customFormat="1">
      <c r="A35" s="45">
        <v>1</v>
      </c>
      <c r="B35" s="45">
        <v>64</v>
      </c>
      <c r="C35" s="45" t="s">
        <v>565</v>
      </c>
      <c r="D35" s="45" t="s">
        <v>528</v>
      </c>
      <c r="E35" s="45">
        <v>1287.1600000000001</v>
      </c>
      <c r="F35" s="45">
        <v>1474.85</v>
      </c>
      <c r="G35" s="45">
        <v>7039.12</v>
      </c>
      <c r="H35" s="45">
        <v>24.52</v>
      </c>
      <c r="I35" s="45">
        <v>14.06</v>
      </c>
      <c r="J35" s="45">
        <v>17.3</v>
      </c>
      <c r="K35" s="45">
        <v>27.66</v>
      </c>
      <c r="L35" s="45">
        <v>1873.78</v>
      </c>
      <c r="M35" s="45">
        <v>0.30499999999999999</v>
      </c>
      <c r="N35" s="45">
        <v>19.350000000000001</v>
      </c>
      <c r="O35" s="45" t="s">
        <v>203</v>
      </c>
      <c r="P35" s="34">
        <v>56</v>
      </c>
      <c r="Q35" s="34">
        <v>8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</row>
    <row r="36" spans="1:23" s="45" customFormat="1">
      <c r="A36" s="45">
        <v>1</v>
      </c>
      <c r="B36" s="45">
        <v>66</v>
      </c>
      <c r="C36" s="45" t="s">
        <v>565</v>
      </c>
      <c r="D36" s="45" t="s">
        <v>529</v>
      </c>
      <c r="E36" s="45">
        <v>87.81</v>
      </c>
      <c r="F36" s="45">
        <v>1102.32</v>
      </c>
      <c r="G36" s="45">
        <v>6961.64</v>
      </c>
      <c r="H36" s="45">
        <v>32.450000000000003</v>
      </c>
      <c r="I36" s="45">
        <v>6.49</v>
      </c>
      <c r="J36" s="45">
        <v>4.33</v>
      </c>
      <c r="K36" s="45">
        <v>9.8800000000000008</v>
      </c>
      <c r="L36" s="45">
        <v>175.15</v>
      </c>
      <c r="M36" s="45">
        <v>0.54500000000000004</v>
      </c>
      <c r="N36" s="45">
        <v>9.01</v>
      </c>
      <c r="O36" s="45" t="s">
        <v>203</v>
      </c>
      <c r="P36" s="34">
        <v>56</v>
      </c>
      <c r="Q36" s="34">
        <v>8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</row>
    <row r="37" spans="1:23" s="45" customFormat="1">
      <c r="A37" s="45">
        <v>1</v>
      </c>
      <c r="B37" s="45">
        <v>68</v>
      </c>
      <c r="C37" s="45" t="s">
        <v>565</v>
      </c>
      <c r="D37" s="45" t="s">
        <v>760</v>
      </c>
      <c r="E37" s="45">
        <v>3429.34</v>
      </c>
      <c r="F37" s="45">
        <v>977.88</v>
      </c>
      <c r="G37" s="45">
        <v>6973.02</v>
      </c>
      <c r="H37" s="45">
        <v>17.39</v>
      </c>
      <c r="I37" s="45">
        <v>25.96</v>
      </c>
      <c r="J37" s="45">
        <v>43.25</v>
      </c>
      <c r="K37" s="45">
        <v>31.62</v>
      </c>
      <c r="L37" s="45">
        <v>3778.19</v>
      </c>
      <c r="M37" s="45">
        <v>0.29099999999999998</v>
      </c>
      <c r="N37" s="45">
        <v>47.98</v>
      </c>
      <c r="O37" s="45" t="s">
        <v>203</v>
      </c>
      <c r="P37" s="34">
        <v>56</v>
      </c>
      <c r="Q37" s="34">
        <v>8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</row>
    <row r="38" spans="1:23" s="45" customFormat="1">
      <c r="A38" s="45">
        <v>1</v>
      </c>
      <c r="B38" s="45">
        <v>70</v>
      </c>
      <c r="C38" s="45" t="s">
        <v>565</v>
      </c>
      <c r="D38" s="45" t="s">
        <v>761</v>
      </c>
      <c r="E38" s="45">
        <v>85.5</v>
      </c>
      <c r="F38" s="45">
        <v>1198.49</v>
      </c>
      <c r="G38" s="45">
        <v>6932.21</v>
      </c>
      <c r="H38" s="45">
        <v>36.85</v>
      </c>
      <c r="I38" s="45">
        <v>6.49</v>
      </c>
      <c r="J38" s="45">
        <v>5.41</v>
      </c>
      <c r="K38" s="45">
        <v>13.83</v>
      </c>
      <c r="L38" s="45">
        <v>207.75</v>
      </c>
      <c r="M38" s="45">
        <v>0.45200000000000001</v>
      </c>
      <c r="N38" s="45">
        <v>12.34</v>
      </c>
      <c r="O38" s="45" t="s">
        <v>203</v>
      </c>
      <c r="P38" s="34">
        <v>56</v>
      </c>
      <c r="Q38" s="34">
        <v>8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</row>
    <row r="39" spans="1:23" s="45" customFormat="1">
      <c r="A39" s="45">
        <v>1</v>
      </c>
      <c r="B39" s="45">
        <v>72</v>
      </c>
      <c r="C39" s="45" t="s">
        <v>565</v>
      </c>
      <c r="D39" s="45" t="s">
        <v>762</v>
      </c>
      <c r="E39" s="45">
        <v>1215.52</v>
      </c>
      <c r="F39" s="45">
        <v>1380.16</v>
      </c>
      <c r="G39" s="45">
        <v>6968.62</v>
      </c>
      <c r="H39" s="45">
        <v>30.85</v>
      </c>
      <c r="I39" s="45">
        <v>18.39</v>
      </c>
      <c r="J39" s="45">
        <v>14.06</v>
      </c>
      <c r="K39" s="45">
        <v>23.71</v>
      </c>
      <c r="L39" s="45">
        <v>1585.47</v>
      </c>
      <c r="M39" s="45">
        <v>0.34699999999999998</v>
      </c>
      <c r="N39" s="45">
        <v>24.65</v>
      </c>
      <c r="O39" s="45" t="s">
        <v>203</v>
      </c>
      <c r="P39" s="34">
        <v>56</v>
      </c>
      <c r="Q39" s="34">
        <v>8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</row>
    <row r="40" spans="1:23" s="45" customFormat="1">
      <c r="A40" s="45">
        <v>1</v>
      </c>
      <c r="B40" s="45">
        <v>74</v>
      </c>
      <c r="C40" s="45" t="s">
        <v>565</v>
      </c>
      <c r="D40" s="45" t="s">
        <v>763</v>
      </c>
      <c r="E40" s="45">
        <v>27.73</v>
      </c>
      <c r="F40" s="45">
        <v>1451.3</v>
      </c>
      <c r="G40" s="45">
        <v>7059.47</v>
      </c>
      <c r="H40" s="45">
        <v>35.4</v>
      </c>
      <c r="I40" s="45">
        <v>7.57</v>
      </c>
      <c r="J40" s="45">
        <v>3.24</v>
      </c>
      <c r="K40" s="45">
        <v>3.95</v>
      </c>
      <c r="L40" s="45">
        <v>61.33</v>
      </c>
      <c r="M40" s="45">
        <v>0.72199999999999998</v>
      </c>
      <c r="N40" s="45">
        <v>6.84</v>
      </c>
      <c r="O40" s="45" t="s">
        <v>203</v>
      </c>
      <c r="P40" s="34">
        <v>56</v>
      </c>
      <c r="Q40" s="34">
        <v>8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</row>
    <row r="41" spans="1:23" s="45" customFormat="1">
      <c r="A41" s="45">
        <v>1</v>
      </c>
      <c r="B41" s="45">
        <v>76</v>
      </c>
      <c r="C41" s="45" t="s">
        <v>565</v>
      </c>
      <c r="D41" s="45" t="s">
        <v>764</v>
      </c>
      <c r="E41" s="45">
        <v>3840.68</v>
      </c>
      <c r="F41" s="45">
        <v>1174.2</v>
      </c>
      <c r="G41" s="45">
        <v>6767.01</v>
      </c>
      <c r="H41" s="45">
        <v>45.2</v>
      </c>
      <c r="I41" s="45">
        <v>31.36</v>
      </c>
      <c r="J41" s="45">
        <v>49.74</v>
      </c>
      <c r="K41" s="45">
        <v>31.62</v>
      </c>
      <c r="L41" s="45">
        <v>4602.34</v>
      </c>
      <c r="M41" s="45">
        <v>0.25800000000000001</v>
      </c>
      <c r="N41" s="45">
        <v>56.34</v>
      </c>
      <c r="O41" s="45" t="s">
        <v>203</v>
      </c>
      <c r="P41" s="34">
        <v>56</v>
      </c>
      <c r="Q41" s="34">
        <v>8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</row>
    <row r="42" spans="1:23" s="45" customFormat="1">
      <c r="A42" s="45">
        <v>1</v>
      </c>
      <c r="B42" s="45">
        <v>78</v>
      </c>
      <c r="C42" s="45" t="s">
        <v>565</v>
      </c>
      <c r="D42" s="45" t="s">
        <v>765</v>
      </c>
      <c r="E42" s="45">
        <v>19813.45</v>
      </c>
      <c r="F42" s="45">
        <v>1400.33</v>
      </c>
      <c r="G42" s="45">
        <v>7016.51</v>
      </c>
      <c r="H42" s="45">
        <v>20.72</v>
      </c>
      <c r="I42" s="45">
        <v>48.67</v>
      </c>
      <c r="J42" s="45">
        <v>43.25</v>
      </c>
      <c r="K42" s="45">
        <v>45.45</v>
      </c>
      <c r="L42" s="45">
        <v>20371.169999999998</v>
      </c>
      <c r="M42" s="45">
        <v>0.17399999999999999</v>
      </c>
      <c r="N42" s="45">
        <v>48.96</v>
      </c>
      <c r="O42" s="45" t="s">
        <v>203</v>
      </c>
      <c r="P42" s="34">
        <v>56</v>
      </c>
      <c r="Q42" s="34">
        <v>8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</row>
    <row r="43" spans="1:23" s="45" customFormat="1">
      <c r="A43" s="45">
        <v>1</v>
      </c>
      <c r="B43" s="45">
        <v>80</v>
      </c>
      <c r="C43" s="45" t="s">
        <v>565</v>
      </c>
      <c r="D43" s="45" t="s">
        <v>766</v>
      </c>
      <c r="E43" s="45">
        <v>427.51</v>
      </c>
      <c r="F43" s="45">
        <v>1281.44</v>
      </c>
      <c r="G43" s="45">
        <v>6910.03</v>
      </c>
      <c r="H43" s="45">
        <v>37.24</v>
      </c>
      <c r="I43" s="45">
        <v>11.9</v>
      </c>
      <c r="J43" s="45">
        <v>11.89</v>
      </c>
      <c r="K43" s="45">
        <v>17.78</v>
      </c>
      <c r="L43" s="45">
        <v>688.9</v>
      </c>
      <c r="M43" s="45">
        <v>0.39800000000000002</v>
      </c>
      <c r="N43" s="45">
        <v>11.7</v>
      </c>
      <c r="O43" s="45" t="s">
        <v>203</v>
      </c>
      <c r="P43" s="34">
        <v>56</v>
      </c>
      <c r="Q43" s="34">
        <v>8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</row>
    <row r="44" spans="1:23" s="45" customFormat="1">
      <c r="A44" s="45">
        <v>1</v>
      </c>
      <c r="B44" s="45">
        <v>82</v>
      </c>
      <c r="C44" s="45" t="s">
        <v>565</v>
      </c>
      <c r="D44" s="45" t="s">
        <v>767</v>
      </c>
      <c r="E44" s="45">
        <v>6387.26</v>
      </c>
      <c r="F44" s="45">
        <v>1221.8</v>
      </c>
      <c r="G44" s="45">
        <v>6872.65</v>
      </c>
      <c r="H44" s="45">
        <v>35.840000000000003</v>
      </c>
      <c r="I44" s="45">
        <v>45.42</v>
      </c>
      <c r="J44" s="45">
        <v>23.79</v>
      </c>
      <c r="K44" s="45">
        <v>47.42</v>
      </c>
      <c r="L44" s="45">
        <v>5576.49</v>
      </c>
      <c r="M44" s="45">
        <v>0.29899999999999999</v>
      </c>
      <c r="N44" s="45">
        <v>47.7</v>
      </c>
      <c r="O44" s="45" t="s">
        <v>203</v>
      </c>
      <c r="P44" s="34">
        <v>56</v>
      </c>
      <c r="Q44" s="34">
        <v>8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</row>
    <row r="45" spans="1:23" s="45" customFormat="1">
      <c r="A45" s="45">
        <v>1</v>
      </c>
      <c r="B45" s="45">
        <v>84</v>
      </c>
      <c r="C45" s="45" t="s">
        <v>565</v>
      </c>
      <c r="D45" s="45" t="s">
        <v>768</v>
      </c>
      <c r="E45" s="45">
        <v>1467.41</v>
      </c>
      <c r="F45" s="45">
        <v>1035.6500000000001</v>
      </c>
      <c r="G45" s="45">
        <v>7014.04</v>
      </c>
      <c r="H45" s="45">
        <v>40.58</v>
      </c>
      <c r="I45" s="45">
        <v>18.39</v>
      </c>
      <c r="J45" s="45">
        <v>15.14</v>
      </c>
      <c r="K45" s="45">
        <v>27.66</v>
      </c>
      <c r="L45" s="45">
        <v>2366.46</v>
      </c>
      <c r="M45" s="45">
        <v>0.26400000000000001</v>
      </c>
      <c r="N45" s="45">
        <v>23.46</v>
      </c>
      <c r="O45" s="45" t="s">
        <v>203</v>
      </c>
      <c r="P45" s="34">
        <v>56</v>
      </c>
      <c r="Q45" s="34">
        <v>8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</row>
    <row r="46" spans="1:23" s="45" customFormat="1">
      <c r="A46" s="45">
        <v>1</v>
      </c>
      <c r="B46" s="45">
        <v>86</v>
      </c>
      <c r="C46" s="45" t="s">
        <v>565</v>
      </c>
      <c r="D46" s="45" t="s">
        <v>769</v>
      </c>
      <c r="E46" s="45">
        <v>681.71</v>
      </c>
      <c r="F46" s="45">
        <v>1221.3699999999999</v>
      </c>
      <c r="G46" s="45">
        <v>7022.2</v>
      </c>
      <c r="H46" s="45">
        <v>42.14</v>
      </c>
      <c r="I46" s="45">
        <v>15.14</v>
      </c>
      <c r="J46" s="45">
        <v>9.73</v>
      </c>
      <c r="K46" s="45">
        <v>25.69</v>
      </c>
      <c r="L46" s="45">
        <v>1159.57</v>
      </c>
      <c r="M46" s="45">
        <v>0.32300000000000001</v>
      </c>
      <c r="N46" s="45">
        <v>18.68</v>
      </c>
      <c r="O46" s="45" t="s">
        <v>203</v>
      </c>
      <c r="P46" s="34">
        <v>56</v>
      </c>
      <c r="Q46" s="34">
        <v>8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</row>
    <row r="47" spans="1:23" s="45" customFormat="1">
      <c r="A47" s="45">
        <v>1</v>
      </c>
      <c r="B47" s="45">
        <v>88</v>
      </c>
      <c r="C47" s="45" t="s">
        <v>565</v>
      </c>
      <c r="D47" s="45" t="s">
        <v>770</v>
      </c>
      <c r="E47" s="45">
        <v>1118.46</v>
      </c>
      <c r="F47" s="45">
        <v>1449.46</v>
      </c>
      <c r="G47" s="45">
        <v>7052.93</v>
      </c>
      <c r="H47" s="45">
        <v>35.28</v>
      </c>
      <c r="I47" s="45">
        <v>16.22</v>
      </c>
      <c r="J47" s="45">
        <v>16.22</v>
      </c>
      <c r="K47" s="45">
        <v>25.69</v>
      </c>
      <c r="L47" s="45">
        <v>1790.62</v>
      </c>
      <c r="M47" s="45">
        <v>0.29099999999999998</v>
      </c>
      <c r="N47" s="45">
        <v>20.81</v>
      </c>
      <c r="O47" s="45" t="s">
        <v>203</v>
      </c>
      <c r="P47" s="34">
        <v>56</v>
      </c>
      <c r="Q47" s="34">
        <v>8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</row>
    <row r="48" spans="1:23" s="45" customFormat="1">
      <c r="A48" s="45">
        <v>1</v>
      </c>
      <c r="B48" s="45">
        <v>90</v>
      </c>
      <c r="C48" s="45" t="s">
        <v>565</v>
      </c>
      <c r="D48" s="45" t="s">
        <v>771</v>
      </c>
      <c r="E48" s="45">
        <v>161.76</v>
      </c>
      <c r="F48" s="45">
        <v>1347.1</v>
      </c>
      <c r="G48" s="45">
        <v>7059.74</v>
      </c>
      <c r="H48" s="45">
        <v>45.9</v>
      </c>
      <c r="I48" s="45">
        <v>6.49</v>
      </c>
      <c r="J48" s="45">
        <v>9.73</v>
      </c>
      <c r="K48" s="45">
        <v>15.81</v>
      </c>
      <c r="L48" s="45">
        <v>351.8</v>
      </c>
      <c r="M48" s="45">
        <v>0.40799999999999997</v>
      </c>
      <c r="N48" s="45">
        <v>8.94</v>
      </c>
      <c r="O48" s="45" t="s">
        <v>203</v>
      </c>
      <c r="P48" s="34">
        <v>56</v>
      </c>
      <c r="Q48" s="34">
        <v>8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</row>
    <row r="49" spans="1:23" s="45" customFormat="1">
      <c r="A49" s="45">
        <v>1</v>
      </c>
      <c r="B49" s="45">
        <v>92</v>
      </c>
      <c r="C49" s="45" t="s">
        <v>565</v>
      </c>
      <c r="D49" s="45" t="s">
        <v>772</v>
      </c>
      <c r="E49" s="45">
        <v>452.93</v>
      </c>
      <c r="F49" s="45">
        <v>1344.36</v>
      </c>
      <c r="G49" s="45">
        <v>7070.06</v>
      </c>
      <c r="H49" s="45">
        <v>42.62</v>
      </c>
      <c r="I49" s="45">
        <v>8.65</v>
      </c>
      <c r="J49" s="45">
        <v>11.89</v>
      </c>
      <c r="K49" s="45">
        <v>19.760000000000002</v>
      </c>
      <c r="L49" s="45">
        <v>711.45</v>
      </c>
      <c r="M49" s="45">
        <v>0.40100000000000002</v>
      </c>
      <c r="N49" s="45">
        <v>13.44</v>
      </c>
      <c r="O49" s="45" t="s">
        <v>203</v>
      </c>
      <c r="P49" s="34">
        <v>56</v>
      </c>
      <c r="Q49" s="34">
        <v>8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</row>
    <row r="50" spans="1:23" s="45" customFormat="1">
      <c r="A50" s="45">
        <v>1</v>
      </c>
      <c r="B50" s="45">
        <v>94</v>
      </c>
      <c r="C50" s="45" t="s">
        <v>565</v>
      </c>
      <c r="D50" s="45" t="s">
        <v>773</v>
      </c>
      <c r="E50" s="45">
        <v>180.25</v>
      </c>
      <c r="F50" s="45">
        <v>1137.33</v>
      </c>
      <c r="G50" s="45">
        <v>7002</v>
      </c>
      <c r="H50" s="45">
        <v>46.21</v>
      </c>
      <c r="I50" s="45">
        <v>8.65</v>
      </c>
      <c r="J50" s="45">
        <v>8.65</v>
      </c>
      <c r="K50" s="45">
        <v>15.81</v>
      </c>
      <c r="L50" s="45">
        <v>383.66</v>
      </c>
      <c r="M50" s="45">
        <v>0.40200000000000002</v>
      </c>
      <c r="N50" s="45">
        <v>14.89</v>
      </c>
      <c r="O50" s="45" t="s">
        <v>203</v>
      </c>
      <c r="P50" s="34">
        <v>56</v>
      </c>
      <c r="Q50" s="34">
        <v>8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</row>
    <row r="51" spans="1:23" s="45" customFormat="1">
      <c r="A51" s="45">
        <v>1</v>
      </c>
      <c r="B51" s="45">
        <v>96</v>
      </c>
      <c r="C51" s="45" t="s">
        <v>565</v>
      </c>
      <c r="D51" s="45" t="s">
        <v>774</v>
      </c>
      <c r="E51" s="45">
        <v>210.29</v>
      </c>
      <c r="F51" s="45">
        <v>1288.55</v>
      </c>
      <c r="G51" s="45">
        <v>7035.96</v>
      </c>
      <c r="H51" s="45">
        <v>46.84</v>
      </c>
      <c r="I51" s="45">
        <v>7.57</v>
      </c>
      <c r="J51" s="45">
        <v>8.65</v>
      </c>
      <c r="K51" s="45">
        <v>13.83</v>
      </c>
      <c r="L51" s="45">
        <v>334.25</v>
      </c>
      <c r="M51" s="45">
        <v>0.51200000000000001</v>
      </c>
      <c r="N51" s="45">
        <v>13.03</v>
      </c>
      <c r="O51" s="45" t="s">
        <v>203</v>
      </c>
      <c r="P51" s="34">
        <v>56</v>
      </c>
      <c r="Q51" s="34">
        <v>8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</row>
    <row r="52" spans="1:23" s="45" customFormat="1">
      <c r="A52" s="45">
        <v>1</v>
      </c>
      <c r="B52" s="45">
        <v>98</v>
      </c>
      <c r="C52" s="45" t="s">
        <v>565</v>
      </c>
      <c r="D52" s="45" t="s">
        <v>775</v>
      </c>
      <c r="E52" s="45">
        <v>110.92</v>
      </c>
      <c r="F52" s="45">
        <v>1257.6199999999999</v>
      </c>
      <c r="G52" s="45">
        <v>7087.81</v>
      </c>
      <c r="H52" s="45">
        <v>40.75</v>
      </c>
      <c r="I52" s="45">
        <v>5.41</v>
      </c>
      <c r="J52" s="45">
        <v>5.41</v>
      </c>
      <c r="K52" s="45">
        <v>13.83</v>
      </c>
      <c r="L52" s="45">
        <v>227.95</v>
      </c>
      <c r="M52" s="45">
        <v>0.49</v>
      </c>
      <c r="N52" s="45">
        <v>12.05</v>
      </c>
      <c r="O52" s="45" t="s">
        <v>203</v>
      </c>
      <c r="P52" s="34">
        <v>56</v>
      </c>
      <c r="Q52" s="34">
        <v>8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</row>
    <row r="53" spans="1:23" s="45" customFormat="1">
      <c r="A53" s="45">
        <v>1</v>
      </c>
      <c r="B53" s="45">
        <v>100</v>
      </c>
      <c r="C53" s="45" t="s">
        <v>565</v>
      </c>
      <c r="D53" s="45" t="s">
        <v>776</v>
      </c>
      <c r="E53" s="45">
        <v>97.06</v>
      </c>
      <c r="F53" s="45">
        <v>1252.6500000000001</v>
      </c>
      <c r="G53" s="45">
        <v>7089.42</v>
      </c>
      <c r="H53" s="45">
        <v>43.33</v>
      </c>
      <c r="I53" s="45">
        <v>6.49</v>
      </c>
      <c r="J53" s="45">
        <v>6.49</v>
      </c>
      <c r="K53" s="45">
        <v>9.8800000000000008</v>
      </c>
      <c r="L53" s="45">
        <v>216.31</v>
      </c>
      <c r="M53" s="45">
        <v>0.47199999999999998</v>
      </c>
      <c r="N53" s="45">
        <v>8.31</v>
      </c>
      <c r="O53" s="45" t="s">
        <v>203</v>
      </c>
      <c r="P53" s="34">
        <v>56</v>
      </c>
      <c r="Q53" s="34">
        <v>8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</row>
    <row r="54" spans="1:23" s="45" customFormat="1">
      <c r="A54" s="45">
        <v>1</v>
      </c>
      <c r="B54" s="45">
        <v>102</v>
      </c>
      <c r="C54" s="45" t="s">
        <v>565</v>
      </c>
      <c r="D54" s="45" t="s">
        <v>777</v>
      </c>
      <c r="E54" s="45">
        <v>168.69</v>
      </c>
      <c r="F54" s="45">
        <v>1230.26</v>
      </c>
      <c r="G54" s="45">
        <v>6924.31</v>
      </c>
      <c r="H54" s="45">
        <v>42.5</v>
      </c>
      <c r="I54" s="45">
        <v>6.49</v>
      </c>
      <c r="J54" s="45">
        <v>6.49</v>
      </c>
      <c r="K54" s="45">
        <v>15.81</v>
      </c>
      <c r="L54" s="45">
        <v>306.64999999999998</v>
      </c>
      <c r="M54" s="45">
        <v>0.48099999999999998</v>
      </c>
      <c r="N54" s="45">
        <v>14.21</v>
      </c>
      <c r="O54" s="45" t="s">
        <v>203</v>
      </c>
      <c r="P54" s="34">
        <v>56</v>
      </c>
      <c r="Q54" s="34">
        <v>8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</row>
    <row r="55" spans="1:23" s="45" customFormat="1">
      <c r="A55" s="45">
        <v>1</v>
      </c>
      <c r="B55" s="45">
        <v>104</v>
      </c>
      <c r="C55" s="45" t="s">
        <v>565</v>
      </c>
      <c r="D55" s="45" t="s">
        <v>778</v>
      </c>
      <c r="E55" s="45">
        <v>161.76</v>
      </c>
      <c r="F55" s="45">
        <v>1284.51</v>
      </c>
      <c r="G55" s="45">
        <v>6926.1</v>
      </c>
      <c r="H55" s="45">
        <v>43.53</v>
      </c>
      <c r="I55" s="45">
        <v>8.65</v>
      </c>
      <c r="J55" s="45">
        <v>7.57</v>
      </c>
      <c r="K55" s="45">
        <v>13.83</v>
      </c>
      <c r="L55" s="45">
        <v>342.57</v>
      </c>
      <c r="M55" s="45">
        <v>0.41899999999999998</v>
      </c>
      <c r="N55" s="45">
        <v>13.18</v>
      </c>
      <c r="O55" s="45" t="s">
        <v>203</v>
      </c>
      <c r="P55" s="34">
        <v>56</v>
      </c>
      <c r="Q55" s="34">
        <v>8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</row>
    <row r="56" spans="1:23" s="45" customFormat="1">
      <c r="A56" s="45">
        <v>1</v>
      </c>
      <c r="B56" s="45">
        <v>106</v>
      </c>
      <c r="C56" s="45" t="s">
        <v>565</v>
      </c>
      <c r="D56" s="45" t="s">
        <v>779</v>
      </c>
      <c r="E56" s="45">
        <v>381.29</v>
      </c>
      <c r="F56" s="45">
        <v>1208.31</v>
      </c>
      <c r="G56" s="45">
        <v>6931.51</v>
      </c>
      <c r="H56" s="45">
        <v>40.96</v>
      </c>
      <c r="I56" s="45">
        <v>16.22</v>
      </c>
      <c r="J56" s="45">
        <v>6.49</v>
      </c>
      <c r="K56" s="45">
        <v>21.74</v>
      </c>
      <c r="L56" s="45">
        <v>710.03</v>
      </c>
      <c r="M56" s="45">
        <v>0.35799999999999998</v>
      </c>
      <c r="N56" s="45">
        <v>16.260000000000002</v>
      </c>
      <c r="O56" s="45" t="s">
        <v>203</v>
      </c>
      <c r="P56" s="34">
        <v>56</v>
      </c>
      <c r="Q56" s="34">
        <v>8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</row>
    <row r="57" spans="1:23" s="45" customFormat="1">
      <c r="A57" s="45">
        <v>1</v>
      </c>
      <c r="B57" s="45">
        <v>108</v>
      </c>
      <c r="C57" s="45" t="s">
        <v>565</v>
      </c>
      <c r="D57" s="45" t="s">
        <v>780</v>
      </c>
      <c r="E57" s="45">
        <v>76.260000000000005</v>
      </c>
      <c r="F57" s="45">
        <v>1114.1500000000001</v>
      </c>
      <c r="G57" s="45">
        <v>6966.86</v>
      </c>
      <c r="H57" s="45">
        <v>45.87</v>
      </c>
      <c r="I57" s="45">
        <v>5.41</v>
      </c>
      <c r="J57" s="45">
        <v>7.57</v>
      </c>
      <c r="K57" s="45">
        <v>7.9</v>
      </c>
      <c r="L57" s="45">
        <v>159.68</v>
      </c>
      <c r="M57" s="45">
        <v>0.54500000000000004</v>
      </c>
      <c r="N57" s="45">
        <v>7.12</v>
      </c>
      <c r="O57" s="45" t="s">
        <v>203</v>
      </c>
      <c r="P57" s="34">
        <v>56</v>
      </c>
      <c r="Q57" s="34">
        <v>8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</row>
    <row r="58" spans="1:23" s="45" customFormat="1">
      <c r="A58" s="45">
        <v>1</v>
      </c>
      <c r="B58" s="45">
        <v>110</v>
      </c>
      <c r="C58" s="45" t="s">
        <v>565</v>
      </c>
      <c r="D58" s="45" t="s">
        <v>781</v>
      </c>
      <c r="E58" s="45">
        <v>108.61</v>
      </c>
      <c r="F58" s="45">
        <v>1349.89</v>
      </c>
      <c r="G58" s="45">
        <v>7029.07</v>
      </c>
      <c r="H58" s="45">
        <v>46.79</v>
      </c>
      <c r="I58" s="45">
        <v>5.41</v>
      </c>
      <c r="J58" s="45">
        <v>7.57</v>
      </c>
      <c r="K58" s="45">
        <v>13.83</v>
      </c>
      <c r="L58" s="45">
        <v>223</v>
      </c>
      <c r="M58" s="45">
        <v>0.49399999999999999</v>
      </c>
      <c r="N58" s="45">
        <v>12.24</v>
      </c>
      <c r="O58" s="45" t="s">
        <v>203</v>
      </c>
      <c r="P58" s="34">
        <v>56</v>
      </c>
      <c r="Q58" s="34">
        <v>8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</row>
    <row r="59" spans="1:23" s="45" customFormat="1">
      <c r="A59" s="45">
        <v>1</v>
      </c>
      <c r="B59" s="45">
        <v>112</v>
      </c>
      <c r="C59" s="45" t="s">
        <v>565</v>
      </c>
      <c r="D59" s="45" t="s">
        <v>782</v>
      </c>
      <c r="E59" s="45">
        <v>7947.1</v>
      </c>
      <c r="F59" s="45">
        <v>1050.3599999999999</v>
      </c>
      <c r="G59" s="45">
        <v>7094.77</v>
      </c>
      <c r="H59" s="45">
        <v>28.17</v>
      </c>
      <c r="I59" s="45">
        <v>27.04</v>
      </c>
      <c r="J59" s="45">
        <v>44.33</v>
      </c>
      <c r="K59" s="45">
        <v>41.5</v>
      </c>
      <c r="L59" s="45">
        <v>9637.2900000000009</v>
      </c>
      <c r="M59" s="45">
        <v>0.2</v>
      </c>
      <c r="N59" s="45">
        <v>44.31</v>
      </c>
      <c r="O59" s="45" t="s">
        <v>203</v>
      </c>
      <c r="P59" s="34">
        <v>56</v>
      </c>
      <c r="Q59" s="34">
        <v>8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</row>
    <row r="60" spans="1:23" s="45" customFormat="1">
      <c r="A60" s="45">
        <v>1</v>
      </c>
      <c r="B60" s="45">
        <v>114</v>
      </c>
      <c r="C60" s="45" t="s">
        <v>565</v>
      </c>
      <c r="D60" s="45" t="s">
        <v>783</v>
      </c>
      <c r="E60" s="45">
        <v>640.11</v>
      </c>
      <c r="F60" s="45">
        <v>1055.44</v>
      </c>
      <c r="G60" s="45">
        <v>7020.49</v>
      </c>
      <c r="H60" s="45">
        <v>43.74</v>
      </c>
      <c r="I60" s="45">
        <v>12.98</v>
      </c>
      <c r="J60" s="45">
        <v>12.98</v>
      </c>
      <c r="K60" s="45">
        <v>25.69</v>
      </c>
      <c r="L60" s="45">
        <v>1032.8</v>
      </c>
      <c r="M60" s="45">
        <v>0.34799999999999998</v>
      </c>
      <c r="N60" s="45">
        <v>24.49</v>
      </c>
      <c r="O60" s="45" t="s">
        <v>203</v>
      </c>
      <c r="P60" s="34">
        <v>56</v>
      </c>
      <c r="Q60" s="34">
        <v>8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</row>
    <row r="61" spans="1:23" s="45" customFormat="1">
      <c r="A61" s="45">
        <v>1</v>
      </c>
      <c r="B61" s="45">
        <v>116</v>
      </c>
      <c r="C61" s="45" t="s">
        <v>565</v>
      </c>
      <c r="D61" s="45" t="s">
        <v>784</v>
      </c>
      <c r="E61" s="45">
        <v>233.4</v>
      </c>
      <c r="F61" s="45">
        <v>1094.81</v>
      </c>
      <c r="G61" s="45">
        <v>7023.53</v>
      </c>
      <c r="H61" s="45">
        <v>46.72</v>
      </c>
      <c r="I61" s="45">
        <v>9.73</v>
      </c>
      <c r="J61" s="45">
        <v>9.73</v>
      </c>
      <c r="K61" s="45">
        <v>15.81</v>
      </c>
      <c r="L61" s="45">
        <v>433.78</v>
      </c>
      <c r="M61" s="45">
        <v>0.42299999999999999</v>
      </c>
      <c r="N61" s="45">
        <v>10.39</v>
      </c>
      <c r="O61" s="45" t="s">
        <v>203</v>
      </c>
      <c r="P61" s="34">
        <v>56</v>
      </c>
      <c r="Q61" s="34">
        <v>8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</row>
    <row r="62" spans="1:23" s="45" customFormat="1">
      <c r="A62" s="45">
        <v>1</v>
      </c>
      <c r="B62" s="45">
        <v>118</v>
      </c>
      <c r="C62" s="45" t="s">
        <v>565</v>
      </c>
      <c r="D62" s="45" t="s">
        <v>785</v>
      </c>
      <c r="E62" s="45">
        <v>464.49</v>
      </c>
      <c r="F62" s="45">
        <v>1436.18</v>
      </c>
      <c r="G62" s="45">
        <v>7066.04</v>
      </c>
      <c r="H62" s="45">
        <v>42.18</v>
      </c>
      <c r="I62" s="45">
        <v>9.73</v>
      </c>
      <c r="J62" s="45">
        <v>12.98</v>
      </c>
      <c r="K62" s="45">
        <v>21.74</v>
      </c>
      <c r="L62" s="45">
        <v>868.67</v>
      </c>
      <c r="M62" s="45">
        <v>0.33400000000000002</v>
      </c>
      <c r="N62" s="45">
        <v>16.649999999999999</v>
      </c>
      <c r="O62" s="45" t="s">
        <v>203</v>
      </c>
      <c r="P62" s="34">
        <v>56</v>
      </c>
      <c r="Q62" s="34">
        <v>8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</row>
    <row r="63" spans="1:23" s="45" customFormat="1">
      <c r="A63" s="45">
        <v>1</v>
      </c>
      <c r="B63" s="45">
        <v>120</v>
      </c>
      <c r="C63" s="45" t="s">
        <v>565</v>
      </c>
      <c r="D63" s="45" t="s">
        <v>786</v>
      </c>
      <c r="E63" s="45">
        <v>482.97</v>
      </c>
      <c r="F63" s="45">
        <v>1414.97</v>
      </c>
      <c r="G63" s="45">
        <v>7063.26</v>
      </c>
      <c r="H63" s="45">
        <v>41.14</v>
      </c>
      <c r="I63" s="45">
        <v>16.22</v>
      </c>
      <c r="J63" s="45">
        <v>9.73</v>
      </c>
      <c r="K63" s="45">
        <v>15.81</v>
      </c>
      <c r="L63" s="45">
        <v>842.76</v>
      </c>
      <c r="M63" s="45">
        <v>0.35299999999999998</v>
      </c>
      <c r="N63" s="45">
        <v>16.829999999999998</v>
      </c>
      <c r="O63" s="45" t="s">
        <v>203</v>
      </c>
      <c r="P63" s="34">
        <v>56</v>
      </c>
      <c r="Q63" s="34">
        <v>8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</row>
    <row r="64" spans="1:23" s="45" customFormat="1">
      <c r="A64" s="45">
        <v>1</v>
      </c>
      <c r="B64" s="45">
        <v>122</v>
      </c>
      <c r="C64" s="45" t="s">
        <v>565</v>
      </c>
      <c r="D64" s="45" t="s">
        <v>787</v>
      </c>
      <c r="E64" s="45">
        <v>15475.94</v>
      </c>
      <c r="F64" s="45">
        <v>1277.79</v>
      </c>
      <c r="G64" s="45">
        <v>7095.52</v>
      </c>
      <c r="H64" s="45">
        <v>22.14</v>
      </c>
      <c r="I64" s="45">
        <v>52.99</v>
      </c>
      <c r="J64" s="45">
        <v>37.85</v>
      </c>
      <c r="K64" s="45">
        <v>51.38</v>
      </c>
      <c r="L64" s="45">
        <v>16030.14</v>
      </c>
      <c r="M64" s="45">
        <v>0.187</v>
      </c>
      <c r="N64" s="45">
        <v>53.05</v>
      </c>
      <c r="O64" s="45" t="s">
        <v>203</v>
      </c>
      <c r="P64" s="34">
        <v>56</v>
      </c>
      <c r="Q64" s="34">
        <v>8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</row>
    <row r="65" spans="1:23" s="45" customFormat="1">
      <c r="A65" s="45">
        <v>1</v>
      </c>
      <c r="B65" s="45">
        <v>124</v>
      </c>
      <c r="C65" s="45" t="s">
        <v>565</v>
      </c>
      <c r="D65" s="45" t="s">
        <v>788</v>
      </c>
      <c r="E65" s="45">
        <v>110.92</v>
      </c>
      <c r="F65" s="45">
        <v>1442.37</v>
      </c>
      <c r="G65" s="45">
        <v>7132.82</v>
      </c>
      <c r="H65" s="45">
        <v>47.42</v>
      </c>
      <c r="I65" s="45">
        <v>6.49</v>
      </c>
      <c r="J65" s="45">
        <v>6.49</v>
      </c>
      <c r="K65" s="45">
        <v>9.8800000000000008</v>
      </c>
      <c r="L65" s="45">
        <v>196.64</v>
      </c>
      <c r="M65" s="45">
        <v>0.56799999999999995</v>
      </c>
      <c r="N65" s="45">
        <v>6.15</v>
      </c>
      <c r="O65" s="45" t="s">
        <v>203</v>
      </c>
      <c r="P65" s="34">
        <v>56</v>
      </c>
      <c r="Q65" s="34">
        <v>8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</row>
    <row r="66" spans="1:23" s="45" customFormat="1">
      <c r="A66" s="45">
        <v>1</v>
      </c>
      <c r="B66" s="45">
        <v>126</v>
      </c>
      <c r="C66" s="45" t="s">
        <v>565</v>
      </c>
      <c r="D66" s="45" t="s">
        <v>789</v>
      </c>
      <c r="E66" s="45">
        <v>3464</v>
      </c>
      <c r="F66" s="45">
        <v>1215.71</v>
      </c>
      <c r="G66" s="45">
        <v>6818.83</v>
      </c>
      <c r="H66" s="45">
        <v>43</v>
      </c>
      <c r="I66" s="45">
        <v>18.39</v>
      </c>
      <c r="J66" s="45">
        <v>23.79</v>
      </c>
      <c r="K66" s="45">
        <v>35.57</v>
      </c>
      <c r="L66" s="45">
        <v>3476.85</v>
      </c>
      <c r="M66" s="45">
        <v>0.318</v>
      </c>
      <c r="N66" s="45">
        <v>34.880000000000003</v>
      </c>
      <c r="O66" s="45" t="s">
        <v>203</v>
      </c>
      <c r="P66" s="34">
        <v>56</v>
      </c>
      <c r="Q66" s="34">
        <v>8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</row>
    <row r="67" spans="1:23" s="45" customFormat="1">
      <c r="A67" s="45">
        <v>1</v>
      </c>
      <c r="B67" s="45">
        <v>128</v>
      </c>
      <c r="C67" s="45" t="s">
        <v>565</v>
      </c>
      <c r="D67" s="45" t="s">
        <v>790</v>
      </c>
      <c r="E67" s="45">
        <v>194.11</v>
      </c>
      <c r="F67" s="45">
        <v>1455.96</v>
      </c>
      <c r="G67" s="45">
        <v>7069.01</v>
      </c>
      <c r="H67" s="45">
        <v>46.44</v>
      </c>
      <c r="I67" s="45">
        <v>8.65</v>
      </c>
      <c r="J67" s="45">
        <v>7.57</v>
      </c>
      <c r="K67" s="45">
        <v>15.81</v>
      </c>
      <c r="L67" s="45">
        <v>397.77</v>
      </c>
      <c r="M67" s="45">
        <v>0.40799999999999997</v>
      </c>
      <c r="N67" s="45">
        <v>8.67</v>
      </c>
      <c r="O67" s="45" t="s">
        <v>203</v>
      </c>
      <c r="P67" s="34">
        <v>56</v>
      </c>
      <c r="Q67" s="34">
        <v>8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</row>
    <row r="68" spans="1:23" s="45" customFormat="1">
      <c r="A68" s="45">
        <v>1</v>
      </c>
      <c r="B68" s="45">
        <v>130</v>
      </c>
      <c r="C68" s="45" t="s">
        <v>565</v>
      </c>
      <c r="D68" s="45" t="s">
        <v>791</v>
      </c>
      <c r="E68" s="45">
        <v>887.38</v>
      </c>
      <c r="F68" s="45">
        <v>1443.89</v>
      </c>
      <c r="G68" s="45">
        <v>7072.75</v>
      </c>
      <c r="H68" s="45">
        <v>44.39</v>
      </c>
      <c r="I68" s="45">
        <v>15.14</v>
      </c>
      <c r="J68" s="45">
        <v>14.06</v>
      </c>
      <c r="K68" s="45">
        <v>23.71</v>
      </c>
      <c r="L68" s="45">
        <v>1518.74</v>
      </c>
      <c r="M68" s="45">
        <v>0.29399999999999998</v>
      </c>
      <c r="N68" s="45">
        <v>18.739999999999998</v>
      </c>
      <c r="O68" s="45" t="s">
        <v>203</v>
      </c>
      <c r="P68" s="34">
        <v>56</v>
      </c>
      <c r="Q68" s="34">
        <v>8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</row>
    <row r="69" spans="1:23" s="45" customFormat="1">
      <c r="A69" s="45">
        <v>1</v>
      </c>
      <c r="B69" s="45">
        <v>132</v>
      </c>
      <c r="C69" s="45" t="s">
        <v>565</v>
      </c>
      <c r="D69" s="45" t="s">
        <v>792</v>
      </c>
      <c r="E69" s="45">
        <v>173.32</v>
      </c>
      <c r="F69" s="45">
        <v>1232.9100000000001</v>
      </c>
      <c r="G69" s="45">
        <v>7080.18</v>
      </c>
      <c r="H69" s="45">
        <v>46.34</v>
      </c>
      <c r="I69" s="45">
        <v>7.57</v>
      </c>
      <c r="J69" s="45">
        <v>9.73</v>
      </c>
      <c r="K69" s="45">
        <v>13.83</v>
      </c>
      <c r="L69" s="45">
        <v>358.45</v>
      </c>
      <c r="M69" s="45">
        <v>0.41899999999999998</v>
      </c>
      <c r="N69" s="45">
        <v>10.49</v>
      </c>
      <c r="O69" s="45" t="s">
        <v>203</v>
      </c>
      <c r="P69" s="34">
        <v>56</v>
      </c>
      <c r="Q69" s="34">
        <v>8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</row>
    <row r="70" spans="1:23" s="45" customFormat="1">
      <c r="A70" s="45">
        <v>1</v>
      </c>
      <c r="B70" s="45">
        <v>134</v>
      </c>
      <c r="C70" s="45" t="s">
        <v>565</v>
      </c>
      <c r="D70" s="45" t="s">
        <v>793</v>
      </c>
      <c r="E70" s="45">
        <v>141843.87</v>
      </c>
      <c r="F70" s="45">
        <v>1321.49</v>
      </c>
      <c r="G70" s="45">
        <v>6972.55</v>
      </c>
      <c r="H70" s="45">
        <v>19.05</v>
      </c>
      <c r="I70" s="45">
        <v>287.68</v>
      </c>
      <c r="J70" s="45">
        <v>143.82</v>
      </c>
      <c r="K70" s="45">
        <v>61.26</v>
      </c>
      <c r="L70" s="45">
        <v>161706.76999999999</v>
      </c>
      <c r="M70" s="45">
        <v>8.1299999999999997E-2</v>
      </c>
      <c r="N70" s="45">
        <v>289.91000000000003</v>
      </c>
      <c r="O70" s="45" t="s">
        <v>214</v>
      </c>
      <c r="P70" s="34">
        <v>56</v>
      </c>
      <c r="Q70" s="34">
        <v>8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</row>
    <row r="71" spans="1:23" s="45" customFormat="1">
      <c r="A71" s="45">
        <v>1</v>
      </c>
      <c r="B71" s="45">
        <v>136</v>
      </c>
      <c r="C71" s="45" t="s">
        <v>565</v>
      </c>
      <c r="D71" s="45" t="s">
        <v>794</v>
      </c>
      <c r="E71" s="45">
        <v>90230.46</v>
      </c>
      <c r="F71" s="45">
        <v>1136.4100000000001</v>
      </c>
      <c r="G71" s="45">
        <v>6982.19</v>
      </c>
      <c r="H71" s="45">
        <v>21.37</v>
      </c>
      <c r="I71" s="45">
        <v>126.54</v>
      </c>
      <c r="J71" s="45">
        <v>128.68</v>
      </c>
      <c r="K71" s="45">
        <v>57.3</v>
      </c>
      <c r="L71" s="45">
        <v>93302.44</v>
      </c>
      <c r="M71" s="45">
        <v>0.104</v>
      </c>
      <c r="N71" s="45">
        <v>146.77000000000001</v>
      </c>
      <c r="O71" s="45" t="s">
        <v>203</v>
      </c>
      <c r="P71" s="34">
        <v>56</v>
      </c>
      <c r="Q71" s="34">
        <v>8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</row>
    <row r="72" spans="1:23" s="45" customFormat="1">
      <c r="A72" s="45">
        <v>1</v>
      </c>
      <c r="B72" s="45">
        <v>138</v>
      </c>
      <c r="C72" s="45" t="s">
        <v>565</v>
      </c>
      <c r="D72" s="45" t="s">
        <v>795</v>
      </c>
      <c r="E72" s="45">
        <v>1832.52</v>
      </c>
      <c r="F72" s="45">
        <v>1271.67</v>
      </c>
      <c r="G72" s="45">
        <v>7017.54</v>
      </c>
      <c r="H72" s="45">
        <v>43.41</v>
      </c>
      <c r="I72" s="45">
        <v>17.3</v>
      </c>
      <c r="J72" s="45">
        <v>34.6</v>
      </c>
      <c r="K72" s="45">
        <v>23.71</v>
      </c>
      <c r="L72" s="45">
        <v>3531.6</v>
      </c>
      <c r="M72" s="45">
        <v>0.20499999999999999</v>
      </c>
      <c r="N72" s="45">
        <v>34.47</v>
      </c>
      <c r="O72" s="45" t="s">
        <v>203</v>
      </c>
      <c r="P72" s="34">
        <v>56</v>
      </c>
      <c r="Q72" s="34">
        <v>8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</row>
    <row r="73" spans="1:23" s="45" customFormat="1">
      <c r="A73" s="45">
        <v>1</v>
      </c>
      <c r="B73" s="45">
        <v>140</v>
      </c>
      <c r="C73" s="45" t="s">
        <v>565</v>
      </c>
      <c r="D73" s="45" t="s">
        <v>796</v>
      </c>
      <c r="E73" s="45">
        <v>418.27</v>
      </c>
      <c r="F73" s="45">
        <v>1241.0899999999999</v>
      </c>
      <c r="G73" s="45">
        <v>7088.34</v>
      </c>
      <c r="H73" s="45">
        <v>41.12</v>
      </c>
      <c r="I73" s="45">
        <v>9.73</v>
      </c>
      <c r="J73" s="45">
        <v>12.98</v>
      </c>
      <c r="K73" s="45">
        <v>19.760000000000002</v>
      </c>
      <c r="L73" s="45">
        <v>853.33</v>
      </c>
      <c r="M73" s="45">
        <v>0.317</v>
      </c>
      <c r="N73" s="45">
        <v>14.44</v>
      </c>
      <c r="O73" s="45" t="s">
        <v>203</v>
      </c>
      <c r="P73" s="34">
        <v>56</v>
      </c>
      <c r="Q73" s="34">
        <v>8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</row>
    <row r="74" spans="1:23" s="45" customFormat="1">
      <c r="A74" s="45">
        <v>1</v>
      </c>
      <c r="B74" s="45">
        <v>142</v>
      </c>
      <c r="C74" s="45" t="s">
        <v>565</v>
      </c>
      <c r="D74" s="45" t="s">
        <v>797</v>
      </c>
      <c r="E74" s="45">
        <v>17754.46</v>
      </c>
      <c r="F74" s="45">
        <v>1431.92</v>
      </c>
      <c r="G74" s="45">
        <v>7104.81</v>
      </c>
      <c r="H74" s="45">
        <v>37.14</v>
      </c>
      <c r="I74" s="45">
        <v>63.81</v>
      </c>
      <c r="J74" s="45">
        <v>50.82</v>
      </c>
      <c r="K74" s="45">
        <v>45.45</v>
      </c>
      <c r="L74" s="45">
        <v>21532.19</v>
      </c>
      <c r="M74" s="45">
        <v>0.153</v>
      </c>
      <c r="N74" s="45">
        <v>62.74</v>
      </c>
      <c r="O74" s="45" t="s">
        <v>203</v>
      </c>
      <c r="P74" s="34">
        <v>56</v>
      </c>
      <c r="Q74" s="34">
        <v>8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</row>
    <row r="75" spans="1:23" s="45" customFormat="1">
      <c r="A75" s="45">
        <v>1</v>
      </c>
      <c r="B75" s="45">
        <v>144</v>
      </c>
      <c r="C75" s="45" t="s">
        <v>565</v>
      </c>
      <c r="D75" s="45" t="s">
        <v>798</v>
      </c>
      <c r="E75" s="45">
        <v>18919.14</v>
      </c>
      <c r="F75" s="45">
        <v>1405.82</v>
      </c>
      <c r="G75" s="45">
        <v>7169.36</v>
      </c>
      <c r="H75" s="45">
        <v>34.950000000000003</v>
      </c>
      <c r="I75" s="45">
        <v>61.65</v>
      </c>
      <c r="J75" s="45">
        <v>59.47</v>
      </c>
      <c r="K75" s="45">
        <v>53.35</v>
      </c>
      <c r="L75" s="45">
        <v>20231.43</v>
      </c>
      <c r="M75" s="45">
        <v>0.17</v>
      </c>
      <c r="N75" s="45">
        <v>65.900000000000006</v>
      </c>
      <c r="O75" s="45" t="s">
        <v>203</v>
      </c>
      <c r="P75" s="34">
        <v>56</v>
      </c>
      <c r="Q75" s="34">
        <v>8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</row>
    <row r="76" spans="1:23" s="45" customFormat="1">
      <c r="A76" s="45">
        <v>1</v>
      </c>
      <c r="B76" s="45">
        <v>146</v>
      </c>
      <c r="C76" s="45" t="s">
        <v>565</v>
      </c>
      <c r="D76" s="45" t="s">
        <v>799</v>
      </c>
      <c r="E76" s="45">
        <v>3221.36</v>
      </c>
      <c r="F76" s="45">
        <v>1194</v>
      </c>
      <c r="G76" s="45">
        <v>6965.41</v>
      </c>
      <c r="H76" s="45">
        <v>44.49</v>
      </c>
      <c r="I76" s="45">
        <v>29.2</v>
      </c>
      <c r="J76" s="45">
        <v>27.03</v>
      </c>
      <c r="K76" s="45">
        <v>31.62</v>
      </c>
      <c r="L76" s="45">
        <v>4548.22</v>
      </c>
      <c r="M76" s="45">
        <v>0.23200000000000001</v>
      </c>
      <c r="N76" s="45">
        <v>28.14</v>
      </c>
      <c r="O76" s="45" t="s">
        <v>203</v>
      </c>
      <c r="P76" s="34">
        <v>56</v>
      </c>
      <c r="Q76" s="34">
        <v>8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</row>
    <row r="77" spans="1:23" s="45" customFormat="1">
      <c r="A77" s="45">
        <v>1</v>
      </c>
      <c r="B77" s="45">
        <v>148</v>
      </c>
      <c r="C77" s="45" t="s">
        <v>565</v>
      </c>
      <c r="D77" s="45" t="s">
        <v>800</v>
      </c>
      <c r="E77" s="45">
        <v>1987.35</v>
      </c>
      <c r="F77" s="45">
        <v>1023.05</v>
      </c>
      <c r="G77" s="45">
        <v>7039.44</v>
      </c>
      <c r="H77" s="45">
        <v>44.16</v>
      </c>
      <c r="I77" s="45">
        <v>24.87</v>
      </c>
      <c r="J77" s="45">
        <v>21.63</v>
      </c>
      <c r="K77" s="45">
        <v>27.66</v>
      </c>
      <c r="L77" s="45">
        <v>3232.02</v>
      </c>
      <c r="M77" s="45">
        <v>0.23699999999999999</v>
      </c>
      <c r="N77" s="45">
        <v>27.37</v>
      </c>
      <c r="O77" s="45" t="s">
        <v>203</v>
      </c>
      <c r="P77" s="34">
        <v>56</v>
      </c>
      <c r="Q77" s="34">
        <v>8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</row>
    <row r="78" spans="1:23" s="45" customFormat="1">
      <c r="A78" s="45">
        <v>1</v>
      </c>
      <c r="B78" s="45">
        <v>150</v>
      </c>
      <c r="C78" s="45" t="s">
        <v>565</v>
      </c>
      <c r="D78" s="45" t="s">
        <v>801</v>
      </c>
      <c r="E78" s="45">
        <v>33551.61</v>
      </c>
      <c r="F78" s="45">
        <v>1229.25</v>
      </c>
      <c r="G78" s="45">
        <v>7033.53</v>
      </c>
      <c r="H78" s="45">
        <v>26.25</v>
      </c>
      <c r="I78" s="45">
        <v>114.64</v>
      </c>
      <c r="J78" s="45">
        <v>68.12</v>
      </c>
      <c r="K78" s="45">
        <v>59.28</v>
      </c>
      <c r="L78" s="45">
        <v>37126.35</v>
      </c>
      <c r="M78" s="45">
        <v>0.13600000000000001</v>
      </c>
      <c r="N78" s="45">
        <v>122.91</v>
      </c>
      <c r="O78" s="45" t="s">
        <v>203</v>
      </c>
      <c r="P78" s="34">
        <v>56</v>
      </c>
      <c r="Q78" s="34">
        <v>8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</row>
    <row r="79" spans="1:23" s="46" customFormat="1" ht="17" thickBot="1">
      <c r="A79" s="46">
        <v>1</v>
      </c>
      <c r="B79" s="46">
        <v>152</v>
      </c>
      <c r="C79" s="46" t="s">
        <v>565</v>
      </c>
      <c r="D79" s="46" t="s">
        <v>802</v>
      </c>
      <c r="E79" s="46">
        <v>198.74</v>
      </c>
      <c r="F79" s="46">
        <v>1238.95</v>
      </c>
      <c r="G79" s="46">
        <v>6955.18</v>
      </c>
      <c r="H79" s="46">
        <v>98.8</v>
      </c>
      <c r="I79" s="46">
        <v>88.68</v>
      </c>
      <c r="J79" s="46">
        <v>2.16</v>
      </c>
      <c r="K79" s="46">
        <v>1.98</v>
      </c>
      <c r="L79" s="46">
        <v>491.37</v>
      </c>
      <c r="M79" s="46">
        <v>0.33500000000000002</v>
      </c>
      <c r="N79" s="46">
        <v>87.6</v>
      </c>
      <c r="O79" s="46" t="s">
        <v>203</v>
      </c>
      <c r="P79" s="31">
        <v>56</v>
      </c>
      <c r="Q79" s="31">
        <v>8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</row>
    <row r="80" spans="1:23" s="45" customFormat="1">
      <c r="A80" s="45">
        <v>2</v>
      </c>
      <c r="B80" s="45">
        <v>2</v>
      </c>
      <c r="C80" s="45" t="s">
        <v>565</v>
      </c>
      <c r="D80" s="45" t="s">
        <v>260</v>
      </c>
      <c r="E80" s="45">
        <v>122.48</v>
      </c>
      <c r="F80" s="45">
        <v>1367.54</v>
      </c>
      <c r="G80" s="45">
        <v>5777.7</v>
      </c>
      <c r="H80" s="45">
        <v>2.2400000000000002</v>
      </c>
      <c r="I80" s="45">
        <v>7.57</v>
      </c>
      <c r="J80" s="45">
        <v>7.57</v>
      </c>
      <c r="K80" s="45">
        <v>9.8800000000000008</v>
      </c>
      <c r="L80" s="45">
        <v>218.8</v>
      </c>
      <c r="M80" s="45">
        <v>0.54500000000000004</v>
      </c>
      <c r="N80" s="45">
        <v>7.2</v>
      </c>
      <c r="O80" s="45" t="s">
        <v>203</v>
      </c>
      <c r="P80" s="37">
        <v>56</v>
      </c>
      <c r="Q80" s="37">
        <v>8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</row>
    <row r="81" spans="1:23" s="34" customFormat="1">
      <c r="A81" s="34">
        <v>2</v>
      </c>
      <c r="B81" s="34">
        <v>4</v>
      </c>
      <c r="C81" s="34" t="s">
        <v>565</v>
      </c>
      <c r="D81" s="34" t="s">
        <v>261</v>
      </c>
      <c r="E81" s="34">
        <v>617</v>
      </c>
      <c r="F81" s="34">
        <v>1161.6199999999999</v>
      </c>
      <c r="G81" s="34">
        <v>5907.74</v>
      </c>
      <c r="H81" s="34">
        <v>6.48</v>
      </c>
      <c r="I81" s="34">
        <v>11.9</v>
      </c>
      <c r="J81" s="34">
        <v>10.81</v>
      </c>
      <c r="K81" s="34">
        <v>19.760000000000002</v>
      </c>
      <c r="L81" s="34">
        <v>702.69</v>
      </c>
      <c r="M81" s="34">
        <v>0.499</v>
      </c>
      <c r="N81" s="34">
        <v>14.08</v>
      </c>
      <c r="O81" s="34" t="s">
        <v>263</v>
      </c>
      <c r="P81" s="34">
        <v>56</v>
      </c>
      <c r="Q81" s="34">
        <v>8</v>
      </c>
      <c r="R81" s="34">
        <v>1</v>
      </c>
      <c r="S81" s="45">
        <v>2479.5700000000002</v>
      </c>
      <c r="T81" s="45">
        <v>1166.1400000000001</v>
      </c>
      <c r="U81" s="45">
        <v>5904.83</v>
      </c>
      <c r="V81" s="45">
        <v>13.36</v>
      </c>
      <c r="W81" s="45">
        <v>3693.81</v>
      </c>
    </row>
    <row r="82" spans="1:23" s="45" customFormat="1">
      <c r="A82" s="45">
        <v>2</v>
      </c>
      <c r="B82" s="45">
        <v>6</v>
      </c>
      <c r="C82" s="45" t="s">
        <v>565</v>
      </c>
      <c r="D82" s="45" t="s">
        <v>262</v>
      </c>
      <c r="E82" s="45">
        <v>73.95</v>
      </c>
      <c r="F82" s="45">
        <v>1338</v>
      </c>
      <c r="G82" s="45">
        <v>5765.8</v>
      </c>
      <c r="H82" s="45">
        <v>5.13</v>
      </c>
      <c r="I82" s="45">
        <v>6.49</v>
      </c>
      <c r="J82" s="45">
        <v>4.33</v>
      </c>
      <c r="K82" s="45">
        <v>13.83</v>
      </c>
      <c r="L82" s="45">
        <v>168.17</v>
      </c>
      <c r="M82" s="45">
        <v>0.50700000000000001</v>
      </c>
      <c r="N82" s="45">
        <v>8.65</v>
      </c>
      <c r="O82" s="45" t="s">
        <v>203</v>
      </c>
      <c r="P82" s="34">
        <v>56</v>
      </c>
      <c r="Q82" s="34">
        <v>8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</row>
    <row r="83" spans="1:23" s="45" customFormat="1">
      <c r="A83" s="45">
        <v>2</v>
      </c>
      <c r="B83" s="45">
        <v>8</v>
      </c>
      <c r="C83" s="45" t="s">
        <v>565</v>
      </c>
      <c r="D83" s="45" t="s">
        <v>264</v>
      </c>
      <c r="E83" s="45">
        <v>73.95</v>
      </c>
      <c r="F83" s="45">
        <v>1340.3</v>
      </c>
      <c r="G83" s="45">
        <v>5765.15</v>
      </c>
      <c r="H83" s="45">
        <v>12.41</v>
      </c>
      <c r="I83" s="45">
        <v>5.41</v>
      </c>
      <c r="J83" s="45">
        <v>6.49</v>
      </c>
      <c r="K83" s="45">
        <v>11.86</v>
      </c>
      <c r="L83" s="45">
        <v>166.76</v>
      </c>
      <c r="M83" s="45">
        <v>0.51100000000000001</v>
      </c>
      <c r="N83" s="45">
        <v>7.2</v>
      </c>
      <c r="O83" s="45" t="s">
        <v>203</v>
      </c>
      <c r="P83" s="34">
        <v>56</v>
      </c>
      <c r="Q83" s="34">
        <v>8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</row>
    <row r="84" spans="1:23" s="45" customFormat="1">
      <c r="A84" s="45">
        <v>2</v>
      </c>
      <c r="B84" s="45">
        <v>10</v>
      </c>
      <c r="C84" s="45" t="s">
        <v>565</v>
      </c>
      <c r="D84" s="45" t="s">
        <v>265</v>
      </c>
      <c r="E84" s="45">
        <v>76.260000000000005</v>
      </c>
      <c r="F84" s="45">
        <v>1249.5999999999999</v>
      </c>
      <c r="G84" s="45">
        <v>5849.84</v>
      </c>
      <c r="H84" s="45">
        <v>20.54</v>
      </c>
      <c r="I84" s="45">
        <v>5.41</v>
      </c>
      <c r="J84" s="45">
        <v>7.57</v>
      </c>
      <c r="K84" s="45">
        <v>11.86</v>
      </c>
      <c r="L84" s="45">
        <v>160.62</v>
      </c>
      <c r="M84" s="45">
        <v>0.54100000000000004</v>
      </c>
      <c r="N84" s="45">
        <v>9.3699999999999992</v>
      </c>
      <c r="O84" s="45" t="s">
        <v>203</v>
      </c>
      <c r="P84" s="34">
        <v>56</v>
      </c>
      <c r="Q84" s="34">
        <v>8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</row>
    <row r="85" spans="1:23" s="45" customFormat="1">
      <c r="A85" s="45">
        <v>2</v>
      </c>
      <c r="B85" s="45">
        <v>12</v>
      </c>
      <c r="C85" s="45" t="s">
        <v>565</v>
      </c>
      <c r="D85" s="45" t="s">
        <v>266</v>
      </c>
      <c r="E85" s="45">
        <v>5696.31</v>
      </c>
      <c r="F85" s="45">
        <v>1355.42</v>
      </c>
      <c r="G85" s="45">
        <v>5804.42</v>
      </c>
      <c r="H85" s="45">
        <v>8.44</v>
      </c>
      <c r="I85" s="45">
        <v>32.450000000000003</v>
      </c>
      <c r="J85" s="45">
        <v>75.69</v>
      </c>
      <c r="K85" s="45">
        <v>25.69</v>
      </c>
      <c r="L85" s="45">
        <v>6997.44</v>
      </c>
      <c r="M85" s="45">
        <v>0.22</v>
      </c>
      <c r="N85" s="45">
        <v>75.95</v>
      </c>
      <c r="O85" s="45" t="s">
        <v>203</v>
      </c>
      <c r="P85" s="34">
        <v>56</v>
      </c>
      <c r="Q85" s="34">
        <v>8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</row>
    <row r="86" spans="1:23" s="45" customFormat="1">
      <c r="A86" s="45">
        <v>2</v>
      </c>
      <c r="B86" s="45">
        <v>14</v>
      </c>
      <c r="C86" s="45" t="s">
        <v>565</v>
      </c>
      <c r="D86" s="45" t="s">
        <v>267</v>
      </c>
      <c r="E86" s="45">
        <v>117.85</v>
      </c>
      <c r="F86" s="45">
        <v>1256.1600000000001</v>
      </c>
      <c r="G86" s="45">
        <v>5856.41</v>
      </c>
      <c r="H86" s="45">
        <v>22.08</v>
      </c>
      <c r="I86" s="45">
        <v>4.33</v>
      </c>
      <c r="J86" s="45">
        <v>8.65</v>
      </c>
      <c r="K86" s="45">
        <v>19.760000000000002</v>
      </c>
      <c r="L86" s="45">
        <v>252.76</v>
      </c>
      <c r="M86" s="45">
        <v>0.46</v>
      </c>
      <c r="N86" s="45">
        <v>17.82</v>
      </c>
      <c r="O86" s="45" t="s">
        <v>203</v>
      </c>
      <c r="P86" s="34">
        <v>56</v>
      </c>
      <c r="Q86" s="34">
        <v>8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</row>
    <row r="87" spans="1:23" s="45" customFormat="1">
      <c r="A87" s="45">
        <v>2</v>
      </c>
      <c r="B87" s="45">
        <v>16</v>
      </c>
      <c r="C87" s="45" t="s">
        <v>565</v>
      </c>
      <c r="D87" s="45" t="s">
        <v>273</v>
      </c>
      <c r="E87" s="45">
        <v>619.30999999999995</v>
      </c>
      <c r="F87" s="45">
        <v>1264.82</v>
      </c>
      <c r="G87" s="45">
        <v>5861.57</v>
      </c>
      <c r="H87" s="45">
        <v>15.51</v>
      </c>
      <c r="I87" s="45">
        <v>11.9</v>
      </c>
      <c r="J87" s="45">
        <v>12.98</v>
      </c>
      <c r="K87" s="45">
        <v>23.71</v>
      </c>
      <c r="L87" s="45">
        <v>1082.27</v>
      </c>
      <c r="M87" s="45">
        <v>0.32500000000000001</v>
      </c>
      <c r="N87" s="45">
        <v>17.559999999999999</v>
      </c>
      <c r="O87" s="45" t="s">
        <v>203</v>
      </c>
      <c r="P87" s="34">
        <v>56</v>
      </c>
      <c r="Q87" s="34">
        <v>8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</row>
    <row r="88" spans="1:23" s="45" customFormat="1">
      <c r="A88" s="45">
        <v>2</v>
      </c>
      <c r="B88" s="45">
        <v>18</v>
      </c>
      <c r="C88" s="45" t="s">
        <v>565</v>
      </c>
      <c r="D88" s="45" t="s">
        <v>268</v>
      </c>
      <c r="E88" s="45">
        <v>2220.75</v>
      </c>
      <c r="F88" s="45">
        <v>1331.99</v>
      </c>
      <c r="G88" s="45">
        <v>5852.58</v>
      </c>
      <c r="H88" s="45">
        <v>13.97</v>
      </c>
      <c r="I88" s="45">
        <v>20.55</v>
      </c>
      <c r="J88" s="45">
        <v>23.79</v>
      </c>
      <c r="K88" s="45">
        <v>33.590000000000003</v>
      </c>
      <c r="L88" s="45">
        <v>2933.26</v>
      </c>
      <c r="M88" s="45">
        <v>0.28100000000000003</v>
      </c>
      <c r="N88" s="45">
        <v>35.53</v>
      </c>
      <c r="O88" s="45" t="s">
        <v>203</v>
      </c>
      <c r="P88" s="34">
        <v>56</v>
      </c>
      <c r="Q88" s="34">
        <v>8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</row>
    <row r="89" spans="1:23" s="45" customFormat="1">
      <c r="A89" s="45">
        <v>2</v>
      </c>
      <c r="B89" s="45">
        <v>20</v>
      </c>
      <c r="C89" s="45" t="s">
        <v>565</v>
      </c>
      <c r="D89" s="45" t="s">
        <v>269</v>
      </c>
      <c r="E89" s="45">
        <v>92.44</v>
      </c>
      <c r="F89" s="45">
        <v>1318.98</v>
      </c>
      <c r="G89" s="45">
        <v>5848.95</v>
      </c>
      <c r="H89" s="45">
        <v>35.81</v>
      </c>
      <c r="I89" s="45">
        <v>7.57</v>
      </c>
      <c r="J89" s="45">
        <v>7.57</v>
      </c>
      <c r="K89" s="45">
        <v>11.86</v>
      </c>
      <c r="L89" s="45">
        <v>217.16</v>
      </c>
      <c r="M89" s="45">
        <v>0.45500000000000002</v>
      </c>
      <c r="N89" s="45">
        <v>7.12</v>
      </c>
      <c r="O89" s="45" t="s">
        <v>203</v>
      </c>
      <c r="P89" s="34">
        <v>56</v>
      </c>
      <c r="Q89" s="34">
        <v>8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</row>
    <row r="90" spans="1:23" s="45" customFormat="1">
      <c r="A90" s="45">
        <v>2</v>
      </c>
      <c r="B90" s="45">
        <v>22</v>
      </c>
      <c r="C90" s="45" t="s">
        <v>565</v>
      </c>
      <c r="D90" s="45" t="s">
        <v>270</v>
      </c>
      <c r="E90" s="45">
        <v>103.99</v>
      </c>
      <c r="F90" s="45">
        <v>1298.92</v>
      </c>
      <c r="G90" s="45">
        <v>5889.77</v>
      </c>
      <c r="H90" s="45">
        <v>43.03</v>
      </c>
      <c r="I90" s="45">
        <v>5.41</v>
      </c>
      <c r="J90" s="45">
        <v>8.65</v>
      </c>
      <c r="K90" s="45">
        <v>15.81</v>
      </c>
      <c r="L90" s="45">
        <v>241.34</v>
      </c>
      <c r="M90" s="45">
        <v>0.443</v>
      </c>
      <c r="N90" s="45">
        <v>14.65</v>
      </c>
      <c r="O90" s="45" t="s">
        <v>203</v>
      </c>
      <c r="P90" s="34">
        <v>56</v>
      </c>
      <c r="Q90" s="34">
        <v>8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</row>
    <row r="91" spans="1:23" s="45" customFormat="1">
      <c r="A91" s="45">
        <v>2</v>
      </c>
      <c r="B91" s="45">
        <v>24</v>
      </c>
      <c r="C91" s="45" t="s">
        <v>565</v>
      </c>
      <c r="D91" s="45" t="s">
        <v>271</v>
      </c>
      <c r="E91" s="45">
        <v>150.21</v>
      </c>
      <c r="F91" s="45">
        <v>1318.74</v>
      </c>
      <c r="G91" s="45">
        <v>5843.92</v>
      </c>
      <c r="H91" s="45">
        <v>39.92</v>
      </c>
      <c r="I91" s="45">
        <v>8.65</v>
      </c>
      <c r="J91" s="45">
        <v>6.49</v>
      </c>
      <c r="K91" s="45">
        <v>17.78</v>
      </c>
      <c r="L91" s="45">
        <v>348.63</v>
      </c>
      <c r="M91" s="45">
        <v>0.39200000000000002</v>
      </c>
      <c r="N91" s="45">
        <v>15.12</v>
      </c>
      <c r="O91" s="45" t="s">
        <v>203</v>
      </c>
      <c r="P91" s="34">
        <v>56</v>
      </c>
      <c r="Q91" s="34">
        <v>8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</row>
    <row r="92" spans="1:23" s="45" customFormat="1">
      <c r="A92" s="45">
        <v>2</v>
      </c>
      <c r="B92" s="45">
        <v>26</v>
      </c>
      <c r="C92" s="45" t="s">
        <v>565</v>
      </c>
      <c r="D92" s="45" t="s">
        <v>272</v>
      </c>
      <c r="E92" s="45">
        <v>346.63</v>
      </c>
      <c r="F92" s="45">
        <v>1301.8399999999999</v>
      </c>
      <c r="G92" s="45">
        <v>5879.21</v>
      </c>
      <c r="H92" s="45">
        <v>36.619999999999997</v>
      </c>
      <c r="I92" s="45">
        <v>8.65</v>
      </c>
      <c r="J92" s="45">
        <v>12.98</v>
      </c>
      <c r="K92" s="45">
        <v>17.78</v>
      </c>
      <c r="L92" s="45">
        <v>715.94</v>
      </c>
      <c r="M92" s="45">
        <v>0.33300000000000002</v>
      </c>
      <c r="N92" s="45">
        <v>13.98</v>
      </c>
      <c r="O92" s="45" t="s">
        <v>203</v>
      </c>
      <c r="P92" s="34">
        <v>56</v>
      </c>
      <c r="Q92" s="34">
        <v>8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</row>
    <row r="93" spans="1:23" s="46" customFormat="1" ht="17" thickBot="1">
      <c r="A93" s="46">
        <v>2</v>
      </c>
      <c r="B93" s="46">
        <v>28</v>
      </c>
      <c r="C93" s="46" t="s">
        <v>565</v>
      </c>
      <c r="D93" s="46" t="s">
        <v>440</v>
      </c>
      <c r="E93" s="46">
        <v>22323.06</v>
      </c>
      <c r="F93" s="46">
        <v>1276.54</v>
      </c>
      <c r="G93" s="46">
        <v>5850.27</v>
      </c>
      <c r="H93" s="46">
        <v>31.39</v>
      </c>
      <c r="I93" s="46">
        <v>44.34</v>
      </c>
      <c r="J93" s="46">
        <v>102.73</v>
      </c>
      <c r="K93" s="46">
        <v>59.28</v>
      </c>
      <c r="L93" s="46">
        <v>24175.48</v>
      </c>
      <c r="M93" s="46">
        <v>0.159</v>
      </c>
      <c r="N93" s="46">
        <v>108.81</v>
      </c>
      <c r="O93" s="46" t="s">
        <v>256</v>
      </c>
      <c r="P93" s="31">
        <v>56</v>
      </c>
      <c r="Q93" s="31">
        <v>8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</row>
    <row r="94" spans="1:23" s="34" customFormat="1">
      <c r="A94" s="37">
        <v>3</v>
      </c>
      <c r="B94" s="34">
        <v>2</v>
      </c>
      <c r="C94" s="34" t="s">
        <v>565</v>
      </c>
      <c r="D94" s="34" t="s">
        <v>260</v>
      </c>
      <c r="E94" s="34">
        <v>277.31</v>
      </c>
      <c r="F94" s="34">
        <v>2547.4</v>
      </c>
      <c r="G94" s="34">
        <v>3659.49</v>
      </c>
      <c r="H94" s="34">
        <v>27.93</v>
      </c>
      <c r="I94" s="34">
        <v>7.57</v>
      </c>
      <c r="J94" s="34">
        <v>15.14</v>
      </c>
      <c r="K94" s="34">
        <v>11.86</v>
      </c>
      <c r="L94" s="34">
        <v>568.11</v>
      </c>
      <c r="M94" s="34">
        <v>0.36199999999999999</v>
      </c>
      <c r="N94" s="34">
        <v>14.96</v>
      </c>
      <c r="O94" s="34" t="s">
        <v>263</v>
      </c>
      <c r="P94" s="37">
        <v>56</v>
      </c>
      <c r="Q94" s="37">
        <v>8</v>
      </c>
      <c r="R94" s="34">
        <v>2</v>
      </c>
      <c r="S94" s="45">
        <v>15182.45</v>
      </c>
      <c r="T94" s="45">
        <v>2549.9</v>
      </c>
      <c r="U94" s="45">
        <v>3644.4</v>
      </c>
      <c r="V94" s="45">
        <v>28.92</v>
      </c>
      <c r="W94" s="45">
        <v>21692.14</v>
      </c>
    </row>
    <row r="95" spans="1:23" s="45" customFormat="1">
      <c r="A95" s="45">
        <v>3</v>
      </c>
      <c r="B95" s="45">
        <v>4</v>
      </c>
      <c r="C95" s="45" t="s">
        <v>565</v>
      </c>
      <c r="D95" s="45" t="s">
        <v>261</v>
      </c>
      <c r="E95" s="45">
        <v>122.48</v>
      </c>
      <c r="F95" s="45">
        <v>2370.63</v>
      </c>
      <c r="G95" s="45">
        <v>3452.34</v>
      </c>
      <c r="H95" s="45">
        <v>48.36</v>
      </c>
      <c r="I95" s="45">
        <v>7.57</v>
      </c>
      <c r="J95" s="45">
        <v>6.49</v>
      </c>
      <c r="K95" s="45">
        <v>11.86</v>
      </c>
      <c r="L95" s="45">
        <v>211.81</v>
      </c>
      <c r="M95" s="45">
        <v>0.56299999999999994</v>
      </c>
      <c r="N95" s="45">
        <v>7.25</v>
      </c>
      <c r="O95" s="45" t="s">
        <v>203</v>
      </c>
      <c r="P95" s="34">
        <v>56</v>
      </c>
      <c r="Q95" s="34">
        <v>8</v>
      </c>
      <c r="R95" s="34">
        <v>0</v>
      </c>
      <c r="S95" s="34">
        <v>0</v>
      </c>
      <c r="T95" s="34">
        <v>0</v>
      </c>
      <c r="U95" s="34">
        <v>0</v>
      </c>
      <c r="V95" s="34">
        <v>0</v>
      </c>
      <c r="W95" s="34">
        <v>0</v>
      </c>
    </row>
    <row r="96" spans="1:23" s="45" customFormat="1">
      <c r="A96" s="45">
        <v>3</v>
      </c>
      <c r="B96" s="45">
        <v>6</v>
      </c>
      <c r="C96" s="45" t="s">
        <v>565</v>
      </c>
      <c r="D96" s="45" t="s">
        <v>262</v>
      </c>
      <c r="E96" s="45">
        <v>173.32</v>
      </c>
      <c r="F96" s="45">
        <v>2601.09</v>
      </c>
      <c r="G96" s="45">
        <v>3581.72</v>
      </c>
      <c r="H96" s="45">
        <v>52.69</v>
      </c>
      <c r="I96" s="45">
        <v>10.82</v>
      </c>
      <c r="J96" s="45">
        <v>7.57</v>
      </c>
      <c r="K96" s="45">
        <v>13.83</v>
      </c>
      <c r="L96" s="45">
        <v>381.16</v>
      </c>
      <c r="M96" s="45">
        <v>0.39400000000000002</v>
      </c>
      <c r="N96" s="45">
        <v>11.4</v>
      </c>
      <c r="O96" s="45" t="s">
        <v>256</v>
      </c>
      <c r="P96" s="34">
        <v>56</v>
      </c>
      <c r="Q96" s="34">
        <v>8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</row>
    <row r="97" spans="1:23" s="45" customFormat="1">
      <c r="A97" s="45">
        <v>3</v>
      </c>
      <c r="B97" s="45">
        <v>8</v>
      </c>
      <c r="C97" s="45" t="s">
        <v>565</v>
      </c>
      <c r="D97" s="45" t="s">
        <v>264</v>
      </c>
      <c r="E97" s="45">
        <v>94.75</v>
      </c>
      <c r="F97" s="45">
        <v>2544.85</v>
      </c>
      <c r="G97" s="45">
        <v>3541.76</v>
      </c>
      <c r="H97" s="45">
        <v>48.63</v>
      </c>
      <c r="I97" s="45">
        <v>5.41</v>
      </c>
      <c r="J97" s="45">
        <v>7.57</v>
      </c>
      <c r="K97" s="45">
        <v>11.86</v>
      </c>
      <c r="L97" s="45">
        <v>179.67</v>
      </c>
      <c r="M97" s="45">
        <v>0.55900000000000005</v>
      </c>
      <c r="N97" s="45">
        <v>9.3699999999999992</v>
      </c>
      <c r="O97" s="45" t="s">
        <v>256</v>
      </c>
      <c r="P97" s="34">
        <v>56</v>
      </c>
      <c r="Q97" s="34">
        <v>8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</row>
    <row r="98" spans="1:23" s="45" customFormat="1">
      <c r="A98" s="45">
        <v>3</v>
      </c>
      <c r="B98" s="45">
        <v>10</v>
      </c>
      <c r="C98" s="45" t="s">
        <v>565</v>
      </c>
      <c r="D98" s="45" t="s">
        <v>265</v>
      </c>
      <c r="E98" s="45">
        <v>168.69</v>
      </c>
      <c r="F98" s="45">
        <v>2522.56</v>
      </c>
      <c r="G98" s="45">
        <v>3644.15</v>
      </c>
      <c r="H98" s="45">
        <v>45.26</v>
      </c>
      <c r="I98" s="45">
        <v>6.49</v>
      </c>
      <c r="J98" s="45">
        <v>5.41</v>
      </c>
      <c r="K98" s="45">
        <v>17.78</v>
      </c>
      <c r="L98" s="45">
        <v>297.7</v>
      </c>
      <c r="M98" s="45">
        <v>0.496</v>
      </c>
      <c r="N98" s="45">
        <v>15.99</v>
      </c>
      <c r="O98" s="45" t="s">
        <v>203</v>
      </c>
      <c r="P98" s="34">
        <v>56</v>
      </c>
      <c r="Q98" s="34">
        <v>8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</row>
    <row r="99" spans="1:23" s="45" customFormat="1">
      <c r="A99" s="45">
        <v>3</v>
      </c>
      <c r="B99" s="45">
        <v>12</v>
      </c>
      <c r="C99" s="45" t="s">
        <v>565</v>
      </c>
      <c r="D99" s="45" t="s">
        <v>266</v>
      </c>
      <c r="E99" s="45">
        <v>80.88</v>
      </c>
      <c r="F99" s="45">
        <v>2415.66</v>
      </c>
      <c r="G99" s="45">
        <v>3642.7</v>
      </c>
      <c r="H99" s="45">
        <v>51.26</v>
      </c>
      <c r="I99" s="45">
        <v>6.49</v>
      </c>
      <c r="J99" s="45">
        <v>6.49</v>
      </c>
      <c r="K99" s="45">
        <v>9.8800000000000008</v>
      </c>
      <c r="L99" s="45">
        <v>183.23</v>
      </c>
      <c r="M99" s="45">
        <v>0.49399999999999999</v>
      </c>
      <c r="N99" s="45">
        <v>7.44</v>
      </c>
      <c r="O99" s="45" t="s">
        <v>203</v>
      </c>
      <c r="P99" s="34">
        <v>56</v>
      </c>
      <c r="Q99" s="34">
        <v>8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</row>
    <row r="100" spans="1:23" s="45" customFormat="1">
      <c r="A100" s="45">
        <v>3</v>
      </c>
      <c r="B100" s="45">
        <v>14</v>
      </c>
      <c r="C100" s="45" t="s">
        <v>565</v>
      </c>
      <c r="D100" s="45" t="s">
        <v>267</v>
      </c>
      <c r="E100" s="45">
        <v>1465.1</v>
      </c>
      <c r="F100" s="45">
        <v>2584.7600000000002</v>
      </c>
      <c r="G100" s="45">
        <v>3573.95</v>
      </c>
      <c r="H100" s="45">
        <v>53.79</v>
      </c>
      <c r="I100" s="45">
        <v>18.39</v>
      </c>
      <c r="J100" s="45">
        <v>17.3</v>
      </c>
      <c r="K100" s="45">
        <v>19.760000000000002</v>
      </c>
      <c r="L100" s="45">
        <v>2219.08</v>
      </c>
      <c r="M100" s="45">
        <v>0.28100000000000003</v>
      </c>
      <c r="N100" s="45">
        <v>21.15</v>
      </c>
      <c r="O100" s="45" t="s">
        <v>249</v>
      </c>
      <c r="P100" s="34">
        <v>56</v>
      </c>
      <c r="Q100" s="34">
        <v>8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</row>
    <row r="101" spans="1:23" s="46" customFormat="1" ht="17" thickBot="1">
      <c r="A101" s="46">
        <v>3</v>
      </c>
      <c r="B101" s="46">
        <v>16</v>
      </c>
      <c r="C101" s="46" t="s">
        <v>565</v>
      </c>
      <c r="D101" s="46" t="s">
        <v>273</v>
      </c>
      <c r="E101" s="46">
        <v>97.06</v>
      </c>
      <c r="F101" s="46">
        <v>2536.5300000000002</v>
      </c>
      <c r="G101" s="46">
        <v>3520.64</v>
      </c>
      <c r="H101" s="46">
        <v>78.62</v>
      </c>
      <c r="I101" s="46">
        <v>6.49</v>
      </c>
      <c r="J101" s="46">
        <v>6.49</v>
      </c>
      <c r="K101" s="46">
        <v>15.81</v>
      </c>
      <c r="L101" s="46">
        <v>219.8</v>
      </c>
      <c r="M101" s="46">
        <v>0.46500000000000002</v>
      </c>
      <c r="N101" s="46">
        <v>12.8</v>
      </c>
      <c r="O101" s="46" t="s">
        <v>256</v>
      </c>
      <c r="P101" s="31">
        <v>56</v>
      </c>
      <c r="Q101" s="31">
        <v>8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</row>
    <row r="102" spans="1:23" s="34" customFormat="1">
      <c r="A102" s="37">
        <v>4</v>
      </c>
      <c r="B102" s="34">
        <v>14</v>
      </c>
      <c r="C102" s="34" t="s">
        <v>565</v>
      </c>
      <c r="D102" s="34" t="s">
        <v>267</v>
      </c>
      <c r="E102" s="34">
        <v>168.69</v>
      </c>
      <c r="F102" s="34">
        <v>2194</v>
      </c>
      <c r="G102" s="34">
        <v>3012</v>
      </c>
      <c r="H102" s="34">
        <v>37.14</v>
      </c>
      <c r="I102" s="34">
        <v>5.41</v>
      </c>
      <c r="J102" s="34">
        <v>7.57</v>
      </c>
      <c r="K102" s="34">
        <v>13.83</v>
      </c>
      <c r="L102" s="34">
        <v>252.56</v>
      </c>
      <c r="M102" s="34">
        <v>0.58499999999999996</v>
      </c>
      <c r="N102" s="34">
        <v>8.0399999999999991</v>
      </c>
      <c r="O102" s="34" t="s">
        <v>263</v>
      </c>
      <c r="P102" s="37">
        <v>56</v>
      </c>
      <c r="Q102" s="37">
        <v>8</v>
      </c>
      <c r="R102" s="34">
        <v>3</v>
      </c>
      <c r="S102" s="45">
        <v>279777.73</v>
      </c>
      <c r="T102" s="45">
        <v>2123.4299999999998</v>
      </c>
      <c r="U102" s="45">
        <v>2984.94</v>
      </c>
      <c r="V102" s="45">
        <v>51.36</v>
      </c>
      <c r="W102" s="45">
        <v>235042.92</v>
      </c>
    </row>
    <row r="103" spans="1:23" s="45" customFormat="1">
      <c r="A103" s="45">
        <v>4</v>
      </c>
      <c r="B103" s="45">
        <v>24</v>
      </c>
      <c r="C103" s="45" t="s">
        <v>565</v>
      </c>
      <c r="D103" s="45" t="s">
        <v>271</v>
      </c>
      <c r="E103" s="45">
        <v>147.9</v>
      </c>
      <c r="F103" s="45">
        <v>1706.62</v>
      </c>
      <c r="G103" s="45">
        <v>3323.44</v>
      </c>
      <c r="H103" s="45">
        <v>36.770000000000003</v>
      </c>
      <c r="I103" s="45">
        <v>6.49</v>
      </c>
      <c r="J103" s="45">
        <v>5.41</v>
      </c>
      <c r="K103" s="45">
        <v>11.86</v>
      </c>
      <c r="L103" s="45">
        <v>220.77</v>
      </c>
      <c r="M103" s="45">
        <v>0.61299999999999999</v>
      </c>
      <c r="N103" s="45">
        <v>9.27</v>
      </c>
      <c r="O103" s="45" t="s">
        <v>203</v>
      </c>
      <c r="P103" s="34">
        <v>56</v>
      </c>
      <c r="Q103" s="34">
        <v>8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</row>
    <row r="104" spans="1:23" s="45" customFormat="1">
      <c r="A104" s="45">
        <v>4</v>
      </c>
      <c r="B104" s="45">
        <v>26</v>
      </c>
      <c r="C104" s="45" t="s">
        <v>565</v>
      </c>
      <c r="D104" s="45" t="s">
        <v>272</v>
      </c>
      <c r="E104" s="45">
        <v>1689.25</v>
      </c>
      <c r="F104" s="45">
        <v>1965.87</v>
      </c>
      <c r="G104" s="45">
        <v>2711.49</v>
      </c>
      <c r="H104" s="45">
        <v>42.9</v>
      </c>
      <c r="I104" s="45">
        <v>15.14</v>
      </c>
      <c r="J104" s="45">
        <v>19.46</v>
      </c>
      <c r="K104" s="45">
        <v>19.760000000000002</v>
      </c>
      <c r="L104" s="45">
        <v>1368.93</v>
      </c>
      <c r="M104" s="45">
        <v>0.501</v>
      </c>
      <c r="N104" s="45">
        <v>21.39</v>
      </c>
      <c r="O104" s="45" t="s">
        <v>256</v>
      </c>
      <c r="P104" s="34">
        <v>56</v>
      </c>
      <c r="Q104" s="34">
        <v>8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</row>
    <row r="105" spans="1:23" s="45" customFormat="1">
      <c r="A105" s="45">
        <v>4</v>
      </c>
      <c r="B105" s="45">
        <v>34</v>
      </c>
      <c r="C105" s="45" t="s">
        <v>565</v>
      </c>
      <c r="D105" s="45" t="s">
        <v>442</v>
      </c>
      <c r="E105" s="45">
        <v>177.94</v>
      </c>
      <c r="F105" s="45">
        <v>2029.49</v>
      </c>
      <c r="G105" s="45">
        <v>3367.08</v>
      </c>
      <c r="H105" s="45">
        <v>34.26</v>
      </c>
      <c r="I105" s="45">
        <v>7.57</v>
      </c>
      <c r="J105" s="45">
        <v>8.65</v>
      </c>
      <c r="K105" s="45">
        <v>11.86</v>
      </c>
      <c r="L105" s="45">
        <v>311.54000000000002</v>
      </c>
      <c r="M105" s="45">
        <v>0.49099999999999999</v>
      </c>
      <c r="N105" s="45">
        <v>9.68</v>
      </c>
      <c r="O105" s="45" t="s">
        <v>203</v>
      </c>
      <c r="P105" s="34">
        <v>56</v>
      </c>
      <c r="Q105" s="34">
        <v>8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</row>
    <row r="106" spans="1:23" s="45" customFormat="1">
      <c r="A106" s="45">
        <v>4</v>
      </c>
      <c r="B106" s="45">
        <v>36</v>
      </c>
      <c r="C106" s="45" t="s">
        <v>565</v>
      </c>
      <c r="D106" s="45" t="s">
        <v>474</v>
      </c>
      <c r="E106" s="45">
        <v>434.44</v>
      </c>
      <c r="F106" s="45">
        <v>2001.63</v>
      </c>
      <c r="G106" s="45">
        <v>2666.43</v>
      </c>
      <c r="H106" s="45">
        <v>42.18</v>
      </c>
      <c r="I106" s="45">
        <v>9.73</v>
      </c>
      <c r="J106" s="45">
        <v>9.73</v>
      </c>
      <c r="K106" s="45">
        <v>11.86</v>
      </c>
      <c r="L106" s="45">
        <v>461.38</v>
      </c>
      <c r="M106" s="45">
        <v>0.60099999999999998</v>
      </c>
      <c r="N106" s="45">
        <v>12.59</v>
      </c>
      <c r="O106" s="45" t="s">
        <v>256</v>
      </c>
      <c r="P106" s="34">
        <v>56</v>
      </c>
      <c r="Q106" s="34">
        <v>8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</row>
    <row r="107" spans="1:23" s="34" customFormat="1">
      <c r="A107" s="34">
        <v>4</v>
      </c>
      <c r="B107" s="34">
        <v>40</v>
      </c>
      <c r="C107" s="34" t="s">
        <v>565</v>
      </c>
      <c r="D107" s="34" t="s">
        <v>476</v>
      </c>
      <c r="E107" s="34">
        <v>244.95</v>
      </c>
      <c r="F107" s="34">
        <v>2104.71</v>
      </c>
      <c r="G107" s="34">
        <v>2975.66</v>
      </c>
      <c r="H107" s="34">
        <v>45.75</v>
      </c>
      <c r="I107" s="34">
        <v>9.73</v>
      </c>
      <c r="J107" s="34">
        <v>8.65</v>
      </c>
      <c r="K107" s="34">
        <v>17.78</v>
      </c>
      <c r="L107" s="34">
        <v>423.66</v>
      </c>
      <c r="M107" s="34">
        <v>0.44700000000000001</v>
      </c>
      <c r="N107" s="34">
        <v>12.21</v>
      </c>
      <c r="O107" s="34" t="s">
        <v>263</v>
      </c>
      <c r="P107" s="34">
        <v>56</v>
      </c>
      <c r="Q107" s="34">
        <v>8</v>
      </c>
      <c r="R107" s="34">
        <v>3</v>
      </c>
      <c r="S107" s="45">
        <v>279777.73</v>
      </c>
      <c r="T107" s="45">
        <v>2123.4299999999998</v>
      </c>
      <c r="U107" s="45">
        <v>2984.94</v>
      </c>
      <c r="V107" s="45">
        <v>51.36</v>
      </c>
      <c r="W107" s="45">
        <v>235042.92</v>
      </c>
    </row>
    <row r="108" spans="1:23" s="34" customFormat="1">
      <c r="A108" s="34">
        <v>4</v>
      </c>
      <c r="B108" s="34">
        <v>44</v>
      </c>
      <c r="C108" s="34" t="s">
        <v>565</v>
      </c>
      <c r="D108" s="34" t="s">
        <v>480</v>
      </c>
      <c r="E108" s="34">
        <v>191.8</v>
      </c>
      <c r="F108" s="34">
        <v>2166.29</v>
      </c>
      <c r="G108" s="34">
        <v>3012.54</v>
      </c>
      <c r="H108" s="34">
        <v>35.71</v>
      </c>
      <c r="I108" s="34">
        <v>14.06</v>
      </c>
      <c r="J108" s="34">
        <v>7.57</v>
      </c>
      <c r="K108" s="34">
        <v>9.8800000000000008</v>
      </c>
      <c r="L108" s="34">
        <v>331.24</v>
      </c>
      <c r="M108" s="34">
        <v>0.48599999999999999</v>
      </c>
      <c r="N108" s="34">
        <v>14.91</v>
      </c>
      <c r="O108" s="34" t="s">
        <v>263</v>
      </c>
      <c r="P108" s="34">
        <v>56</v>
      </c>
      <c r="Q108" s="34">
        <v>8</v>
      </c>
      <c r="R108" s="34">
        <v>3</v>
      </c>
      <c r="S108" s="45">
        <v>279777.73</v>
      </c>
      <c r="T108" s="45">
        <v>2123.4299999999998</v>
      </c>
      <c r="U108" s="45">
        <v>2984.94</v>
      </c>
      <c r="V108" s="45">
        <v>51.36</v>
      </c>
      <c r="W108" s="45">
        <v>235042.92</v>
      </c>
    </row>
    <row r="109" spans="1:23" s="45" customFormat="1">
      <c r="A109" s="45">
        <v>4</v>
      </c>
      <c r="B109" s="45">
        <v>46</v>
      </c>
      <c r="C109" s="45" t="s">
        <v>565</v>
      </c>
      <c r="D109" s="45" t="s">
        <v>481</v>
      </c>
      <c r="E109" s="45">
        <v>543.05999999999995</v>
      </c>
      <c r="F109" s="45">
        <v>1952.65</v>
      </c>
      <c r="G109" s="45">
        <v>2691.06</v>
      </c>
      <c r="H109" s="45">
        <v>40.96</v>
      </c>
      <c r="I109" s="45">
        <v>9.73</v>
      </c>
      <c r="J109" s="45">
        <v>15.14</v>
      </c>
      <c r="K109" s="45">
        <v>15.81</v>
      </c>
      <c r="L109" s="45">
        <v>629.07000000000005</v>
      </c>
      <c r="M109" s="45">
        <v>0.51200000000000001</v>
      </c>
      <c r="N109" s="45">
        <v>14.22</v>
      </c>
      <c r="O109" s="45" t="s">
        <v>256</v>
      </c>
      <c r="P109" s="34">
        <v>56</v>
      </c>
      <c r="Q109" s="34">
        <v>8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</row>
    <row r="110" spans="1:23" s="45" customFormat="1">
      <c r="A110" s="45">
        <v>4</v>
      </c>
      <c r="B110" s="45">
        <v>48</v>
      </c>
      <c r="C110" s="45" t="s">
        <v>565</v>
      </c>
      <c r="D110" s="45" t="s">
        <v>482</v>
      </c>
      <c r="E110" s="45">
        <v>76.260000000000005</v>
      </c>
      <c r="F110" s="45">
        <v>2025.73</v>
      </c>
      <c r="G110" s="45">
        <v>2706.21</v>
      </c>
      <c r="H110" s="45">
        <v>38.619999999999997</v>
      </c>
      <c r="I110" s="45">
        <v>6.49</v>
      </c>
      <c r="J110" s="45">
        <v>5.41</v>
      </c>
      <c r="K110" s="45">
        <v>7.9</v>
      </c>
      <c r="L110" s="45">
        <v>146.27000000000001</v>
      </c>
      <c r="M110" s="45">
        <v>0.59499999999999997</v>
      </c>
      <c r="N110" s="45">
        <v>6.78</v>
      </c>
      <c r="O110" s="45" t="s">
        <v>203</v>
      </c>
      <c r="P110" s="34">
        <v>56</v>
      </c>
      <c r="Q110" s="34">
        <v>8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</row>
    <row r="111" spans="1:23" s="34" customFormat="1">
      <c r="A111" s="34">
        <v>4</v>
      </c>
      <c r="B111" s="34">
        <v>54</v>
      </c>
      <c r="C111" s="34" t="s">
        <v>565</v>
      </c>
      <c r="D111" s="34" t="s">
        <v>485</v>
      </c>
      <c r="E111" s="34">
        <v>90.12</v>
      </c>
      <c r="F111" s="34">
        <v>2127.86</v>
      </c>
      <c r="G111" s="34">
        <v>3023.49</v>
      </c>
      <c r="H111" s="34">
        <v>45.65</v>
      </c>
      <c r="I111" s="34">
        <v>5.41</v>
      </c>
      <c r="J111" s="34">
        <v>5.41</v>
      </c>
      <c r="K111" s="34">
        <v>13.83</v>
      </c>
      <c r="L111" s="34">
        <v>169.45</v>
      </c>
      <c r="M111" s="34">
        <v>0.57399999999999995</v>
      </c>
      <c r="N111" s="34">
        <v>12.1</v>
      </c>
      <c r="O111" s="34" t="s">
        <v>263</v>
      </c>
      <c r="P111" s="34">
        <v>56</v>
      </c>
      <c r="Q111" s="34">
        <v>8</v>
      </c>
      <c r="R111" s="34">
        <v>3</v>
      </c>
      <c r="S111" s="45">
        <v>279777.73</v>
      </c>
      <c r="T111" s="45">
        <v>2123.4299999999998</v>
      </c>
      <c r="U111" s="45">
        <v>2984.94</v>
      </c>
      <c r="V111" s="45">
        <v>51.36</v>
      </c>
      <c r="W111" s="45">
        <v>235042.92</v>
      </c>
    </row>
    <row r="112" spans="1:23" s="45" customFormat="1">
      <c r="A112" s="45">
        <v>4</v>
      </c>
      <c r="B112" s="45">
        <v>56</v>
      </c>
      <c r="C112" s="45" t="s">
        <v>565</v>
      </c>
      <c r="D112" s="45" t="s">
        <v>487</v>
      </c>
      <c r="E112" s="45">
        <v>212.6</v>
      </c>
      <c r="F112" s="45">
        <v>2146.0300000000002</v>
      </c>
      <c r="G112" s="45">
        <v>3177.6</v>
      </c>
      <c r="H112" s="45">
        <v>36.49</v>
      </c>
      <c r="I112" s="45">
        <v>8.65</v>
      </c>
      <c r="J112" s="45">
        <v>8.65</v>
      </c>
      <c r="K112" s="45">
        <v>13.83</v>
      </c>
      <c r="L112" s="45">
        <v>367.25</v>
      </c>
      <c r="M112" s="45">
        <v>0.46899999999999997</v>
      </c>
      <c r="N112" s="45">
        <v>12.86</v>
      </c>
      <c r="O112" s="34" t="s">
        <v>203</v>
      </c>
      <c r="P112" s="34">
        <v>56</v>
      </c>
      <c r="Q112" s="34">
        <v>8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</row>
    <row r="113" spans="1:23" s="45" customFormat="1">
      <c r="A113" s="45">
        <v>4</v>
      </c>
      <c r="B113" s="45">
        <v>58</v>
      </c>
      <c r="C113" s="45" t="s">
        <v>565</v>
      </c>
      <c r="D113" s="45" t="s">
        <v>488</v>
      </c>
      <c r="E113" s="45">
        <v>554.61</v>
      </c>
      <c r="F113" s="45">
        <v>2036.64</v>
      </c>
      <c r="G113" s="45">
        <v>2668.33</v>
      </c>
      <c r="H113" s="45">
        <v>43.92</v>
      </c>
      <c r="I113" s="45">
        <v>9.73</v>
      </c>
      <c r="J113" s="45">
        <v>15.14</v>
      </c>
      <c r="K113" s="45">
        <v>15.81</v>
      </c>
      <c r="L113" s="45">
        <v>577.79</v>
      </c>
      <c r="M113" s="45">
        <v>0.56499999999999995</v>
      </c>
      <c r="N113" s="45">
        <v>17.489999999999998</v>
      </c>
      <c r="O113" s="34" t="s">
        <v>256</v>
      </c>
      <c r="P113" s="34">
        <v>56</v>
      </c>
      <c r="Q113" s="34">
        <v>8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</row>
    <row r="114" spans="1:23" s="45" customFormat="1">
      <c r="A114" s="45">
        <v>4</v>
      </c>
      <c r="B114" s="45">
        <v>60</v>
      </c>
      <c r="C114" s="45" t="s">
        <v>565</v>
      </c>
      <c r="D114" s="45" t="s">
        <v>530</v>
      </c>
      <c r="E114" s="45">
        <v>76.260000000000005</v>
      </c>
      <c r="F114" s="45">
        <v>2032.45</v>
      </c>
      <c r="G114" s="45">
        <v>2703.3</v>
      </c>
      <c r="H114" s="45">
        <v>40.06</v>
      </c>
      <c r="I114" s="45">
        <v>5.41</v>
      </c>
      <c r="J114" s="45">
        <v>5.41</v>
      </c>
      <c r="K114" s="45">
        <v>7.9</v>
      </c>
      <c r="L114" s="45">
        <v>140.53</v>
      </c>
      <c r="M114" s="45">
        <v>0.61899999999999999</v>
      </c>
      <c r="N114" s="45">
        <v>6.7</v>
      </c>
      <c r="O114" s="45" t="s">
        <v>203</v>
      </c>
      <c r="P114" s="34">
        <v>56</v>
      </c>
      <c r="Q114" s="34">
        <v>8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</row>
    <row r="115" spans="1:23" s="45" customFormat="1">
      <c r="A115" s="45">
        <v>4</v>
      </c>
      <c r="B115" s="45">
        <v>62</v>
      </c>
      <c r="C115" s="45" t="s">
        <v>565</v>
      </c>
      <c r="D115" s="45" t="s">
        <v>489</v>
      </c>
      <c r="E115" s="45">
        <v>1199.3399999999999</v>
      </c>
      <c r="F115" s="45">
        <v>1900.22</v>
      </c>
      <c r="G115" s="45">
        <v>2732.52</v>
      </c>
      <c r="H115" s="45">
        <v>46.28</v>
      </c>
      <c r="I115" s="45">
        <v>16.22</v>
      </c>
      <c r="J115" s="45">
        <v>20.55</v>
      </c>
      <c r="K115" s="45">
        <v>23.71</v>
      </c>
      <c r="L115" s="45">
        <v>1285.01</v>
      </c>
      <c r="M115" s="45">
        <v>0.42499999999999999</v>
      </c>
      <c r="N115" s="45">
        <v>27.36</v>
      </c>
      <c r="O115" s="45" t="s">
        <v>203</v>
      </c>
      <c r="P115" s="34">
        <v>56</v>
      </c>
      <c r="Q115" s="34">
        <v>8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</row>
    <row r="116" spans="1:23" s="45" customFormat="1">
      <c r="A116" s="45">
        <v>4</v>
      </c>
      <c r="B116" s="45">
        <v>72</v>
      </c>
      <c r="C116" s="45" t="s">
        <v>565</v>
      </c>
      <c r="D116" s="45" t="s">
        <v>544</v>
      </c>
      <c r="E116" s="45">
        <v>5090.8599999999997</v>
      </c>
      <c r="F116" s="45">
        <v>2021.65</v>
      </c>
      <c r="G116" s="45">
        <v>2624.26</v>
      </c>
      <c r="H116" s="45">
        <v>46.23</v>
      </c>
      <c r="I116" s="45">
        <v>35.69</v>
      </c>
      <c r="J116" s="45">
        <v>34.6</v>
      </c>
      <c r="K116" s="45">
        <v>27.66</v>
      </c>
      <c r="L116" s="45">
        <v>3428.8</v>
      </c>
      <c r="M116" s="45">
        <v>0.41699999999999998</v>
      </c>
      <c r="N116" s="45">
        <v>43.47</v>
      </c>
      <c r="O116" s="45" t="s">
        <v>256</v>
      </c>
      <c r="P116" s="34">
        <v>56</v>
      </c>
      <c r="Q116" s="34">
        <v>8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</row>
    <row r="117" spans="1:23" s="45" customFormat="1">
      <c r="A117" s="45">
        <v>4</v>
      </c>
      <c r="B117" s="45">
        <v>74</v>
      </c>
      <c r="C117" s="45" t="s">
        <v>565</v>
      </c>
      <c r="D117" s="45" t="s">
        <v>547</v>
      </c>
      <c r="E117" s="45">
        <v>1515.93</v>
      </c>
      <c r="F117" s="45">
        <v>1939.35</v>
      </c>
      <c r="G117" s="45">
        <v>2685.96</v>
      </c>
      <c r="H117" s="45">
        <v>46.47</v>
      </c>
      <c r="I117" s="45">
        <v>14.06</v>
      </c>
      <c r="J117" s="45">
        <v>17.3</v>
      </c>
      <c r="K117" s="45">
        <v>25.69</v>
      </c>
      <c r="L117" s="45">
        <v>1221.58</v>
      </c>
      <c r="M117" s="45">
        <v>0.52200000000000002</v>
      </c>
      <c r="N117" s="45">
        <v>22.13</v>
      </c>
      <c r="O117" s="45" t="s">
        <v>203</v>
      </c>
      <c r="P117" s="34">
        <v>56</v>
      </c>
      <c r="Q117" s="34">
        <v>8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</row>
    <row r="118" spans="1:23" s="45" customFormat="1">
      <c r="A118" s="45">
        <v>4</v>
      </c>
      <c r="B118" s="45">
        <v>76</v>
      </c>
      <c r="C118" s="45" t="s">
        <v>565</v>
      </c>
      <c r="D118" s="45" t="s">
        <v>494</v>
      </c>
      <c r="E118" s="45">
        <v>219.53</v>
      </c>
      <c r="F118" s="45">
        <v>1921.71</v>
      </c>
      <c r="G118" s="45">
        <v>2776.34</v>
      </c>
      <c r="H118" s="45">
        <v>46.57</v>
      </c>
      <c r="I118" s="45">
        <v>7.57</v>
      </c>
      <c r="J118" s="45">
        <v>6.49</v>
      </c>
      <c r="K118" s="45">
        <v>11.86</v>
      </c>
      <c r="L118" s="45">
        <v>295.93</v>
      </c>
      <c r="M118" s="45">
        <v>0.59499999999999997</v>
      </c>
      <c r="N118" s="45">
        <v>11.47</v>
      </c>
      <c r="O118" s="45" t="s">
        <v>203</v>
      </c>
      <c r="P118" s="34">
        <v>56</v>
      </c>
      <c r="Q118" s="34">
        <v>8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</row>
    <row r="119" spans="1:23" s="45" customFormat="1">
      <c r="A119" s="45">
        <v>4</v>
      </c>
      <c r="B119" s="45">
        <v>84</v>
      </c>
      <c r="C119" s="45" t="s">
        <v>565</v>
      </c>
      <c r="D119" s="45" t="s">
        <v>533</v>
      </c>
      <c r="E119" s="45">
        <v>1485.89</v>
      </c>
      <c r="F119" s="45">
        <v>2061.9299999999998</v>
      </c>
      <c r="G119" s="45">
        <v>2600</v>
      </c>
      <c r="H119" s="45">
        <v>51.02</v>
      </c>
      <c r="I119" s="45">
        <v>10.82</v>
      </c>
      <c r="J119" s="45">
        <v>18.38</v>
      </c>
      <c r="K119" s="45">
        <v>21.74</v>
      </c>
      <c r="L119" s="45">
        <v>1186.3599999999999</v>
      </c>
      <c r="M119" s="45">
        <v>0.53100000000000003</v>
      </c>
      <c r="N119" s="45">
        <v>19.3</v>
      </c>
      <c r="O119" s="45" t="s">
        <v>256</v>
      </c>
      <c r="P119" s="34">
        <v>56</v>
      </c>
      <c r="Q119" s="34">
        <v>8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</row>
    <row r="120" spans="1:23" s="45" customFormat="1">
      <c r="A120" s="45">
        <v>4</v>
      </c>
      <c r="B120" s="45">
        <v>86</v>
      </c>
      <c r="C120" s="45" t="s">
        <v>565</v>
      </c>
      <c r="D120" s="45" t="s">
        <v>496</v>
      </c>
      <c r="E120" s="45">
        <v>1576.02</v>
      </c>
      <c r="F120" s="45">
        <v>2004.3</v>
      </c>
      <c r="G120" s="45">
        <v>2654.51</v>
      </c>
      <c r="H120" s="45">
        <v>46.33</v>
      </c>
      <c r="I120" s="45">
        <v>18.39</v>
      </c>
      <c r="J120" s="45">
        <v>19.46</v>
      </c>
      <c r="K120" s="45">
        <v>19.760000000000002</v>
      </c>
      <c r="L120" s="45">
        <v>1443.7</v>
      </c>
      <c r="M120" s="45">
        <v>0.45400000000000001</v>
      </c>
      <c r="N120" s="45">
        <v>21</v>
      </c>
      <c r="O120" s="45" t="s">
        <v>256</v>
      </c>
      <c r="P120" s="34">
        <v>56</v>
      </c>
      <c r="Q120" s="34">
        <v>8</v>
      </c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</row>
    <row r="121" spans="1:23" s="45" customFormat="1">
      <c r="A121" s="45">
        <v>4</v>
      </c>
      <c r="B121" s="45">
        <v>90</v>
      </c>
      <c r="C121" s="45" t="s">
        <v>565</v>
      </c>
      <c r="D121" s="45" t="s">
        <v>566</v>
      </c>
      <c r="E121" s="45">
        <v>337.39</v>
      </c>
      <c r="F121" s="45">
        <v>1759.48</v>
      </c>
      <c r="G121" s="45">
        <v>2982.27</v>
      </c>
      <c r="H121" s="45">
        <v>47.06</v>
      </c>
      <c r="I121" s="45">
        <v>11.9</v>
      </c>
      <c r="J121" s="45">
        <v>10.81</v>
      </c>
      <c r="K121" s="45">
        <v>13.83</v>
      </c>
      <c r="L121" s="45">
        <v>575.29999999999995</v>
      </c>
      <c r="M121" s="45">
        <v>0.40699999999999997</v>
      </c>
      <c r="N121" s="45">
        <v>13.99</v>
      </c>
      <c r="O121" s="45" t="s">
        <v>256</v>
      </c>
      <c r="P121" s="34">
        <v>56</v>
      </c>
      <c r="Q121" s="34">
        <v>8</v>
      </c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</row>
    <row r="122" spans="1:23" s="34" customFormat="1" ht="15">
      <c r="A122" s="34">
        <v>4</v>
      </c>
      <c r="B122" s="34">
        <v>98</v>
      </c>
      <c r="C122" s="34" t="s">
        <v>565</v>
      </c>
      <c r="D122" s="34" t="s">
        <v>536</v>
      </c>
      <c r="E122" s="34">
        <v>392.85</v>
      </c>
      <c r="F122" s="34">
        <v>1550.53</v>
      </c>
      <c r="G122" s="34">
        <v>2941.55</v>
      </c>
      <c r="H122" s="34">
        <v>50.46</v>
      </c>
      <c r="I122" s="34">
        <v>7.57</v>
      </c>
      <c r="J122" s="34">
        <v>10.81</v>
      </c>
      <c r="K122" s="34">
        <v>13.83</v>
      </c>
      <c r="L122" s="34">
        <v>461.62</v>
      </c>
      <c r="M122" s="34">
        <v>0.56200000000000006</v>
      </c>
      <c r="N122" s="34">
        <v>10.99</v>
      </c>
      <c r="O122" s="34" t="s">
        <v>567</v>
      </c>
      <c r="P122" s="34">
        <v>56</v>
      </c>
      <c r="Q122" s="34">
        <v>8</v>
      </c>
      <c r="R122" s="34">
        <v>4</v>
      </c>
      <c r="S122" s="34">
        <v>151420.14000000001</v>
      </c>
      <c r="T122" s="34">
        <v>1603.55</v>
      </c>
      <c r="U122" s="34">
        <v>2921.91</v>
      </c>
      <c r="V122" s="34">
        <v>51.34</v>
      </c>
      <c r="W122" s="34">
        <v>132930.01999999999</v>
      </c>
    </row>
    <row r="123" spans="1:23" s="34" customFormat="1">
      <c r="A123" s="34">
        <v>4</v>
      </c>
      <c r="B123" s="34">
        <v>100</v>
      </c>
      <c r="C123" s="34" t="s">
        <v>565</v>
      </c>
      <c r="D123" s="34" t="s">
        <v>568</v>
      </c>
      <c r="E123" s="34">
        <v>1710.05</v>
      </c>
      <c r="F123" s="34">
        <v>1580.31</v>
      </c>
      <c r="G123" s="34">
        <v>3006.21</v>
      </c>
      <c r="H123" s="34">
        <v>47.86</v>
      </c>
      <c r="I123" s="34">
        <v>24.87</v>
      </c>
      <c r="J123" s="34">
        <v>15.14</v>
      </c>
      <c r="K123" s="34">
        <v>25.69</v>
      </c>
      <c r="L123" s="34">
        <v>1729.92</v>
      </c>
      <c r="M123" s="34">
        <v>0.4</v>
      </c>
      <c r="N123" s="34">
        <v>26.89</v>
      </c>
      <c r="O123" s="34" t="s">
        <v>263</v>
      </c>
      <c r="P123" s="34">
        <v>56</v>
      </c>
      <c r="Q123" s="34">
        <v>8</v>
      </c>
      <c r="R123" s="34">
        <v>5</v>
      </c>
      <c r="S123" s="45">
        <v>105570.05</v>
      </c>
      <c r="T123" s="45">
        <v>1541.95</v>
      </c>
      <c r="U123" s="45">
        <v>3016.92</v>
      </c>
      <c r="V123" s="45">
        <v>52.27</v>
      </c>
      <c r="W123" s="45">
        <v>81044.94</v>
      </c>
    </row>
    <row r="124" spans="1:23" s="34" customFormat="1">
      <c r="A124" s="34">
        <v>4</v>
      </c>
      <c r="B124" s="34">
        <v>102</v>
      </c>
      <c r="C124" s="34" t="s">
        <v>565</v>
      </c>
      <c r="D124" s="34" t="s">
        <v>497</v>
      </c>
      <c r="E124" s="34">
        <v>1587.57</v>
      </c>
      <c r="F124" s="34">
        <v>2098.67</v>
      </c>
      <c r="G124" s="34">
        <v>3007.31</v>
      </c>
      <c r="H124" s="34">
        <v>50.52</v>
      </c>
      <c r="I124" s="34">
        <v>19.47</v>
      </c>
      <c r="J124" s="34">
        <v>20.55</v>
      </c>
      <c r="K124" s="34">
        <v>23.71</v>
      </c>
      <c r="L124" s="34">
        <v>2284.5100000000002</v>
      </c>
      <c r="M124" s="34">
        <v>0.28799999999999998</v>
      </c>
      <c r="N124" s="34">
        <v>24.9</v>
      </c>
      <c r="O124" s="34" t="s">
        <v>263</v>
      </c>
      <c r="P124" s="34">
        <v>56</v>
      </c>
      <c r="Q124" s="34">
        <v>8</v>
      </c>
      <c r="R124" s="34">
        <v>3</v>
      </c>
      <c r="S124" s="45">
        <v>279777.73</v>
      </c>
      <c r="T124" s="45">
        <v>2123.4299999999998</v>
      </c>
      <c r="U124" s="45">
        <v>2984.94</v>
      </c>
      <c r="V124" s="45">
        <v>51.36</v>
      </c>
      <c r="W124" s="45">
        <v>235042.92</v>
      </c>
    </row>
    <row r="125" spans="1:23" s="45" customFormat="1">
      <c r="A125" s="45">
        <v>4</v>
      </c>
      <c r="B125" s="45">
        <v>106</v>
      </c>
      <c r="C125" s="45" t="s">
        <v>565</v>
      </c>
      <c r="D125" s="45" t="s">
        <v>499</v>
      </c>
      <c r="E125" s="45">
        <v>247.26</v>
      </c>
      <c r="F125" s="45">
        <v>1807.72</v>
      </c>
      <c r="G125" s="45">
        <v>2974.13</v>
      </c>
      <c r="H125" s="45">
        <v>47.74</v>
      </c>
      <c r="I125" s="45">
        <v>8.65</v>
      </c>
      <c r="J125" s="45">
        <v>14.06</v>
      </c>
      <c r="K125" s="45">
        <v>11.86</v>
      </c>
      <c r="L125" s="45">
        <v>414.52</v>
      </c>
      <c r="M125" s="45">
        <v>0.46</v>
      </c>
      <c r="N125" s="45">
        <v>14.35</v>
      </c>
      <c r="O125" s="34" t="s">
        <v>256</v>
      </c>
      <c r="P125" s="34">
        <v>56</v>
      </c>
      <c r="Q125" s="34">
        <v>8</v>
      </c>
      <c r="R125" s="34">
        <v>0</v>
      </c>
      <c r="S125" s="34">
        <v>0</v>
      </c>
      <c r="T125" s="34">
        <v>0</v>
      </c>
      <c r="U125" s="34">
        <v>0</v>
      </c>
      <c r="V125" s="34">
        <v>0</v>
      </c>
      <c r="W125" s="34">
        <v>0</v>
      </c>
    </row>
    <row r="126" spans="1:23" s="34" customFormat="1">
      <c r="A126" s="34">
        <v>4</v>
      </c>
      <c r="B126" s="34">
        <v>108</v>
      </c>
      <c r="C126" s="34" t="s">
        <v>565</v>
      </c>
      <c r="D126" s="34" t="s">
        <v>569</v>
      </c>
      <c r="E126" s="34">
        <v>238.02</v>
      </c>
      <c r="F126" s="34">
        <v>2124.33</v>
      </c>
      <c r="G126" s="34">
        <v>3037.01</v>
      </c>
      <c r="H126" s="34">
        <v>48.81</v>
      </c>
      <c r="I126" s="34">
        <v>7.57</v>
      </c>
      <c r="J126" s="34">
        <v>7.57</v>
      </c>
      <c r="K126" s="34">
        <v>11.86</v>
      </c>
      <c r="L126" s="34">
        <v>353.05</v>
      </c>
      <c r="M126" s="34">
        <v>0.52600000000000002</v>
      </c>
      <c r="N126" s="34">
        <v>8.74</v>
      </c>
      <c r="O126" s="34" t="s">
        <v>263</v>
      </c>
      <c r="P126" s="34">
        <v>56</v>
      </c>
      <c r="Q126" s="34">
        <v>8</v>
      </c>
      <c r="R126" s="34">
        <v>3</v>
      </c>
      <c r="S126" s="45">
        <v>279777.73</v>
      </c>
      <c r="T126" s="45">
        <v>2123.4299999999998</v>
      </c>
      <c r="U126" s="45">
        <v>2984.94</v>
      </c>
      <c r="V126" s="45">
        <v>51.36</v>
      </c>
      <c r="W126" s="45">
        <v>235042.92</v>
      </c>
    </row>
    <row r="127" spans="1:23" s="34" customFormat="1">
      <c r="A127" s="34">
        <v>4</v>
      </c>
      <c r="B127" s="34">
        <v>110</v>
      </c>
      <c r="C127" s="34" t="s">
        <v>565</v>
      </c>
      <c r="D127" s="34" t="s">
        <v>570</v>
      </c>
      <c r="E127" s="34">
        <v>709.44</v>
      </c>
      <c r="F127" s="34">
        <v>1572.9</v>
      </c>
      <c r="G127" s="34">
        <v>3038.37</v>
      </c>
      <c r="H127" s="34">
        <v>48.13</v>
      </c>
      <c r="I127" s="34">
        <v>23.79</v>
      </c>
      <c r="J127" s="34">
        <v>15.14</v>
      </c>
      <c r="K127" s="34">
        <v>17.78</v>
      </c>
      <c r="L127" s="34">
        <v>981.56</v>
      </c>
      <c r="M127" s="34">
        <v>0.39200000000000002</v>
      </c>
      <c r="N127" s="34">
        <v>24.71</v>
      </c>
      <c r="O127" s="34" t="s">
        <v>263</v>
      </c>
      <c r="P127" s="34">
        <v>56</v>
      </c>
      <c r="Q127" s="34">
        <v>8</v>
      </c>
      <c r="R127" s="34">
        <v>5</v>
      </c>
      <c r="S127" s="45">
        <v>105570.05</v>
      </c>
      <c r="T127" s="45">
        <v>1541.95</v>
      </c>
      <c r="U127" s="45">
        <v>3016.92</v>
      </c>
      <c r="V127" s="45">
        <v>52.27</v>
      </c>
      <c r="W127" s="45">
        <v>81044.94</v>
      </c>
    </row>
    <row r="128" spans="1:23" s="34" customFormat="1">
      <c r="A128" s="34">
        <v>4</v>
      </c>
      <c r="B128" s="34">
        <v>112</v>
      </c>
      <c r="C128" s="34" t="s">
        <v>565</v>
      </c>
      <c r="D128" s="34" t="s">
        <v>500</v>
      </c>
      <c r="E128" s="34">
        <v>127.1</v>
      </c>
      <c r="F128" s="34">
        <v>2075.08</v>
      </c>
      <c r="G128" s="34">
        <v>3057.18</v>
      </c>
      <c r="H128" s="34">
        <v>50.01</v>
      </c>
      <c r="I128" s="34">
        <v>8.65</v>
      </c>
      <c r="J128" s="34">
        <v>7.57</v>
      </c>
      <c r="K128" s="34">
        <v>15.81</v>
      </c>
      <c r="L128" s="34">
        <v>270.95999999999998</v>
      </c>
      <c r="M128" s="34">
        <v>0.45100000000000001</v>
      </c>
      <c r="N128" s="34">
        <v>14.85</v>
      </c>
      <c r="O128" s="34" t="s">
        <v>263</v>
      </c>
      <c r="P128" s="34">
        <v>56</v>
      </c>
      <c r="Q128" s="34">
        <v>8</v>
      </c>
      <c r="R128" s="34">
        <v>3</v>
      </c>
      <c r="S128" s="45">
        <v>279777.73</v>
      </c>
      <c r="T128" s="45">
        <v>2123.4299999999998</v>
      </c>
      <c r="U128" s="45">
        <v>2984.94</v>
      </c>
      <c r="V128" s="45">
        <v>51.36</v>
      </c>
      <c r="W128" s="45">
        <v>235042.92</v>
      </c>
    </row>
    <row r="129" spans="1:23" s="45" customFormat="1">
      <c r="A129" s="45">
        <v>4</v>
      </c>
      <c r="B129" s="45">
        <v>114</v>
      </c>
      <c r="C129" s="45" t="s">
        <v>565</v>
      </c>
      <c r="D129" s="45" t="s">
        <v>537</v>
      </c>
      <c r="E129" s="45">
        <v>1227.08</v>
      </c>
      <c r="F129" s="45">
        <v>1350.42</v>
      </c>
      <c r="G129" s="45">
        <v>2573.61</v>
      </c>
      <c r="H129" s="45">
        <v>59.17</v>
      </c>
      <c r="I129" s="45">
        <v>10.82</v>
      </c>
      <c r="J129" s="45">
        <v>19.46</v>
      </c>
      <c r="K129" s="45">
        <v>21.74</v>
      </c>
      <c r="L129" s="45">
        <v>1075.95</v>
      </c>
      <c r="M129" s="45">
        <v>0.51500000000000001</v>
      </c>
      <c r="N129" s="45">
        <v>21.04</v>
      </c>
      <c r="O129" s="34" t="s">
        <v>203</v>
      </c>
      <c r="P129" s="34">
        <v>56</v>
      </c>
      <c r="Q129" s="34">
        <v>8</v>
      </c>
      <c r="R129" s="34">
        <v>0</v>
      </c>
      <c r="S129" s="34">
        <v>0</v>
      </c>
      <c r="T129" s="34">
        <v>0</v>
      </c>
      <c r="U129" s="34">
        <v>0</v>
      </c>
      <c r="V129" s="34">
        <v>0</v>
      </c>
      <c r="W129" s="34">
        <v>0</v>
      </c>
    </row>
    <row r="130" spans="1:23" s="45" customFormat="1">
      <c r="A130" s="45">
        <v>4</v>
      </c>
      <c r="B130" s="45">
        <v>118</v>
      </c>
      <c r="C130" s="45" t="s">
        <v>565</v>
      </c>
      <c r="D130" s="45" t="s">
        <v>502</v>
      </c>
      <c r="E130" s="45">
        <v>1887.99</v>
      </c>
      <c r="F130" s="45">
        <v>1795.99</v>
      </c>
      <c r="G130" s="45">
        <v>2959.85</v>
      </c>
      <c r="H130" s="45">
        <v>53.1</v>
      </c>
      <c r="I130" s="45">
        <v>31.36</v>
      </c>
      <c r="J130" s="45">
        <v>41.09</v>
      </c>
      <c r="K130" s="45">
        <v>19.760000000000002</v>
      </c>
      <c r="L130" s="45">
        <v>2900.61</v>
      </c>
      <c r="M130" s="45">
        <v>0.255</v>
      </c>
      <c r="N130" s="45">
        <v>46.94</v>
      </c>
      <c r="O130" s="34" t="s">
        <v>256</v>
      </c>
      <c r="P130" s="34">
        <v>56</v>
      </c>
      <c r="Q130" s="34">
        <v>8</v>
      </c>
      <c r="R130" s="34">
        <v>0</v>
      </c>
      <c r="S130" s="34">
        <v>0</v>
      </c>
      <c r="T130" s="34">
        <v>0</v>
      </c>
      <c r="U130" s="34">
        <v>0</v>
      </c>
      <c r="V130" s="34">
        <v>0</v>
      </c>
      <c r="W130" s="34">
        <v>0</v>
      </c>
    </row>
    <row r="131" spans="1:23" s="34" customFormat="1" ht="15">
      <c r="A131" s="34">
        <v>4</v>
      </c>
      <c r="B131" s="34">
        <v>120</v>
      </c>
      <c r="C131" s="34" t="s">
        <v>565</v>
      </c>
      <c r="D131" s="34" t="s">
        <v>503</v>
      </c>
      <c r="E131" s="34">
        <v>3119.68</v>
      </c>
      <c r="F131" s="34">
        <v>1737.62</v>
      </c>
      <c r="G131" s="34">
        <v>3123.46</v>
      </c>
      <c r="H131" s="34">
        <v>43.51</v>
      </c>
      <c r="I131" s="34">
        <v>29.2</v>
      </c>
      <c r="J131" s="34">
        <v>21.63</v>
      </c>
      <c r="K131" s="34">
        <v>29.64</v>
      </c>
      <c r="L131" s="34">
        <v>3289.86</v>
      </c>
      <c r="M131" s="34">
        <v>0.314</v>
      </c>
      <c r="N131" s="34">
        <v>29.96</v>
      </c>
      <c r="O131" s="34" t="s">
        <v>263</v>
      </c>
      <c r="P131" s="34">
        <v>56</v>
      </c>
      <c r="Q131" s="34">
        <v>8</v>
      </c>
      <c r="R131" s="34">
        <v>7</v>
      </c>
      <c r="S131" s="34">
        <v>167110.98000000001</v>
      </c>
      <c r="T131" s="34">
        <v>1735.09</v>
      </c>
      <c r="U131" s="34">
        <v>3154.77</v>
      </c>
      <c r="V131" s="34">
        <v>46.41</v>
      </c>
      <c r="W131" s="34">
        <v>146912.42000000001</v>
      </c>
    </row>
    <row r="132" spans="1:23" s="34" customFormat="1">
      <c r="A132" s="34">
        <v>4</v>
      </c>
      <c r="B132" s="34">
        <v>124</v>
      </c>
      <c r="C132" s="34" t="s">
        <v>565</v>
      </c>
      <c r="D132" s="34" t="s">
        <v>505</v>
      </c>
      <c r="E132" s="34">
        <v>3015.69</v>
      </c>
      <c r="F132" s="34">
        <v>1854.6</v>
      </c>
      <c r="G132" s="34">
        <v>2668.27</v>
      </c>
      <c r="H132" s="34">
        <v>58.61</v>
      </c>
      <c r="I132" s="34">
        <v>21.63</v>
      </c>
      <c r="J132" s="34">
        <v>18.38</v>
      </c>
      <c r="K132" s="34">
        <v>29.64</v>
      </c>
      <c r="L132" s="34">
        <v>2344.7600000000002</v>
      </c>
      <c r="M132" s="34">
        <v>0.43099999999999999</v>
      </c>
      <c r="N132" s="34">
        <v>26.72</v>
      </c>
      <c r="O132" s="34" t="s">
        <v>263</v>
      </c>
      <c r="P132" s="34">
        <v>56</v>
      </c>
      <c r="Q132" s="34">
        <v>8</v>
      </c>
      <c r="R132" s="34">
        <v>8</v>
      </c>
      <c r="S132" s="45">
        <v>66225.08</v>
      </c>
      <c r="T132" s="45">
        <v>1857</v>
      </c>
      <c r="U132" s="45">
        <v>2688.59</v>
      </c>
      <c r="V132" s="45">
        <v>62.35</v>
      </c>
      <c r="W132" s="45">
        <v>57908.11</v>
      </c>
    </row>
    <row r="133" spans="1:23" s="45" customFormat="1">
      <c r="A133" s="45">
        <v>4</v>
      </c>
      <c r="B133" s="45">
        <v>126</v>
      </c>
      <c r="C133" s="45" t="s">
        <v>565</v>
      </c>
      <c r="D133" s="45" t="s">
        <v>506</v>
      </c>
      <c r="E133" s="45">
        <v>106.3</v>
      </c>
      <c r="F133" s="45">
        <v>1847.17</v>
      </c>
      <c r="G133" s="45">
        <v>2929.56</v>
      </c>
      <c r="H133" s="45">
        <v>56.79</v>
      </c>
      <c r="I133" s="45">
        <v>5.41</v>
      </c>
      <c r="J133" s="45">
        <v>6.49</v>
      </c>
      <c r="K133" s="45">
        <v>9.8800000000000008</v>
      </c>
      <c r="L133" s="45">
        <v>191.23</v>
      </c>
      <c r="M133" s="45">
        <v>0.56699999999999995</v>
      </c>
      <c r="N133" s="45">
        <v>6.43</v>
      </c>
      <c r="O133" s="34" t="s">
        <v>256</v>
      </c>
      <c r="P133" s="34">
        <v>56</v>
      </c>
      <c r="Q133" s="34">
        <v>8</v>
      </c>
      <c r="R133" s="34">
        <v>0</v>
      </c>
      <c r="S133" s="34">
        <v>0</v>
      </c>
      <c r="T133" s="34">
        <v>0</v>
      </c>
      <c r="U133" s="34">
        <v>0</v>
      </c>
      <c r="V133" s="34">
        <v>0</v>
      </c>
      <c r="W133" s="34">
        <v>0</v>
      </c>
    </row>
    <row r="134" spans="1:23" s="34" customFormat="1">
      <c r="A134" s="34">
        <v>4</v>
      </c>
      <c r="B134" s="34">
        <v>130</v>
      </c>
      <c r="C134" s="34" t="s">
        <v>565</v>
      </c>
      <c r="D134" s="34" t="s">
        <v>508</v>
      </c>
      <c r="E134" s="34">
        <v>1552.91</v>
      </c>
      <c r="F134" s="34">
        <v>2119.14</v>
      </c>
      <c r="G134" s="34">
        <v>3014.94</v>
      </c>
      <c r="H134" s="34">
        <v>47.54</v>
      </c>
      <c r="I134" s="34">
        <v>23.79</v>
      </c>
      <c r="J134" s="34">
        <v>28.11</v>
      </c>
      <c r="K134" s="34">
        <v>27.66</v>
      </c>
      <c r="L134" s="34">
        <v>2482.0700000000002</v>
      </c>
      <c r="M134" s="34">
        <v>0.26100000000000001</v>
      </c>
      <c r="N134" s="34">
        <v>29.54</v>
      </c>
      <c r="O134" s="34" t="s">
        <v>263</v>
      </c>
      <c r="P134" s="34">
        <v>56</v>
      </c>
      <c r="Q134" s="34">
        <v>8</v>
      </c>
      <c r="R134" s="34">
        <v>3</v>
      </c>
      <c r="S134" s="45">
        <v>279777.73</v>
      </c>
      <c r="T134" s="45">
        <v>2123.4299999999998</v>
      </c>
      <c r="U134" s="45">
        <v>2984.94</v>
      </c>
      <c r="V134" s="45">
        <v>51.36</v>
      </c>
      <c r="W134" s="45">
        <v>235042.92</v>
      </c>
    </row>
    <row r="135" spans="1:23" s="34" customFormat="1">
      <c r="A135" s="34">
        <v>4</v>
      </c>
      <c r="B135" s="34">
        <v>136</v>
      </c>
      <c r="C135" s="34" t="s">
        <v>565</v>
      </c>
      <c r="D135" s="34" t="s">
        <v>511</v>
      </c>
      <c r="E135" s="34">
        <v>3128.93</v>
      </c>
      <c r="F135" s="34">
        <v>2129.17</v>
      </c>
      <c r="G135" s="34">
        <v>3000.88</v>
      </c>
      <c r="H135" s="34">
        <v>46.92</v>
      </c>
      <c r="I135" s="34">
        <v>42.18</v>
      </c>
      <c r="J135" s="34">
        <v>29.2</v>
      </c>
      <c r="K135" s="34">
        <v>25.69</v>
      </c>
      <c r="L135" s="34">
        <v>4374.6499999999996</v>
      </c>
      <c r="M135" s="34">
        <v>0.23599999999999999</v>
      </c>
      <c r="N135" s="34">
        <v>46.14</v>
      </c>
      <c r="O135" s="34" t="s">
        <v>263</v>
      </c>
      <c r="P135" s="34">
        <v>56</v>
      </c>
      <c r="Q135" s="34">
        <v>8</v>
      </c>
      <c r="R135" s="34">
        <v>3</v>
      </c>
      <c r="S135" s="45">
        <v>279777.73</v>
      </c>
      <c r="T135" s="45">
        <v>2123.4299999999998</v>
      </c>
      <c r="U135" s="45">
        <v>2984.94</v>
      </c>
      <c r="V135" s="45">
        <v>51.36</v>
      </c>
      <c r="W135" s="45">
        <v>235042.92</v>
      </c>
    </row>
    <row r="136" spans="1:23" s="45" customFormat="1">
      <c r="A136" s="45">
        <v>4</v>
      </c>
      <c r="B136" s="45">
        <v>138</v>
      </c>
      <c r="C136" s="45" t="s">
        <v>565</v>
      </c>
      <c r="D136" s="45" t="s">
        <v>571</v>
      </c>
      <c r="E136" s="45">
        <v>115.54</v>
      </c>
      <c r="F136" s="45">
        <v>1818.13</v>
      </c>
      <c r="G136" s="45">
        <v>3166.9</v>
      </c>
      <c r="H136" s="45">
        <v>58.49</v>
      </c>
      <c r="I136" s="45">
        <v>6.49</v>
      </c>
      <c r="J136" s="45">
        <v>8.65</v>
      </c>
      <c r="K136" s="45">
        <v>9.8800000000000008</v>
      </c>
      <c r="L136" s="45">
        <v>222.81</v>
      </c>
      <c r="M136" s="45">
        <v>0.51500000000000001</v>
      </c>
      <c r="N136" s="45">
        <v>11.16</v>
      </c>
      <c r="O136" s="34" t="s">
        <v>203</v>
      </c>
      <c r="P136" s="34">
        <v>56</v>
      </c>
      <c r="Q136" s="34">
        <v>8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</row>
    <row r="137" spans="1:23" s="45" customFormat="1">
      <c r="A137" s="45">
        <v>4</v>
      </c>
      <c r="B137" s="45">
        <v>140</v>
      </c>
      <c r="C137" s="45" t="s">
        <v>565</v>
      </c>
      <c r="D137" s="45" t="s">
        <v>512</v>
      </c>
      <c r="E137" s="45">
        <v>182.56</v>
      </c>
      <c r="F137" s="45">
        <v>1352.81</v>
      </c>
      <c r="G137" s="45">
        <v>2600.58</v>
      </c>
      <c r="H137" s="45">
        <v>58.8</v>
      </c>
      <c r="I137" s="45">
        <v>7.57</v>
      </c>
      <c r="J137" s="45">
        <v>8.65</v>
      </c>
      <c r="K137" s="45">
        <v>11.86</v>
      </c>
      <c r="L137" s="45">
        <v>306.54000000000002</v>
      </c>
      <c r="M137" s="45">
        <v>0.50800000000000001</v>
      </c>
      <c r="N137" s="45">
        <v>9.51</v>
      </c>
      <c r="O137" s="34" t="s">
        <v>203</v>
      </c>
      <c r="P137" s="34">
        <v>56</v>
      </c>
      <c r="Q137" s="34">
        <v>8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</row>
    <row r="138" spans="1:23" s="34" customFormat="1">
      <c r="A138" s="34">
        <v>4</v>
      </c>
      <c r="B138" s="34">
        <v>142</v>
      </c>
      <c r="C138" s="34" t="s">
        <v>565</v>
      </c>
      <c r="D138" s="34" t="s">
        <v>513</v>
      </c>
      <c r="E138" s="34">
        <v>1515.93</v>
      </c>
      <c r="F138" s="34">
        <v>1840.03</v>
      </c>
      <c r="G138" s="34">
        <v>2676.91</v>
      </c>
      <c r="H138" s="34">
        <v>60.24</v>
      </c>
      <c r="I138" s="34">
        <v>12.98</v>
      </c>
      <c r="J138" s="34">
        <v>17.3</v>
      </c>
      <c r="K138" s="34">
        <v>23.71</v>
      </c>
      <c r="L138" s="34">
        <v>1267.19</v>
      </c>
      <c r="M138" s="34">
        <v>0.504</v>
      </c>
      <c r="N138" s="34">
        <v>17.3</v>
      </c>
      <c r="O138" s="34" t="s">
        <v>263</v>
      </c>
      <c r="P138" s="34">
        <v>56</v>
      </c>
      <c r="Q138" s="34">
        <v>8</v>
      </c>
      <c r="R138" s="34">
        <v>8</v>
      </c>
      <c r="S138" s="45">
        <v>66225.08</v>
      </c>
      <c r="T138" s="45">
        <v>1857</v>
      </c>
      <c r="U138" s="45">
        <v>2688.59</v>
      </c>
      <c r="V138" s="45">
        <v>62.35</v>
      </c>
      <c r="W138" s="45">
        <v>57908.11</v>
      </c>
    </row>
    <row r="139" spans="1:23" s="34" customFormat="1">
      <c r="A139" s="34">
        <v>4</v>
      </c>
      <c r="B139" s="34">
        <v>148</v>
      </c>
      <c r="C139" s="34" t="s">
        <v>565</v>
      </c>
      <c r="D139" s="34" t="s">
        <v>572</v>
      </c>
      <c r="E139" s="34">
        <v>3482.49</v>
      </c>
      <c r="F139" s="34">
        <v>1836.07</v>
      </c>
      <c r="G139" s="34">
        <v>2691.03</v>
      </c>
      <c r="H139" s="34">
        <v>61.2</v>
      </c>
      <c r="I139" s="34">
        <v>23.79</v>
      </c>
      <c r="J139" s="34">
        <v>36.770000000000003</v>
      </c>
      <c r="K139" s="34">
        <v>25.69</v>
      </c>
      <c r="L139" s="34">
        <v>3019.98</v>
      </c>
      <c r="M139" s="34">
        <v>0.36799999999999999</v>
      </c>
      <c r="N139" s="34">
        <v>39.97</v>
      </c>
      <c r="O139" s="34" t="s">
        <v>263</v>
      </c>
      <c r="P139" s="34">
        <v>56</v>
      </c>
      <c r="Q139" s="34">
        <v>8</v>
      </c>
      <c r="R139" s="34">
        <v>8</v>
      </c>
      <c r="S139" s="45">
        <v>66225.08</v>
      </c>
      <c r="T139" s="45">
        <v>1857</v>
      </c>
      <c r="U139" s="45">
        <v>2688.59</v>
      </c>
      <c r="V139" s="45">
        <v>62.35</v>
      </c>
      <c r="W139" s="45">
        <v>57908.11</v>
      </c>
    </row>
    <row r="140" spans="1:23" s="45" customFormat="1">
      <c r="A140" s="45">
        <v>4</v>
      </c>
      <c r="B140" s="45">
        <v>150</v>
      </c>
      <c r="C140" s="45" t="s">
        <v>565</v>
      </c>
      <c r="D140" s="45" t="s">
        <v>573</v>
      </c>
      <c r="E140" s="45">
        <v>1834.84</v>
      </c>
      <c r="F140" s="45">
        <v>1670.94</v>
      </c>
      <c r="G140" s="45">
        <v>2726.65</v>
      </c>
      <c r="H140" s="45">
        <v>60.35</v>
      </c>
      <c r="I140" s="45">
        <v>31.36</v>
      </c>
      <c r="J140" s="45">
        <v>17.3</v>
      </c>
      <c r="K140" s="45">
        <v>23.71</v>
      </c>
      <c r="L140" s="45">
        <v>1722.28</v>
      </c>
      <c r="M140" s="45">
        <v>0.42099999999999999</v>
      </c>
      <c r="N140" s="45">
        <v>33.31</v>
      </c>
      <c r="O140" s="34" t="s">
        <v>203</v>
      </c>
      <c r="P140" s="34">
        <v>56</v>
      </c>
      <c r="Q140" s="34">
        <v>8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</row>
    <row r="141" spans="1:23" s="34" customFormat="1" ht="15">
      <c r="A141" s="34">
        <v>4</v>
      </c>
      <c r="B141" s="34">
        <v>152</v>
      </c>
      <c r="C141" s="34" t="s">
        <v>565</v>
      </c>
      <c r="D141" s="34" t="s">
        <v>574</v>
      </c>
      <c r="E141" s="34">
        <v>1765.51</v>
      </c>
      <c r="F141" s="34">
        <v>1643.93</v>
      </c>
      <c r="G141" s="34">
        <v>2917.65</v>
      </c>
      <c r="H141" s="34">
        <v>56.39</v>
      </c>
      <c r="I141" s="34">
        <v>17.3</v>
      </c>
      <c r="J141" s="34">
        <v>19.46</v>
      </c>
      <c r="K141" s="34">
        <v>35.57</v>
      </c>
      <c r="L141" s="34">
        <v>2101.4899999999998</v>
      </c>
      <c r="M141" s="34">
        <v>0.33600000000000002</v>
      </c>
      <c r="N141" s="34">
        <v>31.64</v>
      </c>
      <c r="O141" s="34" t="s">
        <v>263</v>
      </c>
      <c r="P141" s="34">
        <v>56</v>
      </c>
      <c r="Q141" s="34">
        <v>8</v>
      </c>
      <c r="R141" s="34">
        <v>4</v>
      </c>
      <c r="S141" s="34">
        <v>151420.14000000001</v>
      </c>
      <c r="T141" s="34">
        <v>1603.55</v>
      </c>
      <c r="U141" s="34">
        <v>2921.91</v>
      </c>
      <c r="V141" s="34">
        <v>51.34</v>
      </c>
      <c r="W141" s="34">
        <v>132930.01999999999</v>
      </c>
    </row>
    <row r="142" spans="1:23" s="34" customFormat="1">
      <c r="A142" s="34">
        <v>4</v>
      </c>
      <c r="B142" s="34">
        <v>158</v>
      </c>
      <c r="C142" s="34" t="s">
        <v>565</v>
      </c>
      <c r="D142" s="34" t="s">
        <v>575</v>
      </c>
      <c r="E142" s="34">
        <v>3172.83</v>
      </c>
      <c r="F142" s="34">
        <v>1874.96</v>
      </c>
      <c r="G142" s="34">
        <v>2680.99</v>
      </c>
      <c r="H142" s="34">
        <v>58.1</v>
      </c>
      <c r="I142" s="34">
        <v>21.63</v>
      </c>
      <c r="J142" s="34">
        <v>25.95</v>
      </c>
      <c r="K142" s="34">
        <v>33.590000000000003</v>
      </c>
      <c r="L142" s="34">
        <v>2789.78</v>
      </c>
      <c r="M142" s="34">
        <v>0.374</v>
      </c>
      <c r="N142" s="34">
        <v>30.65</v>
      </c>
      <c r="O142" s="34" t="s">
        <v>263</v>
      </c>
      <c r="P142" s="34">
        <v>56</v>
      </c>
      <c r="Q142" s="34">
        <v>8</v>
      </c>
      <c r="R142" s="34">
        <v>8</v>
      </c>
      <c r="S142" s="45">
        <v>66225.08</v>
      </c>
      <c r="T142" s="45">
        <v>1857</v>
      </c>
      <c r="U142" s="45">
        <v>2688.59</v>
      </c>
      <c r="V142" s="45">
        <v>62.35</v>
      </c>
      <c r="W142" s="45">
        <v>57908.11</v>
      </c>
    </row>
    <row r="143" spans="1:23" s="34" customFormat="1">
      <c r="A143" s="34">
        <v>4</v>
      </c>
      <c r="B143" s="34">
        <v>162</v>
      </c>
      <c r="C143" s="34" t="s">
        <v>565</v>
      </c>
      <c r="D143" s="34" t="s">
        <v>576</v>
      </c>
      <c r="E143" s="34">
        <v>1250.18</v>
      </c>
      <c r="F143" s="34">
        <v>1606.26</v>
      </c>
      <c r="G143" s="34">
        <v>3047.04</v>
      </c>
      <c r="H143" s="34">
        <v>62.35</v>
      </c>
      <c r="I143" s="34">
        <v>21.63</v>
      </c>
      <c r="J143" s="34">
        <v>10.81</v>
      </c>
      <c r="K143" s="34">
        <v>19.760000000000002</v>
      </c>
      <c r="L143" s="34">
        <v>1343.2</v>
      </c>
      <c r="M143" s="34">
        <v>0.41799999999999998</v>
      </c>
      <c r="N143" s="34">
        <v>22.67</v>
      </c>
      <c r="O143" s="34" t="s">
        <v>263</v>
      </c>
      <c r="P143" s="34">
        <v>56</v>
      </c>
      <c r="Q143" s="34">
        <v>8</v>
      </c>
      <c r="R143" s="34">
        <v>6</v>
      </c>
      <c r="S143" s="45">
        <v>185080.35</v>
      </c>
      <c r="T143" s="45">
        <v>1629.92</v>
      </c>
      <c r="U143" s="45">
        <v>3046.73</v>
      </c>
      <c r="V143" s="45">
        <v>64.11</v>
      </c>
      <c r="W143" s="45">
        <v>200958.64</v>
      </c>
    </row>
    <row r="144" spans="1:23" s="45" customFormat="1">
      <c r="A144" s="45">
        <v>4</v>
      </c>
      <c r="B144" s="45">
        <v>164</v>
      </c>
      <c r="C144" s="45" t="s">
        <v>565</v>
      </c>
      <c r="D144" s="45" t="s">
        <v>577</v>
      </c>
      <c r="E144" s="45">
        <v>194.11</v>
      </c>
      <c r="F144" s="45">
        <v>2201.83</v>
      </c>
      <c r="G144" s="45">
        <v>2472.59</v>
      </c>
      <c r="H144" s="45">
        <v>64.150000000000006</v>
      </c>
      <c r="I144" s="45">
        <v>7.57</v>
      </c>
      <c r="J144" s="45">
        <v>7.57</v>
      </c>
      <c r="K144" s="45">
        <v>11.86</v>
      </c>
      <c r="L144" s="45">
        <v>310.19</v>
      </c>
      <c r="M144" s="45">
        <v>0.52300000000000002</v>
      </c>
      <c r="N144" s="45">
        <v>11.87</v>
      </c>
      <c r="O144" s="34" t="s">
        <v>203</v>
      </c>
      <c r="P144" s="34">
        <v>56</v>
      </c>
      <c r="Q144" s="34">
        <v>8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</row>
    <row r="145" spans="1:23" s="45" customFormat="1">
      <c r="A145" s="45">
        <v>4</v>
      </c>
      <c r="B145" s="45">
        <v>166</v>
      </c>
      <c r="C145" s="45" t="s">
        <v>565</v>
      </c>
      <c r="D145" s="45" t="s">
        <v>578</v>
      </c>
      <c r="E145" s="45">
        <v>3165.9</v>
      </c>
      <c r="F145" s="45">
        <v>1970.35</v>
      </c>
      <c r="G145" s="45">
        <v>2712.85</v>
      </c>
      <c r="H145" s="45">
        <v>72.209999999999994</v>
      </c>
      <c r="I145" s="45">
        <v>27.04</v>
      </c>
      <c r="J145" s="45">
        <v>28.11</v>
      </c>
      <c r="K145" s="45">
        <v>25.69</v>
      </c>
      <c r="L145" s="45">
        <v>3223.71</v>
      </c>
      <c r="M145" s="45">
        <v>0.32300000000000001</v>
      </c>
      <c r="N145" s="45">
        <v>30.56</v>
      </c>
      <c r="O145" s="34" t="s">
        <v>256</v>
      </c>
      <c r="P145" s="34">
        <v>56</v>
      </c>
      <c r="Q145" s="34">
        <v>8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</row>
    <row r="146" spans="1:23" s="45" customFormat="1">
      <c r="A146" s="45">
        <v>4</v>
      </c>
      <c r="B146" s="45">
        <v>170</v>
      </c>
      <c r="C146" s="45" t="s">
        <v>565</v>
      </c>
      <c r="D146" s="45" t="s">
        <v>579</v>
      </c>
      <c r="E146" s="45">
        <v>1458.16</v>
      </c>
      <c r="F146" s="45">
        <v>1980.28</v>
      </c>
      <c r="G146" s="45">
        <v>2772.46</v>
      </c>
      <c r="H146" s="45">
        <v>66.66</v>
      </c>
      <c r="I146" s="45">
        <v>22.71</v>
      </c>
      <c r="J146" s="45">
        <v>30.28</v>
      </c>
      <c r="K146" s="45">
        <v>29.64</v>
      </c>
      <c r="L146" s="45">
        <v>1686.42</v>
      </c>
      <c r="M146" s="45">
        <v>0.36899999999999999</v>
      </c>
      <c r="N146" s="45">
        <v>39.770000000000003</v>
      </c>
      <c r="O146" s="34" t="s">
        <v>203</v>
      </c>
      <c r="P146" s="34">
        <v>56</v>
      </c>
      <c r="Q146" s="34">
        <v>8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</row>
    <row r="147" spans="1:23" s="34" customFormat="1" ht="15">
      <c r="A147" s="34">
        <v>4</v>
      </c>
      <c r="B147" s="34">
        <v>172</v>
      </c>
      <c r="C147" s="34" t="s">
        <v>565</v>
      </c>
      <c r="D147" s="34" t="s">
        <v>580</v>
      </c>
      <c r="E147" s="34">
        <v>1693.87</v>
      </c>
      <c r="F147" s="34">
        <v>1605.79</v>
      </c>
      <c r="G147" s="34">
        <v>2887.86</v>
      </c>
      <c r="H147" s="34">
        <v>71.72</v>
      </c>
      <c r="I147" s="34">
        <v>15.14</v>
      </c>
      <c r="J147" s="34">
        <v>14.06</v>
      </c>
      <c r="K147" s="34">
        <v>27.66</v>
      </c>
      <c r="L147" s="34">
        <v>1614.42</v>
      </c>
      <c r="M147" s="34">
        <v>0.42599999999999999</v>
      </c>
      <c r="N147" s="34">
        <v>25.36</v>
      </c>
      <c r="O147" s="34" t="s">
        <v>263</v>
      </c>
      <c r="P147" s="34">
        <v>56</v>
      </c>
      <c r="Q147" s="34">
        <v>8</v>
      </c>
      <c r="R147" s="34">
        <v>4</v>
      </c>
      <c r="S147" s="34">
        <v>151420.14000000001</v>
      </c>
      <c r="T147" s="34">
        <v>1603.55</v>
      </c>
      <c r="U147" s="34">
        <v>2921.91</v>
      </c>
      <c r="V147" s="34">
        <v>51.34</v>
      </c>
      <c r="W147" s="34">
        <v>132930.01999999999</v>
      </c>
    </row>
    <row r="148" spans="1:23" s="34" customFormat="1">
      <c r="A148" s="34">
        <v>4</v>
      </c>
      <c r="B148" s="34">
        <v>176</v>
      </c>
      <c r="C148" s="34" t="s">
        <v>565</v>
      </c>
      <c r="D148" s="34" t="s">
        <v>581</v>
      </c>
      <c r="E148" s="34">
        <v>1065.31</v>
      </c>
      <c r="F148" s="34">
        <v>1658.68</v>
      </c>
      <c r="G148" s="34">
        <v>3015.41</v>
      </c>
      <c r="H148" s="34">
        <v>73.64</v>
      </c>
      <c r="I148" s="34">
        <v>16.22</v>
      </c>
      <c r="J148" s="34">
        <v>14.06</v>
      </c>
      <c r="K148" s="34">
        <v>19.760000000000002</v>
      </c>
      <c r="L148" s="34">
        <v>1230.4000000000001</v>
      </c>
      <c r="M148" s="34">
        <v>0.41</v>
      </c>
      <c r="N148" s="34">
        <v>16.579999999999998</v>
      </c>
      <c r="O148" s="34" t="s">
        <v>263</v>
      </c>
      <c r="P148" s="34">
        <v>56</v>
      </c>
      <c r="Q148" s="34">
        <v>8</v>
      </c>
      <c r="R148" s="34">
        <v>6</v>
      </c>
      <c r="S148" s="45">
        <v>185080.35</v>
      </c>
      <c r="T148" s="45">
        <v>1629.92</v>
      </c>
      <c r="U148" s="45">
        <v>3046.73</v>
      </c>
      <c r="V148" s="45">
        <v>64.11</v>
      </c>
      <c r="W148" s="45">
        <v>200958.64</v>
      </c>
    </row>
    <row r="149" spans="1:23" s="34" customFormat="1">
      <c r="A149" s="34">
        <v>4</v>
      </c>
      <c r="B149" s="34">
        <v>178</v>
      </c>
      <c r="C149" s="34" t="s">
        <v>565</v>
      </c>
      <c r="D149" s="34" t="s">
        <v>582</v>
      </c>
      <c r="E149" s="34">
        <v>3537.95</v>
      </c>
      <c r="F149" s="34">
        <v>1864.52</v>
      </c>
      <c r="G149" s="34">
        <v>2715.73</v>
      </c>
      <c r="H149" s="34">
        <v>69.34</v>
      </c>
      <c r="I149" s="34">
        <v>28.12</v>
      </c>
      <c r="J149" s="34">
        <v>20.55</v>
      </c>
      <c r="K149" s="34">
        <v>31.62</v>
      </c>
      <c r="L149" s="34">
        <v>3006.34</v>
      </c>
      <c r="M149" s="34">
        <v>0.373</v>
      </c>
      <c r="N149" s="34">
        <v>29.96</v>
      </c>
      <c r="O149" s="34" t="s">
        <v>263</v>
      </c>
      <c r="P149" s="34">
        <v>56</v>
      </c>
      <c r="Q149" s="34">
        <v>8</v>
      </c>
      <c r="R149" s="34">
        <v>8</v>
      </c>
      <c r="S149" s="45">
        <v>66225.08</v>
      </c>
      <c r="T149" s="45">
        <v>1857</v>
      </c>
      <c r="U149" s="45">
        <v>2688.59</v>
      </c>
      <c r="V149" s="45">
        <v>62.35</v>
      </c>
      <c r="W149" s="45">
        <v>57908.11</v>
      </c>
    </row>
    <row r="150" spans="1:23" s="34" customFormat="1">
      <c r="A150" s="34">
        <v>4</v>
      </c>
      <c r="B150" s="34">
        <v>182</v>
      </c>
      <c r="C150" s="34" t="s">
        <v>565</v>
      </c>
      <c r="D150" s="34" t="s">
        <v>583</v>
      </c>
      <c r="E150" s="34">
        <v>242.64</v>
      </c>
      <c r="F150" s="34">
        <v>1602.29</v>
      </c>
      <c r="G150" s="34">
        <v>2995.75</v>
      </c>
      <c r="H150" s="34">
        <v>77.03</v>
      </c>
      <c r="I150" s="34">
        <v>12.98</v>
      </c>
      <c r="J150" s="34">
        <v>7.57</v>
      </c>
      <c r="K150" s="34">
        <v>13.83</v>
      </c>
      <c r="L150" s="34">
        <v>420.86</v>
      </c>
      <c r="M150" s="34">
        <v>0.44700000000000001</v>
      </c>
      <c r="N150" s="34">
        <v>12.25</v>
      </c>
      <c r="O150" s="34" t="s">
        <v>263</v>
      </c>
      <c r="P150" s="34">
        <v>56</v>
      </c>
      <c r="Q150" s="34">
        <v>8</v>
      </c>
      <c r="R150" s="34">
        <v>6</v>
      </c>
      <c r="S150" s="45">
        <v>185080.35</v>
      </c>
      <c r="T150" s="45">
        <v>1629.92</v>
      </c>
      <c r="U150" s="45">
        <v>3046.73</v>
      </c>
      <c r="V150" s="45">
        <v>64.11</v>
      </c>
      <c r="W150" s="45">
        <v>200958.64</v>
      </c>
    </row>
    <row r="151" spans="1:23" s="34" customFormat="1">
      <c r="A151" s="34">
        <v>4</v>
      </c>
      <c r="B151" s="34">
        <v>184</v>
      </c>
      <c r="C151" s="34" t="s">
        <v>565</v>
      </c>
      <c r="D151" s="34" t="s">
        <v>584</v>
      </c>
      <c r="E151" s="34">
        <v>198.74</v>
      </c>
      <c r="F151" s="34">
        <v>1610.8</v>
      </c>
      <c r="G151" s="34">
        <v>2998.22</v>
      </c>
      <c r="H151" s="34">
        <v>75.59</v>
      </c>
      <c r="I151" s="34">
        <v>10.82</v>
      </c>
      <c r="J151" s="34">
        <v>6.49</v>
      </c>
      <c r="K151" s="34">
        <v>9.8800000000000008</v>
      </c>
      <c r="L151" s="34">
        <v>319.7</v>
      </c>
      <c r="M151" s="34">
        <v>0.51500000000000001</v>
      </c>
      <c r="N151" s="34">
        <v>10.56</v>
      </c>
      <c r="O151" s="34" t="s">
        <v>263</v>
      </c>
      <c r="P151" s="34">
        <v>56</v>
      </c>
      <c r="Q151" s="34">
        <v>8</v>
      </c>
      <c r="R151" s="34">
        <v>6</v>
      </c>
      <c r="S151" s="45">
        <v>185080.35</v>
      </c>
      <c r="T151" s="45">
        <v>1629.92</v>
      </c>
      <c r="U151" s="45">
        <v>3046.73</v>
      </c>
      <c r="V151" s="45">
        <v>64.11</v>
      </c>
      <c r="W151" s="45">
        <v>200958.64</v>
      </c>
    </row>
    <row r="152" spans="1:23" s="34" customFormat="1">
      <c r="A152" s="34">
        <v>4</v>
      </c>
      <c r="B152" s="34">
        <v>186</v>
      </c>
      <c r="C152" s="34" t="s">
        <v>565</v>
      </c>
      <c r="D152" s="34" t="s">
        <v>585</v>
      </c>
      <c r="E152" s="34">
        <v>707.13</v>
      </c>
      <c r="F152" s="34">
        <v>1657.38</v>
      </c>
      <c r="G152" s="34">
        <v>3039.44</v>
      </c>
      <c r="H152" s="34">
        <v>80.58</v>
      </c>
      <c r="I152" s="34">
        <v>10.82</v>
      </c>
      <c r="J152" s="34">
        <v>12.98</v>
      </c>
      <c r="K152" s="34">
        <v>21.74</v>
      </c>
      <c r="L152" s="34">
        <v>845.73</v>
      </c>
      <c r="M152" s="34">
        <v>0.45400000000000001</v>
      </c>
      <c r="N152" s="34">
        <v>15.5</v>
      </c>
      <c r="O152" s="34" t="s">
        <v>263</v>
      </c>
      <c r="P152" s="34">
        <v>56</v>
      </c>
      <c r="Q152" s="34">
        <v>8</v>
      </c>
      <c r="R152" s="34">
        <v>6</v>
      </c>
      <c r="S152" s="45">
        <v>185080.35</v>
      </c>
      <c r="T152" s="45">
        <v>1629.92</v>
      </c>
      <c r="U152" s="45">
        <v>3046.73</v>
      </c>
      <c r="V152" s="45">
        <v>64.11</v>
      </c>
      <c r="W152" s="45">
        <v>200958.64</v>
      </c>
    </row>
    <row r="153" spans="1:23" s="34" customFormat="1">
      <c r="A153" s="34">
        <v>4</v>
      </c>
      <c r="B153" s="34">
        <v>188</v>
      </c>
      <c r="C153" s="34" t="s">
        <v>565</v>
      </c>
      <c r="D153" s="34" t="s">
        <v>586</v>
      </c>
      <c r="E153" s="34">
        <v>485.28</v>
      </c>
      <c r="F153" s="34">
        <v>1626.45</v>
      </c>
      <c r="G153" s="34">
        <v>2999.12</v>
      </c>
      <c r="H153" s="34">
        <v>79.97</v>
      </c>
      <c r="I153" s="34">
        <v>9.73</v>
      </c>
      <c r="J153" s="34">
        <v>11.89</v>
      </c>
      <c r="K153" s="34">
        <v>19.760000000000002</v>
      </c>
      <c r="L153" s="34">
        <v>733.82</v>
      </c>
      <c r="M153" s="34">
        <v>0.40699999999999997</v>
      </c>
      <c r="N153" s="34">
        <v>18.690000000000001</v>
      </c>
      <c r="O153" s="34" t="s">
        <v>263</v>
      </c>
      <c r="P153" s="34">
        <v>56</v>
      </c>
      <c r="Q153" s="34">
        <v>8</v>
      </c>
      <c r="R153" s="34">
        <v>6</v>
      </c>
      <c r="S153" s="45">
        <v>185080.35</v>
      </c>
      <c r="T153" s="45">
        <v>1629.92</v>
      </c>
      <c r="U153" s="45">
        <v>3046.73</v>
      </c>
      <c r="V153" s="45">
        <v>64.11</v>
      </c>
      <c r="W153" s="45">
        <v>200958.64</v>
      </c>
    </row>
    <row r="154" spans="1:23" s="45" customFormat="1">
      <c r="A154" s="45">
        <v>4</v>
      </c>
      <c r="B154" s="45">
        <v>190</v>
      </c>
      <c r="C154" s="45" t="s">
        <v>565</v>
      </c>
      <c r="D154" s="45" t="s">
        <v>587</v>
      </c>
      <c r="E154" s="45">
        <v>1904.16</v>
      </c>
      <c r="F154" s="45">
        <v>1859.77</v>
      </c>
      <c r="G154" s="45">
        <v>2409.8200000000002</v>
      </c>
      <c r="H154" s="45">
        <v>75.23</v>
      </c>
      <c r="I154" s="45">
        <v>22.71</v>
      </c>
      <c r="J154" s="45">
        <v>20.55</v>
      </c>
      <c r="K154" s="45">
        <v>37.54</v>
      </c>
      <c r="L154" s="45">
        <v>1692.57</v>
      </c>
      <c r="M154" s="45">
        <v>0.439</v>
      </c>
      <c r="N154" s="45">
        <v>39.18</v>
      </c>
      <c r="O154" s="34" t="s">
        <v>203</v>
      </c>
      <c r="P154" s="34">
        <v>56</v>
      </c>
      <c r="Q154" s="34">
        <v>8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</row>
    <row r="155" spans="1:23" s="34" customFormat="1">
      <c r="A155" s="34">
        <v>4</v>
      </c>
      <c r="B155" s="34">
        <v>194</v>
      </c>
      <c r="C155" s="34" t="s">
        <v>565</v>
      </c>
      <c r="D155" s="34" t="s">
        <v>588</v>
      </c>
      <c r="E155" s="34">
        <v>97.06</v>
      </c>
      <c r="F155" s="34">
        <v>1521.79</v>
      </c>
      <c r="G155" s="34">
        <v>3044.72</v>
      </c>
      <c r="H155" s="34">
        <v>82.19</v>
      </c>
      <c r="I155" s="34">
        <v>5.41</v>
      </c>
      <c r="J155" s="34">
        <v>6.49</v>
      </c>
      <c r="K155" s="34">
        <v>11.86</v>
      </c>
      <c r="L155" s="34">
        <v>195.47</v>
      </c>
      <c r="M155" s="34">
        <v>0.52300000000000002</v>
      </c>
      <c r="N155" s="34">
        <v>7.04</v>
      </c>
      <c r="O155" s="34" t="s">
        <v>263</v>
      </c>
      <c r="P155" s="34">
        <v>56</v>
      </c>
      <c r="Q155" s="34">
        <v>8</v>
      </c>
      <c r="R155" s="34">
        <v>5</v>
      </c>
      <c r="S155" s="45">
        <v>105570.05</v>
      </c>
      <c r="T155" s="45">
        <v>1541.95</v>
      </c>
      <c r="U155" s="45">
        <v>3016.92</v>
      </c>
      <c r="V155" s="45">
        <v>52.27</v>
      </c>
      <c r="W155" s="45">
        <v>81044.94</v>
      </c>
    </row>
    <row r="156" spans="1:23" s="34" customFormat="1">
      <c r="A156" s="34">
        <v>4</v>
      </c>
      <c r="B156" s="34">
        <v>198</v>
      </c>
      <c r="C156" s="34" t="s">
        <v>565</v>
      </c>
      <c r="D156" s="34" t="s">
        <v>589</v>
      </c>
      <c r="E156" s="34">
        <v>612.38</v>
      </c>
      <c r="F156" s="34">
        <v>1868.87</v>
      </c>
      <c r="G156" s="34">
        <v>2704.98</v>
      </c>
      <c r="H156" s="34">
        <v>79.989999999999995</v>
      </c>
      <c r="I156" s="34">
        <v>10.82</v>
      </c>
      <c r="J156" s="34">
        <v>11.89</v>
      </c>
      <c r="K156" s="34">
        <v>19.760000000000002</v>
      </c>
      <c r="L156" s="34">
        <v>743.76</v>
      </c>
      <c r="M156" s="34">
        <v>0.46899999999999997</v>
      </c>
      <c r="N156" s="34">
        <v>15.68</v>
      </c>
      <c r="O156" s="34" t="s">
        <v>263</v>
      </c>
      <c r="P156" s="34">
        <v>56</v>
      </c>
      <c r="Q156" s="34">
        <v>8</v>
      </c>
      <c r="R156" s="34">
        <v>8</v>
      </c>
      <c r="S156" s="45">
        <v>66225.08</v>
      </c>
      <c r="T156" s="45">
        <v>1857</v>
      </c>
      <c r="U156" s="45">
        <v>2688.59</v>
      </c>
      <c r="V156" s="45">
        <v>62.35</v>
      </c>
      <c r="W156" s="45">
        <v>57908.11</v>
      </c>
    </row>
    <row r="157" spans="1:23" s="34" customFormat="1" ht="15">
      <c r="A157" s="34">
        <v>4</v>
      </c>
      <c r="B157" s="34">
        <v>200</v>
      </c>
      <c r="C157" s="34" t="s">
        <v>565</v>
      </c>
      <c r="D157" s="34" t="s">
        <v>590</v>
      </c>
      <c r="E157" s="34">
        <v>1058.3800000000001</v>
      </c>
      <c r="F157" s="34">
        <v>1590.77</v>
      </c>
      <c r="G157" s="34">
        <v>2899.95</v>
      </c>
      <c r="H157" s="34">
        <v>81.349999999999994</v>
      </c>
      <c r="I157" s="34">
        <v>12.98</v>
      </c>
      <c r="J157" s="34">
        <v>15.14</v>
      </c>
      <c r="K157" s="34">
        <v>23.71</v>
      </c>
      <c r="L157" s="34">
        <v>1209.3</v>
      </c>
      <c r="M157" s="34">
        <v>0.41499999999999998</v>
      </c>
      <c r="N157" s="34">
        <v>17.010000000000002</v>
      </c>
      <c r="O157" s="34" t="s">
        <v>263</v>
      </c>
      <c r="P157" s="34">
        <v>56</v>
      </c>
      <c r="Q157" s="34">
        <v>8</v>
      </c>
      <c r="R157" s="34">
        <v>4</v>
      </c>
      <c r="S157" s="34">
        <v>151420.14000000001</v>
      </c>
      <c r="T157" s="34">
        <v>1603.55</v>
      </c>
      <c r="U157" s="34">
        <v>2921.91</v>
      </c>
      <c r="V157" s="34">
        <v>51.34</v>
      </c>
      <c r="W157" s="34">
        <v>132930.01999999999</v>
      </c>
    </row>
    <row r="158" spans="1:23" s="34" customFormat="1">
      <c r="A158" s="34">
        <v>4</v>
      </c>
      <c r="B158" s="34">
        <v>202</v>
      </c>
      <c r="C158" s="34" t="s">
        <v>565</v>
      </c>
      <c r="D158" s="34" t="s">
        <v>591</v>
      </c>
      <c r="E158" s="34">
        <v>892</v>
      </c>
      <c r="F158" s="34">
        <v>1643.49</v>
      </c>
      <c r="G158" s="34">
        <v>3048.72</v>
      </c>
      <c r="H158" s="34">
        <v>81.47</v>
      </c>
      <c r="I158" s="34">
        <v>12.98</v>
      </c>
      <c r="J158" s="34">
        <v>10.81</v>
      </c>
      <c r="K158" s="34">
        <v>23.71</v>
      </c>
      <c r="L158" s="34">
        <v>991.7</v>
      </c>
      <c r="M158" s="34">
        <v>0.45200000000000001</v>
      </c>
      <c r="N158" s="34">
        <v>15.61</v>
      </c>
      <c r="O158" s="34" t="s">
        <v>263</v>
      </c>
      <c r="P158" s="34">
        <v>56</v>
      </c>
      <c r="Q158" s="34">
        <v>8</v>
      </c>
      <c r="R158" s="34">
        <v>6</v>
      </c>
      <c r="S158" s="45">
        <v>185080.35</v>
      </c>
      <c r="T158" s="45">
        <v>1629.92</v>
      </c>
      <c r="U158" s="45">
        <v>3046.73</v>
      </c>
      <c r="V158" s="45">
        <v>64.11</v>
      </c>
      <c r="W158" s="45">
        <v>200958.64</v>
      </c>
    </row>
    <row r="159" spans="1:23" s="34" customFormat="1">
      <c r="A159" s="34">
        <v>4</v>
      </c>
      <c r="B159" s="34">
        <v>204</v>
      </c>
      <c r="C159" s="34" t="s">
        <v>565</v>
      </c>
      <c r="D159" s="34" t="s">
        <v>592</v>
      </c>
      <c r="E159" s="34">
        <v>1504.38</v>
      </c>
      <c r="F159" s="34">
        <v>1850.49</v>
      </c>
      <c r="G159" s="34">
        <v>2682.45</v>
      </c>
      <c r="H159" s="34">
        <v>80.78</v>
      </c>
      <c r="I159" s="34">
        <v>17.3</v>
      </c>
      <c r="J159" s="34">
        <v>19.46</v>
      </c>
      <c r="K159" s="34">
        <v>19.760000000000002</v>
      </c>
      <c r="L159" s="34">
        <v>1533.97</v>
      </c>
      <c r="M159" s="34">
        <v>0.41399999999999998</v>
      </c>
      <c r="N159" s="34">
        <v>18.77</v>
      </c>
      <c r="O159" s="34" t="s">
        <v>263</v>
      </c>
      <c r="P159" s="34">
        <v>56</v>
      </c>
      <c r="Q159" s="34">
        <v>8</v>
      </c>
      <c r="R159" s="34">
        <v>8</v>
      </c>
      <c r="S159" s="45">
        <v>66225.08</v>
      </c>
      <c r="T159" s="45">
        <v>1857</v>
      </c>
      <c r="U159" s="45">
        <v>2688.59</v>
      </c>
      <c r="V159" s="45">
        <v>62.35</v>
      </c>
      <c r="W159" s="45">
        <v>57908.11</v>
      </c>
    </row>
    <row r="160" spans="1:23" s="34" customFormat="1">
      <c r="A160" s="34">
        <v>4</v>
      </c>
      <c r="B160" s="34">
        <v>206</v>
      </c>
      <c r="C160" s="34" t="s">
        <v>565</v>
      </c>
      <c r="D160" s="34" t="s">
        <v>593</v>
      </c>
      <c r="E160" s="34">
        <v>249.57</v>
      </c>
      <c r="F160" s="34">
        <v>1630.28</v>
      </c>
      <c r="G160" s="34">
        <v>3036.14</v>
      </c>
      <c r="H160" s="34">
        <v>84.44</v>
      </c>
      <c r="I160" s="34">
        <v>7.57</v>
      </c>
      <c r="J160" s="34">
        <v>7.57</v>
      </c>
      <c r="K160" s="34">
        <v>13.83</v>
      </c>
      <c r="L160" s="34">
        <v>413.14</v>
      </c>
      <c r="M160" s="34">
        <v>0.46400000000000002</v>
      </c>
      <c r="N160" s="34">
        <v>13.21</v>
      </c>
      <c r="O160" s="34" t="s">
        <v>263</v>
      </c>
      <c r="P160" s="34">
        <v>56</v>
      </c>
      <c r="Q160" s="34">
        <v>8</v>
      </c>
      <c r="R160" s="34">
        <v>6</v>
      </c>
      <c r="S160" s="45">
        <v>185080.35</v>
      </c>
      <c r="T160" s="45">
        <v>1629.92</v>
      </c>
      <c r="U160" s="45">
        <v>3046.73</v>
      </c>
      <c r="V160" s="45">
        <v>64.11</v>
      </c>
      <c r="W160" s="45">
        <v>200958.64</v>
      </c>
    </row>
    <row r="161" spans="1:23" s="31" customFormat="1" ht="17" thickBot="1">
      <c r="A161" s="31">
        <v>4</v>
      </c>
      <c r="B161" s="31">
        <v>208</v>
      </c>
      <c r="C161" s="31" t="s">
        <v>565</v>
      </c>
      <c r="D161" s="31" t="s">
        <v>594</v>
      </c>
      <c r="E161" s="31">
        <v>487.59</v>
      </c>
      <c r="F161" s="31">
        <v>1607.76</v>
      </c>
      <c r="G161" s="31">
        <v>3015.24</v>
      </c>
      <c r="H161" s="31">
        <v>80.67</v>
      </c>
      <c r="I161" s="31">
        <v>11.9</v>
      </c>
      <c r="J161" s="31">
        <v>10.81</v>
      </c>
      <c r="K161" s="31">
        <v>21.74</v>
      </c>
      <c r="L161" s="31">
        <v>645.74</v>
      </c>
      <c r="M161" s="31">
        <v>0.46400000000000002</v>
      </c>
      <c r="N161" s="31">
        <v>19.21</v>
      </c>
      <c r="O161" s="31" t="s">
        <v>263</v>
      </c>
      <c r="P161" s="31">
        <v>56</v>
      </c>
      <c r="Q161" s="31">
        <v>8</v>
      </c>
      <c r="R161" s="31">
        <v>6</v>
      </c>
      <c r="S161" s="46">
        <v>185080.35</v>
      </c>
      <c r="T161" s="46">
        <v>1629.92</v>
      </c>
      <c r="U161" s="46">
        <v>3046.73</v>
      </c>
      <c r="V161" s="46">
        <v>64.11</v>
      </c>
      <c r="W161" s="46">
        <v>200958.64</v>
      </c>
    </row>
    <row r="162" spans="1:23" s="45" customFormat="1">
      <c r="A162" s="47">
        <v>1</v>
      </c>
      <c r="B162" s="45">
        <v>2</v>
      </c>
      <c r="C162" s="47" t="s">
        <v>803</v>
      </c>
      <c r="D162" s="45" t="s">
        <v>245</v>
      </c>
      <c r="E162" s="45">
        <v>94.75</v>
      </c>
      <c r="F162" s="45">
        <v>971.99</v>
      </c>
      <c r="G162" s="45">
        <v>6411.08</v>
      </c>
      <c r="H162" s="45">
        <v>26.03</v>
      </c>
      <c r="I162" s="45">
        <v>5.41</v>
      </c>
      <c r="J162" s="45">
        <v>4.33</v>
      </c>
      <c r="K162" s="45">
        <v>13.83</v>
      </c>
      <c r="L162" s="45">
        <v>183.74</v>
      </c>
      <c r="M162" s="45">
        <v>0.54700000000000004</v>
      </c>
      <c r="N162" s="45">
        <v>12.34</v>
      </c>
      <c r="O162" s="34" t="s">
        <v>203</v>
      </c>
      <c r="P162" s="34">
        <v>68</v>
      </c>
      <c r="Q162" s="34">
        <v>3</v>
      </c>
      <c r="R162" s="34">
        <v>0</v>
      </c>
      <c r="S162" s="34">
        <v>0</v>
      </c>
      <c r="T162" s="34">
        <v>0</v>
      </c>
      <c r="U162" s="34">
        <v>0</v>
      </c>
      <c r="V162" s="34">
        <v>0</v>
      </c>
      <c r="W162" s="34">
        <v>0</v>
      </c>
    </row>
    <row r="163" spans="1:23" s="45" customFormat="1">
      <c r="A163" s="45">
        <v>1</v>
      </c>
      <c r="B163" s="45">
        <v>4</v>
      </c>
      <c r="C163" s="45" t="s">
        <v>804</v>
      </c>
      <c r="D163" s="45" t="s">
        <v>246</v>
      </c>
      <c r="E163" s="45">
        <v>392.87</v>
      </c>
      <c r="F163" s="45">
        <v>998.55</v>
      </c>
      <c r="G163" s="45">
        <v>6406.25</v>
      </c>
      <c r="H163" s="45">
        <v>26.01</v>
      </c>
      <c r="I163" s="45">
        <v>7.57</v>
      </c>
      <c r="J163" s="45">
        <v>10.81</v>
      </c>
      <c r="K163" s="45">
        <v>17.78</v>
      </c>
      <c r="L163" s="45">
        <v>557.92999999999995</v>
      </c>
      <c r="M163" s="45">
        <v>0.46500000000000002</v>
      </c>
      <c r="N163" s="45">
        <v>12.72</v>
      </c>
      <c r="O163" s="34" t="s">
        <v>203</v>
      </c>
      <c r="P163" s="34">
        <v>68</v>
      </c>
      <c r="Q163" s="34">
        <v>3</v>
      </c>
      <c r="R163" s="34">
        <v>0</v>
      </c>
      <c r="S163" s="34">
        <v>0</v>
      </c>
      <c r="T163" s="34">
        <v>0</v>
      </c>
      <c r="U163" s="34">
        <v>0</v>
      </c>
      <c r="V163" s="34">
        <v>0</v>
      </c>
      <c r="W163" s="34">
        <v>0</v>
      </c>
    </row>
    <row r="164" spans="1:23" s="45" customFormat="1">
      <c r="A164" s="45">
        <v>1</v>
      </c>
      <c r="B164" s="45">
        <v>6</v>
      </c>
      <c r="C164" s="45" t="s">
        <v>805</v>
      </c>
      <c r="D164" s="45" t="s">
        <v>247</v>
      </c>
      <c r="E164" s="45">
        <v>300.43</v>
      </c>
      <c r="F164" s="45">
        <v>960.95</v>
      </c>
      <c r="G164" s="45">
        <v>6509.03</v>
      </c>
      <c r="H164" s="45">
        <v>35.39</v>
      </c>
      <c r="I164" s="45">
        <v>7.57</v>
      </c>
      <c r="J164" s="45">
        <v>11.89</v>
      </c>
      <c r="K164" s="45">
        <v>21.74</v>
      </c>
      <c r="L164" s="45">
        <v>533.26</v>
      </c>
      <c r="M164" s="45">
        <v>0.40699999999999997</v>
      </c>
      <c r="N164" s="45">
        <v>21.81</v>
      </c>
      <c r="O164" s="34" t="s">
        <v>203</v>
      </c>
      <c r="P164" s="34">
        <v>68</v>
      </c>
      <c r="Q164" s="34">
        <v>3</v>
      </c>
      <c r="R164" s="34">
        <v>0</v>
      </c>
      <c r="S164" s="34">
        <v>0</v>
      </c>
      <c r="T164" s="34">
        <v>0</v>
      </c>
      <c r="U164" s="34">
        <v>0</v>
      </c>
      <c r="V164" s="34">
        <v>0</v>
      </c>
      <c r="W164" s="34">
        <v>0</v>
      </c>
    </row>
    <row r="165" spans="1:23" s="45" customFormat="1">
      <c r="A165" s="45">
        <v>1</v>
      </c>
      <c r="B165" s="45">
        <v>8</v>
      </c>
      <c r="C165" s="45" t="s">
        <v>806</v>
      </c>
      <c r="D165" s="45" t="s">
        <v>248</v>
      </c>
      <c r="E165" s="45">
        <v>515.35</v>
      </c>
      <c r="F165" s="45">
        <v>970.03</v>
      </c>
      <c r="G165" s="45">
        <v>6424.01</v>
      </c>
      <c r="H165" s="45">
        <v>25.08</v>
      </c>
      <c r="I165" s="45">
        <v>14.06</v>
      </c>
      <c r="J165" s="45">
        <v>24.87</v>
      </c>
      <c r="K165" s="45">
        <v>19.760000000000002</v>
      </c>
      <c r="L165" s="45">
        <v>903.13</v>
      </c>
      <c r="M165" s="45">
        <v>0.34399999999999997</v>
      </c>
      <c r="N165" s="45">
        <v>29.12</v>
      </c>
      <c r="O165" s="34" t="s">
        <v>203</v>
      </c>
      <c r="P165" s="34">
        <v>68</v>
      </c>
      <c r="Q165" s="34">
        <v>3</v>
      </c>
      <c r="R165" s="34">
        <v>0</v>
      </c>
      <c r="S165" s="34">
        <v>0</v>
      </c>
      <c r="T165" s="34">
        <v>0</v>
      </c>
      <c r="U165" s="34">
        <v>0</v>
      </c>
      <c r="V165" s="34">
        <v>0</v>
      </c>
      <c r="W165" s="34">
        <v>0</v>
      </c>
    </row>
    <row r="166" spans="1:23" s="45" customFormat="1">
      <c r="A166" s="45">
        <v>1</v>
      </c>
      <c r="B166" s="45">
        <v>10</v>
      </c>
      <c r="C166" s="45" t="s">
        <v>807</v>
      </c>
      <c r="D166" s="45" t="s">
        <v>250</v>
      </c>
      <c r="E166" s="45">
        <v>1023.76</v>
      </c>
      <c r="F166" s="45">
        <v>796.37</v>
      </c>
      <c r="G166" s="45">
        <v>6304.42</v>
      </c>
      <c r="H166" s="45">
        <v>35.51</v>
      </c>
      <c r="I166" s="45">
        <v>25.96</v>
      </c>
      <c r="J166" s="45">
        <v>29.2</v>
      </c>
      <c r="K166" s="45">
        <v>17.78</v>
      </c>
      <c r="L166" s="45">
        <v>1327.55</v>
      </c>
      <c r="M166" s="45">
        <v>0.37</v>
      </c>
      <c r="N166" s="45">
        <v>37</v>
      </c>
      <c r="O166" s="34" t="s">
        <v>203</v>
      </c>
      <c r="P166" s="34">
        <v>68</v>
      </c>
      <c r="Q166" s="34">
        <v>3</v>
      </c>
      <c r="R166" s="34">
        <v>0</v>
      </c>
      <c r="S166" s="34">
        <v>0</v>
      </c>
      <c r="T166" s="34">
        <v>0</v>
      </c>
      <c r="U166" s="34">
        <v>0</v>
      </c>
      <c r="V166" s="34">
        <v>0</v>
      </c>
      <c r="W166" s="34">
        <v>0</v>
      </c>
    </row>
    <row r="167" spans="1:23" s="45" customFormat="1">
      <c r="A167" s="45">
        <v>1</v>
      </c>
      <c r="B167" s="45">
        <v>12</v>
      </c>
      <c r="C167" s="45" t="s">
        <v>808</v>
      </c>
      <c r="D167" s="45" t="s">
        <v>252</v>
      </c>
      <c r="E167" s="45">
        <v>1021.45</v>
      </c>
      <c r="F167" s="45">
        <v>985.62</v>
      </c>
      <c r="G167" s="45">
        <v>6427.39</v>
      </c>
      <c r="H167" s="45">
        <v>33.18</v>
      </c>
      <c r="I167" s="45">
        <v>18.39</v>
      </c>
      <c r="J167" s="45">
        <v>31.36</v>
      </c>
      <c r="K167" s="45">
        <v>23.71</v>
      </c>
      <c r="L167" s="45">
        <v>1525.79</v>
      </c>
      <c r="M167" s="45">
        <v>0.32100000000000001</v>
      </c>
      <c r="N167" s="45">
        <v>33.07</v>
      </c>
      <c r="O167" s="34" t="s">
        <v>203</v>
      </c>
      <c r="P167" s="34">
        <v>68</v>
      </c>
      <c r="Q167" s="34">
        <v>3</v>
      </c>
      <c r="R167" s="34">
        <v>0</v>
      </c>
      <c r="S167" s="34">
        <v>0</v>
      </c>
      <c r="T167" s="34">
        <v>0</v>
      </c>
      <c r="U167" s="34">
        <v>0</v>
      </c>
      <c r="V167" s="34">
        <v>0</v>
      </c>
      <c r="W167" s="34">
        <v>0</v>
      </c>
    </row>
    <row r="168" spans="1:23" s="45" customFormat="1">
      <c r="A168" s="45">
        <v>1</v>
      </c>
      <c r="B168" s="45">
        <v>14</v>
      </c>
      <c r="C168" s="45" t="s">
        <v>809</v>
      </c>
      <c r="D168" s="45" t="s">
        <v>253</v>
      </c>
      <c r="E168" s="45">
        <v>78.569999999999993</v>
      </c>
      <c r="F168" s="45">
        <v>951.32</v>
      </c>
      <c r="G168" s="45">
        <v>6469.08</v>
      </c>
      <c r="H168" s="45">
        <v>35.97</v>
      </c>
      <c r="I168" s="45">
        <v>7.57</v>
      </c>
      <c r="J168" s="45">
        <v>3.24</v>
      </c>
      <c r="K168" s="45">
        <v>9.8800000000000008</v>
      </c>
      <c r="L168" s="45">
        <v>155.87</v>
      </c>
      <c r="M168" s="45">
        <v>0.56899999999999995</v>
      </c>
      <c r="N168" s="45">
        <v>8.7899999999999991</v>
      </c>
      <c r="O168" s="34" t="s">
        <v>203</v>
      </c>
      <c r="P168" s="34">
        <v>68</v>
      </c>
      <c r="Q168" s="34">
        <v>3</v>
      </c>
      <c r="R168" s="34">
        <v>0</v>
      </c>
      <c r="S168" s="34">
        <v>0</v>
      </c>
      <c r="T168" s="34">
        <v>0</v>
      </c>
      <c r="U168" s="34">
        <v>0</v>
      </c>
      <c r="V168" s="34">
        <v>0</v>
      </c>
      <c r="W168" s="34">
        <v>0</v>
      </c>
    </row>
    <row r="169" spans="1:23" s="45" customFormat="1">
      <c r="A169" s="45">
        <v>1</v>
      </c>
      <c r="B169" s="45">
        <v>16</v>
      </c>
      <c r="C169" s="45" t="s">
        <v>810</v>
      </c>
      <c r="D169" s="45" t="s">
        <v>254</v>
      </c>
      <c r="E169" s="45">
        <v>727.96</v>
      </c>
      <c r="F169" s="45">
        <v>759.05</v>
      </c>
      <c r="G169" s="45">
        <v>6280.92</v>
      </c>
      <c r="H169" s="45">
        <v>35.950000000000003</v>
      </c>
      <c r="I169" s="45">
        <v>14.06</v>
      </c>
      <c r="J169" s="45">
        <v>12.98</v>
      </c>
      <c r="K169" s="45">
        <v>19.760000000000002</v>
      </c>
      <c r="L169" s="45">
        <v>741.97</v>
      </c>
      <c r="M169" s="45">
        <v>0.52700000000000002</v>
      </c>
      <c r="N169" s="45">
        <v>16.940000000000001</v>
      </c>
      <c r="O169" s="34" t="s">
        <v>203</v>
      </c>
      <c r="P169" s="34">
        <v>68</v>
      </c>
      <c r="Q169" s="34">
        <v>3</v>
      </c>
      <c r="R169" s="34">
        <v>0</v>
      </c>
      <c r="S169" s="34">
        <v>0</v>
      </c>
      <c r="T169" s="34">
        <v>0</v>
      </c>
      <c r="U169" s="34">
        <v>0</v>
      </c>
      <c r="V169" s="34">
        <v>0</v>
      </c>
      <c r="W169" s="34">
        <v>0</v>
      </c>
    </row>
    <row r="170" spans="1:23" s="45" customFormat="1">
      <c r="A170" s="45">
        <v>1</v>
      </c>
      <c r="B170" s="45">
        <v>18</v>
      </c>
      <c r="C170" s="45" t="s">
        <v>811</v>
      </c>
      <c r="D170" s="45" t="s">
        <v>255</v>
      </c>
      <c r="E170" s="45">
        <v>254.21</v>
      </c>
      <c r="F170" s="45">
        <v>784</v>
      </c>
      <c r="G170" s="45">
        <v>6355.16</v>
      </c>
      <c r="H170" s="45">
        <v>33.47</v>
      </c>
      <c r="I170" s="45">
        <v>11.9</v>
      </c>
      <c r="J170" s="45">
        <v>12.98</v>
      </c>
      <c r="K170" s="45">
        <v>13.83</v>
      </c>
      <c r="L170" s="45">
        <v>437.81</v>
      </c>
      <c r="M170" s="45">
        <v>0.443</v>
      </c>
      <c r="N170" s="45">
        <v>16.2</v>
      </c>
      <c r="O170" s="34" t="s">
        <v>203</v>
      </c>
      <c r="P170" s="34">
        <v>68</v>
      </c>
      <c r="Q170" s="34">
        <v>3</v>
      </c>
      <c r="R170" s="34">
        <v>0</v>
      </c>
      <c r="S170" s="34">
        <v>0</v>
      </c>
      <c r="T170" s="34">
        <v>0</v>
      </c>
      <c r="U170" s="34">
        <v>0</v>
      </c>
      <c r="V170" s="34">
        <v>0</v>
      </c>
      <c r="W170" s="34">
        <v>0</v>
      </c>
    </row>
    <row r="171" spans="1:23" s="45" customFormat="1">
      <c r="A171" s="45">
        <v>1</v>
      </c>
      <c r="B171" s="45">
        <v>20</v>
      </c>
      <c r="C171" s="45" t="s">
        <v>812</v>
      </c>
      <c r="D171" s="45" t="s">
        <v>257</v>
      </c>
      <c r="E171" s="45">
        <v>97.06</v>
      </c>
      <c r="F171" s="45">
        <v>995.98</v>
      </c>
      <c r="G171" s="45">
        <v>6490</v>
      </c>
      <c r="H171" s="45">
        <v>36.229999999999997</v>
      </c>
      <c r="I171" s="45">
        <v>8.65</v>
      </c>
      <c r="J171" s="45">
        <v>4.33</v>
      </c>
      <c r="K171" s="45">
        <v>11.86</v>
      </c>
      <c r="L171" s="45">
        <v>186.21</v>
      </c>
      <c r="M171" s="45">
        <v>0.54900000000000004</v>
      </c>
      <c r="N171" s="45">
        <v>9.6199999999999992</v>
      </c>
      <c r="O171" s="34" t="s">
        <v>203</v>
      </c>
      <c r="P171" s="34">
        <v>68</v>
      </c>
      <c r="Q171" s="34">
        <v>3</v>
      </c>
      <c r="R171" s="34">
        <v>0</v>
      </c>
      <c r="S171" s="34">
        <v>0</v>
      </c>
      <c r="T171" s="34">
        <v>0</v>
      </c>
      <c r="U171" s="34">
        <v>0</v>
      </c>
      <c r="V171" s="34">
        <v>0</v>
      </c>
      <c r="W171" s="34">
        <v>0</v>
      </c>
    </row>
    <row r="172" spans="1:23" s="45" customFormat="1">
      <c r="A172" s="45">
        <v>1</v>
      </c>
      <c r="B172" s="45">
        <v>22</v>
      </c>
      <c r="C172" s="45" t="s">
        <v>813</v>
      </c>
      <c r="D172" s="45" t="s">
        <v>258</v>
      </c>
      <c r="E172" s="45">
        <v>1185.53</v>
      </c>
      <c r="F172" s="45">
        <v>1169.71</v>
      </c>
      <c r="G172" s="45">
        <v>6295.39</v>
      </c>
      <c r="H172" s="45">
        <v>45.63</v>
      </c>
      <c r="I172" s="45">
        <v>14.06</v>
      </c>
      <c r="J172" s="45">
        <v>12.98</v>
      </c>
      <c r="K172" s="45">
        <v>33.590000000000003</v>
      </c>
      <c r="L172" s="45">
        <v>1301.06</v>
      </c>
      <c r="M172" s="45">
        <v>0.41599999999999998</v>
      </c>
      <c r="N172" s="45">
        <v>31.63</v>
      </c>
      <c r="O172" s="34" t="s">
        <v>203</v>
      </c>
      <c r="P172" s="34">
        <v>68</v>
      </c>
      <c r="Q172" s="34">
        <v>3</v>
      </c>
      <c r="R172" s="34">
        <v>0</v>
      </c>
      <c r="S172" s="34">
        <v>0</v>
      </c>
      <c r="T172" s="34">
        <v>0</v>
      </c>
      <c r="U172" s="34">
        <v>0</v>
      </c>
      <c r="V172" s="34">
        <v>0</v>
      </c>
      <c r="W172" s="34">
        <v>0</v>
      </c>
    </row>
    <row r="173" spans="1:23" s="45" customFormat="1">
      <c r="A173" s="45">
        <v>1</v>
      </c>
      <c r="B173" s="45">
        <v>24</v>
      </c>
      <c r="C173" s="45" t="s">
        <v>814</v>
      </c>
      <c r="D173" s="45" t="s">
        <v>308</v>
      </c>
      <c r="E173" s="45">
        <v>212.61</v>
      </c>
      <c r="F173" s="45">
        <v>959.6</v>
      </c>
      <c r="G173" s="45">
        <v>6468.61</v>
      </c>
      <c r="H173" s="45">
        <v>30.74</v>
      </c>
      <c r="I173" s="45">
        <v>7.57</v>
      </c>
      <c r="J173" s="45">
        <v>5.41</v>
      </c>
      <c r="K173" s="45">
        <v>17.78</v>
      </c>
      <c r="L173" s="45">
        <v>339.95</v>
      </c>
      <c r="M173" s="45">
        <v>0.50700000000000001</v>
      </c>
      <c r="N173" s="45">
        <v>16.39</v>
      </c>
      <c r="O173" s="34" t="s">
        <v>203</v>
      </c>
      <c r="P173" s="34">
        <v>68</v>
      </c>
      <c r="Q173" s="34">
        <v>3</v>
      </c>
      <c r="R173" s="34">
        <v>0</v>
      </c>
      <c r="S173" s="34">
        <v>0</v>
      </c>
      <c r="T173" s="34">
        <v>0</v>
      </c>
      <c r="U173" s="34">
        <v>0</v>
      </c>
      <c r="V173" s="34">
        <v>0</v>
      </c>
      <c r="W173" s="34">
        <v>0</v>
      </c>
    </row>
    <row r="174" spans="1:23" s="45" customFormat="1">
      <c r="A174" s="45">
        <v>1</v>
      </c>
      <c r="B174" s="45">
        <v>26</v>
      </c>
      <c r="C174" s="45" t="s">
        <v>815</v>
      </c>
      <c r="D174" s="45" t="s">
        <v>309</v>
      </c>
      <c r="E174" s="45">
        <v>106.31</v>
      </c>
      <c r="F174" s="45">
        <v>771.66</v>
      </c>
      <c r="G174" s="45">
        <v>6478.19</v>
      </c>
      <c r="H174" s="45">
        <v>38.36</v>
      </c>
      <c r="I174" s="45">
        <v>6.49</v>
      </c>
      <c r="J174" s="45">
        <v>6.49</v>
      </c>
      <c r="K174" s="45">
        <v>9.8800000000000008</v>
      </c>
      <c r="L174" s="45">
        <v>194.57</v>
      </c>
      <c r="M174" s="45">
        <v>0.55800000000000005</v>
      </c>
      <c r="N174" s="45">
        <v>8.1</v>
      </c>
      <c r="O174" s="34" t="s">
        <v>203</v>
      </c>
      <c r="P174" s="34">
        <v>68</v>
      </c>
      <c r="Q174" s="34">
        <v>3</v>
      </c>
      <c r="R174" s="34">
        <v>0</v>
      </c>
      <c r="S174" s="34">
        <v>0</v>
      </c>
      <c r="T174" s="34">
        <v>0</v>
      </c>
      <c r="U174" s="34">
        <v>0</v>
      </c>
      <c r="V174" s="34">
        <v>0</v>
      </c>
      <c r="W174" s="34">
        <v>0</v>
      </c>
    </row>
    <row r="175" spans="1:23" s="45" customFormat="1">
      <c r="A175" s="45">
        <v>1</v>
      </c>
      <c r="B175" s="45">
        <v>28</v>
      </c>
      <c r="C175" s="45" t="s">
        <v>816</v>
      </c>
      <c r="D175" s="45" t="s">
        <v>310</v>
      </c>
      <c r="E175" s="45">
        <v>896.66</v>
      </c>
      <c r="F175" s="45">
        <v>761.04</v>
      </c>
      <c r="G175" s="45">
        <v>6329.52</v>
      </c>
      <c r="H175" s="45">
        <v>37.409999999999997</v>
      </c>
      <c r="I175" s="45">
        <v>18.39</v>
      </c>
      <c r="J175" s="45">
        <v>16.22</v>
      </c>
      <c r="K175" s="45">
        <v>19.760000000000002</v>
      </c>
      <c r="L175" s="45">
        <v>935.7</v>
      </c>
      <c r="M175" s="45">
        <v>0.48099999999999998</v>
      </c>
      <c r="N175" s="45">
        <v>22.28</v>
      </c>
      <c r="O175" s="34" t="s">
        <v>203</v>
      </c>
      <c r="P175" s="34">
        <v>68</v>
      </c>
      <c r="Q175" s="34">
        <v>3</v>
      </c>
      <c r="R175" s="34">
        <v>0</v>
      </c>
      <c r="S175" s="34">
        <v>0</v>
      </c>
      <c r="T175" s="34">
        <v>0</v>
      </c>
      <c r="U175" s="34">
        <v>0</v>
      </c>
      <c r="V175" s="34">
        <v>0</v>
      </c>
      <c r="W175" s="34">
        <v>0</v>
      </c>
    </row>
    <row r="176" spans="1:23" s="45" customFormat="1">
      <c r="A176" s="45">
        <v>1</v>
      </c>
      <c r="B176" s="45">
        <v>30</v>
      </c>
      <c r="C176" s="45" t="s">
        <v>817</v>
      </c>
      <c r="D176" s="45" t="s">
        <v>311</v>
      </c>
      <c r="E176" s="45">
        <v>90.13</v>
      </c>
      <c r="F176" s="45">
        <v>815.88</v>
      </c>
      <c r="G176" s="45">
        <v>6495.05</v>
      </c>
      <c r="H176" s="45">
        <v>40.630000000000003</v>
      </c>
      <c r="I176" s="45">
        <v>7.57</v>
      </c>
      <c r="J176" s="45">
        <v>7.57</v>
      </c>
      <c r="K176" s="45">
        <v>9.8800000000000008</v>
      </c>
      <c r="L176" s="45">
        <v>187.6</v>
      </c>
      <c r="M176" s="45">
        <v>0.51800000000000002</v>
      </c>
      <c r="N176" s="45">
        <v>10.45</v>
      </c>
      <c r="O176" s="34" t="s">
        <v>203</v>
      </c>
      <c r="P176" s="34">
        <v>68</v>
      </c>
      <c r="Q176" s="34">
        <v>3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</row>
    <row r="177" spans="1:23" s="45" customFormat="1">
      <c r="A177" s="45">
        <v>1</v>
      </c>
      <c r="B177" s="45">
        <v>32</v>
      </c>
      <c r="C177" s="45" t="s">
        <v>818</v>
      </c>
      <c r="D177" s="45" t="s">
        <v>312</v>
      </c>
      <c r="E177" s="45">
        <v>6634.83</v>
      </c>
      <c r="F177" s="45">
        <v>1012.09</v>
      </c>
      <c r="G177" s="45">
        <v>6426.42</v>
      </c>
      <c r="H177" s="45">
        <v>30.33</v>
      </c>
      <c r="I177" s="45">
        <v>41.1</v>
      </c>
      <c r="J177" s="45">
        <v>15.14</v>
      </c>
      <c r="K177" s="45">
        <v>37.54</v>
      </c>
      <c r="L177" s="45">
        <v>5152.51</v>
      </c>
      <c r="M177" s="45">
        <v>0.33100000000000002</v>
      </c>
      <c r="N177" s="45">
        <v>41.28</v>
      </c>
      <c r="O177" s="34" t="s">
        <v>203</v>
      </c>
      <c r="P177" s="34">
        <v>68</v>
      </c>
      <c r="Q177" s="34">
        <v>3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</row>
    <row r="178" spans="1:23" s="45" customFormat="1">
      <c r="A178" s="45">
        <v>1</v>
      </c>
      <c r="B178" s="45">
        <v>34</v>
      </c>
      <c r="C178" s="45" t="s">
        <v>819</v>
      </c>
      <c r="D178" s="45" t="s">
        <v>420</v>
      </c>
      <c r="E178" s="45">
        <v>827.33</v>
      </c>
      <c r="F178" s="45">
        <v>1196.8399999999999</v>
      </c>
      <c r="G178" s="45">
        <v>6493.8</v>
      </c>
      <c r="H178" s="45">
        <v>48.48</v>
      </c>
      <c r="I178" s="45">
        <v>19.47</v>
      </c>
      <c r="J178" s="45">
        <v>17.3</v>
      </c>
      <c r="K178" s="45">
        <v>23.71</v>
      </c>
      <c r="L178" s="45">
        <v>1525.87</v>
      </c>
      <c r="M178" s="45">
        <v>0.27900000000000003</v>
      </c>
      <c r="N178" s="45">
        <v>21.45</v>
      </c>
      <c r="O178" s="34" t="s">
        <v>203</v>
      </c>
      <c r="P178" s="34">
        <v>68</v>
      </c>
      <c r="Q178" s="34">
        <v>3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</row>
    <row r="179" spans="1:23" s="45" customFormat="1">
      <c r="A179" s="45">
        <v>1</v>
      </c>
      <c r="B179" s="45">
        <v>36</v>
      </c>
      <c r="C179" s="45" t="s">
        <v>820</v>
      </c>
      <c r="D179" s="45" t="s">
        <v>421</v>
      </c>
      <c r="E179" s="45">
        <v>80.88</v>
      </c>
      <c r="F179" s="45">
        <v>785.27</v>
      </c>
      <c r="G179" s="45">
        <v>6567.99</v>
      </c>
      <c r="H179" s="45">
        <v>54.48</v>
      </c>
      <c r="I179" s="45">
        <v>5.41</v>
      </c>
      <c r="J179" s="45">
        <v>5.41</v>
      </c>
      <c r="K179" s="45">
        <v>11.86</v>
      </c>
      <c r="L179" s="45">
        <v>172.53</v>
      </c>
      <c r="M179" s="45">
        <v>0.52400000000000002</v>
      </c>
      <c r="N179" s="45">
        <v>10.11</v>
      </c>
      <c r="O179" s="34" t="s">
        <v>203</v>
      </c>
      <c r="P179" s="34">
        <v>68</v>
      </c>
      <c r="Q179" s="34">
        <v>3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</row>
    <row r="180" spans="1:23" s="45" customFormat="1">
      <c r="A180" s="45">
        <v>1</v>
      </c>
      <c r="B180" s="45">
        <v>38</v>
      </c>
      <c r="C180" s="45" t="s">
        <v>821</v>
      </c>
      <c r="D180" s="45" t="s">
        <v>422</v>
      </c>
      <c r="E180" s="45">
        <v>589.29999999999995</v>
      </c>
      <c r="F180" s="45">
        <v>1183.04</v>
      </c>
      <c r="G180" s="45">
        <v>6304.51</v>
      </c>
      <c r="H180" s="45">
        <v>51.91</v>
      </c>
      <c r="I180" s="45">
        <v>8.65</v>
      </c>
      <c r="J180" s="45">
        <v>18.38</v>
      </c>
      <c r="K180" s="45">
        <v>25.69</v>
      </c>
      <c r="L180" s="45">
        <v>891.63</v>
      </c>
      <c r="M180" s="45">
        <v>0.38100000000000001</v>
      </c>
      <c r="N180" s="45">
        <v>19.07</v>
      </c>
      <c r="O180" s="34" t="s">
        <v>203</v>
      </c>
      <c r="P180" s="34">
        <v>68</v>
      </c>
      <c r="Q180" s="34">
        <v>3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</row>
    <row r="181" spans="1:23" s="45" customFormat="1">
      <c r="A181" s="45">
        <v>1</v>
      </c>
      <c r="B181" s="45">
        <v>40</v>
      </c>
      <c r="C181" s="45" t="s">
        <v>822</v>
      </c>
      <c r="D181" s="45" t="s">
        <v>423</v>
      </c>
      <c r="E181" s="45">
        <v>307.36</v>
      </c>
      <c r="F181" s="45">
        <v>1051.99</v>
      </c>
      <c r="G181" s="45">
        <v>6435.55</v>
      </c>
      <c r="H181" s="45">
        <v>54.72</v>
      </c>
      <c r="I181" s="45">
        <v>16.22</v>
      </c>
      <c r="J181" s="45">
        <v>10.81</v>
      </c>
      <c r="K181" s="45">
        <v>21.74</v>
      </c>
      <c r="L181" s="45">
        <v>574.5</v>
      </c>
      <c r="M181" s="45">
        <v>0.38300000000000001</v>
      </c>
      <c r="N181" s="45">
        <v>17.55</v>
      </c>
      <c r="O181" s="34" t="s">
        <v>203</v>
      </c>
      <c r="P181" s="34">
        <v>68</v>
      </c>
      <c r="Q181" s="34">
        <v>3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</row>
    <row r="182" spans="1:23" s="45" customFormat="1">
      <c r="A182" s="45">
        <v>1</v>
      </c>
      <c r="B182" s="45">
        <v>42</v>
      </c>
      <c r="C182" s="45" t="s">
        <v>823</v>
      </c>
      <c r="D182" s="45" t="s">
        <v>424</v>
      </c>
      <c r="E182" s="45">
        <v>2609.1</v>
      </c>
      <c r="F182" s="45">
        <v>785.57</v>
      </c>
      <c r="G182" s="45">
        <v>6470.84</v>
      </c>
      <c r="H182" s="45">
        <v>45.38</v>
      </c>
      <c r="I182" s="45">
        <v>40.020000000000003</v>
      </c>
      <c r="J182" s="45">
        <v>15.14</v>
      </c>
      <c r="K182" s="45">
        <v>31.62</v>
      </c>
      <c r="L182" s="45">
        <v>2901.2</v>
      </c>
      <c r="M182" s="45">
        <v>0.316</v>
      </c>
      <c r="N182" s="45">
        <v>39.369999999999997</v>
      </c>
      <c r="O182" s="34" t="s">
        <v>203</v>
      </c>
      <c r="P182" s="34">
        <v>68</v>
      </c>
      <c r="Q182" s="34">
        <v>3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</row>
    <row r="183" spans="1:23" s="45" customFormat="1">
      <c r="A183" s="45">
        <v>1</v>
      </c>
      <c r="B183" s="45">
        <v>44</v>
      </c>
      <c r="C183" s="45" t="s">
        <v>824</v>
      </c>
      <c r="D183" s="45" t="s">
        <v>425</v>
      </c>
      <c r="E183" s="45">
        <v>1522.94</v>
      </c>
      <c r="F183" s="45">
        <v>821.06</v>
      </c>
      <c r="G183" s="45">
        <v>6487.02</v>
      </c>
      <c r="H183" s="45">
        <v>49.13</v>
      </c>
      <c r="I183" s="45">
        <v>37.85</v>
      </c>
      <c r="J183" s="45">
        <v>16.22</v>
      </c>
      <c r="K183" s="45">
        <v>29.64</v>
      </c>
      <c r="L183" s="45">
        <v>1935.07</v>
      </c>
      <c r="M183" s="45">
        <v>0.33100000000000002</v>
      </c>
      <c r="N183" s="45">
        <v>38.85</v>
      </c>
      <c r="O183" s="34" t="s">
        <v>203</v>
      </c>
      <c r="P183" s="34">
        <v>68</v>
      </c>
      <c r="Q183" s="34">
        <v>3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</row>
    <row r="184" spans="1:23" s="45" customFormat="1">
      <c r="A184" s="45">
        <v>1</v>
      </c>
      <c r="B184" s="45">
        <v>46</v>
      </c>
      <c r="C184" s="45" t="s">
        <v>825</v>
      </c>
      <c r="D184" s="45" t="s">
        <v>519</v>
      </c>
      <c r="E184" s="45">
        <v>2172.3200000000002</v>
      </c>
      <c r="F184" s="45">
        <v>1202.73</v>
      </c>
      <c r="G184" s="45">
        <v>6517</v>
      </c>
      <c r="H184" s="45">
        <v>48.91</v>
      </c>
      <c r="I184" s="45">
        <v>17.3</v>
      </c>
      <c r="J184" s="45">
        <v>17.3</v>
      </c>
      <c r="K184" s="45">
        <v>27.66</v>
      </c>
      <c r="L184" s="45">
        <v>2708.05</v>
      </c>
      <c r="M184" s="45">
        <v>0.3</v>
      </c>
      <c r="N184" s="45">
        <v>22.75</v>
      </c>
      <c r="O184" s="34" t="s">
        <v>203</v>
      </c>
      <c r="P184" s="34">
        <v>68</v>
      </c>
      <c r="Q184" s="34">
        <v>3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</row>
    <row r="185" spans="1:23" s="45" customFormat="1">
      <c r="A185" s="45">
        <v>1</v>
      </c>
      <c r="B185" s="45">
        <v>48</v>
      </c>
      <c r="C185" s="45" t="s">
        <v>826</v>
      </c>
      <c r="D185" s="45" t="s">
        <v>520</v>
      </c>
      <c r="E185" s="45">
        <v>76.260000000000005</v>
      </c>
      <c r="F185" s="45">
        <v>1128.0899999999999</v>
      </c>
      <c r="G185" s="45">
        <v>6453.66</v>
      </c>
      <c r="H185" s="45">
        <v>64.25</v>
      </c>
      <c r="I185" s="45">
        <v>5.41</v>
      </c>
      <c r="J185" s="45">
        <v>6.49</v>
      </c>
      <c r="K185" s="45">
        <v>11.86</v>
      </c>
      <c r="L185" s="45">
        <v>185.59</v>
      </c>
      <c r="M185" s="45">
        <v>0.46899999999999997</v>
      </c>
      <c r="N185" s="45">
        <v>9.99</v>
      </c>
      <c r="O185" s="34" t="s">
        <v>203</v>
      </c>
      <c r="P185" s="34">
        <v>68</v>
      </c>
      <c r="Q185" s="34">
        <v>3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</row>
    <row r="186" spans="1:23" s="45" customFormat="1">
      <c r="A186" s="45">
        <v>1</v>
      </c>
      <c r="B186" s="45">
        <v>50</v>
      </c>
      <c r="C186" s="45" t="s">
        <v>827</v>
      </c>
      <c r="D186" s="45" t="s">
        <v>521</v>
      </c>
      <c r="E186" s="45">
        <v>13646.35</v>
      </c>
      <c r="F186" s="45">
        <v>1027.48</v>
      </c>
      <c r="G186" s="45">
        <v>6461.8</v>
      </c>
      <c r="H186" s="45">
        <v>41.22</v>
      </c>
      <c r="I186" s="45">
        <v>58.4</v>
      </c>
      <c r="J186" s="45">
        <v>42.17</v>
      </c>
      <c r="K186" s="45">
        <v>53.35</v>
      </c>
      <c r="L186" s="45">
        <v>10792.97</v>
      </c>
      <c r="M186" s="45">
        <v>0.25600000000000001</v>
      </c>
      <c r="N186" s="45">
        <v>76.16</v>
      </c>
      <c r="O186" s="34" t="s">
        <v>203</v>
      </c>
      <c r="P186" s="34">
        <v>68</v>
      </c>
      <c r="Q186" s="34">
        <v>3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</row>
    <row r="187" spans="1:23" s="45" customFormat="1">
      <c r="A187" s="45">
        <v>1</v>
      </c>
      <c r="B187" s="45">
        <v>52</v>
      </c>
      <c r="C187" s="45" t="s">
        <v>828</v>
      </c>
      <c r="D187" s="45" t="s">
        <v>522</v>
      </c>
      <c r="E187" s="45">
        <v>4164.3900000000003</v>
      </c>
      <c r="F187" s="45">
        <v>1363.39</v>
      </c>
      <c r="G187" s="45">
        <v>6198.7</v>
      </c>
      <c r="H187" s="45">
        <v>54.21</v>
      </c>
      <c r="I187" s="45">
        <v>37.85</v>
      </c>
      <c r="J187" s="45">
        <v>32.44</v>
      </c>
      <c r="K187" s="45">
        <v>35.57</v>
      </c>
      <c r="L187" s="45">
        <v>4675.12</v>
      </c>
      <c r="M187" s="45">
        <v>0.26800000000000002</v>
      </c>
      <c r="N187" s="45">
        <v>44.32</v>
      </c>
      <c r="O187" s="34" t="s">
        <v>203</v>
      </c>
      <c r="P187" s="34">
        <v>68</v>
      </c>
      <c r="Q187" s="34">
        <v>3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</row>
    <row r="188" spans="1:23" s="45" customFormat="1">
      <c r="A188" s="45">
        <v>1</v>
      </c>
      <c r="B188" s="45">
        <v>54</v>
      </c>
      <c r="C188" s="45" t="s">
        <v>829</v>
      </c>
      <c r="D188" s="45" t="s">
        <v>523</v>
      </c>
      <c r="E188" s="45">
        <v>751.07</v>
      </c>
      <c r="F188" s="45">
        <v>758.12</v>
      </c>
      <c r="G188" s="45">
        <v>6328.34</v>
      </c>
      <c r="H188" s="45">
        <v>67.010000000000005</v>
      </c>
      <c r="I188" s="45">
        <v>7.57</v>
      </c>
      <c r="J188" s="45">
        <v>20.55</v>
      </c>
      <c r="K188" s="45">
        <v>21.74</v>
      </c>
      <c r="L188" s="45">
        <v>938.72</v>
      </c>
      <c r="M188" s="45">
        <v>0.42599999999999999</v>
      </c>
      <c r="N188" s="45">
        <v>20.04</v>
      </c>
      <c r="O188" s="34" t="s">
        <v>203</v>
      </c>
      <c r="P188" s="34">
        <v>68</v>
      </c>
      <c r="Q188" s="34">
        <v>3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</row>
    <row r="189" spans="1:23" s="45" customFormat="1">
      <c r="A189" s="45">
        <v>1</v>
      </c>
      <c r="B189" s="45">
        <v>56</v>
      </c>
      <c r="C189" s="45" t="s">
        <v>830</v>
      </c>
      <c r="D189" s="45" t="s">
        <v>524</v>
      </c>
      <c r="E189" s="45">
        <v>159.46</v>
      </c>
      <c r="F189" s="45">
        <v>1104.7</v>
      </c>
      <c r="G189" s="45">
        <v>6457.44</v>
      </c>
      <c r="H189" s="45">
        <v>70.88</v>
      </c>
      <c r="I189" s="45">
        <v>6.49</v>
      </c>
      <c r="J189" s="45">
        <v>8.65</v>
      </c>
      <c r="K189" s="45">
        <v>15.81</v>
      </c>
      <c r="L189" s="45">
        <v>321.56</v>
      </c>
      <c r="M189" s="45">
        <v>0.442</v>
      </c>
      <c r="N189" s="45">
        <v>12.86</v>
      </c>
      <c r="O189" s="34" t="s">
        <v>203</v>
      </c>
      <c r="P189" s="34">
        <v>68</v>
      </c>
      <c r="Q189" s="34">
        <v>3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</row>
    <row r="190" spans="1:23" s="45" customFormat="1">
      <c r="A190" s="45">
        <v>1</v>
      </c>
      <c r="B190" s="45">
        <v>58</v>
      </c>
      <c r="C190" s="45" t="s">
        <v>831</v>
      </c>
      <c r="D190" s="45" t="s">
        <v>525</v>
      </c>
      <c r="E190" s="45">
        <v>422.91</v>
      </c>
      <c r="F190" s="45">
        <v>1008.68</v>
      </c>
      <c r="G190" s="45">
        <v>6499.15</v>
      </c>
      <c r="H190" s="45">
        <v>72.52</v>
      </c>
      <c r="I190" s="45">
        <v>10.82</v>
      </c>
      <c r="J190" s="45">
        <v>12.98</v>
      </c>
      <c r="K190" s="45">
        <v>23.71</v>
      </c>
      <c r="L190" s="45">
        <v>640.25</v>
      </c>
      <c r="M190" s="45">
        <v>0.42599999999999999</v>
      </c>
      <c r="N190" s="45">
        <v>20.82</v>
      </c>
      <c r="O190" s="34" t="s">
        <v>203</v>
      </c>
      <c r="P190" s="34">
        <v>68</v>
      </c>
      <c r="Q190" s="34">
        <v>3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</row>
    <row r="191" spans="1:23" s="45" customFormat="1">
      <c r="A191" s="45">
        <v>1</v>
      </c>
      <c r="B191" s="45">
        <v>60</v>
      </c>
      <c r="C191" s="45" t="s">
        <v>832</v>
      </c>
      <c r="D191" s="45" t="s">
        <v>526</v>
      </c>
      <c r="E191" s="45">
        <v>665.56</v>
      </c>
      <c r="F191" s="45">
        <v>801.66</v>
      </c>
      <c r="G191" s="45">
        <v>6566.75</v>
      </c>
      <c r="H191" s="45">
        <v>69.650000000000006</v>
      </c>
      <c r="I191" s="45">
        <v>11.9</v>
      </c>
      <c r="J191" s="45">
        <v>14.06</v>
      </c>
      <c r="K191" s="45">
        <v>21.74</v>
      </c>
      <c r="L191" s="45">
        <v>1231.77</v>
      </c>
      <c r="M191" s="45">
        <v>0.29899999999999999</v>
      </c>
      <c r="N191" s="45">
        <v>15.26</v>
      </c>
      <c r="O191" s="34" t="s">
        <v>203</v>
      </c>
      <c r="P191" s="34">
        <v>68</v>
      </c>
      <c r="Q191" s="34">
        <v>3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</row>
    <row r="192" spans="1:23" s="45" customFormat="1">
      <c r="A192" s="45">
        <v>1</v>
      </c>
      <c r="B192" s="45">
        <v>62</v>
      </c>
      <c r="C192" s="45" t="s">
        <v>833</v>
      </c>
      <c r="D192" s="45" t="s">
        <v>527</v>
      </c>
      <c r="E192" s="45">
        <v>194.12</v>
      </c>
      <c r="F192" s="45">
        <v>1147.07</v>
      </c>
      <c r="G192" s="45">
        <v>6442.06</v>
      </c>
      <c r="H192" s="45">
        <v>72.239999999999995</v>
      </c>
      <c r="I192" s="45">
        <v>8.65</v>
      </c>
      <c r="J192" s="45">
        <v>10.81</v>
      </c>
      <c r="K192" s="45">
        <v>11.86</v>
      </c>
      <c r="L192" s="45">
        <v>385.06</v>
      </c>
      <c r="M192" s="45">
        <v>0.42099999999999999</v>
      </c>
      <c r="N192" s="45">
        <v>11.81</v>
      </c>
      <c r="O192" s="34" t="s">
        <v>203</v>
      </c>
      <c r="P192" s="34">
        <v>68</v>
      </c>
      <c r="Q192" s="34">
        <v>3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</row>
    <row r="193" spans="1:23" s="45" customFormat="1">
      <c r="A193" s="45">
        <v>1</v>
      </c>
      <c r="B193" s="45">
        <v>64</v>
      </c>
      <c r="C193" s="45" t="s">
        <v>834</v>
      </c>
      <c r="D193" s="45" t="s">
        <v>528</v>
      </c>
      <c r="E193" s="45">
        <v>143.28</v>
      </c>
      <c r="F193" s="45">
        <v>1130.01</v>
      </c>
      <c r="G193" s="45">
        <v>6476.89</v>
      </c>
      <c r="H193" s="45">
        <v>74.349999999999994</v>
      </c>
      <c r="I193" s="45">
        <v>6.49</v>
      </c>
      <c r="J193" s="45">
        <v>7.57</v>
      </c>
      <c r="K193" s="45">
        <v>15.81</v>
      </c>
      <c r="L193" s="45">
        <v>303.31</v>
      </c>
      <c r="M193" s="45">
        <v>0.437</v>
      </c>
      <c r="N193" s="45">
        <v>14.04</v>
      </c>
      <c r="O193" s="34" t="s">
        <v>203</v>
      </c>
      <c r="P193" s="34">
        <v>68</v>
      </c>
      <c r="Q193" s="34">
        <v>3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</row>
    <row r="194" spans="1:23" s="45" customFormat="1">
      <c r="A194" s="45">
        <v>1</v>
      </c>
      <c r="B194" s="45">
        <v>66</v>
      </c>
      <c r="C194" s="45" t="s">
        <v>835</v>
      </c>
      <c r="D194" s="45" t="s">
        <v>529</v>
      </c>
      <c r="E194" s="45">
        <v>1867.27</v>
      </c>
      <c r="F194" s="45">
        <v>802.76</v>
      </c>
      <c r="G194" s="45">
        <v>6345.36</v>
      </c>
      <c r="H194" s="45">
        <v>66.36</v>
      </c>
      <c r="I194" s="45">
        <v>14.06</v>
      </c>
      <c r="J194" s="45">
        <v>34.6</v>
      </c>
      <c r="K194" s="45">
        <v>29.64</v>
      </c>
      <c r="L194" s="45">
        <v>2161.75</v>
      </c>
      <c r="M194" s="45">
        <v>0.33900000000000002</v>
      </c>
      <c r="N194" s="45">
        <v>34.47</v>
      </c>
      <c r="O194" s="34" t="s">
        <v>203</v>
      </c>
      <c r="P194" s="34">
        <v>68</v>
      </c>
      <c r="Q194" s="34">
        <v>3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</row>
    <row r="195" spans="1:23" s="45" customFormat="1">
      <c r="A195" s="45">
        <v>1</v>
      </c>
      <c r="B195" s="45">
        <v>68</v>
      </c>
      <c r="C195" s="45" t="s">
        <v>836</v>
      </c>
      <c r="D195" s="45" t="s">
        <v>760</v>
      </c>
      <c r="E195" s="45">
        <v>106.31</v>
      </c>
      <c r="F195" s="45">
        <v>1147.92</v>
      </c>
      <c r="G195" s="45">
        <v>6409.5</v>
      </c>
      <c r="H195" s="45">
        <v>71.180000000000007</v>
      </c>
      <c r="I195" s="45">
        <v>6.49</v>
      </c>
      <c r="J195" s="45">
        <v>7.57</v>
      </c>
      <c r="K195" s="45">
        <v>13.83</v>
      </c>
      <c r="L195" s="45">
        <v>217.89</v>
      </c>
      <c r="M195" s="45">
        <v>0.498</v>
      </c>
      <c r="N195" s="45">
        <v>9.33</v>
      </c>
      <c r="O195" s="34" t="s">
        <v>203</v>
      </c>
      <c r="P195" s="34">
        <v>68</v>
      </c>
      <c r="Q195" s="34">
        <v>3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</row>
    <row r="196" spans="1:23" s="45" customFormat="1">
      <c r="A196" s="45">
        <v>1</v>
      </c>
      <c r="B196" s="45">
        <v>70</v>
      </c>
      <c r="C196" s="45" t="s">
        <v>837</v>
      </c>
      <c r="D196" s="45" t="s">
        <v>761</v>
      </c>
      <c r="E196" s="45">
        <v>92.44</v>
      </c>
      <c r="F196" s="45">
        <v>1146.6300000000001</v>
      </c>
      <c r="G196" s="45">
        <v>6433.32</v>
      </c>
      <c r="H196" s="45">
        <v>70.25</v>
      </c>
      <c r="I196" s="45">
        <v>8.65</v>
      </c>
      <c r="J196" s="45">
        <v>4.33</v>
      </c>
      <c r="K196" s="45">
        <v>15.81</v>
      </c>
      <c r="L196" s="45">
        <v>208.97</v>
      </c>
      <c r="M196" s="45">
        <v>0.47299999999999998</v>
      </c>
      <c r="N196" s="45">
        <v>11.72</v>
      </c>
      <c r="O196" s="34" t="s">
        <v>203</v>
      </c>
      <c r="P196" s="34">
        <v>68</v>
      </c>
      <c r="Q196" s="34">
        <v>3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</row>
    <row r="197" spans="1:23" s="45" customFormat="1">
      <c r="A197" s="45">
        <v>1</v>
      </c>
      <c r="B197" s="45">
        <v>72</v>
      </c>
      <c r="C197" s="45" t="s">
        <v>838</v>
      </c>
      <c r="D197" s="45" t="s">
        <v>762</v>
      </c>
      <c r="E197" s="45">
        <v>2701.54</v>
      </c>
      <c r="F197" s="45">
        <v>939.16</v>
      </c>
      <c r="G197" s="45">
        <v>6482.07</v>
      </c>
      <c r="H197" s="45">
        <v>54.64</v>
      </c>
      <c r="I197" s="45">
        <v>21.63</v>
      </c>
      <c r="J197" s="45">
        <v>21.63</v>
      </c>
      <c r="K197" s="45">
        <v>47.42</v>
      </c>
      <c r="L197" s="45">
        <v>3310.51</v>
      </c>
      <c r="M197" s="45">
        <v>0.28299999999999997</v>
      </c>
      <c r="N197" s="45">
        <v>46.51</v>
      </c>
      <c r="O197" s="34" t="s">
        <v>203</v>
      </c>
      <c r="P197" s="34">
        <v>68</v>
      </c>
      <c r="Q197" s="34">
        <v>3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</row>
    <row r="198" spans="1:23" s="45" customFormat="1">
      <c r="A198" s="45">
        <v>1</v>
      </c>
      <c r="B198" s="45">
        <v>74</v>
      </c>
      <c r="C198" s="45" t="s">
        <v>839</v>
      </c>
      <c r="D198" s="45" t="s">
        <v>763</v>
      </c>
      <c r="E198" s="45">
        <v>147.9</v>
      </c>
      <c r="F198" s="45">
        <v>1031.17</v>
      </c>
      <c r="G198" s="45">
        <v>6460.97</v>
      </c>
      <c r="H198" s="45">
        <v>73.91</v>
      </c>
      <c r="I198" s="45">
        <v>6.49</v>
      </c>
      <c r="J198" s="45">
        <v>8.65</v>
      </c>
      <c r="K198" s="45">
        <v>15.81</v>
      </c>
      <c r="L198" s="45">
        <v>281.32</v>
      </c>
      <c r="M198" s="45">
        <v>0.48099999999999998</v>
      </c>
      <c r="N198" s="45">
        <v>14.57</v>
      </c>
      <c r="O198" s="34" t="s">
        <v>203</v>
      </c>
      <c r="P198" s="34">
        <v>68</v>
      </c>
      <c r="Q198" s="34">
        <v>3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</row>
    <row r="199" spans="1:23" s="45" customFormat="1">
      <c r="A199" s="45">
        <v>1</v>
      </c>
      <c r="B199" s="45">
        <v>76</v>
      </c>
      <c r="C199" s="45" t="s">
        <v>840</v>
      </c>
      <c r="D199" s="45" t="s">
        <v>764</v>
      </c>
      <c r="E199" s="45">
        <v>5613.37</v>
      </c>
      <c r="F199" s="45">
        <v>1039.79</v>
      </c>
      <c r="G199" s="45">
        <v>6478.61</v>
      </c>
      <c r="H199" s="45">
        <v>66.260000000000005</v>
      </c>
      <c r="I199" s="45">
        <v>31.36</v>
      </c>
      <c r="J199" s="45">
        <v>22.71</v>
      </c>
      <c r="K199" s="45">
        <v>39.520000000000003</v>
      </c>
      <c r="L199" s="45">
        <v>6256.78</v>
      </c>
      <c r="M199" s="45">
        <v>0.24399999999999999</v>
      </c>
      <c r="N199" s="45">
        <v>31.03</v>
      </c>
      <c r="O199" s="34" t="s">
        <v>203</v>
      </c>
      <c r="P199" s="34">
        <v>68</v>
      </c>
      <c r="Q199" s="34">
        <v>3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</row>
    <row r="200" spans="1:23" s="45" customFormat="1">
      <c r="A200" s="45">
        <v>1</v>
      </c>
      <c r="B200" s="45">
        <v>78</v>
      </c>
      <c r="C200" s="45" t="s">
        <v>841</v>
      </c>
      <c r="D200" s="45" t="s">
        <v>765</v>
      </c>
      <c r="E200" s="45">
        <v>184.88</v>
      </c>
      <c r="F200" s="45">
        <v>1369.13</v>
      </c>
      <c r="G200" s="45">
        <v>6522.47</v>
      </c>
      <c r="H200" s="45">
        <v>78.05</v>
      </c>
      <c r="I200" s="45">
        <v>7.57</v>
      </c>
      <c r="J200" s="45">
        <v>7.57</v>
      </c>
      <c r="K200" s="45">
        <v>15.81</v>
      </c>
      <c r="L200" s="45">
        <v>371.45</v>
      </c>
      <c r="M200" s="45">
        <v>0.42299999999999999</v>
      </c>
      <c r="N200" s="45">
        <v>10.28</v>
      </c>
      <c r="O200" s="34" t="s">
        <v>203</v>
      </c>
      <c r="P200" s="34">
        <v>68</v>
      </c>
      <c r="Q200" s="34">
        <v>3</v>
      </c>
      <c r="R200" s="34">
        <v>0</v>
      </c>
      <c r="S200" s="34">
        <v>0</v>
      </c>
      <c r="T200" s="34">
        <v>0</v>
      </c>
      <c r="U200" s="34">
        <v>0</v>
      </c>
      <c r="V200" s="34">
        <v>0</v>
      </c>
      <c r="W200" s="34">
        <v>0</v>
      </c>
    </row>
    <row r="201" spans="1:23" s="45" customFormat="1">
      <c r="A201" s="45">
        <v>1</v>
      </c>
      <c r="B201" s="45">
        <v>80</v>
      </c>
      <c r="C201" s="45" t="s">
        <v>842</v>
      </c>
      <c r="D201" s="45" t="s">
        <v>766</v>
      </c>
      <c r="E201" s="45">
        <v>161.77000000000001</v>
      </c>
      <c r="F201" s="45">
        <v>1144.6600000000001</v>
      </c>
      <c r="G201" s="45">
        <v>6392.32</v>
      </c>
      <c r="H201" s="45">
        <v>78.05</v>
      </c>
      <c r="I201" s="45">
        <v>8.65</v>
      </c>
      <c r="J201" s="45">
        <v>8.65</v>
      </c>
      <c r="K201" s="45">
        <v>13.83</v>
      </c>
      <c r="L201" s="45">
        <v>370.63</v>
      </c>
      <c r="M201" s="45">
        <v>0.38700000000000001</v>
      </c>
      <c r="N201" s="45">
        <v>10.73</v>
      </c>
      <c r="O201" s="34" t="s">
        <v>203</v>
      </c>
      <c r="P201" s="34">
        <v>68</v>
      </c>
      <c r="Q201" s="34">
        <v>3</v>
      </c>
      <c r="R201" s="34">
        <v>0</v>
      </c>
      <c r="S201" s="34">
        <v>0</v>
      </c>
      <c r="T201" s="34">
        <v>0</v>
      </c>
      <c r="U201" s="34">
        <v>0</v>
      </c>
      <c r="V201" s="34">
        <v>0</v>
      </c>
      <c r="W201" s="34">
        <v>0</v>
      </c>
    </row>
    <row r="202" spans="1:23" s="45" customFormat="1">
      <c r="A202" s="45">
        <v>1</v>
      </c>
      <c r="B202" s="45">
        <v>82</v>
      </c>
      <c r="C202" s="45" t="s">
        <v>843</v>
      </c>
      <c r="D202" s="45" t="s">
        <v>767</v>
      </c>
      <c r="E202" s="45">
        <v>212.61</v>
      </c>
      <c r="F202" s="45">
        <v>1141.4100000000001</v>
      </c>
      <c r="G202" s="45">
        <v>6402.32</v>
      </c>
      <c r="H202" s="45">
        <v>73.239999999999995</v>
      </c>
      <c r="I202" s="45">
        <v>12.98</v>
      </c>
      <c r="J202" s="45">
        <v>6.49</v>
      </c>
      <c r="K202" s="45">
        <v>11.86</v>
      </c>
      <c r="L202" s="45">
        <v>412.29</v>
      </c>
      <c r="M202" s="45">
        <v>0.41799999999999998</v>
      </c>
      <c r="N202" s="45">
        <v>12.49</v>
      </c>
      <c r="O202" s="34" t="s">
        <v>203</v>
      </c>
      <c r="P202" s="34">
        <v>68</v>
      </c>
      <c r="Q202" s="34">
        <v>3</v>
      </c>
      <c r="R202" s="34">
        <v>0</v>
      </c>
      <c r="S202" s="34">
        <v>0</v>
      </c>
      <c r="T202" s="34">
        <v>0</v>
      </c>
      <c r="U202" s="34">
        <v>0</v>
      </c>
      <c r="V202" s="34">
        <v>0</v>
      </c>
      <c r="W202" s="34">
        <v>0</v>
      </c>
    </row>
    <row r="203" spans="1:23" s="45" customFormat="1">
      <c r="A203" s="45">
        <v>1</v>
      </c>
      <c r="B203" s="45">
        <v>84</v>
      </c>
      <c r="C203" s="45" t="s">
        <v>844</v>
      </c>
      <c r="D203" s="45" t="s">
        <v>768</v>
      </c>
      <c r="E203" s="45">
        <v>256.52</v>
      </c>
      <c r="F203" s="45">
        <v>1155.4100000000001</v>
      </c>
      <c r="G203" s="45">
        <v>6419.32</v>
      </c>
      <c r="H203" s="45">
        <v>74.64</v>
      </c>
      <c r="I203" s="45">
        <v>8.65</v>
      </c>
      <c r="J203" s="45">
        <v>10.81</v>
      </c>
      <c r="K203" s="45">
        <v>15.81</v>
      </c>
      <c r="L203" s="45">
        <v>451.68</v>
      </c>
      <c r="M203" s="45">
        <v>0.432</v>
      </c>
      <c r="N203" s="45">
        <v>10.65</v>
      </c>
      <c r="O203" s="34" t="s">
        <v>203</v>
      </c>
      <c r="P203" s="34">
        <v>68</v>
      </c>
      <c r="Q203" s="34">
        <v>3</v>
      </c>
      <c r="R203" s="34">
        <v>0</v>
      </c>
      <c r="S203" s="34">
        <v>0</v>
      </c>
      <c r="T203" s="34">
        <v>0</v>
      </c>
      <c r="U203" s="34">
        <v>0</v>
      </c>
      <c r="V203" s="34">
        <v>0</v>
      </c>
      <c r="W203" s="34">
        <v>0</v>
      </c>
    </row>
    <row r="204" spans="1:23" s="45" customFormat="1">
      <c r="A204" s="45">
        <v>1</v>
      </c>
      <c r="B204" s="45">
        <v>86</v>
      </c>
      <c r="C204" s="45" t="s">
        <v>845</v>
      </c>
      <c r="D204" s="45" t="s">
        <v>769</v>
      </c>
      <c r="E204" s="45">
        <v>526.9</v>
      </c>
      <c r="F204" s="45">
        <v>1145.1500000000001</v>
      </c>
      <c r="G204" s="45">
        <v>6422.94</v>
      </c>
      <c r="H204" s="45">
        <v>72.64</v>
      </c>
      <c r="I204" s="45">
        <v>16.22</v>
      </c>
      <c r="J204" s="45">
        <v>9.73</v>
      </c>
      <c r="K204" s="45">
        <v>19.760000000000002</v>
      </c>
      <c r="L204" s="45">
        <v>972.23</v>
      </c>
      <c r="M204" s="45">
        <v>0.32400000000000001</v>
      </c>
      <c r="N204" s="45">
        <v>16.2</v>
      </c>
      <c r="O204" s="34" t="s">
        <v>203</v>
      </c>
      <c r="P204" s="34">
        <v>68</v>
      </c>
      <c r="Q204" s="34">
        <v>3</v>
      </c>
      <c r="R204" s="34">
        <v>0</v>
      </c>
      <c r="S204" s="34">
        <v>0</v>
      </c>
      <c r="T204" s="34">
        <v>0</v>
      </c>
      <c r="U204" s="34">
        <v>0</v>
      </c>
      <c r="V204" s="34">
        <v>0</v>
      </c>
      <c r="W204" s="34">
        <v>0</v>
      </c>
    </row>
    <row r="205" spans="1:23" s="45" customFormat="1">
      <c r="A205" s="45">
        <v>1</v>
      </c>
      <c r="B205" s="45">
        <v>88</v>
      </c>
      <c r="C205" s="45" t="s">
        <v>846</v>
      </c>
      <c r="D205" s="45" t="s">
        <v>770</v>
      </c>
      <c r="E205" s="45">
        <v>427.53</v>
      </c>
      <c r="F205" s="45">
        <v>1188.01</v>
      </c>
      <c r="G205" s="45">
        <v>6471.06</v>
      </c>
      <c r="H205" s="45">
        <v>70.87</v>
      </c>
      <c r="I205" s="45">
        <v>11.9</v>
      </c>
      <c r="J205" s="45">
        <v>10.81</v>
      </c>
      <c r="K205" s="45">
        <v>25.69</v>
      </c>
      <c r="L205" s="45">
        <v>900.29</v>
      </c>
      <c r="M205" s="45">
        <v>0.30499999999999999</v>
      </c>
      <c r="N205" s="45">
        <v>19.43</v>
      </c>
      <c r="O205" s="34" t="s">
        <v>203</v>
      </c>
      <c r="P205" s="34">
        <v>68</v>
      </c>
      <c r="Q205" s="34">
        <v>3</v>
      </c>
      <c r="R205" s="34">
        <v>0</v>
      </c>
      <c r="S205" s="34">
        <v>0</v>
      </c>
      <c r="T205" s="34">
        <v>0</v>
      </c>
      <c r="U205" s="34">
        <v>0</v>
      </c>
      <c r="V205" s="34">
        <v>0</v>
      </c>
      <c r="W205" s="34">
        <v>0</v>
      </c>
    </row>
    <row r="206" spans="1:23" s="45" customFormat="1">
      <c r="A206" s="45">
        <v>1</v>
      </c>
      <c r="B206" s="45">
        <v>90</v>
      </c>
      <c r="C206" s="45" t="s">
        <v>847</v>
      </c>
      <c r="D206" s="45" t="s">
        <v>771</v>
      </c>
      <c r="E206" s="45">
        <v>4917.7700000000004</v>
      </c>
      <c r="F206" s="45">
        <v>771.16</v>
      </c>
      <c r="G206" s="45">
        <v>6500.36</v>
      </c>
      <c r="H206" s="45">
        <v>63.29</v>
      </c>
      <c r="I206" s="45">
        <v>28.12</v>
      </c>
      <c r="J206" s="45">
        <v>38.93</v>
      </c>
      <c r="K206" s="45">
        <v>39.520000000000003</v>
      </c>
      <c r="L206" s="45">
        <v>5337.21</v>
      </c>
      <c r="M206" s="45">
        <v>0.26200000000000001</v>
      </c>
      <c r="N206" s="45">
        <v>44.44</v>
      </c>
      <c r="O206" s="34" t="s">
        <v>203</v>
      </c>
      <c r="P206" s="34">
        <v>68</v>
      </c>
      <c r="Q206" s="34">
        <v>3</v>
      </c>
      <c r="R206" s="34">
        <v>0</v>
      </c>
      <c r="S206" s="34">
        <v>0</v>
      </c>
      <c r="T206" s="34">
        <v>0</v>
      </c>
      <c r="U206" s="34">
        <v>0</v>
      </c>
      <c r="V206" s="34">
        <v>0</v>
      </c>
      <c r="W206" s="34">
        <v>0</v>
      </c>
    </row>
    <row r="207" spans="1:23" s="45" customFormat="1">
      <c r="A207" s="45">
        <v>1</v>
      </c>
      <c r="B207" s="45">
        <v>92</v>
      </c>
      <c r="C207" s="45" t="s">
        <v>848</v>
      </c>
      <c r="D207" s="45" t="s">
        <v>772</v>
      </c>
      <c r="E207" s="45">
        <v>5449.3</v>
      </c>
      <c r="F207" s="45">
        <v>1263.8</v>
      </c>
      <c r="G207" s="45">
        <v>6491.98</v>
      </c>
      <c r="H207" s="45">
        <v>72.959999999999994</v>
      </c>
      <c r="I207" s="45">
        <v>38.94</v>
      </c>
      <c r="J207" s="45">
        <v>28.11</v>
      </c>
      <c r="K207" s="45">
        <v>31.62</v>
      </c>
      <c r="L207" s="45">
        <v>6995.38</v>
      </c>
      <c r="M207" s="45">
        <v>0.214</v>
      </c>
      <c r="N207" s="45">
        <v>43.6</v>
      </c>
      <c r="O207" s="34" t="s">
        <v>203</v>
      </c>
      <c r="P207" s="34">
        <v>68</v>
      </c>
      <c r="Q207" s="34">
        <v>3</v>
      </c>
      <c r="R207" s="34">
        <v>0</v>
      </c>
      <c r="S207" s="34">
        <v>0</v>
      </c>
      <c r="T207" s="34">
        <v>0</v>
      </c>
      <c r="U207" s="34">
        <v>0</v>
      </c>
      <c r="V207" s="34">
        <v>0</v>
      </c>
      <c r="W207" s="34">
        <v>0</v>
      </c>
    </row>
    <row r="208" spans="1:23" s="45" customFormat="1">
      <c r="A208" s="45">
        <v>1</v>
      </c>
      <c r="B208" s="45">
        <v>94</v>
      </c>
      <c r="C208" s="45" t="s">
        <v>849</v>
      </c>
      <c r="D208" s="45" t="s">
        <v>773</v>
      </c>
      <c r="E208" s="45">
        <v>159.46</v>
      </c>
      <c r="F208" s="45">
        <v>1348.69</v>
      </c>
      <c r="G208" s="45">
        <v>6529.5</v>
      </c>
      <c r="H208" s="45">
        <v>72.83</v>
      </c>
      <c r="I208" s="45">
        <v>6.49</v>
      </c>
      <c r="J208" s="45">
        <v>9.73</v>
      </c>
      <c r="K208" s="45">
        <v>15.81</v>
      </c>
      <c r="L208" s="45">
        <v>345.26</v>
      </c>
      <c r="M208" s="45">
        <v>0.41199999999999998</v>
      </c>
      <c r="N208" s="45">
        <v>10.54</v>
      </c>
      <c r="O208" s="34" t="s">
        <v>203</v>
      </c>
      <c r="P208" s="34">
        <v>68</v>
      </c>
      <c r="Q208" s="34">
        <v>3</v>
      </c>
      <c r="R208" s="34">
        <v>0</v>
      </c>
      <c r="S208" s="34">
        <v>0</v>
      </c>
      <c r="T208" s="34">
        <v>0</v>
      </c>
      <c r="U208" s="34">
        <v>0</v>
      </c>
      <c r="V208" s="34">
        <v>0</v>
      </c>
      <c r="W208" s="34">
        <v>0</v>
      </c>
    </row>
    <row r="209" spans="1:23" s="45" customFormat="1">
      <c r="A209" s="45">
        <v>1</v>
      </c>
      <c r="B209" s="45">
        <v>96</v>
      </c>
      <c r="C209" s="45" t="s">
        <v>850</v>
      </c>
      <c r="D209" s="45" t="s">
        <v>774</v>
      </c>
      <c r="E209" s="45">
        <v>1113.8900000000001</v>
      </c>
      <c r="F209" s="45">
        <v>792.31</v>
      </c>
      <c r="G209" s="45">
        <v>6609.13</v>
      </c>
      <c r="H209" s="45">
        <v>68.17</v>
      </c>
      <c r="I209" s="45">
        <v>10.82</v>
      </c>
      <c r="J209" s="45">
        <v>16.22</v>
      </c>
      <c r="K209" s="45">
        <v>27.66</v>
      </c>
      <c r="L209" s="45">
        <v>1745.4</v>
      </c>
      <c r="M209" s="45">
        <v>0.29799999999999999</v>
      </c>
      <c r="N209" s="45">
        <v>24.66</v>
      </c>
      <c r="O209" s="34" t="s">
        <v>203</v>
      </c>
      <c r="P209" s="34">
        <v>68</v>
      </c>
      <c r="Q209" s="34">
        <v>3</v>
      </c>
      <c r="R209" s="34">
        <v>0</v>
      </c>
      <c r="S209" s="34">
        <v>0</v>
      </c>
      <c r="T209" s="34">
        <v>0</v>
      </c>
      <c r="U209" s="34">
        <v>0</v>
      </c>
      <c r="V209" s="34">
        <v>0</v>
      </c>
      <c r="W209" s="34">
        <v>0</v>
      </c>
    </row>
    <row r="210" spans="1:23" s="45" customFormat="1">
      <c r="A210" s="45">
        <v>1</v>
      </c>
      <c r="B210" s="45">
        <v>98</v>
      </c>
      <c r="C210" s="45" t="s">
        <v>851</v>
      </c>
      <c r="D210" s="45" t="s">
        <v>775</v>
      </c>
      <c r="E210" s="45">
        <v>716.4</v>
      </c>
      <c r="F210" s="45">
        <v>1114.06</v>
      </c>
      <c r="G210" s="45">
        <v>6440.77</v>
      </c>
      <c r="H210" s="45">
        <v>73.91</v>
      </c>
      <c r="I210" s="45">
        <v>17.3</v>
      </c>
      <c r="J210" s="45">
        <v>14.06</v>
      </c>
      <c r="K210" s="45">
        <v>23.71</v>
      </c>
      <c r="L210" s="45">
        <v>1487.66</v>
      </c>
      <c r="M210" s="45">
        <v>0.26</v>
      </c>
      <c r="N210" s="45">
        <v>16.91</v>
      </c>
      <c r="O210" s="34" t="s">
        <v>203</v>
      </c>
      <c r="P210" s="34">
        <v>68</v>
      </c>
      <c r="Q210" s="34">
        <v>3</v>
      </c>
      <c r="R210" s="34">
        <v>0</v>
      </c>
      <c r="S210" s="34">
        <v>0</v>
      </c>
      <c r="T210" s="34">
        <v>0</v>
      </c>
      <c r="U210" s="34">
        <v>0</v>
      </c>
      <c r="V210" s="34">
        <v>0</v>
      </c>
      <c r="W210" s="34">
        <v>0</v>
      </c>
    </row>
    <row r="211" spans="1:23" s="45" customFormat="1">
      <c r="A211" s="45">
        <v>1</v>
      </c>
      <c r="B211" s="45">
        <v>100</v>
      </c>
      <c r="C211" s="45" t="s">
        <v>595</v>
      </c>
      <c r="D211" s="45" t="s">
        <v>776</v>
      </c>
      <c r="E211" s="45">
        <v>1167.05</v>
      </c>
      <c r="F211" s="45">
        <v>1357.55</v>
      </c>
      <c r="G211" s="45">
        <v>6535.75</v>
      </c>
      <c r="H211" s="45">
        <v>73.91</v>
      </c>
      <c r="I211" s="45">
        <v>16.22</v>
      </c>
      <c r="J211" s="45">
        <v>27.03</v>
      </c>
      <c r="K211" s="45">
        <v>23.71</v>
      </c>
      <c r="L211" s="45">
        <v>2369.73</v>
      </c>
      <c r="M211" s="45">
        <v>0.22600000000000001</v>
      </c>
      <c r="N211" s="45">
        <v>26.64</v>
      </c>
      <c r="O211" s="34" t="s">
        <v>203</v>
      </c>
      <c r="P211" s="34">
        <v>68</v>
      </c>
      <c r="Q211" s="34">
        <v>3</v>
      </c>
      <c r="R211" s="34">
        <v>0</v>
      </c>
      <c r="S211" s="34">
        <v>0</v>
      </c>
      <c r="T211" s="34">
        <v>0</v>
      </c>
      <c r="U211" s="34">
        <v>0</v>
      </c>
      <c r="V211" s="34">
        <v>0</v>
      </c>
      <c r="W211" s="34">
        <v>0</v>
      </c>
    </row>
    <row r="212" spans="1:23" s="46" customFormat="1" ht="17" thickBot="1">
      <c r="A212" s="46">
        <v>1</v>
      </c>
      <c r="B212" s="46">
        <v>102</v>
      </c>
      <c r="C212" s="46" t="s">
        <v>596</v>
      </c>
      <c r="D212" s="46" t="s">
        <v>777</v>
      </c>
      <c r="E212" s="46">
        <v>151794.53</v>
      </c>
      <c r="F212" s="46">
        <v>1133.42</v>
      </c>
      <c r="G212" s="46">
        <v>6505.12</v>
      </c>
      <c r="H212" s="46">
        <v>55.88</v>
      </c>
      <c r="I212" s="46">
        <v>131.94999999999999</v>
      </c>
      <c r="J212" s="46">
        <v>139.49</v>
      </c>
      <c r="K212" s="46">
        <v>65.209999999999994</v>
      </c>
      <c r="L212" s="46">
        <v>150960.32999999999</v>
      </c>
      <c r="M212" s="46">
        <v>9.1200000000000003E-2</v>
      </c>
      <c r="N212" s="46">
        <v>148.08000000000001</v>
      </c>
      <c r="O212" s="31" t="s">
        <v>203</v>
      </c>
      <c r="P212" s="31">
        <v>68</v>
      </c>
      <c r="Q212" s="31">
        <v>3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</row>
    <row r="213" spans="1:23" s="45" customFormat="1">
      <c r="A213" s="45">
        <v>4</v>
      </c>
      <c r="B213" s="45">
        <v>2</v>
      </c>
      <c r="C213" s="45" t="s">
        <v>595</v>
      </c>
      <c r="D213" s="45" t="s">
        <v>260</v>
      </c>
      <c r="E213" s="45">
        <v>1086.1600000000001</v>
      </c>
      <c r="F213" s="45">
        <v>1347.21</v>
      </c>
      <c r="G213" s="45">
        <v>2334.19</v>
      </c>
      <c r="H213" s="45">
        <v>43.29</v>
      </c>
      <c r="I213" s="45">
        <v>7.57</v>
      </c>
      <c r="J213" s="45">
        <v>16.22</v>
      </c>
      <c r="K213" s="45">
        <v>23.71</v>
      </c>
      <c r="L213" s="45">
        <v>1022.25</v>
      </c>
      <c r="M213" s="45">
        <v>0.5</v>
      </c>
      <c r="N213" s="45">
        <v>19.84</v>
      </c>
      <c r="O213" s="34" t="s">
        <v>203</v>
      </c>
      <c r="P213" s="34">
        <v>68</v>
      </c>
      <c r="Q213" s="34">
        <v>3</v>
      </c>
      <c r="R213" s="34">
        <v>0</v>
      </c>
      <c r="S213" s="34">
        <v>0</v>
      </c>
      <c r="T213" s="34">
        <v>0</v>
      </c>
      <c r="U213" s="34">
        <v>0</v>
      </c>
      <c r="V213" s="34">
        <v>0</v>
      </c>
      <c r="W213" s="34">
        <v>0</v>
      </c>
    </row>
    <row r="214" spans="1:23" s="45" customFormat="1">
      <c r="A214" s="45">
        <v>4</v>
      </c>
      <c r="B214" s="45">
        <v>4</v>
      </c>
      <c r="C214" s="45" t="s">
        <v>596</v>
      </c>
      <c r="D214" s="45" t="s">
        <v>261</v>
      </c>
      <c r="E214" s="45">
        <v>1465.16</v>
      </c>
      <c r="F214" s="45">
        <v>1144.26</v>
      </c>
      <c r="G214" s="45">
        <v>2822.01</v>
      </c>
      <c r="H214" s="45">
        <v>48.92</v>
      </c>
      <c r="I214" s="45">
        <v>16.22</v>
      </c>
      <c r="J214" s="45">
        <v>10.81</v>
      </c>
      <c r="K214" s="45">
        <v>25.69</v>
      </c>
      <c r="L214" s="45">
        <v>1390.46</v>
      </c>
      <c r="M214" s="45">
        <v>0.44900000000000001</v>
      </c>
      <c r="N214" s="45">
        <v>19.600000000000001</v>
      </c>
      <c r="O214" s="34" t="s">
        <v>203</v>
      </c>
      <c r="P214" s="34">
        <v>68</v>
      </c>
      <c r="Q214" s="34">
        <v>3</v>
      </c>
      <c r="R214" s="34">
        <v>0</v>
      </c>
      <c r="S214" s="34">
        <v>0</v>
      </c>
      <c r="T214" s="34">
        <v>0</v>
      </c>
      <c r="U214" s="34">
        <v>0</v>
      </c>
      <c r="V214" s="34">
        <v>0</v>
      </c>
      <c r="W214" s="34">
        <v>0</v>
      </c>
    </row>
    <row r="215" spans="1:23" s="45" customFormat="1">
      <c r="A215" s="45">
        <v>4</v>
      </c>
      <c r="B215" s="45">
        <v>6</v>
      </c>
      <c r="C215" s="45" t="s">
        <v>597</v>
      </c>
      <c r="D215" s="45" t="s">
        <v>262</v>
      </c>
      <c r="E215" s="45">
        <v>249.59</v>
      </c>
      <c r="F215" s="45">
        <v>1348.03</v>
      </c>
      <c r="G215" s="45">
        <v>2285.8200000000002</v>
      </c>
      <c r="H215" s="45">
        <v>52.44</v>
      </c>
      <c r="I215" s="45">
        <v>5.41</v>
      </c>
      <c r="J215" s="45">
        <v>8.65</v>
      </c>
      <c r="K215" s="45">
        <v>15.81</v>
      </c>
      <c r="L215" s="45">
        <v>349.2</v>
      </c>
      <c r="M215" s="45">
        <v>0.54900000000000004</v>
      </c>
      <c r="N215" s="45">
        <v>9.68</v>
      </c>
      <c r="O215" s="34" t="s">
        <v>203</v>
      </c>
      <c r="P215" s="34">
        <v>68</v>
      </c>
      <c r="Q215" s="34">
        <v>3</v>
      </c>
      <c r="R215" s="34">
        <v>0</v>
      </c>
      <c r="S215" s="34">
        <v>0</v>
      </c>
      <c r="T215" s="34">
        <v>0</v>
      </c>
      <c r="U215" s="34">
        <v>0</v>
      </c>
      <c r="V215" s="34">
        <v>0</v>
      </c>
      <c r="W215" s="34">
        <v>0</v>
      </c>
    </row>
    <row r="216" spans="1:23" s="45" customFormat="1">
      <c r="A216" s="45">
        <v>4</v>
      </c>
      <c r="B216" s="45">
        <v>8</v>
      </c>
      <c r="C216" s="45" t="s">
        <v>598</v>
      </c>
      <c r="D216" s="45" t="s">
        <v>264</v>
      </c>
      <c r="E216" s="45">
        <v>117.86</v>
      </c>
      <c r="F216" s="45">
        <v>917.3</v>
      </c>
      <c r="G216" s="45">
        <v>2977.07</v>
      </c>
      <c r="H216" s="45">
        <v>45.95</v>
      </c>
      <c r="I216" s="45">
        <v>5.41</v>
      </c>
      <c r="J216" s="45">
        <v>8.65</v>
      </c>
      <c r="K216" s="45">
        <v>9.8800000000000008</v>
      </c>
      <c r="L216" s="45">
        <v>246.84</v>
      </c>
      <c r="M216" s="45">
        <v>0.47099999999999997</v>
      </c>
      <c r="N216" s="45">
        <v>9.68</v>
      </c>
      <c r="O216" s="34" t="s">
        <v>203</v>
      </c>
      <c r="P216" s="34">
        <v>68</v>
      </c>
      <c r="Q216" s="34">
        <v>3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</row>
    <row r="217" spans="1:23" s="45" customFormat="1">
      <c r="A217" s="45">
        <v>4</v>
      </c>
      <c r="B217" s="45">
        <v>10</v>
      </c>
      <c r="C217" s="45" t="s">
        <v>599</v>
      </c>
      <c r="D217" s="45" t="s">
        <v>265</v>
      </c>
      <c r="E217" s="45">
        <v>873.55</v>
      </c>
      <c r="F217" s="45">
        <v>1550.44</v>
      </c>
      <c r="G217" s="45">
        <v>2517.42</v>
      </c>
      <c r="H217" s="45">
        <v>52.59</v>
      </c>
      <c r="I217" s="45">
        <v>10.82</v>
      </c>
      <c r="J217" s="45">
        <v>14.06</v>
      </c>
      <c r="K217" s="45">
        <v>17.78</v>
      </c>
      <c r="L217" s="45">
        <v>809.36</v>
      </c>
      <c r="M217" s="45">
        <v>0.54600000000000004</v>
      </c>
      <c r="N217" s="45">
        <v>17.309999999999999</v>
      </c>
      <c r="O217" s="34" t="s">
        <v>203</v>
      </c>
      <c r="P217" s="34">
        <v>68</v>
      </c>
      <c r="Q217" s="34">
        <v>3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</row>
    <row r="218" spans="1:23" s="45" customFormat="1">
      <c r="A218" s="45">
        <v>4</v>
      </c>
      <c r="B218" s="45">
        <v>12</v>
      </c>
      <c r="C218" s="45" t="s">
        <v>600</v>
      </c>
      <c r="D218" s="45" t="s">
        <v>266</v>
      </c>
      <c r="E218" s="45">
        <v>1536.8</v>
      </c>
      <c r="F218" s="45">
        <v>1273.31</v>
      </c>
      <c r="G218" s="45">
        <v>2838.34</v>
      </c>
      <c r="H218" s="45">
        <v>53.47</v>
      </c>
      <c r="I218" s="45">
        <v>14.06</v>
      </c>
      <c r="J218" s="45">
        <v>9.73</v>
      </c>
      <c r="K218" s="45">
        <v>31.62</v>
      </c>
      <c r="L218" s="45">
        <v>1303.24</v>
      </c>
      <c r="M218" s="45">
        <v>0.49399999999999999</v>
      </c>
      <c r="N218" s="45">
        <v>30.21</v>
      </c>
      <c r="O218" s="34" t="s">
        <v>203</v>
      </c>
      <c r="P218" s="34">
        <v>68</v>
      </c>
      <c r="Q218" s="34">
        <v>3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</row>
    <row r="219" spans="1:23" s="45" customFormat="1">
      <c r="A219" s="45">
        <v>4</v>
      </c>
      <c r="B219" s="45">
        <v>14</v>
      </c>
      <c r="C219" s="45" t="s">
        <v>601</v>
      </c>
      <c r="D219" s="45" t="s">
        <v>267</v>
      </c>
      <c r="E219" s="45">
        <v>1867.27</v>
      </c>
      <c r="F219" s="45">
        <v>1620.78</v>
      </c>
      <c r="G219" s="45">
        <v>2429.02</v>
      </c>
      <c r="H219" s="45">
        <v>50.03</v>
      </c>
      <c r="I219" s="45">
        <v>24.88</v>
      </c>
      <c r="J219" s="45">
        <v>19.46</v>
      </c>
      <c r="K219" s="45">
        <v>25.69</v>
      </c>
      <c r="L219" s="45">
        <v>1772.09</v>
      </c>
      <c r="M219" s="45">
        <v>0.41399999999999998</v>
      </c>
      <c r="N219" s="45">
        <v>29.4</v>
      </c>
      <c r="O219" s="34" t="s">
        <v>203</v>
      </c>
      <c r="P219" s="34">
        <v>68</v>
      </c>
      <c r="Q219" s="34">
        <v>3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</row>
    <row r="220" spans="1:23" s="45" customFormat="1">
      <c r="A220" s="45">
        <v>4</v>
      </c>
      <c r="B220" s="45">
        <v>16</v>
      </c>
      <c r="C220" s="45" t="s">
        <v>602</v>
      </c>
      <c r="D220" s="45" t="s">
        <v>273</v>
      </c>
      <c r="E220" s="45">
        <v>7295.77</v>
      </c>
      <c r="F220" s="45">
        <v>1576.21</v>
      </c>
      <c r="G220" s="45">
        <v>2497.67</v>
      </c>
      <c r="H220" s="45">
        <v>52.3</v>
      </c>
      <c r="I220" s="45">
        <v>41.1</v>
      </c>
      <c r="J220" s="45">
        <v>45.42</v>
      </c>
      <c r="K220" s="45">
        <v>29.64</v>
      </c>
      <c r="L220" s="45">
        <v>6069.27</v>
      </c>
      <c r="M220" s="45">
        <v>0.3</v>
      </c>
      <c r="N220" s="45">
        <v>52.71</v>
      </c>
      <c r="O220" s="34" t="s">
        <v>203</v>
      </c>
      <c r="P220" s="34">
        <v>68</v>
      </c>
      <c r="Q220" s="34">
        <v>3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</row>
    <row r="221" spans="1:23" s="45" customFormat="1">
      <c r="A221" s="45">
        <v>4</v>
      </c>
      <c r="B221" s="45">
        <v>18</v>
      </c>
      <c r="C221" s="45" t="s">
        <v>603</v>
      </c>
      <c r="D221" s="45" t="s">
        <v>268</v>
      </c>
      <c r="E221" s="45">
        <v>630.9</v>
      </c>
      <c r="F221" s="45">
        <v>929.44</v>
      </c>
      <c r="G221" s="45">
        <v>2862.92</v>
      </c>
      <c r="H221" s="45">
        <v>38.770000000000003</v>
      </c>
      <c r="I221" s="45">
        <v>15.14</v>
      </c>
      <c r="J221" s="45">
        <v>12.98</v>
      </c>
      <c r="K221" s="45">
        <v>31.62</v>
      </c>
      <c r="L221" s="45">
        <v>1089.27</v>
      </c>
      <c r="M221" s="45">
        <v>0.32700000000000001</v>
      </c>
      <c r="N221" s="45">
        <v>28.38</v>
      </c>
      <c r="O221" s="34" t="s">
        <v>203</v>
      </c>
      <c r="P221" s="34">
        <v>68</v>
      </c>
      <c r="Q221" s="34">
        <v>3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</row>
    <row r="222" spans="1:23" s="45" customFormat="1">
      <c r="A222" s="45">
        <v>4</v>
      </c>
      <c r="B222" s="45">
        <v>20</v>
      </c>
      <c r="C222" s="45" t="s">
        <v>604</v>
      </c>
      <c r="D222" s="45" t="s">
        <v>269</v>
      </c>
      <c r="E222" s="45">
        <v>279.63</v>
      </c>
      <c r="F222" s="45">
        <v>1551.08</v>
      </c>
      <c r="G222" s="45">
        <v>2504.5100000000002</v>
      </c>
      <c r="H222" s="45">
        <v>52.47</v>
      </c>
      <c r="I222" s="45">
        <v>8.65</v>
      </c>
      <c r="J222" s="45">
        <v>9.73</v>
      </c>
      <c r="K222" s="45">
        <v>11.86</v>
      </c>
      <c r="L222" s="45">
        <v>410.86</v>
      </c>
      <c r="M222" s="45">
        <v>0.503</v>
      </c>
      <c r="N222" s="45">
        <v>10.89</v>
      </c>
      <c r="O222" s="34" t="s">
        <v>203</v>
      </c>
      <c r="P222" s="34">
        <v>68</v>
      </c>
      <c r="Q222" s="34">
        <v>3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</row>
    <row r="223" spans="1:23" s="45" customFormat="1">
      <c r="A223" s="45">
        <v>4</v>
      </c>
      <c r="B223" s="45">
        <v>22</v>
      </c>
      <c r="C223" s="45" t="s">
        <v>605</v>
      </c>
      <c r="D223" s="45" t="s">
        <v>270</v>
      </c>
      <c r="E223" s="45">
        <v>101.68</v>
      </c>
      <c r="F223" s="45">
        <v>1139.1600000000001</v>
      </c>
      <c r="G223" s="45">
        <v>2812.48</v>
      </c>
      <c r="H223" s="45">
        <v>54.34</v>
      </c>
      <c r="I223" s="45">
        <v>5.41</v>
      </c>
      <c r="J223" s="45">
        <v>6.49</v>
      </c>
      <c r="K223" s="45">
        <v>13.83</v>
      </c>
      <c r="L223" s="45">
        <v>208.35</v>
      </c>
      <c r="M223" s="45">
        <v>0.50600000000000001</v>
      </c>
      <c r="N223" s="45">
        <v>13.03</v>
      </c>
      <c r="O223" s="34" t="s">
        <v>203</v>
      </c>
      <c r="P223" s="34">
        <v>68</v>
      </c>
      <c r="Q223" s="34">
        <v>3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</row>
    <row r="224" spans="1:23" s="45" customFormat="1">
      <c r="A224" s="45">
        <v>4</v>
      </c>
      <c r="B224" s="45">
        <v>24</v>
      </c>
      <c r="C224" s="45" t="s">
        <v>606</v>
      </c>
      <c r="D224" s="45" t="s">
        <v>271</v>
      </c>
      <c r="E224" s="45">
        <v>78.569999999999993</v>
      </c>
      <c r="F224" s="45">
        <v>1551.96</v>
      </c>
      <c r="G224" s="45">
        <v>2528.37</v>
      </c>
      <c r="H224" s="45">
        <v>55.73</v>
      </c>
      <c r="I224" s="45">
        <v>4.33</v>
      </c>
      <c r="J224" s="45">
        <v>5.41</v>
      </c>
      <c r="K224" s="45">
        <v>7.9</v>
      </c>
      <c r="L224" s="45">
        <v>113.05</v>
      </c>
      <c r="M224" s="45">
        <v>0.78500000000000003</v>
      </c>
      <c r="N224" s="45">
        <v>5.96</v>
      </c>
      <c r="O224" s="34" t="s">
        <v>203</v>
      </c>
      <c r="P224" s="34">
        <v>68</v>
      </c>
      <c r="Q224" s="34">
        <v>3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</row>
    <row r="225" spans="1:23" s="45" customFormat="1">
      <c r="A225" s="45">
        <v>4</v>
      </c>
      <c r="B225" s="45">
        <v>26</v>
      </c>
      <c r="C225" s="45" t="s">
        <v>607</v>
      </c>
      <c r="D225" s="45" t="s">
        <v>272</v>
      </c>
      <c r="E225" s="45">
        <v>80.88</v>
      </c>
      <c r="F225" s="45">
        <v>1546.58</v>
      </c>
      <c r="G225" s="45">
        <v>2533.9</v>
      </c>
      <c r="H225" s="45">
        <v>55.89</v>
      </c>
      <c r="I225" s="45">
        <v>3.24</v>
      </c>
      <c r="J225" s="45">
        <v>4.33</v>
      </c>
      <c r="K225" s="45">
        <v>9.8800000000000008</v>
      </c>
      <c r="L225" s="45">
        <v>132.32</v>
      </c>
      <c r="M225" s="45">
        <v>0.68400000000000005</v>
      </c>
      <c r="N225" s="45">
        <v>8.19</v>
      </c>
      <c r="O225" s="34" t="s">
        <v>203</v>
      </c>
      <c r="P225" s="34">
        <v>68</v>
      </c>
      <c r="Q225" s="34">
        <v>3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</row>
    <row r="226" spans="1:23" s="45" customFormat="1">
      <c r="A226" s="45">
        <v>4</v>
      </c>
      <c r="B226" s="45">
        <v>28</v>
      </c>
      <c r="C226" s="45" t="s">
        <v>608</v>
      </c>
      <c r="D226" s="45" t="s">
        <v>440</v>
      </c>
      <c r="E226" s="45">
        <v>90.13</v>
      </c>
      <c r="F226" s="45">
        <v>1142.1400000000001</v>
      </c>
      <c r="G226" s="45">
        <v>2806.45</v>
      </c>
      <c r="H226" s="45">
        <v>56.34</v>
      </c>
      <c r="I226" s="45">
        <v>4.33</v>
      </c>
      <c r="J226" s="45">
        <v>5.41</v>
      </c>
      <c r="K226" s="45">
        <v>11.86</v>
      </c>
      <c r="L226" s="45">
        <v>158.94999999999999</v>
      </c>
      <c r="M226" s="45">
        <v>0.61199999999999999</v>
      </c>
      <c r="N226" s="45">
        <v>10.11</v>
      </c>
      <c r="O226" s="34" t="s">
        <v>203</v>
      </c>
      <c r="P226" s="34">
        <v>68</v>
      </c>
      <c r="Q226" s="34">
        <v>3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</row>
    <row r="227" spans="1:23" s="45" customFormat="1">
      <c r="A227" s="45">
        <v>4</v>
      </c>
      <c r="B227" s="45">
        <v>30</v>
      </c>
      <c r="C227" s="45" t="s">
        <v>609</v>
      </c>
      <c r="D227" s="45" t="s">
        <v>443</v>
      </c>
      <c r="E227" s="45">
        <v>1830.3</v>
      </c>
      <c r="F227" s="45">
        <v>1296.29</v>
      </c>
      <c r="G227" s="45">
        <v>2303.08</v>
      </c>
      <c r="H227" s="45">
        <v>58.65</v>
      </c>
      <c r="I227" s="45">
        <v>16.22</v>
      </c>
      <c r="J227" s="45">
        <v>12.98</v>
      </c>
      <c r="K227" s="45">
        <v>27.66</v>
      </c>
      <c r="L227" s="45">
        <v>1419.14</v>
      </c>
      <c r="M227" s="45">
        <v>0.51</v>
      </c>
      <c r="N227" s="45">
        <v>19.5</v>
      </c>
      <c r="O227" s="34" t="s">
        <v>203</v>
      </c>
      <c r="P227" s="34">
        <v>68</v>
      </c>
      <c r="Q227" s="34">
        <v>3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</row>
    <row r="228" spans="1:23" s="45" customFormat="1">
      <c r="A228" s="45">
        <v>4</v>
      </c>
      <c r="B228" s="45">
        <v>32</v>
      </c>
      <c r="C228" s="45" t="s">
        <v>610</v>
      </c>
      <c r="D228" s="45" t="s">
        <v>441</v>
      </c>
      <c r="E228" s="45">
        <v>2606.79</v>
      </c>
      <c r="F228" s="45">
        <v>1575.12</v>
      </c>
      <c r="G228" s="45">
        <v>2401.04</v>
      </c>
      <c r="H228" s="45">
        <v>53.44</v>
      </c>
      <c r="I228" s="45">
        <v>48.67</v>
      </c>
      <c r="J228" s="45">
        <v>23.79</v>
      </c>
      <c r="K228" s="45">
        <v>23.71</v>
      </c>
      <c r="L228" s="45">
        <v>3030.27</v>
      </c>
      <c r="M228" s="45">
        <v>0.30199999999999999</v>
      </c>
      <c r="N228" s="45">
        <v>52.31</v>
      </c>
      <c r="O228" s="34" t="s">
        <v>203</v>
      </c>
      <c r="P228" s="34">
        <v>68</v>
      </c>
      <c r="Q228" s="34">
        <v>3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</row>
    <row r="229" spans="1:23" s="45" customFormat="1">
      <c r="A229" s="45">
        <v>4</v>
      </c>
      <c r="B229" s="45">
        <v>34</v>
      </c>
      <c r="C229" s="45" t="s">
        <v>611</v>
      </c>
      <c r="D229" s="45" t="s">
        <v>442</v>
      </c>
      <c r="E229" s="45">
        <v>268.07</v>
      </c>
      <c r="F229" s="45">
        <v>1123.05</v>
      </c>
      <c r="G229" s="45">
        <v>2620.65</v>
      </c>
      <c r="H229" s="45">
        <v>53.64</v>
      </c>
      <c r="I229" s="45">
        <v>8.65</v>
      </c>
      <c r="J229" s="45">
        <v>14.06</v>
      </c>
      <c r="K229" s="45">
        <v>15.81</v>
      </c>
      <c r="L229" s="45">
        <v>515.36</v>
      </c>
      <c r="M229" s="45">
        <v>0.39</v>
      </c>
      <c r="N229" s="45">
        <v>13.74</v>
      </c>
      <c r="O229" s="45" t="s">
        <v>256</v>
      </c>
      <c r="P229" s="34">
        <v>68</v>
      </c>
      <c r="Q229" s="34">
        <v>3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</row>
    <row r="230" spans="1:23" s="45" customFormat="1">
      <c r="A230" s="45">
        <v>4</v>
      </c>
      <c r="B230" s="45">
        <v>36</v>
      </c>
      <c r="C230" s="45" t="s">
        <v>612</v>
      </c>
      <c r="D230" s="45" t="s">
        <v>474</v>
      </c>
      <c r="E230" s="45">
        <v>110.93</v>
      </c>
      <c r="F230" s="45">
        <v>1341.12</v>
      </c>
      <c r="G230" s="45">
        <v>2685.07</v>
      </c>
      <c r="H230" s="45">
        <v>58.04</v>
      </c>
      <c r="I230" s="45">
        <v>5.41</v>
      </c>
      <c r="J230" s="45">
        <v>8.65</v>
      </c>
      <c r="K230" s="45">
        <v>11.86</v>
      </c>
      <c r="L230" s="45">
        <v>217.81</v>
      </c>
      <c r="M230" s="45">
        <v>0.51300000000000001</v>
      </c>
      <c r="N230" s="45">
        <v>7.87</v>
      </c>
      <c r="O230" s="45" t="s">
        <v>203</v>
      </c>
      <c r="P230" s="34">
        <v>68</v>
      </c>
      <c r="Q230" s="34">
        <v>3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</row>
    <row r="231" spans="1:23" s="45" customFormat="1">
      <c r="A231" s="45">
        <v>4</v>
      </c>
      <c r="B231" s="45">
        <v>38</v>
      </c>
      <c r="C231" s="45" t="s">
        <v>613</v>
      </c>
      <c r="D231" s="45" t="s">
        <v>475</v>
      </c>
      <c r="E231" s="45">
        <v>1418.94</v>
      </c>
      <c r="F231" s="45">
        <v>1287.45</v>
      </c>
      <c r="G231" s="45">
        <v>2851</v>
      </c>
      <c r="H231" s="45">
        <v>48.51</v>
      </c>
      <c r="I231" s="45">
        <v>9.73</v>
      </c>
      <c r="J231" s="45">
        <v>16.22</v>
      </c>
      <c r="K231" s="45">
        <v>27.66</v>
      </c>
      <c r="L231" s="45">
        <v>1256.3900000000001</v>
      </c>
      <c r="M231" s="45">
        <v>0.48599999999999999</v>
      </c>
      <c r="N231" s="45">
        <v>25.1</v>
      </c>
      <c r="O231" s="45" t="s">
        <v>203</v>
      </c>
      <c r="P231" s="34">
        <v>68</v>
      </c>
      <c r="Q231" s="34">
        <v>3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</row>
    <row r="232" spans="1:23" s="45" customFormat="1">
      <c r="A232" s="45">
        <v>4</v>
      </c>
      <c r="B232" s="45">
        <v>40</v>
      </c>
      <c r="C232" s="45" t="s">
        <v>614</v>
      </c>
      <c r="D232" s="45" t="s">
        <v>476</v>
      </c>
      <c r="E232" s="45">
        <v>1204.02</v>
      </c>
      <c r="F232" s="45">
        <v>1265.04</v>
      </c>
      <c r="G232" s="45">
        <v>2511.1799999999998</v>
      </c>
      <c r="H232" s="45">
        <v>59.34</v>
      </c>
      <c r="I232" s="45">
        <v>18.39</v>
      </c>
      <c r="J232" s="45">
        <v>11.89</v>
      </c>
      <c r="K232" s="45">
        <v>23.71</v>
      </c>
      <c r="L232" s="45">
        <v>1359.24</v>
      </c>
      <c r="M232" s="45">
        <v>0.40300000000000002</v>
      </c>
      <c r="N232" s="45">
        <v>24.24</v>
      </c>
      <c r="O232" s="45" t="s">
        <v>203</v>
      </c>
      <c r="P232" s="34">
        <v>68</v>
      </c>
      <c r="Q232" s="34">
        <v>3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</row>
    <row r="233" spans="1:23" s="45" customFormat="1">
      <c r="A233" s="45">
        <v>4</v>
      </c>
      <c r="B233" s="45">
        <v>42</v>
      </c>
      <c r="C233" s="45" t="s">
        <v>615</v>
      </c>
      <c r="D233" s="45" t="s">
        <v>477</v>
      </c>
      <c r="E233" s="45">
        <v>94.75</v>
      </c>
      <c r="F233" s="45">
        <v>1330.09</v>
      </c>
      <c r="G233" s="45">
        <v>2475.0100000000002</v>
      </c>
      <c r="H233" s="45">
        <v>69.790000000000006</v>
      </c>
      <c r="I233" s="45">
        <v>7.57</v>
      </c>
      <c r="J233" s="45">
        <v>5.41</v>
      </c>
      <c r="K233" s="45">
        <v>15.81</v>
      </c>
      <c r="L233" s="45">
        <v>236.49</v>
      </c>
      <c r="M233" s="45">
        <v>0.42499999999999999</v>
      </c>
      <c r="N233" s="45">
        <v>15.2</v>
      </c>
      <c r="O233" s="45" t="s">
        <v>203</v>
      </c>
      <c r="P233" s="34">
        <v>68</v>
      </c>
      <c r="Q233" s="34">
        <v>3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</row>
    <row r="234" spans="1:23" s="45" customFormat="1">
      <c r="A234" s="45">
        <v>4</v>
      </c>
      <c r="B234" s="45">
        <v>44</v>
      </c>
      <c r="C234" s="45" t="s">
        <v>616</v>
      </c>
      <c r="D234" s="45" t="s">
        <v>480</v>
      </c>
      <c r="E234" s="45">
        <v>131.72999999999999</v>
      </c>
      <c r="F234" s="45">
        <v>1115.76</v>
      </c>
      <c r="G234" s="45">
        <v>2855.55</v>
      </c>
      <c r="H234" s="45">
        <v>62.99</v>
      </c>
      <c r="I234" s="45">
        <v>6.49</v>
      </c>
      <c r="J234" s="45">
        <v>7.57</v>
      </c>
      <c r="K234" s="45">
        <v>15.81</v>
      </c>
      <c r="L234" s="45">
        <v>230.78</v>
      </c>
      <c r="M234" s="45">
        <v>0.54300000000000004</v>
      </c>
      <c r="N234" s="45">
        <v>14.21</v>
      </c>
      <c r="O234" s="45" t="s">
        <v>203</v>
      </c>
      <c r="P234" s="34">
        <v>68</v>
      </c>
      <c r="Q234" s="34">
        <v>3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</row>
    <row r="235" spans="1:23" s="34" customFormat="1" ht="15">
      <c r="A235" s="34">
        <v>4</v>
      </c>
      <c r="B235" s="34">
        <v>46</v>
      </c>
      <c r="C235" s="34" t="s">
        <v>616</v>
      </c>
      <c r="D235" s="34" t="s">
        <v>481</v>
      </c>
      <c r="E235" s="34">
        <v>117.86</v>
      </c>
      <c r="F235" s="34">
        <v>1742.14</v>
      </c>
      <c r="G235" s="34">
        <v>2322.3000000000002</v>
      </c>
      <c r="H235" s="34">
        <v>67.650000000000006</v>
      </c>
      <c r="I235" s="34">
        <v>7.57</v>
      </c>
      <c r="J235" s="34">
        <v>7.57</v>
      </c>
      <c r="K235" s="34">
        <v>11.86</v>
      </c>
      <c r="L235" s="34">
        <v>257.44</v>
      </c>
      <c r="M235" s="34">
        <v>0.45200000000000001</v>
      </c>
      <c r="N235" s="34">
        <v>13</v>
      </c>
      <c r="O235" s="34" t="s">
        <v>263</v>
      </c>
      <c r="P235" s="34">
        <v>68</v>
      </c>
      <c r="Q235" s="34">
        <v>3</v>
      </c>
      <c r="R235" s="34">
        <v>9</v>
      </c>
      <c r="S235" s="34">
        <v>47583.12</v>
      </c>
      <c r="T235" s="34">
        <v>1741.73</v>
      </c>
      <c r="U235" s="34">
        <v>2339.52</v>
      </c>
      <c r="V235" s="34">
        <v>72.22</v>
      </c>
      <c r="W235" s="34">
        <v>52510.6</v>
      </c>
    </row>
    <row r="236" spans="1:23" s="45" customFormat="1">
      <c r="A236" s="45">
        <v>4</v>
      </c>
      <c r="B236" s="45">
        <v>48</v>
      </c>
      <c r="C236" s="45" t="s">
        <v>615</v>
      </c>
      <c r="D236" s="45" t="s">
        <v>482</v>
      </c>
      <c r="E236" s="45">
        <v>3496.52</v>
      </c>
      <c r="F236" s="45">
        <v>1487.73</v>
      </c>
      <c r="G236" s="45">
        <v>2416.81</v>
      </c>
      <c r="H236" s="45">
        <v>56.16</v>
      </c>
      <c r="I236" s="45">
        <v>15.14</v>
      </c>
      <c r="J236" s="45">
        <v>23.79</v>
      </c>
      <c r="K236" s="45">
        <v>31.62</v>
      </c>
      <c r="L236" s="45">
        <v>2390.16</v>
      </c>
      <c r="M236" s="45">
        <v>0.46600000000000003</v>
      </c>
      <c r="N236" s="45">
        <v>23.15</v>
      </c>
      <c r="O236" s="45" t="s">
        <v>203</v>
      </c>
      <c r="P236" s="34">
        <v>68</v>
      </c>
      <c r="Q236" s="34">
        <v>3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</row>
    <row r="237" spans="1:23" s="45" customFormat="1">
      <c r="A237" s="45">
        <v>4</v>
      </c>
      <c r="B237" s="45">
        <v>50</v>
      </c>
      <c r="C237" s="45" t="s">
        <v>616</v>
      </c>
      <c r="D237" s="45" t="s">
        <v>483</v>
      </c>
      <c r="E237" s="45">
        <v>1643.11</v>
      </c>
      <c r="F237" s="45">
        <v>1580.8</v>
      </c>
      <c r="G237" s="45">
        <v>2688.09</v>
      </c>
      <c r="H237" s="45">
        <v>78.02</v>
      </c>
      <c r="I237" s="45">
        <v>10.82</v>
      </c>
      <c r="J237" s="45">
        <v>16.22</v>
      </c>
      <c r="K237" s="45">
        <v>29.64</v>
      </c>
      <c r="L237" s="45">
        <v>1396.69</v>
      </c>
      <c r="M237" s="45">
        <v>0.48199999999999998</v>
      </c>
      <c r="N237" s="45">
        <v>22.12</v>
      </c>
      <c r="O237" s="45" t="s">
        <v>203</v>
      </c>
      <c r="P237" s="34">
        <v>68</v>
      </c>
      <c r="Q237" s="34">
        <v>3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</row>
    <row r="238" spans="1:23" s="34" customFormat="1" ht="15">
      <c r="A238" s="34">
        <v>4</v>
      </c>
      <c r="B238" s="34">
        <v>52</v>
      </c>
      <c r="C238" s="34" t="s">
        <v>616</v>
      </c>
      <c r="D238" s="34" t="s">
        <v>484</v>
      </c>
      <c r="E238" s="34">
        <v>1680.08</v>
      </c>
      <c r="F238" s="34">
        <v>1757.62</v>
      </c>
      <c r="G238" s="34">
        <v>2330.4899999999998</v>
      </c>
      <c r="H238" s="34">
        <v>65.099999999999994</v>
      </c>
      <c r="I238" s="34">
        <v>22.71</v>
      </c>
      <c r="J238" s="34">
        <v>18.38</v>
      </c>
      <c r="K238" s="34">
        <v>25.69</v>
      </c>
      <c r="L238" s="34">
        <v>2032.71</v>
      </c>
      <c r="M238" s="34">
        <v>0.33600000000000002</v>
      </c>
      <c r="N238" s="34">
        <v>26.02</v>
      </c>
      <c r="O238" s="34" t="s">
        <v>263</v>
      </c>
      <c r="P238" s="34">
        <v>68</v>
      </c>
      <c r="Q238" s="34">
        <v>3</v>
      </c>
      <c r="R238" s="34">
        <v>9</v>
      </c>
      <c r="S238" s="34">
        <v>47583.12</v>
      </c>
      <c r="T238" s="34">
        <v>1741.73</v>
      </c>
      <c r="U238" s="34">
        <v>2339.52</v>
      </c>
      <c r="V238" s="34">
        <v>72.22</v>
      </c>
      <c r="W238" s="34">
        <v>52510.6</v>
      </c>
    </row>
    <row r="239" spans="1:23" s="45" customFormat="1">
      <c r="A239" s="45">
        <v>4</v>
      </c>
      <c r="B239" s="45">
        <v>54</v>
      </c>
      <c r="C239" s="45" t="s">
        <v>616</v>
      </c>
      <c r="D239" s="45" t="s">
        <v>485</v>
      </c>
      <c r="E239" s="45">
        <v>2364.13</v>
      </c>
      <c r="F239" s="45">
        <v>1341.44</v>
      </c>
      <c r="G239" s="45">
        <v>2691.97</v>
      </c>
      <c r="H239" s="45">
        <v>69.41</v>
      </c>
      <c r="I239" s="45">
        <v>19.47</v>
      </c>
      <c r="J239" s="45">
        <v>20.55</v>
      </c>
      <c r="K239" s="45">
        <v>37.54</v>
      </c>
      <c r="L239" s="45">
        <v>2645.16</v>
      </c>
      <c r="M239" s="45">
        <v>0.32400000000000001</v>
      </c>
      <c r="N239" s="45">
        <v>35.82</v>
      </c>
      <c r="O239" s="45" t="s">
        <v>203</v>
      </c>
      <c r="P239" s="34">
        <v>68</v>
      </c>
      <c r="Q239" s="34">
        <v>3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</row>
    <row r="240" spans="1:23" s="34" customFormat="1">
      <c r="A240" s="34">
        <v>4</v>
      </c>
      <c r="B240" s="34">
        <v>56</v>
      </c>
      <c r="C240" s="34" t="s">
        <v>616</v>
      </c>
      <c r="D240" s="34" t="s">
        <v>487</v>
      </c>
      <c r="E240" s="34">
        <v>471.44</v>
      </c>
      <c r="F240" s="34">
        <v>1268.05</v>
      </c>
      <c r="G240" s="34">
        <v>2709.46</v>
      </c>
      <c r="H240" s="34">
        <v>67.239999999999995</v>
      </c>
      <c r="I240" s="34">
        <v>10.82</v>
      </c>
      <c r="J240" s="34">
        <v>7.57</v>
      </c>
      <c r="K240" s="34">
        <v>19.760000000000002</v>
      </c>
      <c r="L240" s="34">
        <v>581.35</v>
      </c>
      <c r="M240" s="34">
        <v>0.504</v>
      </c>
      <c r="N240" s="34">
        <v>18.809999999999999</v>
      </c>
      <c r="O240" s="34" t="s">
        <v>263</v>
      </c>
      <c r="P240" s="34">
        <v>68</v>
      </c>
      <c r="Q240" s="34">
        <v>3</v>
      </c>
      <c r="R240" s="34">
        <v>18</v>
      </c>
      <c r="S240" s="45">
        <v>495932.08</v>
      </c>
      <c r="T240" s="45">
        <v>1286.5899999999999</v>
      </c>
      <c r="U240" s="45">
        <v>2676.23</v>
      </c>
      <c r="V240" s="45">
        <v>63.65</v>
      </c>
      <c r="W240" s="45">
        <v>279711.68</v>
      </c>
    </row>
    <row r="241" spans="1:23" s="45" customFormat="1">
      <c r="A241" s="45">
        <v>4</v>
      </c>
      <c r="B241" s="45">
        <v>58</v>
      </c>
      <c r="C241" s="45" t="s">
        <v>616</v>
      </c>
      <c r="D241" s="45" t="s">
        <v>488</v>
      </c>
      <c r="E241" s="45">
        <v>942.88</v>
      </c>
      <c r="F241" s="45">
        <v>1344.42</v>
      </c>
      <c r="G241" s="45">
        <v>2717.45</v>
      </c>
      <c r="H241" s="45">
        <v>69.03</v>
      </c>
      <c r="I241" s="45">
        <v>8.65</v>
      </c>
      <c r="J241" s="45">
        <v>21.63</v>
      </c>
      <c r="K241" s="45">
        <v>25.69</v>
      </c>
      <c r="L241" s="45">
        <v>1309.23</v>
      </c>
      <c r="M241" s="45">
        <v>0.35499999999999998</v>
      </c>
      <c r="N241" s="45">
        <v>22.82</v>
      </c>
      <c r="O241" s="45" t="s">
        <v>203</v>
      </c>
      <c r="P241" s="34">
        <v>68</v>
      </c>
      <c r="Q241" s="34">
        <v>3</v>
      </c>
      <c r="R241" s="34">
        <v>0</v>
      </c>
      <c r="S241" s="34">
        <v>0</v>
      </c>
      <c r="T241" s="34">
        <v>0</v>
      </c>
      <c r="U241" s="34">
        <v>0</v>
      </c>
      <c r="V241" s="34">
        <v>0</v>
      </c>
      <c r="W241" s="34">
        <v>0</v>
      </c>
    </row>
    <row r="242" spans="1:23" s="45" customFormat="1">
      <c r="A242" s="45">
        <v>4</v>
      </c>
      <c r="B242" s="45">
        <v>60</v>
      </c>
      <c r="C242" s="45" t="s">
        <v>617</v>
      </c>
      <c r="D242" s="45" t="s">
        <v>530</v>
      </c>
      <c r="E242" s="45">
        <v>794.98</v>
      </c>
      <c r="F242" s="45">
        <v>1446.75</v>
      </c>
      <c r="G242" s="45">
        <v>2465.3000000000002</v>
      </c>
      <c r="H242" s="45">
        <v>76.78</v>
      </c>
      <c r="I242" s="45">
        <v>11.9</v>
      </c>
      <c r="J242" s="45">
        <v>19.46</v>
      </c>
      <c r="K242" s="45">
        <v>35.57</v>
      </c>
      <c r="L242" s="45">
        <v>1154.55</v>
      </c>
      <c r="M242" s="45">
        <v>0.35899999999999999</v>
      </c>
      <c r="N242" s="45">
        <v>26.99</v>
      </c>
      <c r="O242" s="45" t="s">
        <v>203</v>
      </c>
      <c r="P242" s="34">
        <v>68</v>
      </c>
      <c r="Q242" s="34">
        <v>3</v>
      </c>
      <c r="R242" s="34">
        <v>0</v>
      </c>
      <c r="S242" s="34">
        <v>0</v>
      </c>
      <c r="T242" s="34">
        <v>0</v>
      </c>
      <c r="U242" s="34">
        <v>0</v>
      </c>
      <c r="V242" s="34">
        <v>0</v>
      </c>
      <c r="W242" s="34">
        <v>0</v>
      </c>
    </row>
    <row r="243" spans="1:23" s="45" customFormat="1">
      <c r="A243" s="45">
        <v>4</v>
      </c>
      <c r="B243" s="45">
        <v>62</v>
      </c>
      <c r="C243" s="45" t="s">
        <v>618</v>
      </c>
      <c r="D243" s="45" t="s">
        <v>489</v>
      </c>
      <c r="E243" s="45">
        <v>171.01</v>
      </c>
      <c r="F243" s="45">
        <v>1351.73</v>
      </c>
      <c r="G243" s="45">
        <v>2511.58</v>
      </c>
      <c r="H243" s="45">
        <v>80.05</v>
      </c>
      <c r="I243" s="45">
        <v>9.73</v>
      </c>
      <c r="J243" s="45">
        <v>12.98</v>
      </c>
      <c r="K243" s="45">
        <v>15.81</v>
      </c>
      <c r="L243" s="45">
        <v>343.39</v>
      </c>
      <c r="M243" s="45">
        <v>0.434</v>
      </c>
      <c r="N243" s="45">
        <v>14.47</v>
      </c>
      <c r="O243" s="45" t="s">
        <v>203</v>
      </c>
      <c r="P243" s="34">
        <v>68</v>
      </c>
      <c r="Q243" s="34">
        <v>3</v>
      </c>
      <c r="R243" s="34">
        <v>0</v>
      </c>
      <c r="S243" s="34">
        <v>0</v>
      </c>
      <c r="T243" s="34">
        <v>0</v>
      </c>
      <c r="U243" s="34">
        <v>0</v>
      </c>
      <c r="V243" s="34">
        <v>0</v>
      </c>
      <c r="W243" s="34">
        <v>0</v>
      </c>
    </row>
    <row r="244" spans="1:23" s="45" customFormat="1">
      <c r="A244" s="45">
        <v>4</v>
      </c>
      <c r="B244" s="45">
        <v>64</v>
      </c>
      <c r="C244" s="45" t="s">
        <v>619</v>
      </c>
      <c r="D244" s="45" t="s">
        <v>490</v>
      </c>
      <c r="E244" s="45">
        <v>108.62</v>
      </c>
      <c r="F244" s="45">
        <v>1366.41</v>
      </c>
      <c r="G244" s="45">
        <v>2516.9299999999998</v>
      </c>
      <c r="H244" s="45">
        <v>77.36</v>
      </c>
      <c r="I244" s="45">
        <v>6.49</v>
      </c>
      <c r="J244" s="45">
        <v>10.81</v>
      </c>
      <c r="K244" s="45">
        <v>9.8800000000000008</v>
      </c>
      <c r="L244" s="45">
        <v>233.02</v>
      </c>
      <c r="M244" s="45">
        <v>0.47199999999999998</v>
      </c>
      <c r="N244" s="45">
        <v>9.7899999999999991</v>
      </c>
      <c r="O244" s="45" t="s">
        <v>203</v>
      </c>
      <c r="P244" s="34">
        <v>68</v>
      </c>
      <c r="Q244" s="34">
        <v>3</v>
      </c>
      <c r="R244" s="34">
        <v>0</v>
      </c>
      <c r="S244" s="34">
        <v>0</v>
      </c>
      <c r="T244" s="34">
        <v>0</v>
      </c>
      <c r="U244" s="34">
        <v>0</v>
      </c>
      <c r="V244" s="34">
        <v>0</v>
      </c>
      <c r="W244" s="34">
        <v>0</v>
      </c>
    </row>
    <row r="245" spans="1:23" s="45" customFormat="1">
      <c r="A245" s="45">
        <v>4</v>
      </c>
      <c r="B245" s="45">
        <v>66</v>
      </c>
      <c r="C245" s="45" t="s">
        <v>620</v>
      </c>
      <c r="D245" s="45" t="s">
        <v>491</v>
      </c>
      <c r="E245" s="45">
        <v>198.74</v>
      </c>
      <c r="F245" s="45">
        <v>1368.38</v>
      </c>
      <c r="G245" s="45">
        <v>2534.2199999999998</v>
      </c>
      <c r="H245" s="45">
        <v>74.63</v>
      </c>
      <c r="I245" s="45">
        <v>6.49</v>
      </c>
      <c r="J245" s="45">
        <v>10.81</v>
      </c>
      <c r="K245" s="45">
        <v>15.81</v>
      </c>
      <c r="L245" s="45">
        <v>376.99</v>
      </c>
      <c r="M245" s="45">
        <v>0.437</v>
      </c>
      <c r="N245" s="45">
        <v>10.72</v>
      </c>
      <c r="O245" s="45" t="s">
        <v>203</v>
      </c>
      <c r="P245" s="34">
        <v>68</v>
      </c>
      <c r="Q245" s="34">
        <v>3</v>
      </c>
      <c r="R245" s="34">
        <v>0</v>
      </c>
      <c r="S245" s="34">
        <v>0</v>
      </c>
      <c r="T245" s="34">
        <v>0</v>
      </c>
      <c r="U245" s="34">
        <v>0</v>
      </c>
      <c r="V245" s="34">
        <v>0</v>
      </c>
      <c r="W245" s="34">
        <v>0</v>
      </c>
    </row>
    <row r="246" spans="1:23" s="45" customFormat="1">
      <c r="A246" s="45">
        <v>4</v>
      </c>
      <c r="B246" s="45">
        <v>68</v>
      </c>
      <c r="C246" s="45" t="s">
        <v>621</v>
      </c>
      <c r="D246" s="45" t="s">
        <v>492</v>
      </c>
      <c r="E246" s="45">
        <v>83.2</v>
      </c>
      <c r="F246" s="45">
        <v>1362.99</v>
      </c>
      <c r="G246" s="45">
        <v>2524.34</v>
      </c>
      <c r="H246" s="45">
        <v>75.42</v>
      </c>
      <c r="I246" s="45">
        <v>4.33</v>
      </c>
      <c r="J246" s="45">
        <v>9.73</v>
      </c>
      <c r="K246" s="45">
        <v>7.9</v>
      </c>
      <c r="L246" s="45">
        <v>182.25</v>
      </c>
      <c r="M246" s="45">
        <v>0.50600000000000001</v>
      </c>
      <c r="N246" s="45">
        <v>9.4499999999999993</v>
      </c>
      <c r="O246" s="45" t="s">
        <v>203</v>
      </c>
      <c r="P246" s="34">
        <v>68</v>
      </c>
      <c r="Q246" s="34">
        <v>3</v>
      </c>
      <c r="R246" s="34">
        <v>0</v>
      </c>
      <c r="S246" s="34">
        <v>0</v>
      </c>
      <c r="T246" s="34">
        <v>0</v>
      </c>
      <c r="U246" s="34">
        <v>0</v>
      </c>
      <c r="V246" s="34">
        <v>0</v>
      </c>
      <c r="W246" s="34">
        <v>0</v>
      </c>
    </row>
    <row r="247" spans="1:23" s="45" customFormat="1">
      <c r="A247" s="45">
        <v>4</v>
      </c>
      <c r="B247" s="45">
        <v>70</v>
      </c>
      <c r="C247" s="45" t="s">
        <v>622</v>
      </c>
      <c r="D247" s="45" t="s">
        <v>493</v>
      </c>
      <c r="E247" s="45">
        <v>115.55</v>
      </c>
      <c r="F247" s="45">
        <v>1571.49</v>
      </c>
      <c r="G247" s="45">
        <v>2675.57</v>
      </c>
      <c r="H247" s="45">
        <v>74.459999999999994</v>
      </c>
      <c r="I247" s="45">
        <v>5.41</v>
      </c>
      <c r="J247" s="45">
        <v>5.41</v>
      </c>
      <c r="K247" s="45">
        <v>15.81</v>
      </c>
      <c r="L247" s="45">
        <v>206.93</v>
      </c>
      <c r="M247" s="45">
        <v>0.55400000000000005</v>
      </c>
      <c r="N247" s="45">
        <v>13.92</v>
      </c>
      <c r="O247" s="45" t="s">
        <v>203</v>
      </c>
      <c r="P247" s="34">
        <v>68</v>
      </c>
      <c r="Q247" s="34">
        <v>3</v>
      </c>
      <c r="R247" s="34">
        <v>0</v>
      </c>
      <c r="S247" s="34">
        <v>0</v>
      </c>
      <c r="T247" s="34">
        <v>0</v>
      </c>
      <c r="U247" s="34">
        <v>0</v>
      </c>
      <c r="V247" s="34">
        <v>0</v>
      </c>
      <c r="W247" s="34">
        <v>0</v>
      </c>
    </row>
    <row r="248" spans="1:23" s="45" customFormat="1">
      <c r="A248" s="45">
        <v>4</v>
      </c>
      <c r="B248" s="45">
        <v>72</v>
      </c>
      <c r="C248" s="45" t="s">
        <v>623</v>
      </c>
      <c r="D248" s="45" t="s">
        <v>544</v>
      </c>
      <c r="E248" s="45">
        <v>2359.5100000000002</v>
      </c>
      <c r="F248" s="45">
        <v>1190.28</v>
      </c>
      <c r="G248" s="45">
        <v>2422.39</v>
      </c>
      <c r="H248" s="45">
        <v>82.7</v>
      </c>
      <c r="I248" s="45">
        <v>17.3</v>
      </c>
      <c r="J248" s="45">
        <v>18.38</v>
      </c>
      <c r="K248" s="45">
        <v>27.66</v>
      </c>
      <c r="L248" s="45">
        <v>1987.67</v>
      </c>
      <c r="M248" s="45">
        <v>0.43099999999999999</v>
      </c>
      <c r="N248" s="45">
        <v>28.61</v>
      </c>
      <c r="O248" s="45" t="s">
        <v>203</v>
      </c>
      <c r="P248" s="34">
        <v>68</v>
      </c>
      <c r="Q248" s="34">
        <v>3</v>
      </c>
      <c r="R248" s="34">
        <v>0</v>
      </c>
      <c r="S248" s="34">
        <v>0</v>
      </c>
      <c r="T248" s="34">
        <v>0</v>
      </c>
      <c r="U248" s="34">
        <v>0</v>
      </c>
      <c r="V248" s="34">
        <v>0</v>
      </c>
      <c r="W248" s="34">
        <v>0</v>
      </c>
    </row>
    <row r="249" spans="1:23" s="45" customFormat="1">
      <c r="A249" s="45">
        <v>4</v>
      </c>
      <c r="B249" s="45">
        <v>74</v>
      </c>
      <c r="C249" s="45" t="s">
        <v>624</v>
      </c>
      <c r="D249" s="45" t="s">
        <v>547</v>
      </c>
      <c r="E249" s="45">
        <v>249.59</v>
      </c>
      <c r="F249" s="45">
        <v>1415.56</v>
      </c>
      <c r="G249" s="45">
        <v>2882.98</v>
      </c>
      <c r="H249" s="45">
        <v>83.32</v>
      </c>
      <c r="I249" s="45">
        <v>10.82</v>
      </c>
      <c r="J249" s="45">
        <v>10.81</v>
      </c>
      <c r="K249" s="45">
        <v>15.81</v>
      </c>
      <c r="L249" s="45">
        <v>447.61</v>
      </c>
      <c r="M249" s="45">
        <v>0.42799999999999999</v>
      </c>
      <c r="N249" s="45">
        <v>12.49</v>
      </c>
      <c r="O249" s="45" t="s">
        <v>203</v>
      </c>
      <c r="P249" s="34">
        <v>68</v>
      </c>
      <c r="Q249" s="34">
        <v>3</v>
      </c>
      <c r="R249" s="34">
        <v>0</v>
      </c>
      <c r="S249" s="34">
        <v>0</v>
      </c>
      <c r="T249" s="34">
        <v>0</v>
      </c>
      <c r="U249" s="34">
        <v>0</v>
      </c>
      <c r="V249" s="34">
        <v>0</v>
      </c>
      <c r="W249" s="34">
        <v>0</v>
      </c>
    </row>
    <row r="250" spans="1:23" s="45" customFormat="1">
      <c r="A250" s="45">
        <v>4</v>
      </c>
      <c r="B250" s="45">
        <v>76</v>
      </c>
      <c r="C250" s="45" t="s">
        <v>625</v>
      </c>
      <c r="D250" s="45" t="s">
        <v>494</v>
      </c>
      <c r="E250" s="45">
        <v>1599.2</v>
      </c>
      <c r="F250" s="45">
        <v>1177.3900000000001</v>
      </c>
      <c r="G250" s="45">
        <v>2450.4</v>
      </c>
      <c r="H250" s="45">
        <v>88.11</v>
      </c>
      <c r="I250" s="45">
        <v>8.65</v>
      </c>
      <c r="J250" s="45">
        <v>18.38</v>
      </c>
      <c r="K250" s="45">
        <v>29.64</v>
      </c>
      <c r="L250" s="45">
        <v>1530.63</v>
      </c>
      <c r="M250" s="45">
        <v>0.432</v>
      </c>
      <c r="N250" s="45">
        <v>20.04</v>
      </c>
      <c r="O250" s="45" t="s">
        <v>203</v>
      </c>
      <c r="P250" s="34">
        <v>68</v>
      </c>
      <c r="Q250" s="34">
        <v>3</v>
      </c>
      <c r="R250" s="34">
        <v>0</v>
      </c>
      <c r="S250" s="34">
        <v>0</v>
      </c>
      <c r="T250" s="34">
        <v>0</v>
      </c>
      <c r="U250" s="34">
        <v>0</v>
      </c>
      <c r="V250" s="34">
        <v>0</v>
      </c>
      <c r="W250" s="34">
        <v>0</v>
      </c>
    </row>
    <row r="251" spans="1:23" s="45" customFormat="1">
      <c r="A251" s="45">
        <v>4</v>
      </c>
      <c r="B251" s="45">
        <v>78</v>
      </c>
      <c r="C251" s="45" t="s">
        <v>626</v>
      </c>
      <c r="D251" s="45" t="s">
        <v>495</v>
      </c>
      <c r="E251" s="45">
        <v>1911.18</v>
      </c>
      <c r="F251" s="45">
        <v>1355.07</v>
      </c>
      <c r="G251" s="45">
        <v>2482.25</v>
      </c>
      <c r="H251" s="45">
        <v>77.42</v>
      </c>
      <c r="I251" s="45">
        <v>22.71</v>
      </c>
      <c r="J251" s="45">
        <v>16.22</v>
      </c>
      <c r="K251" s="45">
        <v>31.62</v>
      </c>
      <c r="L251" s="45">
        <v>2115.2600000000002</v>
      </c>
      <c r="M251" s="45">
        <v>0.35199999999999998</v>
      </c>
      <c r="N251" s="45">
        <v>30.74</v>
      </c>
      <c r="O251" s="45" t="s">
        <v>203</v>
      </c>
      <c r="P251" s="34">
        <v>68</v>
      </c>
      <c r="Q251" s="34">
        <v>3</v>
      </c>
      <c r="R251" s="34">
        <v>0</v>
      </c>
      <c r="S251" s="34">
        <v>0</v>
      </c>
      <c r="T251" s="34">
        <v>0</v>
      </c>
      <c r="U251" s="34">
        <v>0</v>
      </c>
      <c r="V251" s="34">
        <v>0</v>
      </c>
      <c r="W251" s="34">
        <v>0</v>
      </c>
    </row>
    <row r="252" spans="1:23" s="45" customFormat="1">
      <c r="A252" s="45">
        <v>4</v>
      </c>
      <c r="B252" s="45">
        <v>80</v>
      </c>
      <c r="C252" s="45" t="s">
        <v>627</v>
      </c>
      <c r="D252" s="45" t="s">
        <v>531</v>
      </c>
      <c r="E252" s="45">
        <v>99.37</v>
      </c>
      <c r="F252" s="45">
        <v>1067.1400000000001</v>
      </c>
      <c r="G252" s="45">
        <v>2661.97</v>
      </c>
      <c r="H252" s="45">
        <v>86.76</v>
      </c>
      <c r="I252" s="45">
        <v>7.57</v>
      </c>
      <c r="J252" s="45">
        <v>8.65</v>
      </c>
      <c r="K252" s="45">
        <v>11.86</v>
      </c>
      <c r="L252" s="45">
        <v>244.97</v>
      </c>
      <c r="M252" s="45">
        <v>0.42399999999999999</v>
      </c>
      <c r="N252" s="45">
        <v>9.57</v>
      </c>
      <c r="O252" s="45" t="s">
        <v>256</v>
      </c>
      <c r="P252" s="34">
        <v>68</v>
      </c>
      <c r="Q252" s="34">
        <v>3</v>
      </c>
      <c r="R252" s="34">
        <v>0</v>
      </c>
      <c r="S252" s="34">
        <v>0</v>
      </c>
      <c r="T252" s="34">
        <v>0</v>
      </c>
      <c r="U252" s="34">
        <v>0</v>
      </c>
      <c r="V252" s="34">
        <v>0</v>
      </c>
      <c r="W252" s="34">
        <v>0</v>
      </c>
    </row>
    <row r="253" spans="1:23" s="45" customFormat="1">
      <c r="A253" s="45">
        <v>4</v>
      </c>
      <c r="B253" s="45">
        <v>82</v>
      </c>
      <c r="C253" s="45" t="s">
        <v>628</v>
      </c>
      <c r="D253" s="45" t="s">
        <v>532</v>
      </c>
      <c r="E253" s="45">
        <v>226.48</v>
      </c>
      <c r="F253" s="45">
        <v>1062.5999999999999</v>
      </c>
      <c r="G253" s="45">
        <v>2667.57</v>
      </c>
      <c r="H253" s="45">
        <v>85.86</v>
      </c>
      <c r="I253" s="45">
        <v>8.65</v>
      </c>
      <c r="J253" s="45">
        <v>11.89</v>
      </c>
      <c r="K253" s="45">
        <v>17.78</v>
      </c>
      <c r="L253" s="45">
        <v>501.65</v>
      </c>
      <c r="M253" s="45">
        <v>0.35799999999999998</v>
      </c>
      <c r="N253" s="45">
        <v>14.81</v>
      </c>
      <c r="O253" s="45" t="s">
        <v>256</v>
      </c>
      <c r="P253" s="34">
        <v>68</v>
      </c>
      <c r="Q253" s="34">
        <v>3</v>
      </c>
      <c r="R253" s="34">
        <v>0</v>
      </c>
      <c r="S253" s="34">
        <v>0</v>
      </c>
      <c r="T253" s="34">
        <v>0</v>
      </c>
      <c r="U253" s="34">
        <v>0</v>
      </c>
      <c r="V253" s="34">
        <v>0</v>
      </c>
      <c r="W253" s="34">
        <v>0</v>
      </c>
    </row>
    <row r="254" spans="1:23" s="45" customFormat="1">
      <c r="A254" s="45">
        <v>4</v>
      </c>
      <c r="B254" s="45">
        <v>84</v>
      </c>
      <c r="C254" s="45" t="s">
        <v>629</v>
      </c>
      <c r="D254" s="45" t="s">
        <v>533</v>
      </c>
      <c r="E254" s="45">
        <v>561.57000000000005</v>
      </c>
      <c r="F254" s="45">
        <v>1433.98</v>
      </c>
      <c r="G254" s="45">
        <v>2461.98</v>
      </c>
      <c r="H254" s="45">
        <v>95</v>
      </c>
      <c r="I254" s="45">
        <v>8.65</v>
      </c>
      <c r="J254" s="45">
        <v>10.81</v>
      </c>
      <c r="K254" s="45">
        <v>23.71</v>
      </c>
      <c r="L254" s="45">
        <v>790.45</v>
      </c>
      <c r="M254" s="45">
        <v>0.41599999999999998</v>
      </c>
      <c r="N254" s="45">
        <v>19.690000000000001</v>
      </c>
      <c r="O254" s="45" t="s">
        <v>203</v>
      </c>
      <c r="P254" s="34">
        <v>68</v>
      </c>
      <c r="Q254" s="34">
        <v>3</v>
      </c>
      <c r="R254" s="34">
        <v>0</v>
      </c>
      <c r="S254" s="34">
        <v>0</v>
      </c>
      <c r="T254" s="34">
        <v>0</v>
      </c>
      <c r="U254" s="34">
        <v>0</v>
      </c>
      <c r="V254" s="34">
        <v>0</v>
      </c>
      <c r="W254" s="34">
        <v>0</v>
      </c>
    </row>
    <row r="255" spans="1:23" s="45" customFormat="1">
      <c r="A255" s="45">
        <v>4</v>
      </c>
      <c r="B255" s="45">
        <v>86</v>
      </c>
      <c r="C255" s="45" t="s">
        <v>630</v>
      </c>
      <c r="D255" s="45" t="s">
        <v>496</v>
      </c>
      <c r="E255" s="45">
        <v>707.16</v>
      </c>
      <c r="F255" s="45">
        <v>1706.58</v>
      </c>
      <c r="G255" s="45">
        <v>2481.7800000000002</v>
      </c>
      <c r="H255" s="45">
        <v>83.35</v>
      </c>
      <c r="I255" s="45">
        <v>15.14</v>
      </c>
      <c r="J255" s="45">
        <v>14.06</v>
      </c>
      <c r="K255" s="45">
        <v>21.74</v>
      </c>
      <c r="L255" s="45">
        <v>995.01</v>
      </c>
      <c r="M255" s="45">
        <v>0.38600000000000001</v>
      </c>
      <c r="N255" s="45">
        <v>18.05</v>
      </c>
      <c r="O255" s="45" t="s">
        <v>203</v>
      </c>
      <c r="P255" s="34">
        <v>68</v>
      </c>
      <c r="Q255" s="34">
        <v>3</v>
      </c>
      <c r="R255" s="34">
        <v>0</v>
      </c>
      <c r="S255" s="34">
        <v>0</v>
      </c>
      <c r="T255" s="34">
        <v>0</v>
      </c>
      <c r="U255" s="34">
        <v>0</v>
      </c>
      <c r="V255" s="34">
        <v>0</v>
      </c>
      <c r="W255" s="34">
        <v>0</v>
      </c>
    </row>
    <row r="256" spans="1:23" s="34" customFormat="1">
      <c r="A256" s="34">
        <v>4</v>
      </c>
      <c r="B256" s="34">
        <v>88</v>
      </c>
      <c r="C256" s="34" t="s">
        <v>616</v>
      </c>
      <c r="D256" s="34" t="s">
        <v>631</v>
      </c>
      <c r="E256" s="34">
        <v>108.62</v>
      </c>
      <c r="F256" s="34">
        <v>1229.9000000000001</v>
      </c>
      <c r="G256" s="34">
        <v>2613.84</v>
      </c>
      <c r="H256" s="34">
        <v>90.77</v>
      </c>
      <c r="I256" s="34">
        <v>6.49</v>
      </c>
      <c r="J256" s="34">
        <v>7.57</v>
      </c>
      <c r="K256" s="34">
        <v>13.83</v>
      </c>
      <c r="L256" s="34">
        <v>228.16</v>
      </c>
      <c r="M256" s="34">
        <v>0.48299999999999998</v>
      </c>
      <c r="N256" s="34">
        <v>8.61</v>
      </c>
      <c r="O256" s="34" t="s">
        <v>263</v>
      </c>
      <c r="P256" s="34">
        <v>68</v>
      </c>
      <c r="Q256" s="34">
        <v>3</v>
      </c>
      <c r="R256" s="34">
        <v>18</v>
      </c>
      <c r="S256" s="45">
        <v>495932.08</v>
      </c>
      <c r="T256" s="45">
        <v>1286.5899999999999</v>
      </c>
      <c r="U256" s="45">
        <v>2676.23</v>
      </c>
      <c r="V256" s="45">
        <v>63.65</v>
      </c>
      <c r="W256" s="45">
        <v>279711.68</v>
      </c>
    </row>
    <row r="257" spans="1:23" s="34" customFormat="1">
      <c r="A257" s="34">
        <v>4</v>
      </c>
      <c r="B257" s="34">
        <v>90</v>
      </c>
      <c r="C257" s="34" t="s">
        <v>617</v>
      </c>
      <c r="D257" s="34" t="s">
        <v>566</v>
      </c>
      <c r="E257" s="34">
        <v>628.59</v>
      </c>
      <c r="F257" s="34">
        <v>1232.77</v>
      </c>
      <c r="G257" s="34">
        <v>2646.5</v>
      </c>
      <c r="H257" s="34">
        <v>88.89</v>
      </c>
      <c r="I257" s="34">
        <v>10.82</v>
      </c>
      <c r="J257" s="34">
        <v>12.98</v>
      </c>
      <c r="K257" s="34">
        <v>19.760000000000002</v>
      </c>
      <c r="L257" s="34">
        <v>999.48</v>
      </c>
      <c r="M257" s="34">
        <v>0.35499999999999998</v>
      </c>
      <c r="N257" s="34">
        <v>14.47</v>
      </c>
      <c r="O257" s="34" t="s">
        <v>263</v>
      </c>
      <c r="P257" s="34">
        <v>68</v>
      </c>
      <c r="Q257" s="34">
        <v>3</v>
      </c>
      <c r="R257" s="34">
        <v>18</v>
      </c>
      <c r="S257" s="45">
        <v>495932.08</v>
      </c>
      <c r="T257" s="45">
        <v>1286.5899999999999</v>
      </c>
      <c r="U257" s="45">
        <v>2676.23</v>
      </c>
      <c r="V257" s="45">
        <v>63.65</v>
      </c>
      <c r="W257" s="45">
        <v>279711.68</v>
      </c>
    </row>
    <row r="258" spans="1:23" s="34" customFormat="1" ht="15">
      <c r="A258" s="34">
        <v>4</v>
      </c>
      <c r="B258" s="34">
        <v>92</v>
      </c>
      <c r="C258" s="34" t="s">
        <v>618</v>
      </c>
      <c r="D258" s="34" t="s">
        <v>632</v>
      </c>
      <c r="E258" s="34">
        <v>198.74</v>
      </c>
      <c r="F258" s="34">
        <v>1766.68</v>
      </c>
      <c r="G258" s="34">
        <v>2352.5300000000002</v>
      </c>
      <c r="H258" s="34">
        <v>96.73</v>
      </c>
      <c r="I258" s="34">
        <v>7.57</v>
      </c>
      <c r="J258" s="34">
        <v>8.65</v>
      </c>
      <c r="K258" s="34">
        <v>13.83</v>
      </c>
      <c r="L258" s="34">
        <v>415.6</v>
      </c>
      <c r="M258" s="34">
        <v>0.39600000000000002</v>
      </c>
      <c r="N258" s="34">
        <v>13.21</v>
      </c>
      <c r="O258" s="34" t="s">
        <v>263</v>
      </c>
      <c r="P258" s="34">
        <v>68</v>
      </c>
      <c r="Q258" s="34">
        <v>3</v>
      </c>
      <c r="R258" s="34">
        <v>9</v>
      </c>
      <c r="S258" s="34">
        <v>47583.12</v>
      </c>
      <c r="T258" s="34">
        <v>1741.73</v>
      </c>
      <c r="U258" s="34">
        <v>2339.52</v>
      </c>
      <c r="V258" s="34">
        <v>72.22</v>
      </c>
      <c r="W258" s="34">
        <v>52510.6</v>
      </c>
    </row>
    <row r="259" spans="1:23" s="34" customFormat="1">
      <c r="A259" s="34">
        <v>4</v>
      </c>
      <c r="B259" s="34">
        <v>94</v>
      </c>
      <c r="C259" s="34" t="s">
        <v>619</v>
      </c>
      <c r="D259" s="34" t="s">
        <v>534</v>
      </c>
      <c r="E259" s="34">
        <v>316.60000000000002</v>
      </c>
      <c r="F259" s="34">
        <v>1237.1500000000001</v>
      </c>
      <c r="G259" s="34">
        <v>2659.31</v>
      </c>
      <c r="H259" s="34">
        <v>88.52</v>
      </c>
      <c r="I259" s="34">
        <v>10.82</v>
      </c>
      <c r="J259" s="34">
        <v>10.81</v>
      </c>
      <c r="K259" s="34">
        <v>17.78</v>
      </c>
      <c r="L259" s="34">
        <v>623.77</v>
      </c>
      <c r="M259" s="34">
        <v>0.36</v>
      </c>
      <c r="N259" s="34">
        <v>17.09</v>
      </c>
      <c r="O259" s="34" t="s">
        <v>263</v>
      </c>
      <c r="P259" s="34">
        <v>68</v>
      </c>
      <c r="Q259" s="34">
        <v>3</v>
      </c>
      <c r="R259" s="34">
        <v>18</v>
      </c>
      <c r="S259" s="45">
        <v>495932.08</v>
      </c>
      <c r="T259" s="45">
        <v>1286.5899999999999</v>
      </c>
      <c r="U259" s="45">
        <v>2676.23</v>
      </c>
      <c r="V259" s="45">
        <v>63.65</v>
      </c>
      <c r="W259" s="45">
        <v>279711.68</v>
      </c>
    </row>
    <row r="260" spans="1:23" s="34" customFormat="1" ht="15">
      <c r="A260" s="34">
        <v>4</v>
      </c>
      <c r="B260" s="34">
        <v>96</v>
      </c>
      <c r="C260" s="34" t="s">
        <v>620</v>
      </c>
      <c r="D260" s="34" t="s">
        <v>535</v>
      </c>
      <c r="E260" s="34">
        <v>1372.72</v>
      </c>
      <c r="F260" s="34">
        <v>1761.37</v>
      </c>
      <c r="G260" s="34">
        <v>2363.5300000000002</v>
      </c>
      <c r="H260" s="34">
        <v>85.97</v>
      </c>
      <c r="I260" s="34">
        <v>16.22</v>
      </c>
      <c r="J260" s="34">
        <v>14.06</v>
      </c>
      <c r="K260" s="34">
        <v>27.66</v>
      </c>
      <c r="L260" s="34">
        <v>1492.36</v>
      </c>
      <c r="M260" s="34">
        <v>0.4</v>
      </c>
      <c r="N260" s="34">
        <v>25.03</v>
      </c>
      <c r="O260" s="34" t="s">
        <v>263</v>
      </c>
      <c r="P260" s="34">
        <v>68</v>
      </c>
      <c r="Q260" s="34">
        <v>3</v>
      </c>
      <c r="R260" s="34">
        <v>9</v>
      </c>
      <c r="S260" s="34">
        <v>47583.12</v>
      </c>
      <c r="T260" s="34">
        <v>1741.73</v>
      </c>
      <c r="U260" s="34">
        <v>2339.52</v>
      </c>
      <c r="V260" s="34">
        <v>72.22</v>
      </c>
      <c r="W260" s="34">
        <v>52510.6</v>
      </c>
    </row>
    <row r="261" spans="1:23" s="45" customFormat="1">
      <c r="A261" s="45">
        <v>4</v>
      </c>
      <c r="B261" s="45">
        <v>98</v>
      </c>
      <c r="C261" s="45" t="s">
        <v>629</v>
      </c>
      <c r="D261" s="45" t="s">
        <v>536</v>
      </c>
      <c r="E261" s="45">
        <v>85.51</v>
      </c>
      <c r="F261" s="45">
        <v>1772.19</v>
      </c>
      <c r="G261" s="45">
        <v>2364.17</v>
      </c>
      <c r="H261" s="45">
        <v>99.01</v>
      </c>
      <c r="I261" s="45">
        <v>5.41</v>
      </c>
      <c r="J261" s="45">
        <v>6.49</v>
      </c>
      <c r="K261" s="45">
        <v>9.8800000000000008</v>
      </c>
      <c r="L261" s="45">
        <v>175.78</v>
      </c>
      <c r="M261" s="45">
        <v>0.53400000000000003</v>
      </c>
      <c r="N261" s="45">
        <v>8.1</v>
      </c>
      <c r="O261" s="45" t="s">
        <v>203</v>
      </c>
      <c r="P261" s="34">
        <v>68</v>
      </c>
      <c r="Q261" s="34">
        <v>3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</row>
    <row r="262" spans="1:23" s="45" customFormat="1">
      <c r="A262" s="45">
        <v>4</v>
      </c>
      <c r="B262" s="45">
        <v>100</v>
      </c>
      <c r="C262" s="45" t="s">
        <v>630</v>
      </c>
      <c r="D262" s="45" t="s">
        <v>568</v>
      </c>
      <c r="E262" s="45">
        <v>1730.93</v>
      </c>
      <c r="F262" s="45">
        <v>1716.88</v>
      </c>
      <c r="G262" s="45">
        <v>2401.4699999999998</v>
      </c>
      <c r="H262" s="45">
        <v>93.53</v>
      </c>
      <c r="I262" s="45">
        <v>12.98</v>
      </c>
      <c r="J262" s="45">
        <v>28.11</v>
      </c>
      <c r="K262" s="45">
        <v>27.66</v>
      </c>
      <c r="L262" s="45">
        <v>2217.2600000000002</v>
      </c>
      <c r="M262" s="45">
        <v>0.314</v>
      </c>
      <c r="N262" s="45">
        <v>27.19</v>
      </c>
      <c r="O262" s="45" t="s">
        <v>203</v>
      </c>
      <c r="P262" s="34">
        <v>68</v>
      </c>
      <c r="Q262" s="34">
        <v>3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</row>
    <row r="263" spans="1:23" s="45" customFormat="1">
      <c r="A263" s="45">
        <v>4</v>
      </c>
      <c r="B263" s="45">
        <v>102</v>
      </c>
      <c r="C263" s="45" t="s">
        <v>633</v>
      </c>
      <c r="D263" s="45" t="s">
        <v>497</v>
      </c>
      <c r="E263" s="45">
        <v>140.97</v>
      </c>
      <c r="F263" s="45">
        <v>1773.26</v>
      </c>
      <c r="G263" s="45">
        <v>2347.85</v>
      </c>
      <c r="H263" s="45">
        <v>95.17</v>
      </c>
      <c r="I263" s="45">
        <v>6.49</v>
      </c>
      <c r="J263" s="45">
        <v>8.65</v>
      </c>
      <c r="K263" s="45">
        <v>13.83</v>
      </c>
      <c r="L263" s="45">
        <v>315.99</v>
      </c>
      <c r="M263" s="45">
        <v>0.41499999999999998</v>
      </c>
      <c r="N263" s="45">
        <v>8.1199999999999992</v>
      </c>
      <c r="O263" s="45" t="s">
        <v>203</v>
      </c>
      <c r="P263" s="34">
        <v>68</v>
      </c>
      <c r="Q263" s="34">
        <v>3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</row>
    <row r="264" spans="1:23" s="45" customFormat="1">
      <c r="A264" s="45">
        <v>4</v>
      </c>
      <c r="B264" s="45">
        <v>104</v>
      </c>
      <c r="C264" s="45" t="s">
        <v>634</v>
      </c>
      <c r="D264" s="45" t="s">
        <v>498</v>
      </c>
      <c r="E264" s="45">
        <v>78.569999999999993</v>
      </c>
      <c r="F264" s="45">
        <v>1763.72</v>
      </c>
      <c r="G264" s="45">
        <v>2374.44</v>
      </c>
      <c r="H264" s="45">
        <v>97.06</v>
      </c>
      <c r="I264" s="45">
        <v>5.41</v>
      </c>
      <c r="J264" s="45">
        <v>5.41</v>
      </c>
      <c r="K264" s="45">
        <v>11.86</v>
      </c>
      <c r="L264" s="45">
        <v>169.64</v>
      </c>
      <c r="M264" s="45">
        <v>0.52300000000000002</v>
      </c>
      <c r="N264" s="45">
        <v>9.99</v>
      </c>
      <c r="O264" s="45" t="s">
        <v>203</v>
      </c>
      <c r="P264" s="34">
        <v>68</v>
      </c>
      <c r="Q264" s="34">
        <v>3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</row>
    <row r="265" spans="1:23" s="46" customFormat="1" ht="17" thickBot="1">
      <c r="A265" s="46">
        <v>4</v>
      </c>
      <c r="B265" s="46">
        <v>106</v>
      </c>
      <c r="C265" s="46" t="s">
        <v>635</v>
      </c>
      <c r="D265" s="46" t="s">
        <v>499</v>
      </c>
      <c r="E265" s="46">
        <v>177.95</v>
      </c>
      <c r="F265" s="46">
        <v>1779.88</v>
      </c>
      <c r="G265" s="46">
        <v>2360.88</v>
      </c>
      <c r="H265" s="46">
        <v>97.47</v>
      </c>
      <c r="I265" s="46">
        <v>6.49</v>
      </c>
      <c r="J265" s="46">
        <v>7.57</v>
      </c>
      <c r="K265" s="46">
        <v>15.81</v>
      </c>
      <c r="L265" s="46">
        <v>346.88</v>
      </c>
      <c r="M265" s="46">
        <v>0.441</v>
      </c>
      <c r="N265" s="46">
        <v>14.65</v>
      </c>
      <c r="O265" s="46" t="s">
        <v>203</v>
      </c>
      <c r="P265" s="31">
        <v>68</v>
      </c>
      <c r="Q265" s="31">
        <v>3</v>
      </c>
      <c r="R265" s="31">
        <v>0</v>
      </c>
      <c r="S265" s="31">
        <v>0</v>
      </c>
      <c r="T265" s="31">
        <v>0</v>
      </c>
      <c r="U265" s="31">
        <v>0</v>
      </c>
      <c r="V265" s="31">
        <v>0</v>
      </c>
      <c r="W265" s="31">
        <v>0</v>
      </c>
    </row>
    <row r="266" spans="1:23" s="45" customFormat="1">
      <c r="A266" s="45">
        <v>5</v>
      </c>
      <c r="B266" s="45">
        <v>2</v>
      </c>
      <c r="C266" s="45" t="s">
        <v>630</v>
      </c>
      <c r="D266" s="45" t="s">
        <v>260</v>
      </c>
      <c r="E266" s="45">
        <v>168.7</v>
      </c>
      <c r="F266" s="45">
        <v>1560.15</v>
      </c>
      <c r="G266" s="45">
        <v>4528.7700000000004</v>
      </c>
      <c r="H266" s="45">
        <v>22.3</v>
      </c>
      <c r="I266" s="45">
        <v>6.49</v>
      </c>
      <c r="J266" s="45">
        <v>12.98</v>
      </c>
      <c r="K266" s="45">
        <v>11.86</v>
      </c>
      <c r="L266" s="45">
        <v>312.32</v>
      </c>
      <c r="M266" s="45">
        <v>0.47299999999999998</v>
      </c>
      <c r="N266" s="45">
        <v>13.07</v>
      </c>
      <c r="O266" s="45" t="s">
        <v>203</v>
      </c>
      <c r="P266" s="34">
        <v>68</v>
      </c>
      <c r="Q266" s="34">
        <v>3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</row>
    <row r="267" spans="1:23" s="45" customFormat="1">
      <c r="A267" s="45">
        <v>5</v>
      </c>
      <c r="B267" s="45">
        <v>4</v>
      </c>
      <c r="C267" s="45" t="s">
        <v>633</v>
      </c>
      <c r="D267" s="45" t="s">
        <v>261</v>
      </c>
      <c r="E267" s="45">
        <v>150.21</v>
      </c>
      <c r="F267" s="45">
        <v>1608.74</v>
      </c>
      <c r="G267" s="45">
        <v>4559.58</v>
      </c>
      <c r="H267" s="45">
        <v>28.33</v>
      </c>
      <c r="I267" s="45">
        <v>5.41</v>
      </c>
      <c r="J267" s="45">
        <v>9.73</v>
      </c>
      <c r="K267" s="45">
        <v>9.8800000000000008</v>
      </c>
      <c r="L267" s="45">
        <v>242.73</v>
      </c>
      <c r="M267" s="45">
        <v>0.56299999999999994</v>
      </c>
      <c r="N267" s="45">
        <v>9.57</v>
      </c>
      <c r="O267" s="45" t="s">
        <v>203</v>
      </c>
      <c r="P267" s="34">
        <v>68</v>
      </c>
      <c r="Q267" s="34">
        <v>3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</row>
    <row r="268" spans="1:23" s="45" customFormat="1">
      <c r="A268" s="45">
        <v>5</v>
      </c>
      <c r="B268" s="45">
        <v>6</v>
      </c>
      <c r="C268" s="45" t="s">
        <v>634</v>
      </c>
      <c r="D268" s="45" t="s">
        <v>262</v>
      </c>
      <c r="E268" s="45">
        <v>781.11</v>
      </c>
      <c r="F268" s="45">
        <v>1554.27</v>
      </c>
      <c r="G268" s="45">
        <v>4586.68</v>
      </c>
      <c r="H268" s="45">
        <v>28.91</v>
      </c>
      <c r="I268" s="45">
        <v>19.47</v>
      </c>
      <c r="J268" s="45">
        <v>10.81</v>
      </c>
      <c r="K268" s="45">
        <v>19.760000000000002</v>
      </c>
      <c r="L268" s="45">
        <v>994.44</v>
      </c>
      <c r="M268" s="45">
        <v>0.41199999999999998</v>
      </c>
      <c r="N268" s="45">
        <v>20.010000000000002</v>
      </c>
      <c r="O268" s="45" t="s">
        <v>203</v>
      </c>
      <c r="P268" s="34">
        <v>68</v>
      </c>
      <c r="Q268" s="34">
        <v>3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</row>
    <row r="269" spans="1:23" s="34" customFormat="1" ht="15">
      <c r="A269" s="34">
        <v>5</v>
      </c>
      <c r="B269" s="34">
        <v>8</v>
      </c>
      <c r="C269" s="34" t="s">
        <v>619</v>
      </c>
      <c r="D269" s="34" t="s">
        <v>264</v>
      </c>
      <c r="E269" s="34">
        <v>173.32</v>
      </c>
      <c r="F269" s="34">
        <v>1621.41</v>
      </c>
      <c r="G269" s="34">
        <v>4503.0600000000004</v>
      </c>
      <c r="H269" s="34">
        <v>32.72</v>
      </c>
      <c r="I269" s="34">
        <v>9.73</v>
      </c>
      <c r="J269" s="34">
        <v>10.81</v>
      </c>
      <c r="K269" s="34">
        <v>9.8800000000000008</v>
      </c>
      <c r="L269" s="34">
        <v>349.29</v>
      </c>
      <c r="M269" s="34">
        <v>0.43</v>
      </c>
      <c r="N269" s="34">
        <v>10.39</v>
      </c>
      <c r="O269" s="34" t="s">
        <v>263</v>
      </c>
      <c r="P269" s="34">
        <v>68</v>
      </c>
      <c r="Q269" s="34">
        <v>3</v>
      </c>
      <c r="R269" s="34">
        <v>19</v>
      </c>
      <c r="S269" s="34">
        <v>132800.57</v>
      </c>
      <c r="T269" s="34">
        <v>1646.28</v>
      </c>
      <c r="U269" s="34">
        <v>4503.6499999999996</v>
      </c>
      <c r="V269" s="34">
        <v>55.78</v>
      </c>
      <c r="W269" s="34">
        <v>68502.94</v>
      </c>
    </row>
    <row r="270" spans="1:23" s="34" customFormat="1" ht="15">
      <c r="A270" s="34">
        <v>5</v>
      </c>
      <c r="B270" s="34">
        <v>10</v>
      </c>
      <c r="C270" s="34" t="s">
        <v>620</v>
      </c>
      <c r="D270" s="34" t="s">
        <v>265</v>
      </c>
      <c r="E270" s="34">
        <v>80.88</v>
      </c>
      <c r="F270" s="34">
        <v>1622.69</v>
      </c>
      <c r="G270" s="34">
        <v>4514.03</v>
      </c>
      <c r="H270" s="34">
        <v>29.13</v>
      </c>
      <c r="I270" s="34">
        <v>6.49</v>
      </c>
      <c r="J270" s="34">
        <v>5.41</v>
      </c>
      <c r="K270" s="34">
        <v>9.8800000000000008</v>
      </c>
      <c r="L270" s="34">
        <v>166.8</v>
      </c>
      <c r="M270" s="34">
        <v>0.54200000000000004</v>
      </c>
      <c r="N270" s="34">
        <v>6.78</v>
      </c>
      <c r="O270" s="34" t="s">
        <v>263</v>
      </c>
      <c r="P270" s="34">
        <v>68</v>
      </c>
      <c r="Q270" s="34">
        <v>3</v>
      </c>
      <c r="R270" s="34">
        <v>19</v>
      </c>
      <c r="S270" s="34">
        <v>132800.57</v>
      </c>
      <c r="T270" s="34">
        <v>1646.28</v>
      </c>
      <c r="U270" s="34">
        <v>4503.6499999999996</v>
      </c>
      <c r="V270" s="34">
        <v>55.78</v>
      </c>
      <c r="W270" s="34">
        <v>68502.94</v>
      </c>
    </row>
    <row r="271" spans="1:23" s="45" customFormat="1">
      <c r="A271" s="45">
        <v>5</v>
      </c>
      <c r="B271" s="45">
        <v>12</v>
      </c>
      <c r="C271" s="45" t="s">
        <v>633</v>
      </c>
      <c r="D271" s="45" t="s">
        <v>266</v>
      </c>
      <c r="E271" s="45">
        <v>150.21</v>
      </c>
      <c r="F271" s="45">
        <v>1615.05</v>
      </c>
      <c r="G271" s="45">
        <v>4551.3</v>
      </c>
      <c r="H271" s="45">
        <v>29.09</v>
      </c>
      <c r="I271" s="45">
        <v>12.98</v>
      </c>
      <c r="J271" s="45">
        <v>7.57</v>
      </c>
      <c r="K271" s="45">
        <v>9.8800000000000008</v>
      </c>
      <c r="L271" s="45">
        <v>297.01</v>
      </c>
      <c r="M271" s="45">
        <v>0.46</v>
      </c>
      <c r="N271" s="45">
        <v>12.49</v>
      </c>
      <c r="O271" s="45" t="s">
        <v>203</v>
      </c>
      <c r="P271" s="34">
        <v>68</v>
      </c>
      <c r="Q271" s="34">
        <v>3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</row>
    <row r="272" spans="1:23" s="45" customFormat="1">
      <c r="A272" s="45">
        <v>5</v>
      </c>
      <c r="B272" s="45">
        <v>14</v>
      </c>
      <c r="C272" s="45" t="s">
        <v>634</v>
      </c>
      <c r="D272" s="45" t="s">
        <v>267</v>
      </c>
      <c r="E272" s="45">
        <v>318.92</v>
      </c>
      <c r="F272" s="45">
        <v>1539.5</v>
      </c>
      <c r="G272" s="45">
        <v>4514.2</v>
      </c>
      <c r="H272" s="45">
        <v>33.58</v>
      </c>
      <c r="I272" s="45">
        <v>10.82</v>
      </c>
      <c r="J272" s="45">
        <v>11.89</v>
      </c>
      <c r="K272" s="45">
        <v>11.86</v>
      </c>
      <c r="L272" s="45">
        <v>610.54999999999995</v>
      </c>
      <c r="M272" s="45">
        <v>0.37</v>
      </c>
      <c r="N272" s="45">
        <v>13.78</v>
      </c>
      <c r="O272" s="45" t="s">
        <v>203</v>
      </c>
      <c r="P272" s="34">
        <v>68</v>
      </c>
      <c r="Q272" s="34">
        <v>3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</row>
    <row r="273" spans="1:23" s="34" customFormat="1" ht="15">
      <c r="A273" s="34">
        <v>5</v>
      </c>
      <c r="B273" s="34">
        <v>16</v>
      </c>
      <c r="C273" s="34" t="s">
        <v>619</v>
      </c>
      <c r="D273" s="34" t="s">
        <v>273</v>
      </c>
      <c r="E273" s="34">
        <v>175.63</v>
      </c>
      <c r="F273" s="34">
        <v>1628.21</v>
      </c>
      <c r="G273" s="34">
        <v>4506.3599999999997</v>
      </c>
      <c r="H273" s="34">
        <v>39.520000000000003</v>
      </c>
      <c r="I273" s="34">
        <v>8.65</v>
      </c>
      <c r="J273" s="34">
        <v>8.65</v>
      </c>
      <c r="K273" s="34">
        <v>15.81</v>
      </c>
      <c r="L273" s="34">
        <v>400.67</v>
      </c>
      <c r="M273" s="34">
        <v>0.379</v>
      </c>
      <c r="N273" s="34">
        <v>15.2</v>
      </c>
      <c r="O273" s="34" t="s">
        <v>263</v>
      </c>
      <c r="P273" s="34">
        <v>68</v>
      </c>
      <c r="Q273" s="34">
        <v>3</v>
      </c>
      <c r="R273" s="34">
        <v>19</v>
      </c>
      <c r="S273" s="34">
        <v>132800.57</v>
      </c>
      <c r="T273" s="34">
        <v>1646.28</v>
      </c>
      <c r="U273" s="34">
        <v>4503.6499999999996</v>
      </c>
      <c r="V273" s="34">
        <v>55.78</v>
      </c>
      <c r="W273" s="34">
        <v>68502.94</v>
      </c>
    </row>
    <row r="274" spans="1:23" s="34" customFormat="1" ht="15">
      <c r="A274" s="34">
        <v>5</v>
      </c>
      <c r="B274" s="34">
        <v>18</v>
      </c>
      <c r="C274" s="34" t="s">
        <v>620</v>
      </c>
      <c r="D274" s="34" t="s">
        <v>268</v>
      </c>
      <c r="E274" s="34">
        <v>335.09</v>
      </c>
      <c r="F274" s="34">
        <v>1633.2</v>
      </c>
      <c r="G274" s="34">
        <v>4529.58</v>
      </c>
      <c r="H274" s="34">
        <v>37.31</v>
      </c>
      <c r="I274" s="34">
        <v>9.73</v>
      </c>
      <c r="J274" s="34">
        <v>10.81</v>
      </c>
      <c r="K274" s="34">
        <v>19.760000000000002</v>
      </c>
      <c r="L274" s="34">
        <v>732.03</v>
      </c>
      <c r="M274" s="34">
        <v>0.31900000000000001</v>
      </c>
      <c r="N274" s="34">
        <v>17.66</v>
      </c>
      <c r="O274" s="34" t="s">
        <v>263</v>
      </c>
      <c r="P274" s="34">
        <v>68</v>
      </c>
      <c r="Q274" s="34">
        <v>3</v>
      </c>
      <c r="R274" s="34">
        <v>19</v>
      </c>
      <c r="S274" s="34">
        <v>132800.57</v>
      </c>
      <c r="T274" s="34">
        <v>1646.28</v>
      </c>
      <c r="U274" s="34">
        <v>4503.6499999999996</v>
      </c>
      <c r="V274" s="34">
        <v>55.78</v>
      </c>
      <c r="W274" s="34">
        <v>68502.94</v>
      </c>
    </row>
    <row r="275" spans="1:23" s="45" customFormat="1">
      <c r="A275" s="45">
        <v>5</v>
      </c>
      <c r="B275" s="45">
        <v>20</v>
      </c>
      <c r="C275" s="45" t="s">
        <v>633</v>
      </c>
      <c r="D275" s="45" t="s">
        <v>269</v>
      </c>
      <c r="E275" s="45">
        <v>804.22</v>
      </c>
      <c r="F275" s="45">
        <v>1629.6</v>
      </c>
      <c r="G275" s="45">
        <v>4547.43</v>
      </c>
      <c r="H275" s="45">
        <v>38.54</v>
      </c>
      <c r="I275" s="45">
        <v>12.98</v>
      </c>
      <c r="J275" s="45">
        <v>14.06</v>
      </c>
      <c r="K275" s="45">
        <v>21.74</v>
      </c>
      <c r="L275" s="45">
        <v>949.6</v>
      </c>
      <c r="M275" s="45">
        <v>0.44</v>
      </c>
      <c r="N275" s="45">
        <v>18.27</v>
      </c>
      <c r="O275" s="45" t="s">
        <v>203</v>
      </c>
      <c r="P275" s="34">
        <v>68</v>
      </c>
      <c r="Q275" s="34">
        <v>3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</row>
    <row r="276" spans="1:23" s="45" customFormat="1">
      <c r="A276" s="45">
        <v>5</v>
      </c>
      <c r="B276" s="45">
        <v>22</v>
      </c>
      <c r="C276" s="45" t="s">
        <v>634</v>
      </c>
      <c r="D276" s="45" t="s">
        <v>270</v>
      </c>
      <c r="E276" s="45">
        <v>1578.4</v>
      </c>
      <c r="F276" s="45">
        <v>1652.55</v>
      </c>
      <c r="G276" s="45">
        <v>4534.4799999999996</v>
      </c>
      <c r="H276" s="45">
        <v>58.48</v>
      </c>
      <c r="I276" s="45">
        <v>23.79</v>
      </c>
      <c r="J276" s="45">
        <v>15.14</v>
      </c>
      <c r="K276" s="45">
        <v>21.74</v>
      </c>
      <c r="L276" s="45">
        <v>2391.46</v>
      </c>
      <c r="M276" s="45">
        <v>0.27400000000000002</v>
      </c>
      <c r="N276" s="45">
        <v>24.35</v>
      </c>
      <c r="O276" s="45" t="s">
        <v>256</v>
      </c>
      <c r="P276" s="34">
        <v>68</v>
      </c>
      <c r="Q276" s="34">
        <v>3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</row>
    <row r="277" spans="1:23" s="45" customFormat="1" ht="16.5" customHeight="1">
      <c r="A277" s="45">
        <v>5</v>
      </c>
      <c r="B277" s="45">
        <v>24</v>
      </c>
      <c r="C277" s="45" t="s">
        <v>635</v>
      </c>
      <c r="D277" s="45" t="s">
        <v>271</v>
      </c>
      <c r="E277" s="45">
        <v>152.52000000000001</v>
      </c>
      <c r="F277" s="45">
        <v>1669.71</v>
      </c>
      <c r="G277" s="45">
        <v>4514.6499999999996</v>
      </c>
      <c r="H277" s="45">
        <v>73.92</v>
      </c>
      <c r="I277" s="45">
        <v>7.57</v>
      </c>
      <c r="J277" s="45">
        <v>9.73</v>
      </c>
      <c r="K277" s="45">
        <v>11.86</v>
      </c>
      <c r="L277" s="45">
        <v>306.02</v>
      </c>
      <c r="M277" s="45">
        <v>0.45100000000000001</v>
      </c>
      <c r="N277" s="45">
        <v>12.72</v>
      </c>
      <c r="O277" s="45" t="s">
        <v>256</v>
      </c>
      <c r="P277" s="34">
        <v>68</v>
      </c>
      <c r="Q277" s="34">
        <v>3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</row>
    <row r="278" spans="1:23" s="46" customFormat="1" ht="17" thickBot="1">
      <c r="A278" s="46">
        <v>5</v>
      </c>
      <c r="B278" s="46">
        <v>26</v>
      </c>
      <c r="C278" s="46" t="s">
        <v>636</v>
      </c>
      <c r="D278" s="46" t="s">
        <v>272</v>
      </c>
      <c r="E278" s="46">
        <v>1030.7</v>
      </c>
      <c r="F278" s="46">
        <v>1667.53</v>
      </c>
      <c r="G278" s="46">
        <v>4499.28</v>
      </c>
      <c r="H278" s="46">
        <v>70.91</v>
      </c>
      <c r="I278" s="46">
        <v>20.55</v>
      </c>
      <c r="J278" s="46">
        <v>20.55</v>
      </c>
      <c r="K278" s="46">
        <v>31.62</v>
      </c>
      <c r="L278" s="46">
        <v>2062.92</v>
      </c>
      <c r="M278" s="46">
        <v>0.23899999999999999</v>
      </c>
      <c r="N278" s="46">
        <v>30.6</v>
      </c>
      <c r="O278" s="46" t="s">
        <v>256</v>
      </c>
      <c r="P278" s="31">
        <v>68</v>
      </c>
      <c r="Q278" s="31">
        <v>3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</row>
    <row r="279" spans="1:23" s="45" customFormat="1">
      <c r="A279" s="47">
        <v>6</v>
      </c>
      <c r="B279" s="45">
        <v>2</v>
      </c>
      <c r="C279" s="45" t="s">
        <v>637</v>
      </c>
      <c r="D279" s="45" t="s">
        <v>209</v>
      </c>
      <c r="E279" s="45">
        <v>74.48</v>
      </c>
      <c r="F279" s="45">
        <v>1949.79</v>
      </c>
      <c r="G279" s="45">
        <v>3430.01</v>
      </c>
      <c r="H279" s="45">
        <v>5.0199999999999996</v>
      </c>
      <c r="I279" s="45">
        <v>8.08</v>
      </c>
      <c r="J279" s="45">
        <v>8.07</v>
      </c>
      <c r="K279" s="45">
        <v>7.9</v>
      </c>
      <c r="L279" s="45">
        <v>177.82</v>
      </c>
      <c r="M279" s="45">
        <v>0.48099999999999998</v>
      </c>
      <c r="N279" s="45">
        <v>9.0500000000000007</v>
      </c>
      <c r="O279" s="45" t="s">
        <v>203</v>
      </c>
      <c r="P279" s="45">
        <v>53</v>
      </c>
      <c r="Q279" s="45">
        <v>9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</row>
    <row r="280" spans="1:23" s="45" customFormat="1">
      <c r="A280" s="45">
        <v>6</v>
      </c>
      <c r="B280" s="45">
        <v>6</v>
      </c>
      <c r="C280" s="45" t="s">
        <v>637</v>
      </c>
      <c r="D280" s="45" t="s">
        <v>211</v>
      </c>
      <c r="E280" s="45">
        <v>253.63</v>
      </c>
      <c r="F280" s="45">
        <v>1892.23</v>
      </c>
      <c r="G280" s="45">
        <v>3460.76</v>
      </c>
      <c r="H280" s="45">
        <v>4.88</v>
      </c>
      <c r="I280" s="45">
        <v>12.11</v>
      </c>
      <c r="J280" s="45">
        <v>13.12</v>
      </c>
      <c r="K280" s="45">
        <v>11.86</v>
      </c>
      <c r="L280" s="45">
        <v>561.77</v>
      </c>
      <c r="M280" s="45">
        <v>0.34499999999999997</v>
      </c>
      <c r="N280" s="45">
        <v>13.08</v>
      </c>
      <c r="O280" s="45" t="s">
        <v>203</v>
      </c>
      <c r="P280" s="45">
        <v>53</v>
      </c>
      <c r="Q280" s="45">
        <v>9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</row>
    <row r="281" spans="1:23" s="45" customFormat="1">
      <c r="A281" s="45">
        <v>6</v>
      </c>
      <c r="B281" s="45">
        <v>12</v>
      </c>
      <c r="C281" s="45" t="s">
        <v>637</v>
      </c>
      <c r="D281" s="45" t="s">
        <v>243</v>
      </c>
      <c r="E281" s="45">
        <v>144.93</v>
      </c>
      <c r="F281" s="45">
        <v>1975.91</v>
      </c>
      <c r="G281" s="45">
        <v>3294.64</v>
      </c>
      <c r="H281" s="45">
        <v>9.06</v>
      </c>
      <c r="I281" s="45">
        <v>11.1</v>
      </c>
      <c r="J281" s="45">
        <v>10.09</v>
      </c>
      <c r="K281" s="45">
        <v>7.9</v>
      </c>
      <c r="L281" s="45">
        <v>306.95</v>
      </c>
      <c r="M281" s="45">
        <v>0.435</v>
      </c>
      <c r="N281" s="45">
        <v>12.94</v>
      </c>
      <c r="O281" s="45" t="s">
        <v>203</v>
      </c>
      <c r="P281" s="45">
        <v>53</v>
      </c>
      <c r="Q281" s="45">
        <v>9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</row>
    <row r="282" spans="1:23" s="45" customFormat="1">
      <c r="A282" s="45">
        <v>6</v>
      </c>
      <c r="B282" s="45">
        <v>14</v>
      </c>
      <c r="C282" s="45" t="s">
        <v>637</v>
      </c>
      <c r="D282" s="45" t="s">
        <v>244</v>
      </c>
      <c r="E282" s="45">
        <v>2967.08</v>
      </c>
      <c r="F282" s="45">
        <v>2007.45</v>
      </c>
      <c r="G282" s="45">
        <v>3417.87</v>
      </c>
      <c r="H282" s="45">
        <v>10.09</v>
      </c>
      <c r="I282" s="45">
        <v>27.25</v>
      </c>
      <c r="J282" s="45">
        <v>28.26</v>
      </c>
      <c r="K282" s="45">
        <v>23.71</v>
      </c>
      <c r="L282" s="45">
        <v>4213.3500000000004</v>
      </c>
      <c r="M282" s="45">
        <v>0.23699999999999999</v>
      </c>
      <c r="N282" s="45">
        <v>31.06</v>
      </c>
      <c r="O282" s="45" t="s">
        <v>203</v>
      </c>
      <c r="P282" s="45">
        <v>53</v>
      </c>
      <c r="Q282" s="45">
        <v>9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</row>
    <row r="283" spans="1:23" s="45" customFormat="1">
      <c r="A283" s="45">
        <v>6</v>
      </c>
      <c r="B283" s="45">
        <v>18</v>
      </c>
      <c r="C283" s="45" t="s">
        <v>637</v>
      </c>
      <c r="D283" s="45" t="s">
        <v>274</v>
      </c>
      <c r="E283" s="45">
        <v>271.75</v>
      </c>
      <c r="F283" s="45">
        <v>1921.54</v>
      </c>
      <c r="G283" s="45">
        <v>3511.51</v>
      </c>
      <c r="H283" s="45">
        <v>9.9499999999999993</v>
      </c>
      <c r="I283" s="45">
        <v>12.11</v>
      </c>
      <c r="J283" s="45">
        <v>9.08</v>
      </c>
      <c r="K283" s="45">
        <v>17.78</v>
      </c>
      <c r="L283" s="45">
        <v>538.92999999999995</v>
      </c>
      <c r="M283" s="45">
        <v>0.376</v>
      </c>
      <c r="N283" s="45">
        <v>19.55</v>
      </c>
      <c r="O283" s="45" t="s">
        <v>203</v>
      </c>
      <c r="P283" s="45">
        <v>53</v>
      </c>
      <c r="Q283" s="45">
        <v>9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</row>
    <row r="284" spans="1:23" s="45" customFormat="1">
      <c r="A284" s="45">
        <v>6</v>
      </c>
      <c r="B284" s="45">
        <v>22</v>
      </c>
      <c r="C284" s="45" t="s">
        <v>637</v>
      </c>
      <c r="D284" s="45" t="s">
        <v>276</v>
      </c>
      <c r="E284" s="45">
        <v>2741.63</v>
      </c>
      <c r="F284" s="45">
        <v>1878.56</v>
      </c>
      <c r="G284" s="45">
        <v>3426.44</v>
      </c>
      <c r="H284" s="45">
        <v>7.64</v>
      </c>
      <c r="I284" s="45">
        <v>21.2</v>
      </c>
      <c r="J284" s="45">
        <v>30.28</v>
      </c>
      <c r="K284" s="45">
        <v>19.760000000000002</v>
      </c>
      <c r="L284" s="45">
        <v>3496.01</v>
      </c>
      <c r="M284" s="45">
        <v>0.27100000000000002</v>
      </c>
      <c r="N284" s="45">
        <v>30.69</v>
      </c>
      <c r="O284" s="45" t="s">
        <v>203</v>
      </c>
      <c r="P284" s="45">
        <v>53</v>
      </c>
      <c r="Q284" s="45">
        <v>9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</row>
    <row r="285" spans="1:23" s="45" customFormat="1">
      <c r="A285" s="45">
        <v>6</v>
      </c>
      <c r="B285" s="45">
        <v>24</v>
      </c>
      <c r="C285" s="45" t="s">
        <v>637</v>
      </c>
      <c r="D285" s="45" t="s">
        <v>426</v>
      </c>
      <c r="E285" s="45">
        <v>108.7</v>
      </c>
      <c r="F285" s="45">
        <v>1871.53</v>
      </c>
      <c r="G285" s="45">
        <v>3422.3</v>
      </c>
      <c r="H285" s="45">
        <v>17.670000000000002</v>
      </c>
      <c r="I285" s="45">
        <v>6.06</v>
      </c>
      <c r="J285" s="45">
        <v>6.06</v>
      </c>
      <c r="K285" s="45">
        <v>11.86</v>
      </c>
      <c r="L285" s="45">
        <v>206.78</v>
      </c>
      <c r="M285" s="45">
        <v>0.53300000000000003</v>
      </c>
      <c r="N285" s="45">
        <v>11.28</v>
      </c>
      <c r="O285" s="45" t="s">
        <v>203</v>
      </c>
      <c r="P285" s="45">
        <v>53</v>
      </c>
      <c r="Q285" s="45">
        <v>9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</row>
    <row r="286" spans="1:23" s="45" customFormat="1">
      <c r="A286" s="45">
        <v>6</v>
      </c>
      <c r="B286" s="45">
        <v>26</v>
      </c>
      <c r="C286" s="45" t="s">
        <v>637</v>
      </c>
      <c r="D286" s="45" t="s">
        <v>427</v>
      </c>
      <c r="E286" s="45">
        <v>88.57</v>
      </c>
      <c r="F286" s="45">
        <v>2138.3200000000002</v>
      </c>
      <c r="G286" s="45">
        <v>3531.43</v>
      </c>
      <c r="H286" s="45">
        <v>18.37</v>
      </c>
      <c r="I286" s="45">
        <v>6.06</v>
      </c>
      <c r="J286" s="45">
        <v>10.09</v>
      </c>
      <c r="K286" s="45">
        <v>9.8800000000000008</v>
      </c>
      <c r="L286" s="45">
        <v>189.67</v>
      </c>
      <c r="M286" s="45">
        <v>0.50700000000000001</v>
      </c>
      <c r="N286" s="45">
        <v>9.9600000000000009</v>
      </c>
      <c r="O286" s="45" t="s">
        <v>203</v>
      </c>
      <c r="P286" s="45">
        <v>53</v>
      </c>
      <c r="Q286" s="45">
        <v>9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</row>
    <row r="287" spans="1:23" s="34" customFormat="1">
      <c r="A287" s="45">
        <v>6</v>
      </c>
      <c r="B287" s="34">
        <v>28</v>
      </c>
      <c r="C287" s="34" t="s">
        <v>637</v>
      </c>
      <c r="D287" s="34" t="s">
        <v>277</v>
      </c>
      <c r="E287" s="34">
        <v>80.52</v>
      </c>
      <c r="F287" s="34">
        <v>1855.46</v>
      </c>
      <c r="G287" s="34">
        <v>3364.82</v>
      </c>
      <c r="H287" s="34">
        <v>23.81</v>
      </c>
      <c r="I287" s="34">
        <v>10.09</v>
      </c>
      <c r="J287" s="34">
        <v>5.05</v>
      </c>
      <c r="K287" s="34">
        <v>13.83</v>
      </c>
      <c r="L287" s="34">
        <v>189.21</v>
      </c>
      <c r="M287" s="34">
        <v>0.47699999999999998</v>
      </c>
      <c r="N287" s="34">
        <v>15.07</v>
      </c>
      <c r="O287" s="34" t="s">
        <v>263</v>
      </c>
      <c r="P287" s="45">
        <v>53</v>
      </c>
      <c r="Q287" s="45">
        <v>9</v>
      </c>
      <c r="R287" s="34">
        <v>9</v>
      </c>
      <c r="S287" s="34">
        <v>149948.49</v>
      </c>
      <c r="T287" s="34">
        <v>1862.3</v>
      </c>
      <c r="U287" s="34">
        <v>3299.51</v>
      </c>
      <c r="V287" s="34">
        <v>37.53</v>
      </c>
      <c r="W287" s="34">
        <v>146104.57999999999</v>
      </c>
    </row>
    <row r="288" spans="1:23" s="45" customFormat="1">
      <c r="A288" s="45">
        <v>6</v>
      </c>
      <c r="B288" s="45">
        <v>30</v>
      </c>
      <c r="C288" s="45" t="s">
        <v>637</v>
      </c>
      <c r="D288" s="45" t="s">
        <v>278</v>
      </c>
      <c r="E288" s="45">
        <v>136.88</v>
      </c>
      <c r="F288" s="45">
        <v>2115.4299999999998</v>
      </c>
      <c r="G288" s="45">
        <v>3469.59</v>
      </c>
      <c r="H288" s="45">
        <v>18.66</v>
      </c>
      <c r="I288" s="45">
        <v>7.07</v>
      </c>
      <c r="J288" s="45">
        <v>8.07</v>
      </c>
      <c r="K288" s="45">
        <v>11.86</v>
      </c>
      <c r="L288" s="45">
        <v>236.18</v>
      </c>
      <c r="M288" s="45">
        <v>0.54400000000000004</v>
      </c>
      <c r="N288" s="45">
        <v>8.16</v>
      </c>
      <c r="O288" s="45" t="s">
        <v>256</v>
      </c>
      <c r="P288" s="45">
        <v>53</v>
      </c>
      <c r="Q288" s="45">
        <v>9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</row>
    <row r="289" spans="1:23" s="45" customFormat="1">
      <c r="A289" s="45">
        <v>6</v>
      </c>
      <c r="B289" s="45">
        <v>32</v>
      </c>
      <c r="C289" s="45" t="s">
        <v>637</v>
      </c>
      <c r="D289" s="45" t="s">
        <v>279</v>
      </c>
      <c r="E289" s="45">
        <v>100.65</v>
      </c>
      <c r="F289" s="45">
        <v>1943.9</v>
      </c>
      <c r="G289" s="45">
        <v>3467.05</v>
      </c>
      <c r="H289" s="45">
        <v>20.23</v>
      </c>
      <c r="I289" s="45">
        <v>7.07</v>
      </c>
      <c r="J289" s="45">
        <v>6.06</v>
      </c>
      <c r="K289" s="45">
        <v>11.86</v>
      </c>
      <c r="L289" s="45">
        <v>202.79</v>
      </c>
      <c r="M289" s="45">
        <v>0.51600000000000001</v>
      </c>
      <c r="N289" s="45">
        <v>8.5299999999999994</v>
      </c>
      <c r="O289" s="45" t="s">
        <v>203</v>
      </c>
      <c r="P289" s="45">
        <v>53</v>
      </c>
      <c r="Q289" s="45">
        <v>9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</row>
    <row r="290" spans="1:23" s="45" customFormat="1">
      <c r="A290" s="45">
        <v>6</v>
      </c>
      <c r="B290" s="45">
        <v>34</v>
      </c>
      <c r="C290" s="45" t="s">
        <v>637</v>
      </c>
      <c r="D290" s="45" t="s">
        <v>428</v>
      </c>
      <c r="E290" s="45">
        <v>1284.26</v>
      </c>
      <c r="F290" s="45">
        <v>2098.7800000000002</v>
      </c>
      <c r="G290" s="45">
        <v>3472.06</v>
      </c>
      <c r="H290" s="45">
        <v>24.63</v>
      </c>
      <c r="I290" s="45">
        <v>22.21</v>
      </c>
      <c r="J290" s="45">
        <v>17.16</v>
      </c>
      <c r="K290" s="45">
        <v>21.74</v>
      </c>
      <c r="L290" s="45">
        <v>1643.25</v>
      </c>
      <c r="M290" s="45">
        <v>0.34799999999999998</v>
      </c>
      <c r="N290" s="45">
        <v>22.58</v>
      </c>
      <c r="O290" s="45" t="s">
        <v>203</v>
      </c>
      <c r="P290" s="45">
        <v>53</v>
      </c>
      <c r="Q290" s="45">
        <v>9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</row>
    <row r="291" spans="1:23" s="45" customFormat="1">
      <c r="A291" s="45">
        <v>6</v>
      </c>
      <c r="B291" s="45">
        <v>36</v>
      </c>
      <c r="C291" s="45" t="s">
        <v>637</v>
      </c>
      <c r="D291" s="45" t="s">
        <v>429</v>
      </c>
      <c r="E291" s="45">
        <v>92.6</v>
      </c>
      <c r="F291" s="45">
        <v>2100.1799999999998</v>
      </c>
      <c r="G291" s="45">
        <v>3570.5</v>
      </c>
      <c r="H291" s="45">
        <v>23.41</v>
      </c>
      <c r="I291" s="45">
        <v>7.07</v>
      </c>
      <c r="J291" s="45">
        <v>7.06</v>
      </c>
      <c r="K291" s="45">
        <v>13.83</v>
      </c>
      <c r="L291" s="45">
        <v>224.67</v>
      </c>
      <c r="M291" s="45">
        <v>0.441</v>
      </c>
      <c r="N291" s="45">
        <v>9.39</v>
      </c>
      <c r="O291" s="45" t="s">
        <v>203</v>
      </c>
      <c r="P291" s="45">
        <v>53</v>
      </c>
      <c r="Q291" s="45">
        <v>9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</row>
    <row r="292" spans="1:23" s="45" customFormat="1">
      <c r="A292" s="45">
        <v>6</v>
      </c>
      <c r="B292" s="45">
        <v>40</v>
      </c>
      <c r="C292" s="45" t="s">
        <v>637</v>
      </c>
      <c r="D292" s="45" t="s">
        <v>280</v>
      </c>
      <c r="E292" s="45">
        <v>20872.25</v>
      </c>
      <c r="F292" s="45">
        <v>1913.5</v>
      </c>
      <c r="G292" s="45">
        <v>3427.95</v>
      </c>
      <c r="H292" s="45">
        <v>13.03</v>
      </c>
      <c r="I292" s="45">
        <v>67.63</v>
      </c>
      <c r="J292" s="45">
        <v>63.58</v>
      </c>
      <c r="K292" s="45">
        <v>31.62</v>
      </c>
      <c r="L292" s="45">
        <v>19160.38</v>
      </c>
      <c r="M292" s="45">
        <v>0.191</v>
      </c>
      <c r="N292" s="45">
        <v>71.87</v>
      </c>
      <c r="O292" s="45" t="s">
        <v>203</v>
      </c>
      <c r="P292" s="45">
        <v>53</v>
      </c>
      <c r="Q292" s="45">
        <v>9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</row>
    <row r="293" spans="1:23" s="45" customFormat="1">
      <c r="A293" s="45">
        <v>6</v>
      </c>
      <c r="B293" s="45">
        <v>42</v>
      </c>
      <c r="C293" s="45" t="s">
        <v>637</v>
      </c>
      <c r="D293" s="45" t="s">
        <v>281</v>
      </c>
      <c r="E293" s="45">
        <v>4682.12</v>
      </c>
      <c r="F293" s="45">
        <v>2131.62</v>
      </c>
      <c r="G293" s="45">
        <v>3442.5</v>
      </c>
      <c r="H293" s="45">
        <v>22.69</v>
      </c>
      <c r="I293" s="45">
        <v>29.27</v>
      </c>
      <c r="J293" s="45">
        <v>29.27</v>
      </c>
      <c r="K293" s="45">
        <v>23.71</v>
      </c>
      <c r="L293" s="45">
        <v>4750.6099999999997</v>
      </c>
      <c r="M293" s="45">
        <v>0.28499999999999998</v>
      </c>
      <c r="N293" s="45">
        <v>30.62</v>
      </c>
      <c r="O293" s="45" t="s">
        <v>203</v>
      </c>
      <c r="P293" s="45">
        <v>53</v>
      </c>
      <c r="Q293" s="45">
        <v>9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</row>
    <row r="294" spans="1:23" s="45" customFormat="1">
      <c r="A294" s="45">
        <v>6</v>
      </c>
      <c r="B294" s="45">
        <v>44</v>
      </c>
      <c r="C294" s="45" t="s">
        <v>637</v>
      </c>
      <c r="D294" s="45" t="s">
        <v>282</v>
      </c>
      <c r="E294" s="45">
        <v>92.6</v>
      </c>
      <c r="F294" s="45">
        <v>1937.63</v>
      </c>
      <c r="G294" s="45">
        <v>3466.99</v>
      </c>
      <c r="H294" s="45">
        <v>20.75</v>
      </c>
      <c r="I294" s="45">
        <v>6.06</v>
      </c>
      <c r="J294" s="45">
        <v>7.06</v>
      </c>
      <c r="K294" s="45">
        <v>11.86</v>
      </c>
      <c r="L294" s="45">
        <v>205.07</v>
      </c>
      <c r="M294" s="45">
        <v>0.48299999999999998</v>
      </c>
      <c r="N294" s="45">
        <v>8.4700000000000006</v>
      </c>
      <c r="O294" s="45" t="s">
        <v>203</v>
      </c>
      <c r="P294" s="45">
        <v>53</v>
      </c>
      <c r="Q294" s="45">
        <v>9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</row>
    <row r="295" spans="1:23" s="45" customFormat="1">
      <c r="A295" s="45">
        <v>6</v>
      </c>
      <c r="B295" s="45">
        <v>46</v>
      </c>
      <c r="C295" s="45" t="s">
        <v>637</v>
      </c>
      <c r="D295" s="45" t="s">
        <v>283</v>
      </c>
      <c r="E295" s="45">
        <v>82.53</v>
      </c>
      <c r="F295" s="45">
        <v>2064.1999999999998</v>
      </c>
      <c r="G295" s="45">
        <v>3575.68</v>
      </c>
      <c r="H295" s="45">
        <v>27.57</v>
      </c>
      <c r="I295" s="45">
        <v>8.08</v>
      </c>
      <c r="J295" s="45">
        <v>5.05</v>
      </c>
      <c r="K295" s="45">
        <v>11.86</v>
      </c>
      <c r="L295" s="45">
        <v>203.79</v>
      </c>
      <c r="M295" s="45">
        <v>0.45</v>
      </c>
      <c r="N295" s="45">
        <v>11.03</v>
      </c>
      <c r="O295" s="45" t="s">
        <v>203</v>
      </c>
      <c r="P295" s="45">
        <v>53</v>
      </c>
      <c r="Q295" s="45">
        <v>9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</row>
    <row r="296" spans="1:23" s="45" customFormat="1">
      <c r="A296" s="45">
        <v>6</v>
      </c>
      <c r="B296" s="45">
        <v>48</v>
      </c>
      <c r="C296" s="45" t="s">
        <v>637</v>
      </c>
      <c r="D296" s="45" t="s">
        <v>431</v>
      </c>
      <c r="E296" s="45">
        <v>72.47</v>
      </c>
      <c r="F296" s="45">
        <v>2038.6</v>
      </c>
      <c r="G296" s="45">
        <v>3580.43</v>
      </c>
      <c r="H296" s="45">
        <v>18.329999999999998</v>
      </c>
      <c r="I296" s="45">
        <v>5.05</v>
      </c>
      <c r="J296" s="45">
        <v>6.06</v>
      </c>
      <c r="K296" s="45">
        <v>11.86</v>
      </c>
      <c r="L296" s="45">
        <v>165.77</v>
      </c>
      <c r="M296" s="45">
        <v>0.50700000000000001</v>
      </c>
      <c r="N296" s="45">
        <v>10.53</v>
      </c>
      <c r="O296" s="45" t="s">
        <v>203</v>
      </c>
      <c r="P296" s="45">
        <v>53</v>
      </c>
      <c r="Q296" s="45">
        <v>9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</row>
    <row r="297" spans="1:23" s="45" customFormat="1">
      <c r="A297" s="45">
        <v>6</v>
      </c>
      <c r="B297" s="45">
        <v>50</v>
      </c>
      <c r="C297" s="45" t="s">
        <v>637</v>
      </c>
      <c r="D297" s="45" t="s">
        <v>284</v>
      </c>
      <c r="E297" s="45">
        <v>171.1</v>
      </c>
      <c r="F297" s="45">
        <v>2072.21</v>
      </c>
      <c r="G297" s="45">
        <v>3580.52</v>
      </c>
      <c r="H297" s="45">
        <v>22.83</v>
      </c>
      <c r="I297" s="45">
        <v>8.08</v>
      </c>
      <c r="J297" s="45">
        <v>9.08</v>
      </c>
      <c r="K297" s="45">
        <v>17.78</v>
      </c>
      <c r="L297" s="45">
        <v>366.71</v>
      </c>
      <c r="M297" s="45">
        <v>0.40600000000000003</v>
      </c>
      <c r="N297" s="45">
        <v>14.59</v>
      </c>
      <c r="O297" s="45" t="s">
        <v>203</v>
      </c>
      <c r="P297" s="45">
        <v>53</v>
      </c>
      <c r="Q297" s="45">
        <v>9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</row>
    <row r="298" spans="1:23" s="34" customFormat="1">
      <c r="A298" s="45">
        <v>6</v>
      </c>
      <c r="B298" s="34">
        <v>56</v>
      </c>
      <c r="C298" s="34" t="s">
        <v>637</v>
      </c>
      <c r="D298" s="34" t="s">
        <v>286</v>
      </c>
      <c r="E298" s="34">
        <v>92.6</v>
      </c>
      <c r="F298" s="34">
        <v>1917.04</v>
      </c>
      <c r="G298" s="34">
        <v>3300.42</v>
      </c>
      <c r="H298" s="34">
        <v>24.44</v>
      </c>
      <c r="I298" s="34">
        <v>8.08</v>
      </c>
      <c r="J298" s="34">
        <v>9.08</v>
      </c>
      <c r="K298" s="34">
        <v>9.8800000000000008</v>
      </c>
      <c r="L298" s="34">
        <v>218.59</v>
      </c>
      <c r="M298" s="34">
        <v>0.45300000000000001</v>
      </c>
      <c r="N298" s="34">
        <v>9.52</v>
      </c>
      <c r="O298" s="34" t="s">
        <v>263</v>
      </c>
      <c r="P298" s="45">
        <v>53</v>
      </c>
      <c r="Q298" s="45">
        <v>9</v>
      </c>
      <c r="R298" s="34">
        <v>9</v>
      </c>
      <c r="S298" s="34">
        <v>149948.49</v>
      </c>
      <c r="T298" s="34">
        <v>1862.3</v>
      </c>
      <c r="U298" s="34">
        <v>3299.51</v>
      </c>
      <c r="V298" s="34">
        <v>37.53</v>
      </c>
      <c r="W298" s="34">
        <v>146104.57999999999</v>
      </c>
    </row>
    <row r="299" spans="1:23" s="45" customFormat="1">
      <c r="A299" s="45">
        <v>6</v>
      </c>
      <c r="B299" s="45">
        <v>60</v>
      </c>
      <c r="C299" s="45" t="s">
        <v>637</v>
      </c>
      <c r="D299" s="45" t="s">
        <v>538</v>
      </c>
      <c r="E299" s="45">
        <v>82.53</v>
      </c>
      <c r="F299" s="45">
        <v>2680.01</v>
      </c>
      <c r="G299" s="45">
        <v>3919.31</v>
      </c>
      <c r="H299" s="45">
        <v>25.69</v>
      </c>
      <c r="I299" s="45">
        <v>27.25</v>
      </c>
      <c r="J299" s="45">
        <v>4.04</v>
      </c>
      <c r="K299" s="45">
        <v>1.98</v>
      </c>
      <c r="L299" s="45">
        <v>195.76</v>
      </c>
      <c r="M299" s="45">
        <v>0.46800000000000003</v>
      </c>
      <c r="N299" s="45">
        <v>26.26</v>
      </c>
      <c r="O299" s="45" t="s">
        <v>203</v>
      </c>
      <c r="P299" s="45">
        <v>53</v>
      </c>
      <c r="Q299" s="45">
        <v>9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</row>
    <row r="300" spans="1:23" s="45" customFormat="1">
      <c r="A300" s="45">
        <v>6</v>
      </c>
      <c r="B300" s="45">
        <v>66</v>
      </c>
      <c r="C300" s="45" t="s">
        <v>637</v>
      </c>
      <c r="D300" s="45" t="s">
        <v>290</v>
      </c>
      <c r="E300" s="45">
        <v>1195.69</v>
      </c>
      <c r="F300" s="45">
        <v>2068.6799999999998</v>
      </c>
      <c r="G300" s="45">
        <v>3217.06</v>
      </c>
      <c r="H300" s="45">
        <v>30.63</v>
      </c>
      <c r="I300" s="45">
        <v>18.170000000000002</v>
      </c>
      <c r="J300" s="45">
        <v>18.170000000000002</v>
      </c>
      <c r="K300" s="45">
        <v>17.78</v>
      </c>
      <c r="L300" s="45">
        <v>1558.03</v>
      </c>
      <c r="M300" s="45">
        <v>0.35</v>
      </c>
      <c r="N300" s="45">
        <v>21.38</v>
      </c>
      <c r="O300" s="45" t="s">
        <v>203</v>
      </c>
      <c r="P300" s="45">
        <v>53</v>
      </c>
      <c r="Q300" s="45">
        <v>9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</row>
    <row r="301" spans="1:23" s="45" customFormat="1">
      <c r="A301" s="45">
        <v>6</v>
      </c>
      <c r="B301" s="45">
        <v>68</v>
      </c>
      <c r="C301" s="45" t="s">
        <v>637</v>
      </c>
      <c r="D301" s="45" t="s">
        <v>438</v>
      </c>
      <c r="E301" s="45">
        <v>82.53</v>
      </c>
      <c r="F301" s="45">
        <v>1926.65</v>
      </c>
      <c r="G301" s="45">
        <v>3257.32</v>
      </c>
      <c r="H301" s="45">
        <v>31.62</v>
      </c>
      <c r="I301" s="45">
        <v>8.08</v>
      </c>
      <c r="J301" s="45">
        <v>6.06</v>
      </c>
      <c r="K301" s="45">
        <v>13.83</v>
      </c>
      <c r="L301" s="45">
        <v>212.22</v>
      </c>
      <c r="M301" s="45">
        <v>0.432</v>
      </c>
      <c r="N301" s="45">
        <v>7.34</v>
      </c>
      <c r="O301" s="45" t="s">
        <v>203</v>
      </c>
      <c r="P301" s="45">
        <v>53</v>
      </c>
      <c r="Q301" s="45">
        <v>9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</row>
    <row r="302" spans="1:23" s="34" customFormat="1">
      <c r="A302" s="45">
        <v>6</v>
      </c>
      <c r="B302" s="34">
        <v>70</v>
      </c>
      <c r="C302" s="34" t="s">
        <v>637</v>
      </c>
      <c r="D302" s="34" t="s">
        <v>291</v>
      </c>
      <c r="E302" s="34">
        <v>84.54</v>
      </c>
      <c r="F302" s="34">
        <v>1888.83</v>
      </c>
      <c r="G302" s="34">
        <v>3284.99</v>
      </c>
      <c r="H302" s="34">
        <v>33.450000000000003</v>
      </c>
      <c r="I302" s="34">
        <v>6.06</v>
      </c>
      <c r="J302" s="34">
        <v>8.07</v>
      </c>
      <c r="K302" s="34">
        <v>11.86</v>
      </c>
      <c r="L302" s="34">
        <v>182.68</v>
      </c>
      <c r="M302" s="34">
        <v>0.51</v>
      </c>
      <c r="N302" s="34">
        <v>7.35</v>
      </c>
      <c r="O302" s="34" t="s">
        <v>263</v>
      </c>
      <c r="P302" s="45">
        <v>53</v>
      </c>
      <c r="Q302" s="45">
        <v>9</v>
      </c>
      <c r="R302" s="34">
        <v>9</v>
      </c>
      <c r="S302" s="34">
        <v>149948.49</v>
      </c>
      <c r="T302" s="34">
        <v>1862.3</v>
      </c>
      <c r="U302" s="34">
        <v>3299.51</v>
      </c>
      <c r="V302" s="34">
        <v>37.53</v>
      </c>
      <c r="W302" s="34">
        <v>146104.57999999999</v>
      </c>
    </row>
    <row r="303" spans="1:23" s="34" customFormat="1">
      <c r="A303" s="45">
        <v>6</v>
      </c>
      <c r="B303" s="34">
        <v>72</v>
      </c>
      <c r="C303" s="34" t="s">
        <v>637</v>
      </c>
      <c r="D303" s="34" t="s">
        <v>292</v>
      </c>
      <c r="E303" s="34">
        <v>1827.76</v>
      </c>
      <c r="F303" s="34">
        <v>1900.71</v>
      </c>
      <c r="G303" s="34">
        <v>3288.67</v>
      </c>
      <c r="H303" s="34">
        <v>30.52</v>
      </c>
      <c r="I303" s="34">
        <v>22.21</v>
      </c>
      <c r="J303" s="34">
        <v>25.23</v>
      </c>
      <c r="K303" s="34">
        <v>19.760000000000002</v>
      </c>
      <c r="L303" s="34">
        <v>1993.37</v>
      </c>
      <c r="M303" s="34">
        <v>0.36299999999999999</v>
      </c>
      <c r="N303" s="34">
        <v>26.98</v>
      </c>
      <c r="O303" s="34" t="s">
        <v>263</v>
      </c>
      <c r="P303" s="45">
        <v>53</v>
      </c>
      <c r="Q303" s="45">
        <v>9</v>
      </c>
      <c r="R303" s="34">
        <v>9</v>
      </c>
      <c r="S303" s="34">
        <v>149948.49</v>
      </c>
      <c r="T303" s="34">
        <v>1862.3</v>
      </c>
      <c r="U303" s="34">
        <v>3299.51</v>
      </c>
      <c r="V303" s="34">
        <v>37.53</v>
      </c>
      <c r="W303" s="34">
        <v>146104.57999999999</v>
      </c>
    </row>
    <row r="304" spans="1:23" s="34" customFormat="1">
      <c r="A304" s="45">
        <v>6</v>
      </c>
      <c r="B304" s="34">
        <v>74</v>
      </c>
      <c r="C304" s="34" t="s">
        <v>637</v>
      </c>
      <c r="D304" s="34" t="s">
        <v>293</v>
      </c>
      <c r="E304" s="34">
        <v>1248.03</v>
      </c>
      <c r="F304" s="34">
        <v>1869.34</v>
      </c>
      <c r="G304" s="34">
        <v>3317.55</v>
      </c>
      <c r="H304" s="34">
        <v>32.22</v>
      </c>
      <c r="I304" s="34">
        <v>20.190000000000001</v>
      </c>
      <c r="J304" s="34">
        <v>19.18</v>
      </c>
      <c r="K304" s="34">
        <v>19.760000000000002</v>
      </c>
      <c r="L304" s="34">
        <v>1584.23</v>
      </c>
      <c r="M304" s="34">
        <v>0.35399999999999998</v>
      </c>
      <c r="N304" s="34">
        <v>23.1</v>
      </c>
      <c r="O304" s="34" t="s">
        <v>263</v>
      </c>
      <c r="P304" s="45">
        <v>53</v>
      </c>
      <c r="Q304" s="45">
        <v>9</v>
      </c>
      <c r="R304" s="34">
        <v>9</v>
      </c>
      <c r="S304" s="34">
        <v>149948.49</v>
      </c>
      <c r="T304" s="34">
        <v>1862.3</v>
      </c>
      <c r="U304" s="34">
        <v>3299.51</v>
      </c>
      <c r="V304" s="34">
        <v>37.53</v>
      </c>
      <c r="W304" s="34">
        <v>146104.57999999999</v>
      </c>
    </row>
    <row r="305" spans="1:23" s="45" customFormat="1">
      <c r="A305" s="45">
        <v>6</v>
      </c>
      <c r="B305" s="45">
        <v>76</v>
      </c>
      <c r="C305" s="45" t="s">
        <v>637</v>
      </c>
      <c r="D305" s="45" t="s">
        <v>295</v>
      </c>
      <c r="E305" s="45">
        <v>1153.42</v>
      </c>
      <c r="F305" s="45">
        <v>2113.09</v>
      </c>
      <c r="G305" s="45">
        <v>3449.67</v>
      </c>
      <c r="H305" s="45">
        <v>22.07</v>
      </c>
      <c r="I305" s="45">
        <v>18.170000000000002</v>
      </c>
      <c r="J305" s="45">
        <v>16.149999999999999</v>
      </c>
      <c r="K305" s="45">
        <v>21.74</v>
      </c>
      <c r="L305" s="45">
        <v>1406.69</v>
      </c>
      <c r="M305" s="45">
        <v>0.378</v>
      </c>
      <c r="N305" s="45">
        <v>19.55</v>
      </c>
      <c r="O305" s="34" t="s">
        <v>203</v>
      </c>
      <c r="P305" s="45">
        <v>53</v>
      </c>
      <c r="Q305" s="45">
        <v>9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</row>
    <row r="306" spans="1:23" s="45" customFormat="1">
      <c r="A306" s="45">
        <v>6</v>
      </c>
      <c r="B306" s="45">
        <v>80</v>
      </c>
      <c r="C306" s="45" t="s">
        <v>637</v>
      </c>
      <c r="D306" s="45" t="s">
        <v>539</v>
      </c>
      <c r="E306" s="45">
        <v>14338.23</v>
      </c>
      <c r="F306" s="45">
        <v>2006.48</v>
      </c>
      <c r="G306" s="45">
        <v>3483.56</v>
      </c>
      <c r="H306" s="45">
        <v>14.86</v>
      </c>
      <c r="I306" s="45">
        <v>55.52</v>
      </c>
      <c r="J306" s="45">
        <v>41.38</v>
      </c>
      <c r="K306" s="45">
        <v>41.5</v>
      </c>
      <c r="L306" s="45">
        <v>17532.900000000001</v>
      </c>
      <c r="M306" s="45">
        <v>0.16300000000000001</v>
      </c>
      <c r="N306" s="45">
        <v>59.05</v>
      </c>
      <c r="O306" s="34" t="s">
        <v>203</v>
      </c>
      <c r="P306" s="45">
        <v>53</v>
      </c>
      <c r="Q306" s="45">
        <v>9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</row>
    <row r="307" spans="1:23" s="34" customFormat="1">
      <c r="A307" s="45">
        <v>6</v>
      </c>
      <c r="B307" s="34">
        <v>84</v>
      </c>
      <c r="C307" s="34" t="s">
        <v>637</v>
      </c>
      <c r="D307" s="34" t="s">
        <v>297</v>
      </c>
      <c r="E307" s="34">
        <v>110.71</v>
      </c>
      <c r="F307" s="34">
        <v>1862.66</v>
      </c>
      <c r="G307" s="34">
        <v>3277.89</v>
      </c>
      <c r="H307" s="34">
        <v>38.229999999999997</v>
      </c>
      <c r="I307" s="34">
        <v>9.08</v>
      </c>
      <c r="J307" s="34">
        <v>7.06</v>
      </c>
      <c r="K307" s="34">
        <v>11.86</v>
      </c>
      <c r="L307" s="34">
        <v>240.21</v>
      </c>
      <c r="M307" s="34">
        <v>0.46400000000000002</v>
      </c>
      <c r="N307" s="34">
        <v>9.0500000000000007</v>
      </c>
      <c r="O307" s="34" t="s">
        <v>263</v>
      </c>
      <c r="P307" s="45">
        <v>53</v>
      </c>
      <c r="Q307" s="45">
        <v>9</v>
      </c>
      <c r="R307" s="34">
        <v>9</v>
      </c>
      <c r="S307" s="34">
        <v>149948.49</v>
      </c>
      <c r="T307" s="34">
        <v>1862.3</v>
      </c>
      <c r="U307" s="34">
        <v>3299.51</v>
      </c>
      <c r="V307" s="34">
        <v>37.53</v>
      </c>
      <c r="W307" s="34">
        <v>146104.57999999999</v>
      </c>
    </row>
    <row r="308" spans="1:23" s="34" customFormat="1">
      <c r="A308" s="45">
        <v>6</v>
      </c>
      <c r="B308" s="34">
        <v>86</v>
      </c>
      <c r="C308" s="34" t="s">
        <v>637</v>
      </c>
      <c r="D308" s="34" t="s">
        <v>298</v>
      </c>
      <c r="E308" s="34">
        <v>114.74</v>
      </c>
      <c r="F308" s="34">
        <v>1876.98</v>
      </c>
      <c r="G308" s="34">
        <v>3284.91</v>
      </c>
      <c r="H308" s="34">
        <v>33.04</v>
      </c>
      <c r="I308" s="34">
        <v>11.1</v>
      </c>
      <c r="J308" s="34">
        <v>9.08</v>
      </c>
      <c r="K308" s="34">
        <v>7.9</v>
      </c>
      <c r="L308" s="34">
        <v>284.58999999999997</v>
      </c>
      <c r="M308" s="34">
        <v>0.40100000000000002</v>
      </c>
      <c r="N308" s="34">
        <v>11.96</v>
      </c>
      <c r="O308" s="34" t="s">
        <v>263</v>
      </c>
      <c r="P308" s="45">
        <v>53</v>
      </c>
      <c r="Q308" s="45">
        <v>9</v>
      </c>
      <c r="R308" s="34">
        <v>9</v>
      </c>
      <c r="S308" s="34">
        <v>149948.49</v>
      </c>
      <c r="T308" s="34">
        <v>1862.3</v>
      </c>
      <c r="U308" s="34">
        <v>3299.51</v>
      </c>
      <c r="V308" s="34">
        <v>37.53</v>
      </c>
      <c r="W308" s="34">
        <v>146104.57999999999</v>
      </c>
    </row>
    <row r="309" spans="1:23" s="34" customFormat="1">
      <c r="A309" s="45">
        <v>6</v>
      </c>
      <c r="B309" s="34">
        <v>88</v>
      </c>
      <c r="C309" s="34" t="s">
        <v>637</v>
      </c>
      <c r="D309" s="34" t="s">
        <v>299</v>
      </c>
      <c r="E309" s="34">
        <v>134.87</v>
      </c>
      <c r="F309" s="34">
        <v>1867.37</v>
      </c>
      <c r="G309" s="34">
        <v>3291.03</v>
      </c>
      <c r="H309" s="34">
        <v>34.03</v>
      </c>
      <c r="I309" s="34">
        <v>8.08</v>
      </c>
      <c r="J309" s="34">
        <v>12.11</v>
      </c>
      <c r="K309" s="34">
        <v>9.8800000000000008</v>
      </c>
      <c r="L309" s="34">
        <v>284.98</v>
      </c>
      <c r="M309" s="34">
        <v>0.44600000000000001</v>
      </c>
      <c r="N309" s="34">
        <v>11.68</v>
      </c>
      <c r="O309" s="34" t="s">
        <v>263</v>
      </c>
      <c r="P309" s="45">
        <v>53</v>
      </c>
      <c r="Q309" s="45">
        <v>9</v>
      </c>
      <c r="R309" s="34">
        <v>9</v>
      </c>
      <c r="S309" s="34">
        <v>149948.49</v>
      </c>
      <c r="T309" s="34">
        <v>1862.3</v>
      </c>
      <c r="U309" s="34">
        <v>3299.51</v>
      </c>
      <c r="V309" s="34">
        <v>37.53</v>
      </c>
      <c r="W309" s="34">
        <v>146104.57999999999</v>
      </c>
    </row>
    <row r="310" spans="1:23" s="45" customFormat="1">
      <c r="A310" s="45">
        <v>6</v>
      </c>
      <c r="B310" s="45">
        <v>90</v>
      </c>
      <c r="C310" s="45" t="s">
        <v>637</v>
      </c>
      <c r="D310" s="45" t="s">
        <v>300</v>
      </c>
      <c r="E310" s="45">
        <v>12331.32</v>
      </c>
      <c r="F310" s="45">
        <v>1903.89</v>
      </c>
      <c r="G310" s="45">
        <v>3361.36</v>
      </c>
      <c r="H310" s="45">
        <v>19.72</v>
      </c>
      <c r="I310" s="45">
        <v>38.36</v>
      </c>
      <c r="J310" s="45">
        <v>43.4</v>
      </c>
      <c r="K310" s="45">
        <v>45.45</v>
      </c>
      <c r="L310" s="45">
        <v>12633.5</v>
      </c>
      <c r="M310" s="45">
        <v>0.20399999999999999</v>
      </c>
      <c r="N310" s="45">
        <v>53.78</v>
      </c>
      <c r="O310" s="34" t="s">
        <v>203</v>
      </c>
      <c r="P310" s="45">
        <v>53</v>
      </c>
      <c r="Q310" s="45">
        <v>9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</row>
    <row r="311" spans="1:23" s="34" customFormat="1">
      <c r="A311" s="45">
        <v>6</v>
      </c>
      <c r="B311" s="34">
        <v>92</v>
      </c>
      <c r="C311" s="34" t="s">
        <v>637</v>
      </c>
      <c r="D311" s="34" t="s">
        <v>302</v>
      </c>
      <c r="E311" s="34">
        <v>78.5</v>
      </c>
      <c r="F311" s="34">
        <v>1884.06</v>
      </c>
      <c r="G311" s="34">
        <v>3277.07</v>
      </c>
      <c r="H311" s="34">
        <v>36.630000000000003</v>
      </c>
      <c r="I311" s="34">
        <v>7.07</v>
      </c>
      <c r="J311" s="34">
        <v>7.06</v>
      </c>
      <c r="K311" s="34">
        <v>11.86</v>
      </c>
      <c r="L311" s="34">
        <v>188.53</v>
      </c>
      <c r="M311" s="34">
        <v>0.47</v>
      </c>
      <c r="N311" s="34">
        <v>9.86</v>
      </c>
      <c r="O311" s="34" t="s">
        <v>263</v>
      </c>
      <c r="P311" s="45">
        <v>53</v>
      </c>
      <c r="Q311" s="45">
        <v>9</v>
      </c>
      <c r="R311" s="34">
        <v>9</v>
      </c>
      <c r="S311" s="34">
        <v>149948.49</v>
      </c>
      <c r="T311" s="34">
        <v>1862.3</v>
      </c>
      <c r="U311" s="34">
        <v>3299.51</v>
      </c>
      <c r="V311" s="34">
        <v>37.53</v>
      </c>
      <c r="W311" s="34">
        <v>146104.57999999999</v>
      </c>
    </row>
    <row r="312" spans="1:23" s="45" customFormat="1">
      <c r="A312" s="45">
        <v>6</v>
      </c>
      <c r="B312" s="45">
        <v>94</v>
      </c>
      <c r="C312" s="45" t="s">
        <v>637</v>
      </c>
      <c r="D312" s="45" t="s">
        <v>303</v>
      </c>
      <c r="E312" s="45">
        <v>5640.28</v>
      </c>
      <c r="F312" s="45">
        <v>1970.06</v>
      </c>
      <c r="G312" s="45">
        <v>3285.16</v>
      </c>
      <c r="H312" s="45">
        <v>26.83</v>
      </c>
      <c r="I312" s="45">
        <v>50.47</v>
      </c>
      <c r="J312" s="45">
        <v>36.33</v>
      </c>
      <c r="K312" s="45">
        <v>29.64</v>
      </c>
      <c r="L312" s="45">
        <v>8736.52</v>
      </c>
      <c r="M312" s="45">
        <v>0.17499999999999999</v>
      </c>
      <c r="N312" s="45">
        <v>49.62</v>
      </c>
      <c r="O312" s="34" t="s">
        <v>203</v>
      </c>
      <c r="P312" s="45">
        <v>53</v>
      </c>
      <c r="Q312" s="45">
        <v>9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</row>
    <row r="313" spans="1:23" s="45" customFormat="1">
      <c r="A313" s="45">
        <v>6</v>
      </c>
      <c r="B313" s="45">
        <v>96</v>
      </c>
      <c r="C313" s="45" t="s">
        <v>637</v>
      </c>
      <c r="D313" s="45" t="s">
        <v>304</v>
      </c>
      <c r="E313" s="45">
        <v>5698.65</v>
      </c>
      <c r="F313" s="45">
        <v>2084.06</v>
      </c>
      <c r="G313" s="45">
        <v>3492.14</v>
      </c>
      <c r="H313" s="45">
        <v>21.57</v>
      </c>
      <c r="I313" s="45">
        <v>33.31</v>
      </c>
      <c r="J313" s="45">
        <v>27.25</v>
      </c>
      <c r="K313" s="45">
        <v>37.54</v>
      </c>
      <c r="L313" s="45">
        <v>5594.06</v>
      </c>
      <c r="M313" s="45">
        <v>0.27600000000000002</v>
      </c>
      <c r="N313" s="45">
        <v>32.86</v>
      </c>
      <c r="O313" s="34" t="s">
        <v>203</v>
      </c>
      <c r="P313" s="45">
        <v>53</v>
      </c>
      <c r="Q313" s="45">
        <v>9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</row>
    <row r="314" spans="1:23" s="45" customFormat="1">
      <c r="A314" s="45">
        <v>6</v>
      </c>
      <c r="B314" s="45">
        <v>98</v>
      </c>
      <c r="C314" s="45" t="s">
        <v>637</v>
      </c>
      <c r="D314" s="45" t="s">
        <v>305</v>
      </c>
      <c r="E314" s="45">
        <v>1086.99</v>
      </c>
      <c r="F314" s="45">
        <v>1996.51</v>
      </c>
      <c r="G314" s="45">
        <v>3511.31</v>
      </c>
      <c r="H314" s="45">
        <v>28.56</v>
      </c>
      <c r="I314" s="45">
        <v>17.16</v>
      </c>
      <c r="J314" s="45">
        <v>15.14</v>
      </c>
      <c r="K314" s="45">
        <v>15.81</v>
      </c>
      <c r="L314" s="45">
        <v>1399.91</v>
      </c>
      <c r="M314" s="45">
        <v>0.36499999999999999</v>
      </c>
      <c r="N314" s="45">
        <v>16.55</v>
      </c>
      <c r="O314" s="34" t="s">
        <v>203</v>
      </c>
      <c r="P314" s="45">
        <v>53</v>
      </c>
      <c r="Q314" s="45">
        <v>9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</row>
    <row r="315" spans="1:23" s="45" customFormat="1">
      <c r="A315" s="45">
        <v>6</v>
      </c>
      <c r="B315" s="45">
        <v>100</v>
      </c>
      <c r="C315" s="45" t="s">
        <v>637</v>
      </c>
      <c r="D315" s="45" t="s">
        <v>306</v>
      </c>
      <c r="E315" s="45">
        <v>86.56</v>
      </c>
      <c r="F315" s="45">
        <v>1949.83</v>
      </c>
      <c r="G315" s="45">
        <v>3260.51</v>
      </c>
      <c r="H315" s="45">
        <v>41.77</v>
      </c>
      <c r="I315" s="45">
        <v>7.07</v>
      </c>
      <c r="J315" s="45">
        <v>7.06</v>
      </c>
      <c r="K315" s="45">
        <v>9.8800000000000008</v>
      </c>
      <c r="L315" s="45">
        <v>183.51</v>
      </c>
      <c r="M315" s="45">
        <v>0.51600000000000001</v>
      </c>
      <c r="N315" s="45">
        <v>6.76</v>
      </c>
      <c r="O315" s="34" t="s">
        <v>203</v>
      </c>
      <c r="P315" s="45">
        <v>53</v>
      </c>
      <c r="Q315" s="45">
        <v>9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</row>
    <row r="316" spans="1:23" s="34" customFormat="1">
      <c r="A316" s="45">
        <v>6</v>
      </c>
      <c r="B316" s="34">
        <v>102</v>
      </c>
      <c r="C316" s="34" t="s">
        <v>637</v>
      </c>
      <c r="D316" s="34" t="s">
        <v>514</v>
      </c>
      <c r="E316" s="34">
        <v>124.8</v>
      </c>
      <c r="F316" s="34">
        <v>1832.39</v>
      </c>
      <c r="G316" s="34">
        <v>3298.14</v>
      </c>
      <c r="H316" s="34">
        <v>38.4</v>
      </c>
      <c r="I316" s="34">
        <v>5.05</v>
      </c>
      <c r="J316" s="34">
        <v>11.1</v>
      </c>
      <c r="K316" s="34">
        <v>13.83</v>
      </c>
      <c r="L316" s="34">
        <v>279.58999999999997</v>
      </c>
      <c r="M316" s="34">
        <v>0.432</v>
      </c>
      <c r="N316" s="34">
        <v>12.82</v>
      </c>
      <c r="O316" s="34" t="s">
        <v>263</v>
      </c>
      <c r="P316" s="45">
        <v>53</v>
      </c>
      <c r="Q316" s="45">
        <v>9</v>
      </c>
      <c r="R316" s="34">
        <v>9</v>
      </c>
      <c r="S316" s="34">
        <v>149948.49</v>
      </c>
      <c r="T316" s="34">
        <v>1862.3</v>
      </c>
      <c r="U316" s="34">
        <v>3299.51</v>
      </c>
      <c r="V316" s="34">
        <v>37.53</v>
      </c>
      <c r="W316" s="34">
        <v>146104.57999999999</v>
      </c>
    </row>
    <row r="317" spans="1:23" s="45" customFormat="1">
      <c r="A317" s="45">
        <v>6</v>
      </c>
      <c r="B317" s="45">
        <v>104</v>
      </c>
      <c r="C317" s="45" t="s">
        <v>637</v>
      </c>
      <c r="D317" s="45" t="s">
        <v>515</v>
      </c>
      <c r="E317" s="45">
        <v>535.44000000000005</v>
      </c>
      <c r="F317" s="45">
        <v>2065.0700000000002</v>
      </c>
      <c r="G317" s="45">
        <v>3410.99</v>
      </c>
      <c r="H317" s="45">
        <v>36.06</v>
      </c>
      <c r="I317" s="45">
        <v>16.149999999999999</v>
      </c>
      <c r="J317" s="45">
        <v>11.1</v>
      </c>
      <c r="K317" s="45">
        <v>13.83</v>
      </c>
      <c r="L317" s="45">
        <v>984.34</v>
      </c>
      <c r="M317" s="45">
        <v>0.32400000000000001</v>
      </c>
      <c r="N317" s="45">
        <v>15.94</v>
      </c>
      <c r="O317" s="34" t="s">
        <v>203</v>
      </c>
      <c r="P317" s="45">
        <v>53</v>
      </c>
      <c r="Q317" s="45">
        <v>9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</row>
    <row r="318" spans="1:23" s="45" customFormat="1">
      <c r="A318" s="45">
        <v>6</v>
      </c>
      <c r="B318" s="45">
        <v>106</v>
      </c>
      <c r="C318" s="45" t="s">
        <v>637</v>
      </c>
      <c r="D318" s="45" t="s">
        <v>516</v>
      </c>
      <c r="E318" s="45">
        <v>1672.76</v>
      </c>
      <c r="F318" s="45">
        <v>2157.8200000000002</v>
      </c>
      <c r="G318" s="45">
        <v>3228.08</v>
      </c>
      <c r="H318" s="45">
        <v>37.590000000000003</v>
      </c>
      <c r="I318" s="45">
        <v>18.170000000000002</v>
      </c>
      <c r="J318" s="45">
        <v>27.25</v>
      </c>
      <c r="K318" s="45">
        <v>19.760000000000002</v>
      </c>
      <c r="L318" s="45">
        <v>2470.48</v>
      </c>
      <c r="M318" s="45">
        <v>0.27600000000000002</v>
      </c>
      <c r="N318" s="45">
        <v>28.92</v>
      </c>
      <c r="O318" s="34" t="s">
        <v>203</v>
      </c>
      <c r="P318" s="45">
        <v>53</v>
      </c>
      <c r="Q318" s="45">
        <v>9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</row>
    <row r="319" spans="1:23" s="45" customFormat="1">
      <c r="A319" s="45">
        <v>6</v>
      </c>
      <c r="B319" s="45">
        <v>108</v>
      </c>
      <c r="C319" s="45" t="s">
        <v>637</v>
      </c>
      <c r="D319" s="45" t="s">
        <v>517</v>
      </c>
      <c r="E319" s="45">
        <v>5227.62</v>
      </c>
      <c r="F319" s="45">
        <v>2036.52</v>
      </c>
      <c r="G319" s="45">
        <v>3451.27</v>
      </c>
      <c r="H319" s="45">
        <v>30.59</v>
      </c>
      <c r="I319" s="45">
        <v>37.35</v>
      </c>
      <c r="J319" s="45">
        <v>34.31</v>
      </c>
      <c r="K319" s="45">
        <v>25.69</v>
      </c>
      <c r="L319" s="45">
        <v>7148.35</v>
      </c>
      <c r="M319" s="45">
        <v>0.20399999999999999</v>
      </c>
      <c r="N319" s="45">
        <v>44.71</v>
      </c>
      <c r="O319" s="34" t="s">
        <v>203</v>
      </c>
      <c r="P319" s="45">
        <v>53</v>
      </c>
      <c r="Q319" s="45">
        <v>9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</row>
    <row r="320" spans="1:23" s="45" customFormat="1">
      <c r="A320" s="45">
        <v>6</v>
      </c>
      <c r="B320" s="45">
        <v>110</v>
      </c>
      <c r="C320" s="45" t="s">
        <v>637</v>
      </c>
      <c r="D320" s="45" t="s">
        <v>638</v>
      </c>
      <c r="E320" s="45">
        <v>7751.86</v>
      </c>
      <c r="F320" s="45">
        <v>2014.23</v>
      </c>
      <c r="G320" s="45">
        <v>3153.57</v>
      </c>
      <c r="H320" s="45">
        <v>40.590000000000003</v>
      </c>
      <c r="I320" s="45">
        <v>41.38</v>
      </c>
      <c r="J320" s="45">
        <v>39.36</v>
      </c>
      <c r="K320" s="45">
        <v>25.69</v>
      </c>
      <c r="L320" s="45">
        <v>9554.06</v>
      </c>
      <c r="M320" s="45">
        <v>0.19800000000000001</v>
      </c>
      <c r="N320" s="45">
        <v>45.15</v>
      </c>
      <c r="O320" s="34" t="s">
        <v>203</v>
      </c>
      <c r="P320" s="45">
        <v>53</v>
      </c>
      <c r="Q320" s="45">
        <v>9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</row>
    <row r="321" spans="1:23" s="45" customFormat="1">
      <c r="A321" s="45">
        <v>6</v>
      </c>
      <c r="B321" s="45">
        <v>112</v>
      </c>
      <c r="C321" s="45" t="s">
        <v>637</v>
      </c>
      <c r="D321" s="45" t="s">
        <v>639</v>
      </c>
      <c r="E321" s="45">
        <v>4599.59</v>
      </c>
      <c r="F321" s="45">
        <v>2145.8200000000002</v>
      </c>
      <c r="G321" s="45">
        <v>3586.71</v>
      </c>
      <c r="H321" s="45">
        <v>41.85</v>
      </c>
      <c r="I321" s="45">
        <v>31.29</v>
      </c>
      <c r="J321" s="45">
        <v>44.41</v>
      </c>
      <c r="K321" s="45">
        <v>25.69</v>
      </c>
      <c r="L321" s="45">
        <v>5685.59</v>
      </c>
      <c r="M321" s="45">
        <v>0.23499999999999999</v>
      </c>
      <c r="N321" s="45">
        <v>44.38</v>
      </c>
      <c r="O321" s="34" t="s">
        <v>203</v>
      </c>
      <c r="P321" s="45">
        <v>53</v>
      </c>
      <c r="Q321" s="45">
        <v>9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</row>
    <row r="322" spans="1:23" s="45" customFormat="1">
      <c r="A322" s="45">
        <v>6</v>
      </c>
      <c r="B322" s="45">
        <v>114</v>
      </c>
      <c r="C322" s="45" t="s">
        <v>637</v>
      </c>
      <c r="D322" s="45" t="s">
        <v>640</v>
      </c>
      <c r="E322" s="45">
        <v>384.47</v>
      </c>
      <c r="F322" s="45">
        <v>2437.4</v>
      </c>
      <c r="G322" s="45">
        <v>3756.43</v>
      </c>
      <c r="H322" s="45">
        <v>42.83</v>
      </c>
      <c r="I322" s="45">
        <v>18.170000000000002</v>
      </c>
      <c r="J322" s="45">
        <v>12.11</v>
      </c>
      <c r="K322" s="45">
        <v>13.83</v>
      </c>
      <c r="L322" s="45">
        <v>845.13</v>
      </c>
      <c r="M322" s="45">
        <v>0.30299999999999999</v>
      </c>
      <c r="N322" s="45">
        <v>17.420000000000002</v>
      </c>
      <c r="O322" s="34" t="s">
        <v>203</v>
      </c>
      <c r="P322" s="45">
        <v>53</v>
      </c>
      <c r="Q322" s="45">
        <v>9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</row>
    <row r="323" spans="1:23" s="45" customFormat="1">
      <c r="A323" s="45">
        <v>6</v>
      </c>
      <c r="B323" s="45">
        <v>118</v>
      </c>
      <c r="C323" s="45" t="s">
        <v>637</v>
      </c>
      <c r="D323" s="45" t="s">
        <v>641</v>
      </c>
      <c r="E323" s="45">
        <v>1181.5999999999999</v>
      </c>
      <c r="F323" s="45">
        <v>1937.26</v>
      </c>
      <c r="G323" s="45">
        <v>3257.56</v>
      </c>
      <c r="H323" s="45">
        <v>37.4</v>
      </c>
      <c r="I323" s="45">
        <v>19.18</v>
      </c>
      <c r="J323" s="45">
        <v>16.149999999999999</v>
      </c>
      <c r="K323" s="45">
        <v>21.74</v>
      </c>
      <c r="L323" s="45">
        <v>1989.96</v>
      </c>
      <c r="M323" s="45">
        <v>0.27200000000000002</v>
      </c>
      <c r="N323" s="45">
        <v>21.4</v>
      </c>
      <c r="O323" s="34" t="s">
        <v>203</v>
      </c>
      <c r="P323" s="45">
        <v>53</v>
      </c>
      <c r="Q323" s="45">
        <v>9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</row>
    <row r="324" spans="1:23" s="45" customFormat="1">
      <c r="A324" s="45">
        <v>6</v>
      </c>
      <c r="B324" s="45">
        <v>120</v>
      </c>
      <c r="C324" s="45" t="s">
        <v>637</v>
      </c>
      <c r="D324" s="45" t="s">
        <v>642</v>
      </c>
      <c r="E324" s="45">
        <v>3603.18</v>
      </c>
      <c r="F324" s="45">
        <v>2133.2199999999998</v>
      </c>
      <c r="G324" s="45">
        <v>3310.3</v>
      </c>
      <c r="H324" s="45">
        <v>40.35</v>
      </c>
      <c r="I324" s="45">
        <v>29.27</v>
      </c>
      <c r="J324" s="45">
        <v>38.35</v>
      </c>
      <c r="K324" s="45">
        <v>31.62</v>
      </c>
      <c r="L324" s="45">
        <v>5779.1</v>
      </c>
      <c r="M324" s="45">
        <v>0.19700000000000001</v>
      </c>
      <c r="N324" s="45">
        <v>41.61</v>
      </c>
      <c r="O324" s="34" t="s">
        <v>203</v>
      </c>
      <c r="P324" s="45">
        <v>53</v>
      </c>
      <c r="Q324" s="45">
        <v>9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</row>
    <row r="325" spans="1:23" s="45" customFormat="1">
      <c r="A325" s="45">
        <v>6</v>
      </c>
      <c r="B325" s="45">
        <v>122</v>
      </c>
      <c r="C325" s="45" t="s">
        <v>637</v>
      </c>
      <c r="D325" s="45" t="s">
        <v>643</v>
      </c>
      <c r="E325" s="45">
        <v>241.55</v>
      </c>
      <c r="F325" s="45">
        <v>2318.1</v>
      </c>
      <c r="G325" s="45">
        <v>3674.06</v>
      </c>
      <c r="H325" s="45">
        <v>47.77</v>
      </c>
      <c r="I325" s="45">
        <v>10.09</v>
      </c>
      <c r="J325" s="45">
        <v>10.09</v>
      </c>
      <c r="K325" s="45">
        <v>11.86</v>
      </c>
      <c r="L325" s="45">
        <v>449.35</v>
      </c>
      <c r="M325" s="45">
        <v>0.41699999999999998</v>
      </c>
      <c r="N325" s="45">
        <v>11.26</v>
      </c>
      <c r="O325" s="34" t="s">
        <v>203</v>
      </c>
      <c r="P325" s="45">
        <v>53</v>
      </c>
      <c r="Q325" s="45">
        <v>9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</row>
    <row r="326" spans="1:23" s="45" customFormat="1">
      <c r="A326" s="45">
        <v>6</v>
      </c>
      <c r="B326" s="45">
        <v>124</v>
      </c>
      <c r="C326" s="45" t="s">
        <v>637</v>
      </c>
      <c r="D326" s="45" t="s">
        <v>644</v>
      </c>
      <c r="E326" s="45">
        <v>233.5</v>
      </c>
      <c r="F326" s="45">
        <v>2321.4</v>
      </c>
      <c r="G326" s="45">
        <v>3699.75</v>
      </c>
      <c r="H326" s="45">
        <v>44.65</v>
      </c>
      <c r="I326" s="45">
        <v>6.06</v>
      </c>
      <c r="J326" s="45">
        <v>16.149999999999999</v>
      </c>
      <c r="K326" s="45">
        <v>11.86</v>
      </c>
      <c r="L326" s="45">
        <v>437.44</v>
      </c>
      <c r="M326" s="45">
        <v>0.41899999999999998</v>
      </c>
      <c r="N326" s="45">
        <v>15.44</v>
      </c>
      <c r="O326" s="34" t="s">
        <v>203</v>
      </c>
      <c r="P326" s="45">
        <v>53</v>
      </c>
      <c r="Q326" s="45">
        <v>9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</row>
    <row r="327" spans="1:23" s="45" customFormat="1">
      <c r="A327" s="45">
        <v>6</v>
      </c>
      <c r="B327" s="45">
        <v>126</v>
      </c>
      <c r="C327" s="45" t="s">
        <v>637</v>
      </c>
      <c r="D327" s="45" t="s">
        <v>645</v>
      </c>
      <c r="E327" s="45">
        <v>2461.83</v>
      </c>
      <c r="F327" s="45">
        <v>2033.36</v>
      </c>
      <c r="G327" s="45">
        <v>3284.88</v>
      </c>
      <c r="H327" s="45">
        <v>37.630000000000003</v>
      </c>
      <c r="I327" s="45">
        <v>24.23</v>
      </c>
      <c r="J327" s="45">
        <v>21.19</v>
      </c>
      <c r="K327" s="45">
        <v>21.74</v>
      </c>
      <c r="L327" s="45">
        <v>3996.71</v>
      </c>
      <c r="M327" s="45">
        <v>0.221</v>
      </c>
      <c r="N327" s="45">
        <v>26.57</v>
      </c>
      <c r="O327" s="34" t="s">
        <v>203</v>
      </c>
      <c r="P327" s="45">
        <v>53</v>
      </c>
      <c r="Q327" s="45">
        <v>9</v>
      </c>
      <c r="R327" s="45">
        <v>0</v>
      </c>
      <c r="S327" s="45">
        <v>0</v>
      </c>
      <c r="T327" s="45">
        <v>0</v>
      </c>
      <c r="U327" s="45">
        <v>0</v>
      </c>
      <c r="V327" s="45">
        <v>0</v>
      </c>
      <c r="W327" s="45">
        <v>0</v>
      </c>
    </row>
    <row r="328" spans="1:23" s="34" customFormat="1">
      <c r="A328" s="45">
        <v>6</v>
      </c>
      <c r="B328" s="34">
        <v>128</v>
      </c>
      <c r="C328" s="34" t="s">
        <v>637</v>
      </c>
      <c r="D328" s="34" t="s">
        <v>646</v>
      </c>
      <c r="E328" s="34">
        <v>4724.3900000000003</v>
      </c>
      <c r="F328" s="34">
        <v>1887.43</v>
      </c>
      <c r="G328" s="34">
        <v>3327.71</v>
      </c>
      <c r="H328" s="34">
        <v>33.549999999999997</v>
      </c>
      <c r="I328" s="34">
        <v>31.29</v>
      </c>
      <c r="J328" s="34">
        <v>36.33</v>
      </c>
      <c r="K328" s="34">
        <v>35.57</v>
      </c>
      <c r="L328" s="34">
        <v>6257.94</v>
      </c>
      <c r="M328" s="34">
        <v>0.218</v>
      </c>
      <c r="N328" s="34">
        <v>39.26</v>
      </c>
      <c r="O328" s="34" t="s">
        <v>263</v>
      </c>
      <c r="P328" s="45">
        <v>53</v>
      </c>
      <c r="Q328" s="45">
        <v>9</v>
      </c>
      <c r="R328" s="34">
        <v>9</v>
      </c>
      <c r="S328" s="34">
        <v>149948.49</v>
      </c>
      <c r="T328" s="34">
        <v>1862.3</v>
      </c>
      <c r="U328" s="34">
        <v>3299.51</v>
      </c>
      <c r="V328" s="34">
        <v>37.53</v>
      </c>
      <c r="W328" s="34">
        <v>146104.57999999999</v>
      </c>
    </row>
    <row r="329" spans="1:23" s="45" customFormat="1">
      <c r="A329" s="45">
        <v>6</v>
      </c>
      <c r="B329" s="45">
        <v>130</v>
      </c>
      <c r="C329" s="45" t="s">
        <v>637</v>
      </c>
      <c r="D329" s="45" t="s">
        <v>647</v>
      </c>
      <c r="E329" s="45">
        <v>112.73</v>
      </c>
      <c r="F329" s="45">
        <v>2316.34</v>
      </c>
      <c r="G329" s="45">
        <v>3527.5</v>
      </c>
      <c r="H329" s="45">
        <v>47.88</v>
      </c>
      <c r="I329" s="45">
        <v>8.08</v>
      </c>
      <c r="J329" s="45">
        <v>6.06</v>
      </c>
      <c r="K329" s="45">
        <v>11.86</v>
      </c>
      <c r="L329" s="45">
        <v>237.76</v>
      </c>
      <c r="M329" s="45">
        <v>0.47499999999999998</v>
      </c>
      <c r="N329" s="45">
        <v>8.3699999999999992</v>
      </c>
      <c r="O329" s="34" t="s">
        <v>203</v>
      </c>
      <c r="P329" s="45">
        <v>53</v>
      </c>
      <c r="Q329" s="45">
        <v>9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</row>
    <row r="330" spans="1:23" s="45" customFormat="1">
      <c r="A330" s="45">
        <v>6</v>
      </c>
      <c r="B330" s="45">
        <v>132</v>
      </c>
      <c r="C330" s="45" t="s">
        <v>637</v>
      </c>
      <c r="D330" s="45" t="s">
        <v>648</v>
      </c>
      <c r="E330" s="45">
        <v>599.86</v>
      </c>
      <c r="F330" s="45">
        <v>2275.61</v>
      </c>
      <c r="G330" s="45">
        <v>3616.64</v>
      </c>
      <c r="H330" s="45">
        <v>49.03</v>
      </c>
      <c r="I330" s="45">
        <v>13.12</v>
      </c>
      <c r="J330" s="45">
        <v>23.21</v>
      </c>
      <c r="K330" s="45">
        <v>13.83</v>
      </c>
      <c r="L330" s="45">
        <v>1129.27</v>
      </c>
      <c r="M330" s="45">
        <v>0.30499999999999999</v>
      </c>
      <c r="N330" s="45">
        <v>25.05</v>
      </c>
      <c r="O330" s="34" t="s">
        <v>203</v>
      </c>
      <c r="P330" s="45">
        <v>53</v>
      </c>
      <c r="Q330" s="45">
        <v>9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</row>
    <row r="331" spans="1:23" s="45" customFormat="1">
      <c r="A331" s="45">
        <v>6</v>
      </c>
      <c r="B331" s="45">
        <v>134</v>
      </c>
      <c r="C331" s="45" t="s">
        <v>637</v>
      </c>
      <c r="D331" s="45" t="s">
        <v>649</v>
      </c>
      <c r="E331" s="45">
        <v>5471.19</v>
      </c>
      <c r="F331" s="45">
        <v>2447.36</v>
      </c>
      <c r="G331" s="45">
        <v>3732.48</v>
      </c>
      <c r="H331" s="45">
        <v>42.39</v>
      </c>
      <c r="I331" s="45">
        <v>29.27</v>
      </c>
      <c r="J331" s="45">
        <v>27.25</v>
      </c>
      <c r="K331" s="45">
        <v>29.64</v>
      </c>
      <c r="L331" s="45">
        <v>5227.1899999999996</v>
      </c>
      <c r="M331" s="45">
        <v>0.28699999999999998</v>
      </c>
      <c r="N331" s="45">
        <v>33.200000000000003</v>
      </c>
      <c r="O331" s="34" t="s">
        <v>203</v>
      </c>
      <c r="P331" s="45">
        <v>53</v>
      </c>
      <c r="Q331" s="45">
        <v>9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</row>
    <row r="332" spans="1:23" s="45" customFormat="1">
      <c r="A332" s="45">
        <v>6</v>
      </c>
      <c r="B332" s="45">
        <v>136</v>
      </c>
      <c r="C332" s="45" t="s">
        <v>637</v>
      </c>
      <c r="D332" s="45" t="s">
        <v>650</v>
      </c>
      <c r="E332" s="45">
        <v>116.75</v>
      </c>
      <c r="F332" s="45">
        <v>2447.4</v>
      </c>
      <c r="G332" s="45">
        <v>3750.97</v>
      </c>
      <c r="H332" s="45">
        <v>45.89</v>
      </c>
      <c r="I332" s="45">
        <v>7.07</v>
      </c>
      <c r="J332" s="45">
        <v>6.06</v>
      </c>
      <c r="K332" s="45">
        <v>9.8800000000000008</v>
      </c>
      <c r="L332" s="45">
        <v>239.82</v>
      </c>
      <c r="M332" s="45">
        <v>0.48199999999999998</v>
      </c>
      <c r="N332" s="45">
        <v>7.84</v>
      </c>
      <c r="O332" s="34" t="s">
        <v>203</v>
      </c>
      <c r="P332" s="45">
        <v>53</v>
      </c>
      <c r="Q332" s="45">
        <v>9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</row>
    <row r="333" spans="1:23" s="45" customFormat="1">
      <c r="A333" s="45">
        <v>6</v>
      </c>
      <c r="B333" s="45">
        <v>138</v>
      </c>
      <c r="C333" s="45" t="s">
        <v>637</v>
      </c>
      <c r="D333" s="45" t="s">
        <v>651</v>
      </c>
      <c r="E333" s="45">
        <v>374.41</v>
      </c>
      <c r="F333" s="45">
        <v>2176.06</v>
      </c>
      <c r="G333" s="45">
        <v>3579.13</v>
      </c>
      <c r="H333" s="45">
        <v>52.56</v>
      </c>
      <c r="I333" s="45">
        <v>13.12</v>
      </c>
      <c r="J333" s="45">
        <v>14.13</v>
      </c>
      <c r="K333" s="45">
        <v>15.81</v>
      </c>
      <c r="L333" s="45">
        <v>734.7</v>
      </c>
      <c r="M333" s="45">
        <v>0.34200000000000003</v>
      </c>
      <c r="N333" s="45">
        <v>16.55</v>
      </c>
      <c r="O333" s="34" t="s">
        <v>203</v>
      </c>
      <c r="P333" s="45">
        <v>53</v>
      </c>
      <c r="Q333" s="45">
        <v>9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</row>
    <row r="334" spans="1:23" s="45" customFormat="1">
      <c r="A334" s="45">
        <v>6</v>
      </c>
      <c r="B334" s="45">
        <v>140</v>
      </c>
      <c r="C334" s="45" t="s">
        <v>637</v>
      </c>
      <c r="D334" s="45" t="s">
        <v>652</v>
      </c>
      <c r="E334" s="45">
        <v>179.15</v>
      </c>
      <c r="F334" s="45">
        <v>2331.8200000000002</v>
      </c>
      <c r="G334" s="45">
        <v>3626.05</v>
      </c>
      <c r="H334" s="45">
        <v>53.17</v>
      </c>
      <c r="I334" s="45">
        <v>10.09</v>
      </c>
      <c r="J334" s="45">
        <v>8.07</v>
      </c>
      <c r="K334" s="45">
        <v>15.81</v>
      </c>
      <c r="L334" s="45">
        <v>362.63</v>
      </c>
      <c r="M334" s="45">
        <v>0.42399999999999999</v>
      </c>
      <c r="N334" s="45">
        <v>9.9600000000000009</v>
      </c>
      <c r="O334" s="34" t="s">
        <v>203</v>
      </c>
      <c r="P334" s="45">
        <v>53</v>
      </c>
      <c r="Q334" s="45">
        <v>9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</row>
    <row r="335" spans="1:23" s="45" customFormat="1">
      <c r="A335" s="45">
        <v>6</v>
      </c>
      <c r="B335" s="45">
        <v>142</v>
      </c>
      <c r="C335" s="45" t="s">
        <v>637</v>
      </c>
      <c r="D335" s="45" t="s">
        <v>653</v>
      </c>
      <c r="E335" s="45">
        <v>148.96</v>
      </c>
      <c r="F335" s="45">
        <v>2413.83</v>
      </c>
      <c r="G335" s="45">
        <v>3818.76</v>
      </c>
      <c r="H335" s="45">
        <v>47.4</v>
      </c>
      <c r="I335" s="45">
        <v>7.07</v>
      </c>
      <c r="J335" s="45">
        <v>7.06</v>
      </c>
      <c r="K335" s="45">
        <v>11.86</v>
      </c>
      <c r="L335" s="45">
        <v>244.71</v>
      </c>
      <c r="M335" s="45">
        <v>0.55500000000000005</v>
      </c>
      <c r="N335" s="45">
        <v>9.43</v>
      </c>
      <c r="O335" s="34" t="s">
        <v>203</v>
      </c>
      <c r="P335" s="45">
        <v>53</v>
      </c>
      <c r="Q335" s="45">
        <v>9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</row>
    <row r="336" spans="1:23" s="45" customFormat="1">
      <c r="A336" s="45">
        <v>6</v>
      </c>
      <c r="B336" s="45">
        <v>144</v>
      </c>
      <c r="C336" s="45" t="s">
        <v>637</v>
      </c>
      <c r="D336" s="45" t="s">
        <v>654</v>
      </c>
      <c r="E336" s="45">
        <v>108.7</v>
      </c>
      <c r="F336" s="45">
        <v>2322.09</v>
      </c>
      <c r="G336" s="45">
        <v>3844.42</v>
      </c>
      <c r="H336" s="45">
        <v>51.27</v>
      </c>
      <c r="I336" s="45">
        <v>4.04</v>
      </c>
      <c r="J336" s="45">
        <v>7.06</v>
      </c>
      <c r="K336" s="45">
        <v>9.8800000000000008</v>
      </c>
      <c r="L336" s="45">
        <v>199.51</v>
      </c>
      <c r="M336" s="45">
        <v>0.55200000000000005</v>
      </c>
      <c r="N336" s="45">
        <v>8.7100000000000009</v>
      </c>
      <c r="O336" s="34" t="s">
        <v>203</v>
      </c>
      <c r="P336" s="45">
        <v>53</v>
      </c>
      <c r="Q336" s="45">
        <v>9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</row>
    <row r="337" spans="1:23" s="45" customFormat="1">
      <c r="A337" s="45">
        <v>6</v>
      </c>
      <c r="B337" s="45">
        <v>146</v>
      </c>
      <c r="C337" s="45" t="s">
        <v>637</v>
      </c>
      <c r="D337" s="45" t="s">
        <v>655</v>
      </c>
      <c r="E337" s="45">
        <v>293.89</v>
      </c>
      <c r="F337" s="45">
        <v>2318.08</v>
      </c>
      <c r="G337" s="45">
        <v>3905.12</v>
      </c>
      <c r="H337" s="45">
        <v>43.35</v>
      </c>
      <c r="I337" s="45">
        <v>12.11</v>
      </c>
      <c r="J337" s="45">
        <v>9.08</v>
      </c>
      <c r="K337" s="45">
        <v>13.83</v>
      </c>
      <c r="L337" s="45">
        <v>477.29</v>
      </c>
      <c r="M337" s="45">
        <v>0.44800000000000001</v>
      </c>
      <c r="N337" s="45">
        <v>13.56</v>
      </c>
      <c r="O337" s="34" t="s">
        <v>203</v>
      </c>
      <c r="P337" s="45">
        <v>53</v>
      </c>
      <c r="Q337" s="45">
        <v>9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</row>
    <row r="338" spans="1:23" s="45" customFormat="1">
      <c r="A338" s="45">
        <v>6</v>
      </c>
      <c r="B338" s="45">
        <v>148</v>
      </c>
      <c r="C338" s="45" t="s">
        <v>637</v>
      </c>
      <c r="D338" s="45" t="s">
        <v>656</v>
      </c>
      <c r="E338" s="45">
        <v>152.97999999999999</v>
      </c>
      <c r="F338" s="45">
        <v>2392.14</v>
      </c>
      <c r="G338" s="45">
        <v>3932.26</v>
      </c>
      <c r="H338" s="45">
        <v>50.41</v>
      </c>
      <c r="I338" s="45">
        <v>10.09</v>
      </c>
      <c r="J338" s="45">
        <v>8.07</v>
      </c>
      <c r="K338" s="45">
        <v>11.86</v>
      </c>
      <c r="L338" s="45">
        <v>326.57</v>
      </c>
      <c r="M338" s="45">
        <v>0.42399999999999999</v>
      </c>
      <c r="N338" s="45">
        <v>10.84</v>
      </c>
      <c r="O338" s="45" t="s">
        <v>256</v>
      </c>
      <c r="P338" s="45">
        <v>53</v>
      </c>
      <c r="Q338" s="45">
        <v>9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</row>
    <row r="339" spans="1:23" s="45" customFormat="1">
      <c r="A339" s="45">
        <v>6</v>
      </c>
      <c r="B339" s="45">
        <v>150</v>
      </c>
      <c r="C339" s="45" t="s">
        <v>637</v>
      </c>
      <c r="D339" s="45" t="s">
        <v>657</v>
      </c>
      <c r="E339" s="45">
        <v>100.65</v>
      </c>
      <c r="F339" s="45">
        <v>2446.1999999999998</v>
      </c>
      <c r="G339" s="45">
        <v>4027.82</v>
      </c>
      <c r="H339" s="45">
        <v>47.23</v>
      </c>
      <c r="I339" s="45">
        <v>7.07</v>
      </c>
      <c r="J339" s="45">
        <v>8.07</v>
      </c>
      <c r="K339" s="45">
        <v>9.8800000000000008</v>
      </c>
      <c r="L339" s="45">
        <v>221.5</v>
      </c>
      <c r="M339" s="45">
        <v>0.47199999999999998</v>
      </c>
      <c r="N339" s="45">
        <v>9.86</v>
      </c>
      <c r="O339" s="34" t="s">
        <v>203</v>
      </c>
      <c r="P339" s="45">
        <v>53</v>
      </c>
      <c r="Q339" s="45">
        <v>9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</row>
    <row r="340" spans="1:23" s="45" customFormat="1">
      <c r="A340" s="45">
        <v>6</v>
      </c>
      <c r="B340" s="45">
        <v>152</v>
      </c>
      <c r="C340" s="45" t="s">
        <v>637</v>
      </c>
      <c r="D340" s="45" t="s">
        <v>658</v>
      </c>
      <c r="E340" s="45">
        <v>98.63</v>
      </c>
      <c r="F340" s="45">
        <v>1920.08</v>
      </c>
      <c r="G340" s="45">
        <v>3165.07</v>
      </c>
      <c r="H340" s="45">
        <v>53.23</v>
      </c>
      <c r="I340" s="45">
        <v>8.08</v>
      </c>
      <c r="J340" s="45">
        <v>7.06</v>
      </c>
      <c r="K340" s="45">
        <v>11.86</v>
      </c>
      <c r="L340" s="45">
        <v>233.2</v>
      </c>
      <c r="M340" s="45">
        <v>0.443</v>
      </c>
      <c r="N340" s="45">
        <v>10.01</v>
      </c>
      <c r="O340" s="34" t="s">
        <v>203</v>
      </c>
      <c r="P340" s="45">
        <v>53</v>
      </c>
      <c r="Q340" s="45">
        <v>9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</row>
    <row r="341" spans="1:23" s="45" customFormat="1">
      <c r="A341" s="45">
        <v>6</v>
      </c>
      <c r="B341" s="45">
        <v>154</v>
      </c>
      <c r="C341" s="45" t="s">
        <v>637</v>
      </c>
      <c r="D341" s="45" t="s">
        <v>659</v>
      </c>
      <c r="E341" s="45">
        <v>86.56</v>
      </c>
      <c r="F341" s="45">
        <v>2347.15</v>
      </c>
      <c r="G341" s="45">
        <v>3990.54</v>
      </c>
      <c r="H341" s="45">
        <v>53.44</v>
      </c>
      <c r="I341" s="45">
        <v>5.05</v>
      </c>
      <c r="J341" s="45">
        <v>8.07</v>
      </c>
      <c r="K341" s="45">
        <v>13.83</v>
      </c>
      <c r="L341" s="45">
        <v>223.73</v>
      </c>
      <c r="M341" s="45">
        <v>0.42299999999999999</v>
      </c>
      <c r="N341" s="45">
        <v>11.41</v>
      </c>
      <c r="O341" s="34" t="s">
        <v>203</v>
      </c>
      <c r="P341" s="45">
        <v>53</v>
      </c>
      <c r="Q341" s="45">
        <v>9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</row>
    <row r="342" spans="1:23" s="45" customFormat="1">
      <c r="A342" s="45">
        <v>6</v>
      </c>
      <c r="B342" s="45">
        <v>156</v>
      </c>
      <c r="C342" s="45" t="s">
        <v>637</v>
      </c>
      <c r="D342" s="45" t="s">
        <v>660</v>
      </c>
      <c r="E342" s="45">
        <v>150.97</v>
      </c>
      <c r="F342" s="45">
        <v>2519.6999999999998</v>
      </c>
      <c r="G342" s="45">
        <v>4110.8599999999997</v>
      </c>
      <c r="H342" s="45">
        <v>46.08</v>
      </c>
      <c r="I342" s="45">
        <v>6.06</v>
      </c>
      <c r="J342" s="45">
        <v>9.08</v>
      </c>
      <c r="K342" s="45">
        <v>11.86</v>
      </c>
      <c r="L342" s="45">
        <v>279.64</v>
      </c>
      <c r="M342" s="45">
        <v>0.49</v>
      </c>
      <c r="N342" s="45">
        <v>10.02</v>
      </c>
      <c r="O342" s="34" t="s">
        <v>203</v>
      </c>
      <c r="P342" s="45">
        <v>53</v>
      </c>
      <c r="Q342" s="45">
        <v>9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</row>
    <row r="343" spans="1:23" s="45" customFormat="1">
      <c r="A343" s="45">
        <v>6</v>
      </c>
      <c r="B343" s="45">
        <v>158</v>
      </c>
      <c r="C343" s="45" t="s">
        <v>637</v>
      </c>
      <c r="D343" s="45" t="s">
        <v>661</v>
      </c>
      <c r="E343" s="45">
        <v>253.63</v>
      </c>
      <c r="F343" s="45">
        <v>2135</v>
      </c>
      <c r="G343" s="45">
        <v>3487.64</v>
      </c>
      <c r="H343" s="45">
        <v>53.38</v>
      </c>
      <c r="I343" s="45">
        <v>12.11</v>
      </c>
      <c r="J343" s="45">
        <v>11.1</v>
      </c>
      <c r="K343" s="45">
        <v>17.78</v>
      </c>
      <c r="L343" s="45">
        <v>566.49</v>
      </c>
      <c r="M343" s="45">
        <v>0.34200000000000003</v>
      </c>
      <c r="N343" s="45">
        <v>15.15</v>
      </c>
      <c r="O343" s="34" t="s">
        <v>203</v>
      </c>
      <c r="P343" s="45">
        <v>53</v>
      </c>
      <c r="Q343" s="45">
        <v>9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</row>
    <row r="344" spans="1:23" s="45" customFormat="1">
      <c r="A344" s="45">
        <v>6</v>
      </c>
      <c r="B344" s="45">
        <v>160</v>
      </c>
      <c r="C344" s="45" t="s">
        <v>637</v>
      </c>
      <c r="D344" s="45" t="s">
        <v>662</v>
      </c>
      <c r="E344" s="45">
        <v>199.28</v>
      </c>
      <c r="F344" s="45">
        <v>2221.2399999999998</v>
      </c>
      <c r="G344" s="45">
        <v>3643.09</v>
      </c>
      <c r="H344" s="45">
        <v>55.81</v>
      </c>
      <c r="I344" s="45">
        <v>7.07</v>
      </c>
      <c r="J344" s="45">
        <v>10.09</v>
      </c>
      <c r="K344" s="45">
        <v>11.86</v>
      </c>
      <c r="L344" s="45">
        <v>362.02</v>
      </c>
      <c r="M344" s="45">
        <v>0.45600000000000002</v>
      </c>
      <c r="N344" s="45">
        <v>9.9600000000000009</v>
      </c>
      <c r="O344" s="34" t="s">
        <v>203</v>
      </c>
      <c r="P344" s="45">
        <v>53</v>
      </c>
      <c r="Q344" s="45">
        <v>9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</row>
    <row r="345" spans="1:23" s="45" customFormat="1">
      <c r="A345" s="45">
        <v>6</v>
      </c>
      <c r="B345" s="45">
        <v>162</v>
      </c>
      <c r="C345" s="45" t="s">
        <v>637</v>
      </c>
      <c r="D345" s="45" t="s">
        <v>663</v>
      </c>
      <c r="E345" s="45">
        <v>239.54</v>
      </c>
      <c r="F345" s="45">
        <v>2414.14</v>
      </c>
      <c r="G345" s="45">
        <v>3828.09</v>
      </c>
      <c r="H345" s="45">
        <v>54.98</v>
      </c>
      <c r="I345" s="45">
        <v>11.1</v>
      </c>
      <c r="J345" s="45">
        <v>15.14</v>
      </c>
      <c r="K345" s="45">
        <v>11.86</v>
      </c>
      <c r="L345" s="45">
        <v>526.45000000000005</v>
      </c>
      <c r="M345" s="45">
        <v>0.35399999999999998</v>
      </c>
      <c r="N345" s="45">
        <v>16.87</v>
      </c>
      <c r="O345" s="34" t="s">
        <v>203</v>
      </c>
      <c r="P345" s="45">
        <v>53</v>
      </c>
      <c r="Q345" s="45">
        <v>9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</row>
    <row r="346" spans="1:23" s="45" customFormat="1">
      <c r="A346" s="45">
        <v>6</v>
      </c>
      <c r="B346" s="45">
        <v>164</v>
      </c>
      <c r="C346" s="45" t="s">
        <v>637</v>
      </c>
      <c r="D346" s="45" t="s">
        <v>664</v>
      </c>
      <c r="E346" s="45">
        <v>589.79</v>
      </c>
      <c r="F346" s="45">
        <v>2468.31</v>
      </c>
      <c r="G346" s="45">
        <v>4129.34</v>
      </c>
      <c r="H346" s="45">
        <v>51.15</v>
      </c>
      <c r="I346" s="45">
        <v>19.18</v>
      </c>
      <c r="J346" s="45">
        <v>14.13</v>
      </c>
      <c r="K346" s="45">
        <v>15.81</v>
      </c>
      <c r="L346" s="45">
        <v>1199.5899999999999</v>
      </c>
      <c r="M346" s="45">
        <v>0.28399999999999997</v>
      </c>
      <c r="N346" s="45">
        <v>20.37</v>
      </c>
      <c r="O346" s="34" t="s">
        <v>203</v>
      </c>
      <c r="P346" s="45">
        <v>53</v>
      </c>
      <c r="Q346" s="45">
        <v>9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</row>
    <row r="347" spans="1:23" s="45" customFormat="1">
      <c r="A347" s="45">
        <v>6</v>
      </c>
      <c r="B347" s="45">
        <v>166</v>
      </c>
      <c r="C347" s="45" t="s">
        <v>637</v>
      </c>
      <c r="D347" s="45" t="s">
        <v>665</v>
      </c>
      <c r="E347" s="45">
        <v>263.7</v>
      </c>
      <c r="F347" s="45">
        <v>2054.36</v>
      </c>
      <c r="G347" s="45">
        <v>3537.43</v>
      </c>
      <c r="H347" s="45">
        <v>54.86</v>
      </c>
      <c r="I347" s="45">
        <v>9.08</v>
      </c>
      <c r="J347" s="45">
        <v>16.149999999999999</v>
      </c>
      <c r="K347" s="45">
        <v>13.83</v>
      </c>
      <c r="L347" s="45">
        <v>522.36</v>
      </c>
      <c r="M347" s="45">
        <v>0.38100000000000001</v>
      </c>
      <c r="N347" s="45">
        <v>15.3</v>
      </c>
      <c r="O347" s="34" t="s">
        <v>203</v>
      </c>
      <c r="P347" s="45">
        <v>53</v>
      </c>
      <c r="Q347" s="45">
        <v>9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</row>
    <row r="348" spans="1:23" s="45" customFormat="1">
      <c r="A348" s="45">
        <v>6</v>
      </c>
      <c r="B348" s="45">
        <v>168</v>
      </c>
      <c r="C348" s="45" t="s">
        <v>637</v>
      </c>
      <c r="D348" s="45" t="s">
        <v>666</v>
      </c>
      <c r="E348" s="45">
        <v>134.87</v>
      </c>
      <c r="F348" s="45">
        <v>2264.4699999999998</v>
      </c>
      <c r="G348" s="45">
        <v>3618.35</v>
      </c>
      <c r="H348" s="45">
        <v>53.88</v>
      </c>
      <c r="I348" s="45">
        <v>9.08</v>
      </c>
      <c r="J348" s="45">
        <v>9.08</v>
      </c>
      <c r="K348" s="45">
        <v>11.86</v>
      </c>
      <c r="L348" s="45">
        <v>333.06</v>
      </c>
      <c r="M348" s="45">
        <v>0.38200000000000001</v>
      </c>
      <c r="N348" s="45">
        <v>10.11</v>
      </c>
      <c r="O348" s="34" t="s">
        <v>203</v>
      </c>
      <c r="P348" s="45">
        <v>53</v>
      </c>
      <c r="Q348" s="45">
        <v>9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</row>
    <row r="349" spans="1:23" s="45" customFormat="1">
      <c r="A349" s="45">
        <v>6</v>
      </c>
      <c r="B349" s="45">
        <v>170</v>
      </c>
      <c r="C349" s="45" t="s">
        <v>637</v>
      </c>
      <c r="D349" s="45" t="s">
        <v>667</v>
      </c>
      <c r="E349" s="45">
        <v>1163.48</v>
      </c>
      <c r="F349" s="45">
        <v>2106.6</v>
      </c>
      <c r="G349" s="45">
        <v>3630.16</v>
      </c>
      <c r="H349" s="45">
        <v>49.37</v>
      </c>
      <c r="I349" s="45">
        <v>21.2</v>
      </c>
      <c r="J349" s="45">
        <v>18.170000000000002</v>
      </c>
      <c r="K349" s="45">
        <v>23.71</v>
      </c>
      <c r="L349" s="45">
        <v>1909.67</v>
      </c>
      <c r="M349" s="45">
        <v>0.28000000000000003</v>
      </c>
      <c r="N349" s="45">
        <v>22.87</v>
      </c>
      <c r="O349" s="34" t="s">
        <v>203</v>
      </c>
      <c r="P349" s="45">
        <v>53</v>
      </c>
      <c r="Q349" s="45">
        <v>9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</row>
    <row r="350" spans="1:23" s="45" customFormat="1">
      <c r="A350" s="45">
        <v>6</v>
      </c>
      <c r="B350" s="45">
        <v>172</v>
      </c>
      <c r="C350" s="45" t="s">
        <v>637</v>
      </c>
      <c r="D350" s="45" t="s">
        <v>668</v>
      </c>
      <c r="E350" s="45">
        <v>249.61</v>
      </c>
      <c r="F350" s="45">
        <v>2359.17</v>
      </c>
      <c r="G350" s="45">
        <v>3739.22</v>
      </c>
      <c r="H350" s="45">
        <v>54.34</v>
      </c>
      <c r="I350" s="45">
        <v>9.08</v>
      </c>
      <c r="J350" s="45">
        <v>10.09</v>
      </c>
      <c r="K350" s="45">
        <v>11.86</v>
      </c>
      <c r="L350" s="45">
        <v>467.54</v>
      </c>
      <c r="M350" s="45">
        <v>0.41</v>
      </c>
      <c r="N350" s="45">
        <v>10.31</v>
      </c>
      <c r="O350" s="34" t="s">
        <v>203</v>
      </c>
      <c r="P350" s="45">
        <v>53</v>
      </c>
      <c r="Q350" s="45">
        <v>9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</row>
    <row r="351" spans="1:23" s="45" customFormat="1">
      <c r="A351" s="45">
        <v>6</v>
      </c>
      <c r="B351" s="45">
        <v>174</v>
      </c>
      <c r="C351" s="45" t="s">
        <v>637</v>
      </c>
      <c r="D351" s="45" t="s">
        <v>669</v>
      </c>
      <c r="E351" s="45">
        <v>144.93</v>
      </c>
      <c r="F351" s="45">
        <v>2409.69</v>
      </c>
      <c r="G351" s="45">
        <v>3769.5</v>
      </c>
      <c r="H351" s="45">
        <v>48.06</v>
      </c>
      <c r="I351" s="45">
        <v>7.07</v>
      </c>
      <c r="J351" s="45">
        <v>8.07</v>
      </c>
      <c r="K351" s="45">
        <v>15.81</v>
      </c>
      <c r="L351" s="45">
        <v>292.86</v>
      </c>
      <c r="M351" s="45">
        <v>0.45600000000000002</v>
      </c>
      <c r="N351" s="45">
        <v>11.74</v>
      </c>
      <c r="O351" s="34" t="s">
        <v>203</v>
      </c>
      <c r="P351" s="45">
        <v>53</v>
      </c>
      <c r="Q351" s="45">
        <v>9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</row>
    <row r="352" spans="1:23" s="45" customFormat="1">
      <c r="A352" s="45">
        <v>6</v>
      </c>
      <c r="B352" s="45">
        <v>176</v>
      </c>
      <c r="C352" s="45" t="s">
        <v>637</v>
      </c>
      <c r="D352" s="45" t="s">
        <v>670</v>
      </c>
      <c r="E352" s="45">
        <v>134.87</v>
      </c>
      <c r="F352" s="45">
        <v>2370.4</v>
      </c>
      <c r="G352" s="45">
        <v>3828.09</v>
      </c>
      <c r="H352" s="45">
        <v>53.12</v>
      </c>
      <c r="I352" s="45">
        <v>7.07</v>
      </c>
      <c r="J352" s="45">
        <v>7.06</v>
      </c>
      <c r="K352" s="45">
        <v>13.83</v>
      </c>
      <c r="L352" s="45">
        <v>279.26</v>
      </c>
      <c r="M352" s="45">
        <v>0.45500000000000002</v>
      </c>
      <c r="N352" s="45">
        <v>10.01</v>
      </c>
      <c r="O352" s="34" t="s">
        <v>203</v>
      </c>
      <c r="P352" s="45">
        <v>53</v>
      </c>
      <c r="Q352" s="45">
        <v>9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</row>
    <row r="353" spans="1:23" s="45" customFormat="1">
      <c r="A353" s="45">
        <v>6</v>
      </c>
      <c r="B353" s="45">
        <v>178</v>
      </c>
      <c r="C353" s="45" t="s">
        <v>637</v>
      </c>
      <c r="D353" s="45" t="s">
        <v>671</v>
      </c>
      <c r="E353" s="45">
        <v>257.66000000000003</v>
      </c>
      <c r="F353" s="45">
        <v>2415.84</v>
      </c>
      <c r="G353" s="45">
        <v>3853.48</v>
      </c>
      <c r="H353" s="45">
        <v>54.88</v>
      </c>
      <c r="I353" s="45">
        <v>11.1</v>
      </c>
      <c r="J353" s="45">
        <v>15.14</v>
      </c>
      <c r="K353" s="45">
        <v>13.83</v>
      </c>
      <c r="L353" s="45">
        <v>532.29999999999995</v>
      </c>
      <c r="M353" s="45">
        <v>0.36799999999999999</v>
      </c>
      <c r="N353" s="45">
        <v>15.5</v>
      </c>
      <c r="O353" s="34" t="s">
        <v>203</v>
      </c>
      <c r="P353" s="45">
        <v>53</v>
      </c>
      <c r="Q353" s="45">
        <v>9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</row>
    <row r="354" spans="1:23" s="45" customFormat="1">
      <c r="A354" s="45">
        <v>6</v>
      </c>
      <c r="B354" s="45">
        <v>180</v>
      </c>
      <c r="C354" s="45" t="s">
        <v>637</v>
      </c>
      <c r="D354" s="45" t="s">
        <v>672</v>
      </c>
      <c r="E354" s="45">
        <v>3307.27</v>
      </c>
      <c r="F354" s="45">
        <v>2141.71</v>
      </c>
      <c r="G354" s="45">
        <v>3494.88</v>
      </c>
      <c r="H354" s="45">
        <v>50.59</v>
      </c>
      <c r="I354" s="45">
        <v>38.36</v>
      </c>
      <c r="J354" s="45">
        <v>39.36</v>
      </c>
      <c r="K354" s="45">
        <v>25.69</v>
      </c>
      <c r="L354" s="45">
        <v>5925.47</v>
      </c>
      <c r="M354" s="45">
        <v>0.18099999999999999</v>
      </c>
      <c r="N354" s="45">
        <v>45.3</v>
      </c>
      <c r="O354" s="34" t="s">
        <v>203</v>
      </c>
      <c r="P354" s="45">
        <v>53</v>
      </c>
      <c r="Q354" s="45">
        <v>9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</row>
    <row r="355" spans="1:23" s="45" customFormat="1">
      <c r="A355" s="45">
        <v>6</v>
      </c>
      <c r="B355" s="45">
        <v>182</v>
      </c>
      <c r="C355" s="45" t="s">
        <v>637</v>
      </c>
      <c r="D355" s="45" t="s">
        <v>673</v>
      </c>
      <c r="E355" s="45">
        <v>102.66</v>
      </c>
      <c r="F355" s="45">
        <v>2343.33</v>
      </c>
      <c r="G355" s="45">
        <v>3792.22</v>
      </c>
      <c r="H355" s="45">
        <v>57.54</v>
      </c>
      <c r="I355" s="45">
        <v>6.06</v>
      </c>
      <c r="J355" s="45">
        <v>6.06</v>
      </c>
      <c r="K355" s="45">
        <v>13.83</v>
      </c>
      <c r="L355" s="45">
        <v>206.15</v>
      </c>
      <c r="M355" s="45">
        <v>0.51400000000000001</v>
      </c>
      <c r="N355" s="45">
        <v>8.77</v>
      </c>
      <c r="O355" s="34" t="s">
        <v>203</v>
      </c>
      <c r="P355" s="45">
        <v>53</v>
      </c>
      <c r="Q355" s="45">
        <v>9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</row>
    <row r="356" spans="1:23" s="45" customFormat="1">
      <c r="A356" s="45">
        <v>6</v>
      </c>
      <c r="B356" s="45">
        <v>184</v>
      </c>
      <c r="C356" s="45" t="s">
        <v>637</v>
      </c>
      <c r="D356" s="45" t="s">
        <v>674</v>
      </c>
      <c r="E356" s="45">
        <v>106.69</v>
      </c>
      <c r="F356" s="45">
        <v>1918.86</v>
      </c>
      <c r="G356" s="45">
        <v>3169.99</v>
      </c>
      <c r="H356" s="45">
        <v>60.36</v>
      </c>
      <c r="I356" s="45">
        <v>8.08</v>
      </c>
      <c r="J356" s="45">
        <v>8.07</v>
      </c>
      <c r="K356" s="45">
        <v>13.83</v>
      </c>
      <c r="L356" s="45">
        <v>258.2</v>
      </c>
      <c r="M356" s="45">
        <v>0.42099999999999999</v>
      </c>
      <c r="N356" s="45">
        <v>11.76</v>
      </c>
      <c r="O356" s="34" t="s">
        <v>203</v>
      </c>
      <c r="P356" s="45">
        <v>53</v>
      </c>
      <c r="Q356" s="45">
        <v>9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</row>
    <row r="357" spans="1:23" s="45" customFormat="1">
      <c r="A357" s="45">
        <v>6</v>
      </c>
      <c r="B357" s="45">
        <v>186</v>
      </c>
      <c r="C357" s="45" t="s">
        <v>637</v>
      </c>
      <c r="D357" s="45" t="s">
        <v>675</v>
      </c>
      <c r="E357" s="45">
        <v>103213.89</v>
      </c>
      <c r="F357" s="45">
        <v>2065.17</v>
      </c>
      <c r="G357" s="45">
        <v>3264.47</v>
      </c>
      <c r="H357" s="45">
        <v>28.06</v>
      </c>
      <c r="I357" s="45">
        <v>136.27000000000001</v>
      </c>
      <c r="J357" s="45">
        <v>106.98</v>
      </c>
      <c r="K357" s="45">
        <v>61.26</v>
      </c>
      <c r="L357" s="45">
        <v>89240.24</v>
      </c>
      <c r="M357" s="45">
        <v>0.11899999999999999</v>
      </c>
      <c r="N357" s="45">
        <v>143.5</v>
      </c>
      <c r="O357" s="34" t="s">
        <v>203</v>
      </c>
      <c r="P357" s="45">
        <v>53</v>
      </c>
      <c r="Q357" s="45">
        <v>9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</row>
    <row r="358" spans="1:23" s="45" customFormat="1">
      <c r="A358" s="45">
        <v>6</v>
      </c>
      <c r="B358" s="45">
        <v>188</v>
      </c>
      <c r="C358" s="45" t="s">
        <v>637</v>
      </c>
      <c r="D358" s="45" t="s">
        <v>676</v>
      </c>
      <c r="E358" s="45">
        <v>857.52</v>
      </c>
      <c r="F358" s="45">
        <v>1950.12</v>
      </c>
      <c r="G358" s="45">
        <v>3266.25</v>
      </c>
      <c r="H358" s="45">
        <v>56.03</v>
      </c>
      <c r="I358" s="45">
        <v>19.18</v>
      </c>
      <c r="J358" s="45">
        <v>20.18</v>
      </c>
      <c r="K358" s="45">
        <v>17.78</v>
      </c>
      <c r="L358" s="45">
        <v>1746.15</v>
      </c>
      <c r="M358" s="45">
        <v>0.25</v>
      </c>
      <c r="N358" s="45">
        <v>22.26</v>
      </c>
      <c r="O358" s="34" t="s">
        <v>203</v>
      </c>
      <c r="P358" s="45">
        <v>53</v>
      </c>
      <c r="Q358" s="45">
        <v>9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</row>
    <row r="359" spans="1:23" s="45" customFormat="1">
      <c r="A359" s="45">
        <v>6</v>
      </c>
      <c r="B359" s="45">
        <v>190</v>
      </c>
      <c r="C359" s="45" t="s">
        <v>637</v>
      </c>
      <c r="D359" s="45" t="s">
        <v>677</v>
      </c>
      <c r="E359" s="45">
        <v>9539.36</v>
      </c>
      <c r="F359" s="45">
        <v>2148.19</v>
      </c>
      <c r="G359" s="45">
        <v>3399.85</v>
      </c>
      <c r="H359" s="45">
        <v>41.13</v>
      </c>
      <c r="I359" s="45">
        <v>49.46</v>
      </c>
      <c r="J359" s="45">
        <v>36.33</v>
      </c>
      <c r="K359" s="45">
        <v>37.54</v>
      </c>
      <c r="L359" s="45">
        <v>13915.98</v>
      </c>
      <c r="M359" s="45">
        <v>0.156</v>
      </c>
      <c r="N359" s="45">
        <v>49.98</v>
      </c>
      <c r="O359" s="34" t="s">
        <v>203</v>
      </c>
      <c r="P359" s="45">
        <v>53</v>
      </c>
      <c r="Q359" s="45">
        <v>9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</row>
    <row r="360" spans="1:23" s="45" customFormat="1">
      <c r="A360" s="45">
        <v>6</v>
      </c>
      <c r="B360" s="45">
        <v>192</v>
      </c>
      <c r="C360" s="45" t="s">
        <v>637</v>
      </c>
      <c r="D360" s="45" t="s">
        <v>678</v>
      </c>
      <c r="E360" s="45">
        <v>94.61</v>
      </c>
      <c r="F360" s="45">
        <v>2137.62</v>
      </c>
      <c r="G360" s="45">
        <v>3486.14</v>
      </c>
      <c r="H360" s="45">
        <v>54.74</v>
      </c>
      <c r="I360" s="45">
        <v>10.09</v>
      </c>
      <c r="J360" s="45">
        <v>9.08</v>
      </c>
      <c r="K360" s="45">
        <v>9.8800000000000008</v>
      </c>
      <c r="L360" s="45">
        <v>235.28</v>
      </c>
      <c r="M360" s="45">
        <v>0.42699999999999999</v>
      </c>
      <c r="N360" s="45">
        <v>11.03</v>
      </c>
      <c r="O360" s="34" t="s">
        <v>203</v>
      </c>
      <c r="P360" s="45">
        <v>53</v>
      </c>
      <c r="Q360" s="45">
        <v>9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</row>
    <row r="361" spans="1:23" s="45" customFormat="1">
      <c r="A361" s="45">
        <v>6</v>
      </c>
      <c r="B361" s="45">
        <v>194</v>
      </c>
      <c r="C361" s="45" t="s">
        <v>637</v>
      </c>
      <c r="D361" s="45" t="s">
        <v>679</v>
      </c>
      <c r="E361" s="45">
        <v>485.12</v>
      </c>
      <c r="F361" s="45">
        <v>2350.73</v>
      </c>
      <c r="G361" s="45">
        <v>4010.06</v>
      </c>
      <c r="H361" s="45">
        <v>60.61</v>
      </c>
      <c r="I361" s="45">
        <v>12.11</v>
      </c>
      <c r="J361" s="45">
        <v>26.24</v>
      </c>
      <c r="K361" s="45">
        <v>17.78</v>
      </c>
      <c r="L361" s="45">
        <v>990.06</v>
      </c>
      <c r="M361" s="45">
        <v>0.30199999999999999</v>
      </c>
      <c r="N361" s="45">
        <v>26</v>
      </c>
      <c r="O361" s="34" t="s">
        <v>203</v>
      </c>
      <c r="P361" s="45">
        <v>53</v>
      </c>
      <c r="Q361" s="45">
        <v>9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</row>
    <row r="362" spans="1:23" s="45" customFormat="1">
      <c r="A362" s="45">
        <v>6</v>
      </c>
      <c r="B362" s="45">
        <v>196</v>
      </c>
      <c r="C362" s="45" t="s">
        <v>637</v>
      </c>
      <c r="D362" s="45" t="s">
        <v>680</v>
      </c>
      <c r="E362" s="45">
        <v>74.48</v>
      </c>
      <c r="F362" s="45">
        <v>1910.69</v>
      </c>
      <c r="G362" s="45">
        <v>3230.57</v>
      </c>
      <c r="H362" s="45">
        <v>56.98</v>
      </c>
      <c r="I362" s="45">
        <v>7.07</v>
      </c>
      <c r="J362" s="45">
        <v>8.07</v>
      </c>
      <c r="K362" s="45">
        <v>11.86</v>
      </c>
      <c r="L362" s="45">
        <v>175.48</v>
      </c>
      <c r="M362" s="45">
        <v>0.48799999999999999</v>
      </c>
      <c r="N362" s="45">
        <v>10.65</v>
      </c>
      <c r="O362" s="34" t="s">
        <v>203</v>
      </c>
      <c r="P362" s="45">
        <v>53</v>
      </c>
      <c r="Q362" s="45">
        <v>9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</row>
    <row r="363" spans="1:23" s="45" customFormat="1">
      <c r="A363" s="45">
        <v>6</v>
      </c>
      <c r="B363" s="45">
        <v>198</v>
      </c>
      <c r="C363" s="45" t="s">
        <v>637</v>
      </c>
      <c r="D363" s="45" t="s">
        <v>681</v>
      </c>
      <c r="E363" s="45">
        <v>209.35</v>
      </c>
      <c r="F363" s="45">
        <v>2122.52</v>
      </c>
      <c r="G363" s="45">
        <v>3320.65</v>
      </c>
      <c r="H363" s="45">
        <v>63.31</v>
      </c>
      <c r="I363" s="45">
        <v>8.08</v>
      </c>
      <c r="J363" s="45">
        <v>10.09</v>
      </c>
      <c r="K363" s="45">
        <v>15.81</v>
      </c>
      <c r="L363" s="45">
        <v>450.8</v>
      </c>
      <c r="M363" s="45">
        <v>0.378</v>
      </c>
      <c r="N363" s="45">
        <v>12.37</v>
      </c>
      <c r="O363" s="34" t="s">
        <v>203</v>
      </c>
      <c r="P363" s="45">
        <v>53</v>
      </c>
      <c r="Q363" s="45">
        <v>9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</row>
    <row r="364" spans="1:23" s="45" customFormat="1">
      <c r="A364" s="45">
        <v>6</v>
      </c>
      <c r="B364" s="45">
        <v>200</v>
      </c>
      <c r="C364" s="45" t="s">
        <v>637</v>
      </c>
      <c r="D364" s="45" t="s">
        <v>682</v>
      </c>
      <c r="E364" s="45">
        <v>146.94999999999999</v>
      </c>
      <c r="F364" s="45">
        <v>2368.42</v>
      </c>
      <c r="G364" s="45">
        <v>3637.81</v>
      </c>
      <c r="H364" s="45">
        <v>61.93</v>
      </c>
      <c r="I364" s="45">
        <v>9.08</v>
      </c>
      <c r="J364" s="45">
        <v>9.08</v>
      </c>
      <c r="K364" s="45">
        <v>13.83</v>
      </c>
      <c r="L364" s="45">
        <v>352.89</v>
      </c>
      <c r="M364" s="45">
        <v>0.38200000000000001</v>
      </c>
      <c r="N364" s="45">
        <v>13.38</v>
      </c>
      <c r="O364" s="34" t="s">
        <v>203</v>
      </c>
      <c r="P364" s="45">
        <v>53</v>
      </c>
      <c r="Q364" s="45">
        <v>9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</row>
    <row r="365" spans="1:23" s="45" customFormat="1">
      <c r="A365" s="45">
        <v>6</v>
      </c>
      <c r="B365" s="45">
        <v>202</v>
      </c>
      <c r="C365" s="45" t="s">
        <v>637</v>
      </c>
      <c r="D365" s="45" t="s">
        <v>683</v>
      </c>
      <c r="E365" s="45">
        <v>706.54</v>
      </c>
      <c r="F365" s="45">
        <v>2205.67</v>
      </c>
      <c r="G365" s="45">
        <v>3666.02</v>
      </c>
      <c r="H365" s="45">
        <v>62.48</v>
      </c>
      <c r="I365" s="45">
        <v>19.18</v>
      </c>
      <c r="J365" s="45">
        <v>23.21</v>
      </c>
      <c r="K365" s="45">
        <v>21.74</v>
      </c>
      <c r="L365" s="45">
        <v>1514.06</v>
      </c>
      <c r="M365" s="45">
        <v>0.253</v>
      </c>
      <c r="N365" s="45">
        <v>25.94</v>
      </c>
      <c r="O365" s="34" t="s">
        <v>203</v>
      </c>
      <c r="P365" s="45">
        <v>53</v>
      </c>
      <c r="Q365" s="45">
        <v>9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</row>
    <row r="366" spans="1:23" s="45" customFormat="1">
      <c r="A366" s="45">
        <v>6</v>
      </c>
      <c r="B366" s="45">
        <v>204</v>
      </c>
      <c r="C366" s="45" t="s">
        <v>637</v>
      </c>
      <c r="D366" s="45" t="s">
        <v>684</v>
      </c>
      <c r="E366" s="45">
        <v>253.63</v>
      </c>
      <c r="F366" s="45">
        <v>2194.0100000000002</v>
      </c>
      <c r="G366" s="45">
        <v>3675.56</v>
      </c>
      <c r="H366" s="45">
        <v>63.77</v>
      </c>
      <c r="I366" s="45">
        <v>14.13</v>
      </c>
      <c r="J366" s="45">
        <v>10.09</v>
      </c>
      <c r="K366" s="45">
        <v>17.78</v>
      </c>
      <c r="L366" s="45">
        <v>601.48</v>
      </c>
      <c r="M366" s="45">
        <v>0.32200000000000001</v>
      </c>
      <c r="N366" s="45">
        <v>17.149999999999999</v>
      </c>
      <c r="O366" s="34" t="s">
        <v>203</v>
      </c>
      <c r="P366" s="45">
        <v>53</v>
      </c>
      <c r="Q366" s="45">
        <v>9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</row>
    <row r="367" spans="1:23" s="45" customFormat="1">
      <c r="A367" s="45">
        <v>6</v>
      </c>
      <c r="B367" s="45">
        <v>206</v>
      </c>
      <c r="C367" s="45" t="s">
        <v>637</v>
      </c>
      <c r="D367" s="45" t="s">
        <v>685</v>
      </c>
      <c r="E367" s="45">
        <v>169.09</v>
      </c>
      <c r="F367" s="45">
        <v>2247.7800000000002</v>
      </c>
      <c r="G367" s="45">
        <v>3703.06</v>
      </c>
      <c r="H367" s="45">
        <v>62.34</v>
      </c>
      <c r="I367" s="45">
        <v>9.08</v>
      </c>
      <c r="J367" s="45">
        <v>11.1</v>
      </c>
      <c r="K367" s="45">
        <v>11.86</v>
      </c>
      <c r="L367" s="45">
        <v>352.36</v>
      </c>
      <c r="M367" s="45">
        <v>0.42</v>
      </c>
      <c r="N367" s="45">
        <v>13.96</v>
      </c>
      <c r="O367" s="34" t="s">
        <v>203</v>
      </c>
      <c r="P367" s="45">
        <v>53</v>
      </c>
      <c r="Q367" s="45">
        <v>9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</row>
    <row r="368" spans="1:23" s="45" customFormat="1">
      <c r="A368" s="45">
        <v>6</v>
      </c>
      <c r="B368" s="45">
        <v>208</v>
      </c>
      <c r="C368" s="45" t="s">
        <v>637</v>
      </c>
      <c r="D368" s="45" t="s">
        <v>686</v>
      </c>
      <c r="E368" s="45">
        <v>4023.88</v>
      </c>
      <c r="F368" s="45">
        <v>2396.44</v>
      </c>
      <c r="G368" s="45">
        <v>3834.47</v>
      </c>
      <c r="H368" s="45">
        <v>56.02</v>
      </c>
      <c r="I368" s="45">
        <v>24.23</v>
      </c>
      <c r="J368" s="45">
        <v>66.61</v>
      </c>
      <c r="K368" s="45">
        <v>31.62</v>
      </c>
      <c r="L368" s="45">
        <v>6270.86</v>
      </c>
      <c r="M368" s="45">
        <v>0.19500000000000001</v>
      </c>
      <c r="N368" s="45">
        <v>70.02</v>
      </c>
      <c r="O368" s="34" t="s">
        <v>203</v>
      </c>
      <c r="P368" s="45">
        <v>53</v>
      </c>
      <c r="Q368" s="45">
        <v>9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</row>
    <row r="369" spans="1:23" s="45" customFormat="1">
      <c r="A369" s="45">
        <v>6</v>
      </c>
      <c r="B369" s="45">
        <v>210</v>
      </c>
      <c r="C369" s="45" t="s">
        <v>637</v>
      </c>
      <c r="D369" s="45" t="s">
        <v>687</v>
      </c>
      <c r="E369" s="45">
        <v>3935.31</v>
      </c>
      <c r="F369" s="45">
        <v>2379.42</v>
      </c>
      <c r="G369" s="45">
        <v>4010.77</v>
      </c>
      <c r="H369" s="45">
        <v>54.09</v>
      </c>
      <c r="I369" s="45">
        <v>40.380000000000003</v>
      </c>
      <c r="J369" s="45">
        <v>37.340000000000003</v>
      </c>
      <c r="K369" s="45">
        <v>25.69</v>
      </c>
      <c r="L369" s="45">
        <v>5856.49</v>
      </c>
      <c r="M369" s="45">
        <v>0.20599999999999999</v>
      </c>
      <c r="N369" s="45">
        <v>40.630000000000003</v>
      </c>
      <c r="O369" s="34" t="s">
        <v>203</v>
      </c>
      <c r="P369" s="45">
        <v>53</v>
      </c>
      <c r="Q369" s="45">
        <v>9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</row>
    <row r="370" spans="1:23" s="45" customFormat="1">
      <c r="A370" s="45">
        <v>6</v>
      </c>
      <c r="B370" s="45">
        <v>212</v>
      </c>
      <c r="C370" s="45" t="s">
        <v>637</v>
      </c>
      <c r="D370" s="45" t="s">
        <v>688</v>
      </c>
      <c r="E370" s="45">
        <v>5189.38</v>
      </c>
      <c r="F370" s="45">
        <v>1986.84</v>
      </c>
      <c r="G370" s="45">
        <v>3166.55</v>
      </c>
      <c r="H370" s="45">
        <v>55.99</v>
      </c>
      <c r="I370" s="45">
        <v>51.48</v>
      </c>
      <c r="J370" s="45">
        <v>43.4</v>
      </c>
      <c r="K370" s="45">
        <v>27.66</v>
      </c>
      <c r="L370" s="45">
        <v>9075.19</v>
      </c>
      <c r="M370" s="45">
        <v>0.16</v>
      </c>
      <c r="N370" s="45">
        <v>50.44</v>
      </c>
      <c r="O370" s="34" t="s">
        <v>203</v>
      </c>
      <c r="P370" s="45">
        <v>53</v>
      </c>
      <c r="Q370" s="45">
        <v>9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</row>
    <row r="371" spans="1:23" s="45" customFormat="1">
      <c r="A371" s="45">
        <v>6</v>
      </c>
      <c r="B371" s="45">
        <v>214</v>
      </c>
      <c r="C371" s="45" t="s">
        <v>637</v>
      </c>
      <c r="D371" s="45" t="s">
        <v>689</v>
      </c>
      <c r="E371" s="45">
        <v>314.02</v>
      </c>
      <c r="F371" s="45">
        <v>2229.96</v>
      </c>
      <c r="G371" s="45">
        <v>3484.76</v>
      </c>
      <c r="H371" s="45">
        <v>65.8</v>
      </c>
      <c r="I371" s="45">
        <v>16.149999999999999</v>
      </c>
      <c r="J371" s="45">
        <v>11.1</v>
      </c>
      <c r="K371" s="45">
        <v>13.83</v>
      </c>
      <c r="L371" s="45">
        <v>674.59</v>
      </c>
      <c r="M371" s="45">
        <v>0.33100000000000002</v>
      </c>
      <c r="N371" s="45">
        <v>16.079999999999998</v>
      </c>
      <c r="O371" s="34" t="s">
        <v>203</v>
      </c>
      <c r="P371" s="45">
        <v>53</v>
      </c>
      <c r="Q371" s="45">
        <v>9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</row>
    <row r="372" spans="1:23" s="45" customFormat="1">
      <c r="A372" s="45">
        <v>6</v>
      </c>
      <c r="B372" s="45">
        <v>216</v>
      </c>
      <c r="C372" s="45" t="s">
        <v>637</v>
      </c>
      <c r="D372" s="45" t="s">
        <v>690</v>
      </c>
      <c r="E372" s="45">
        <v>809.2</v>
      </c>
      <c r="F372" s="45">
        <v>2128.9899999999998</v>
      </c>
      <c r="G372" s="45">
        <v>3566.65</v>
      </c>
      <c r="H372" s="45">
        <v>57.54</v>
      </c>
      <c r="I372" s="45">
        <v>14.13</v>
      </c>
      <c r="J372" s="45">
        <v>16.149999999999999</v>
      </c>
      <c r="K372" s="45">
        <v>23.71</v>
      </c>
      <c r="L372" s="45">
        <v>1451.03</v>
      </c>
      <c r="M372" s="45">
        <v>0.28899999999999998</v>
      </c>
      <c r="N372" s="45">
        <v>17.73</v>
      </c>
      <c r="O372" s="34" t="s">
        <v>203</v>
      </c>
      <c r="P372" s="45">
        <v>53</v>
      </c>
      <c r="Q372" s="45">
        <v>9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</row>
    <row r="373" spans="1:23" s="45" customFormat="1">
      <c r="A373" s="45">
        <v>6</v>
      </c>
      <c r="B373" s="45">
        <v>218</v>
      </c>
      <c r="C373" s="45" t="s">
        <v>637</v>
      </c>
      <c r="D373" s="45" t="s">
        <v>691</v>
      </c>
      <c r="E373" s="45">
        <v>7838.42</v>
      </c>
      <c r="F373" s="45">
        <v>2373.56</v>
      </c>
      <c r="G373" s="45">
        <v>3779.51</v>
      </c>
      <c r="H373" s="45">
        <v>54.9</v>
      </c>
      <c r="I373" s="45">
        <v>51.48</v>
      </c>
      <c r="J373" s="45">
        <v>59.54</v>
      </c>
      <c r="K373" s="45">
        <v>31.62</v>
      </c>
      <c r="L373" s="45">
        <v>11158.83</v>
      </c>
      <c r="M373" s="45">
        <v>0.17100000000000001</v>
      </c>
      <c r="N373" s="45">
        <v>63.67</v>
      </c>
      <c r="O373" s="34" t="s">
        <v>203</v>
      </c>
      <c r="P373" s="45">
        <v>53</v>
      </c>
      <c r="Q373" s="45">
        <v>9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</row>
    <row r="374" spans="1:23" s="45" customFormat="1">
      <c r="A374" s="45">
        <v>6</v>
      </c>
      <c r="B374" s="45">
        <v>220</v>
      </c>
      <c r="C374" s="45" t="s">
        <v>637</v>
      </c>
      <c r="D374" s="45" t="s">
        <v>692</v>
      </c>
      <c r="E374" s="45">
        <v>1576.14</v>
      </c>
      <c r="F374" s="45">
        <v>2103.89</v>
      </c>
      <c r="G374" s="45">
        <v>3273.65</v>
      </c>
      <c r="H374" s="45">
        <v>65.150000000000006</v>
      </c>
      <c r="I374" s="45">
        <v>35.33</v>
      </c>
      <c r="J374" s="45">
        <v>27.25</v>
      </c>
      <c r="K374" s="45">
        <v>25.69</v>
      </c>
      <c r="L374" s="45">
        <v>3110.46</v>
      </c>
      <c r="M374" s="45">
        <v>0.21099999999999999</v>
      </c>
      <c r="N374" s="45">
        <v>39.92</v>
      </c>
      <c r="O374" s="34" t="s">
        <v>203</v>
      </c>
      <c r="P374" s="45">
        <v>53</v>
      </c>
      <c r="Q374" s="45">
        <v>9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</row>
    <row r="375" spans="1:23" s="45" customFormat="1">
      <c r="A375" s="45">
        <v>6</v>
      </c>
      <c r="B375" s="45">
        <v>224</v>
      </c>
      <c r="C375" s="45" t="s">
        <v>637</v>
      </c>
      <c r="D375" s="45" t="s">
        <v>693</v>
      </c>
      <c r="E375" s="45">
        <v>99127.6</v>
      </c>
      <c r="F375" s="45">
        <v>1962.78</v>
      </c>
      <c r="G375" s="45">
        <v>3195.05</v>
      </c>
      <c r="H375" s="45">
        <v>40.619999999999997</v>
      </c>
      <c r="I375" s="45">
        <v>151.41</v>
      </c>
      <c r="J375" s="45">
        <v>152.38999999999999</v>
      </c>
      <c r="K375" s="45">
        <v>67.180000000000007</v>
      </c>
      <c r="L375" s="45">
        <v>114669.44</v>
      </c>
      <c r="M375" s="45">
        <v>9.0300000000000005E-2</v>
      </c>
      <c r="N375" s="45">
        <v>166.3</v>
      </c>
      <c r="O375" s="34" t="s">
        <v>203</v>
      </c>
      <c r="P375" s="45">
        <v>53</v>
      </c>
      <c r="Q375" s="45">
        <v>9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</row>
    <row r="376" spans="1:23" s="45" customFormat="1">
      <c r="A376" s="45">
        <v>6</v>
      </c>
      <c r="B376" s="45">
        <v>226</v>
      </c>
      <c r="C376" s="45" t="s">
        <v>637</v>
      </c>
      <c r="D376" s="45" t="s">
        <v>694</v>
      </c>
      <c r="E376" s="45">
        <v>126.82</v>
      </c>
      <c r="F376" s="45">
        <v>2246.3200000000002</v>
      </c>
      <c r="G376" s="45">
        <v>3709.89</v>
      </c>
      <c r="H376" s="45">
        <v>65.62</v>
      </c>
      <c r="I376" s="45">
        <v>9.08</v>
      </c>
      <c r="J376" s="45">
        <v>9.08</v>
      </c>
      <c r="K376" s="45">
        <v>11.86</v>
      </c>
      <c r="L376" s="45">
        <v>285.66000000000003</v>
      </c>
      <c r="M376" s="45">
        <v>0.42699999999999999</v>
      </c>
      <c r="N376" s="45">
        <v>12.26</v>
      </c>
      <c r="O376" s="34" t="s">
        <v>203</v>
      </c>
      <c r="P376" s="45">
        <v>53</v>
      </c>
      <c r="Q376" s="45">
        <v>9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</row>
    <row r="377" spans="1:23" s="45" customFormat="1">
      <c r="A377" s="45">
        <v>6</v>
      </c>
      <c r="B377" s="45">
        <v>228</v>
      </c>
      <c r="C377" s="45" t="s">
        <v>637</v>
      </c>
      <c r="D377" s="45" t="s">
        <v>695</v>
      </c>
      <c r="E377" s="45">
        <v>1479.52</v>
      </c>
      <c r="F377" s="45">
        <v>2451.08</v>
      </c>
      <c r="G377" s="45">
        <v>3960.37</v>
      </c>
      <c r="H377" s="45">
        <v>57.34</v>
      </c>
      <c r="I377" s="45">
        <v>22.21</v>
      </c>
      <c r="J377" s="45">
        <v>23.21</v>
      </c>
      <c r="K377" s="45">
        <v>33.590000000000003</v>
      </c>
      <c r="L377" s="45">
        <v>2416.02</v>
      </c>
      <c r="M377" s="45">
        <v>0.26</v>
      </c>
      <c r="N377" s="45">
        <v>30.91</v>
      </c>
      <c r="O377" s="34" t="s">
        <v>203</v>
      </c>
      <c r="P377" s="45">
        <v>53</v>
      </c>
      <c r="Q377" s="45">
        <v>9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</row>
    <row r="378" spans="1:23" s="45" customFormat="1">
      <c r="A378" s="45">
        <v>6</v>
      </c>
      <c r="B378" s="45">
        <v>230</v>
      </c>
      <c r="C378" s="45" t="s">
        <v>637</v>
      </c>
      <c r="D378" s="45" t="s">
        <v>696</v>
      </c>
      <c r="E378" s="45">
        <v>203.31</v>
      </c>
      <c r="F378" s="45">
        <v>2462.14</v>
      </c>
      <c r="G378" s="45">
        <v>4057.57</v>
      </c>
      <c r="H378" s="45">
        <v>63.19</v>
      </c>
      <c r="I378" s="45">
        <v>8.08</v>
      </c>
      <c r="J378" s="45">
        <v>14.13</v>
      </c>
      <c r="K378" s="45">
        <v>13.83</v>
      </c>
      <c r="L378" s="45">
        <v>428.65</v>
      </c>
      <c r="M378" s="45">
        <v>0.39</v>
      </c>
      <c r="N378" s="45">
        <v>15.45</v>
      </c>
      <c r="O378" s="34" t="s">
        <v>203</v>
      </c>
      <c r="P378" s="45">
        <v>53</v>
      </c>
      <c r="Q378" s="45">
        <v>9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</row>
    <row r="379" spans="1:23" s="45" customFormat="1">
      <c r="A379" s="45">
        <v>6</v>
      </c>
      <c r="B379" s="45">
        <v>232</v>
      </c>
      <c r="C379" s="45" t="s">
        <v>637</v>
      </c>
      <c r="D379" s="45" t="s">
        <v>697</v>
      </c>
      <c r="E379" s="45">
        <v>84.54</v>
      </c>
      <c r="F379" s="45">
        <v>2324.81</v>
      </c>
      <c r="G379" s="45">
        <v>3911.22</v>
      </c>
      <c r="H379" s="45">
        <v>74.48</v>
      </c>
      <c r="I379" s="45">
        <v>5.05</v>
      </c>
      <c r="J379" s="45">
        <v>6.06</v>
      </c>
      <c r="K379" s="45">
        <v>13.83</v>
      </c>
      <c r="L379" s="45">
        <v>232.29</v>
      </c>
      <c r="M379" s="45">
        <v>0.40100000000000002</v>
      </c>
      <c r="N379" s="45">
        <v>11.28</v>
      </c>
      <c r="O379" s="34" t="s">
        <v>203</v>
      </c>
      <c r="P379" s="45">
        <v>53</v>
      </c>
      <c r="Q379" s="45">
        <v>9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</row>
    <row r="380" spans="1:23" s="34" customFormat="1">
      <c r="A380" s="45">
        <v>6</v>
      </c>
      <c r="B380" s="34">
        <v>234</v>
      </c>
      <c r="C380" s="34" t="s">
        <v>637</v>
      </c>
      <c r="D380" s="34" t="s">
        <v>698</v>
      </c>
      <c r="E380" s="34">
        <v>3323.38</v>
      </c>
      <c r="F380" s="34">
        <v>2180.0300000000002</v>
      </c>
      <c r="G380" s="34">
        <v>3615.64</v>
      </c>
      <c r="H380" s="34">
        <v>64.83</v>
      </c>
      <c r="I380" s="34">
        <v>28.26</v>
      </c>
      <c r="J380" s="34">
        <v>27.25</v>
      </c>
      <c r="K380" s="34">
        <v>25.69</v>
      </c>
      <c r="L380" s="34">
        <v>4541.5200000000004</v>
      </c>
      <c r="M380" s="34">
        <v>0.23699999999999999</v>
      </c>
      <c r="N380" s="34">
        <v>29.75</v>
      </c>
      <c r="O380" s="34" t="s">
        <v>263</v>
      </c>
      <c r="P380" s="45">
        <v>53</v>
      </c>
      <c r="Q380" s="45">
        <v>9</v>
      </c>
      <c r="R380" s="34">
        <v>10</v>
      </c>
      <c r="S380" s="34">
        <v>7309.01</v>
      </c>
      <c r="T380" s="34">
        <v>2183.39</v>
      </c>
      <c r="U380" s="34">
        <v>3614.82</v>
      </c>
      <c r="V380" s="34">
        <v>65.459999999999994</v>
      </c>
      <c r="W380" s="34">
        <v>6700.53</v>
      </c>
    </row>
    <row r="381" spans="1:23" s="45" customFormat="1">
      <c r="A381" s="45">
        <v>6</v>
      </c>
      <c r="B381" s="45">
        <v>236</v>
      </c>
      <c r="C381" s="45" t="s">
        <v>637</v>
      </c>
      <c r="D381" s="45" t="s">
        <v>699</v>
      </c>
      <c r="E381" s="45">
        <v>1270.17</v>
      </c>
      <c r="F381" s="45">
        <v>2162.75</v>
      </c>
      <c r="G381" s="45">
        <v>3643.42</v>
      </c>
      <c r="H381" s="45">
        <v>73.48</v>
      </c>
      <c r="I381" s="45">
        <v>22.21</v>
      </c>
      <c r="J381" s="45">
        <v>38.35</v>
      </c>
      <c r="K381" s="45">
        <v>19.760000000000002</v>
      </c>
      <c r="L381" s="45">
        <v>2645.48</v>
      </c>
      <c r="M381" s="45">
        <v>0.214</v>
      </c>
      <c r="N381" s="45">
        <v>42.76</v>
      </c>
      <c r="O381" s="34" t="s">
        <v>256</v>
      </c>
      <c r="P381" s="45">
        <v>53</v>
      </c>
      <c r="Q381" s="45">
        <v>9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</row>
    <row r="382" spans="1:23" s="45" customFormat="1">
      <c r="A382" s="45">
        <v>6</v>
      </c>
      <c r="B382" s="45">
        <v>238</v>
      </c>
      <c r="C382" s="45" t="s">
        <v>637</v>
      </c>
      <c r="D382" s="45" t="s">
        <v>700</v>
      </c>
      <c r="E382" s="45">
        <v>78.5</v>
      </c>
      <c r="F382" s="45">
        <v>2322.75</v>
      </c>
      <c r="G382" s="45">
        <v>3907.04</v>
      </c>
      <c r="H382" s="45">
        <v>76.459999999999994</v>
      </c>
      <c r="I382" s="45">
        <v>6.06</v>
      </c>
      <c r="J382" s="45">
        <v>7.06</v>
      </c>
      <c r="K382" s="45">
        <v>11.86</v>
      </c>
      <c r="L382" s="45">
        <v>178.11</v>
      </c>
      <c r="M382" s="45">
        <v>0.498</v>
      </c>
      <c r="N382" s="45">
        <v>10.210000000000001</v>
      </c>
      <c r="O382" s="34" t="s">
        <v>203</v>
      </c>
      <c r="P382" s="45">
        <v>53</v>
      </c>
      <c r="Q382" s="45">
        <v>9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</row>
    <row r="383" spans="1:23" s="45" customFormat="1">
      <c r="A383" s="45">
        <v>6</v>
      </c>
      <c r="B383" s="45">
        <v>240</v>
      </c>
      <c r="C383" s="45" t="s">
        <v>637</v>
      </c>
      <c r="D383" s="45" t="s">
        <v>701</v>
      </c>
      <c r="E383" s="45">
        <v>6511.89</v>
      </c>
      <c r="F383" s="45">
        <v>2361.56</v>
      </c>
      <c r="G383" s="45">
        <v>3976.17</v>
      </c>
      <c r="H383" s="45">
        <v>57.18</v>
      </c>
      <c r="I383" s="45">
        <v>79.739999999999995</v>
      </c>
      <c r="J383" s="45">
        <v>36.33</v>
      </c>
      <c r="K383" s="45">
        <v>47.42</v>
      </c>
      <c r="L383" s="45">
        <v>10999.52</v>
      </c>
      <c r="M383" s="45">
        <v>0.153</v>
      </c>
      <c r="N383" s="45">
        <v>82.38</v>
      </c>
      <c r="O383" s="45" t="s">
        <v>249</v>
      </c>
      <c r="P383" s="45">
        <v>53</v>
      </c>
      <c r="Q383" s="45">
        <v>9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</row>
    <row r="384" spans="1:23" s="45" customFormat="1">
      <c r="A384" s="45">
        <v>6</v>
      </c>
      <c r="B384" s="45">
        <v>242</v>
      </c>
      <c r="C384" s="45" t="s">
        <v>637</v>
      </c>
      <c r="D384" s="45" t="s">
        <v>702</v>
      </c>
      <c r="E384" s="45">
        <v>1026.5999999999999</v>
      </c>
      <c r="F384" s="45">
        <v>2214.8200000000002</v>
      </c>
      <c r="G384" s="45">
        <v>3678.15</v>
      </c>
      <c r="H384" s="45">
        <v>66.84</v>
      </c>
      <c r="I384" s="45">
        <v>20.190000000000001</v>
      </c>
      <c r="J384" s="45">
        <v>22.2</v>
      </c>
      <c r="K384" s="45">
        <v>23.71</v>
      </c>
      <c r="L384" s="45">
        <v>1893.02</v>
      </c>
      <c r="M384" s="45">
        <v>0.26</v>
      </c>
      <c r="N384" s="45">
        <v>25.66</v>
      </c>
      <c r="O384" s="34" t="s">
        <v>203</v>
      </c>
      <c r="P384" s="45">
        <v>53</v>
      </c>
      <c r="Q384" s="45">
        <v>9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</row>
    <row r="385" spans="1:23" s="45" customFormat="1">
      <c r="A385" s="45">
        <v>6</v>
      </c>
      <c r="B385" s="45">
        <v>244</v>
      </c>
      <c r="C385" s="45" t="s">
        <v>637</v>
      </c>
      <c r="D385" s="45" t="s">
        <v>703</v>
      </c>
      <c r="E385" s="45">
        <v>14384.52</v>
      </c>
      <c r="F385" s="45">
        <v>2556.84</v>
      </c>
      <c r="G385" s="45">
        <v>4281</v>
      </c>
      <c r="H385" s="45">
        <v>58.45</v>
      </c>
      <c r="I385" s="45">
        <v>55.52</v>
      </c>
      <c r="J385" s="45">
        <v>57.53</v>
      </c>
      <c r="K385" s="45">
        <v>37.54</v>
      </c>
      <c r="L385" s="45">
        <v>18333.71</v>
      </c>
      <c r="M385" s="45">
        <v>0.156</v>
      </c>
      <c r="N385" s="45">
        <v>69.17</v>
      </c>
      <c r="O385" s="34" t="s">
        <v>203</v>
      </c>
      <c r="P385" s="45">
        <v>53</v>
      </c>
      <c r="Q385" s="45">
        <v>9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</row>
    <row r="386" spans="1:23" s="34" customFormat="1">
      <c r="A386" s="45">
        <v>6</v>
      </c>
      <c r="B386" s="34">
        <v>246</v>
      </c>
      <c r="C386" s="34" t="s">
        <v>637</v>
      </c>
      <c r="D386" s="34" t="s">
        <v>704</v>
      </c>
      <c r="E386" s="34">
        <v>194384.31</v>
      </c>
      <c r="F386" s="34">
        <v>2073.1799999999998</v>
      </c>
      <c r="G386" s="34">
        <v>3566.24</v>
      </c>
      <c r="H386" s="34">
        <v>44.7</v>
      </c>
      <c r="I386" s="34">
        <v>152.41999999999999</v>
      </c>
      <c r="J386" s="34">
        <v>145.33000000000001</v>
      </c>
      <c r="K386" s="34">
        <v>75.09</v>
      </c>
      <c r="L386" s="34">
        <v>184725.24</v>
      </c>
      <c r="M386" s="34">
        <v>8.7800000000000003E-2</v>
      </c>
      <c r="N386" s="34">
        <v>170.65</v>
      </c>
      <c r="O386" s="34" t="s">
        <v>249</v>
      </c>
      <c r="P386" s="45">
        <v>53</v>
      </c>
      <c r="Q386" s="45">
        <v>9</v>
      </c>
      <c r="R386" s="34">
        <v>11</v>
      </c>
      <c r="S386" s="34">
        <v>3478.37</v>
      </c>
      <c r="T386" s="34">
        <v>2074.58</v>
      </c>
      <c r="U386" s="34">
        <v>3566.42</v>
      </c>
      <c r="V386" s="34">
        <v>56.56</v>
      </c>
      <c r="W386" s="34">
        <v>3356.73</v>
      </c>
    </row>
    <row r="387" spans="1:23" s="45" customFormat="1">
      <c r="A387" s="45">
        <v>6</v>
      </c>
      <c r="B387" s="45">
        <v>248</v>
      </c>
      <c r="C387" s="45" t="s">
        <v>637</v>
      </c>
      <c r="D387" s="45" t="s">
        <v>705</v>
      </c>
      <c r="E387" s="45">
        <v>78.5</v>
      </c>
      <c r="F387" s="45">
        <v>2266.8200000000002</v>
      </c>
      <c r="G387" s="45">
        <v>3686.53</v>
      </c>
      <c r="H387" s="45">
        <v>81.12</v>
      </c>
      <c r="I387" s="45">
        <v>6.06</v>
      </c>
      <c r="J387" s="45">
        <v>7.06</v>
      </c>
      <c r="K387" s="45">
        <v>13.83</v>
      </c>
      <c r="L387" s="45">
        <v>197.65</v>
      </c>
      <c r="M387" s="45">
        <v>0.44900000000000001</v>
      </c>
      <c r="N387" s="45">
        <v>9.86</v>
      </c>
      <c r="O387" s="34" t="s">
        <v>203</v>
      </c>
      <c r="P387" s="45">
        <v>53</v>
      </c>
      <c r="Q387" s="45">
        <v>9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</row>
    <row r="388" spans="1:23" s="45" customFormat="1">
      <c r="A388" s="45">
        <v>6</v>
      </c>
      <c r="B388" s="45">
        <v>250</v>
      </c>
      <c r="C388" s="45" t="s">
        <v>637</v>
      </c>
      <c r="D388" s="45" t="s">
        <v>706</v>
      </c>
      <c r="E388" s="45">
        <v>1010.5</v>
      </c>
      <c r="F388" s="45">
        <v>2343.96</v>
      </c>
      <c r="G388" s="45">
        <v>3745.93</v>
      </c>
      <c r="H388" s="45">
        <v>72.290000000000006</v>
      </c>
      <c r="I388" s="45">
        <v>20.190000000000001</v>
      </c>
      <c r="J388" s="45">
        <v>22.2</v>
      </c>
      <c r="K388" s="45">
        <v>21.74</v>
      </c>
      <c r="L388" s="45">
        <v>1854.02</v>
      </c>
      <c r="M388" s="45">
        <v>0.26300000000000001</v>
      </c>
      <c r="N388" s="45">
        <v>28.3</v>
      </c>
      <c r="O388" s="34" t="s">
        <v>203</v>
      </c>
      <c r="P388" s="45">
        <v>53</v>
      </c>
      <c r="Q388" s="45">
        <v>9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</row>
    <row r="389" spans="1:23" s="45" customFormat="1">
      <c r="A389" s="45">
        <v>6</v>
      </c>
      <c r="B389" s="45">
        <v>252</v>
      </c>
      <c r="C389" s="45" t="s">
        <v>637</v>
      </c>
      <c r="D389" s="45" t="s">
        <v>707</v>
      </c>
      <c r="E389" s="45">
        <v>460.96</v>
      </c>
      <c r="F389" s="45">
        <v>2219.64</v>
      </c>
      <c r="G389" s="45">
        <v>3748.2</v>
      </c>
      <c r="H389" s="45">
        <v>76.540000000000006</v>
      </c>
      <c r="I389" s="45">
        <v>13.12</v>
      </c>
      <c r="J389" s="45">
        <v>10.09</v>
      </c>
      <c r="K389" s="45">
        <v>19.760000000000002</v>
      </c>
      <c r="L389" s="45">
        <v>927.37</v>
      </c>
      <c r="M389" s="45">
        <v>0.311</v>
      </c>
      <c r="N389" s="45">
        <v>18.41</v>
      </c>
      <c r="O389" s="34" t="s">
        <v>203</v>
      </c>
      <c r="P389" s="45">
        <v>53</v>
      </c>
      <c r="Q389" s="45">
        <v>9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</row>
    <row r="390" spans="1:23" s="45" customFormat="1">
      <c r="A390" s="45">
        <v>6</v>
      </c>
      <c r="B390" s="45">
        <v>254</v>
      </c>
      <c r="C390" s="45" t="s">
        <v>637</v>
      </c>
      <c r="D390" s="45" t="s">
        <v>708</v>
      </c>
      <c r="E390" s="45">
        <v>72.47</v>
      </c>
      <c r="F390" s="45">
        <v>2464.89</v>
      </c>
      <c r="G390" s="45">
        <v>4022.65</v>
      </c>
      <c r="H390" s="45">
        <v>74.37</v>
      </c>
      <c r="I390" s="45">
        <v>5.05</v>
      </c>
      <c r="J390" s="45">
        <v>5.05</v>
      </c>
      <c r="K390" s="45">
        <v>13.83</v>
      </c>
      <c r="L390" s="45">
        <v>172.28</v>
      </c>
      <c r="M390" s="45">
        <v>0.48799999999999999</v>
      </c>
      <c r="N390" s="45">
        <v>12.07</v>
      </c>
      <c r="O390" s="34" t="s">
        <v>203</v>
      </c>
      <c r="P390" s="45">
        <v>53</v>
      </c>
      <c r="Q390" s="45">
        <v>9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</row>
    <row r="391" spans="1:23" s="45" customFormat="1">
      <c r="A391" s="45">
        <v>6</v>
      </c>
      <c r="B391" s="45">
        <v>256</v>
      </c>
      <c r="C391" s="45" t="s">
        <v>637</v>
      </c>
      <c r="D391" s="45" t="s">
        <v>709</v>
      </c>
      <c r="E391" s="45">
        <v>165.06</v>
      </c>
      <c r="F391" s="45">
        <v>2639.55</v>
      </c>
      <c r="G391" s="45">
        <v>4326.26</v>
      </c>
      <c r="H391" s="45">
        <v>76.650000000000006</v>
      </c>
      <c r="I391" s="45">
        <v>9.08</v>
      </c>
      <c r="J391" s="45">
        <v>8.07</v>
      </c>
      <c r="K391" s="45">
        <v>13.83</v>
      </c>
      <c r="L391" s="45">
        <v>385.49</v>
      </c>
      <c r="M391" s="45">
        <v>0.377</v>
      </c>
      <c r="N391" s="45">
        <v>10.11</v>
      </c>
      <c r="O391" s="34" t="s">
        <v>203</v>
      </c>
      <c r="P391" s="45">
        <v>53</v>
      </c>
      <c r="Q391" s="45">
        <v>9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</row>
    <row r="392" spans="1:23" s="45" customFormat="1">
      <c r="A392" s="45">
        <v>6</v>
      </c>
      <c r="B392" s="45">
        <v>258</v>
      </c>
      <c r="C392" s="45" t="s">
        <v>637</v>
      </c>
      <c r="D392" s="45" t="s">
        <v>710</v>
      </c>
      <c r="E392" s="45">
        <v>5255.81</v>
      </c>
      <c r="F392" s="45">
        <v>2201.7800000000002</v>
      </c>
      <c r="G392" s="45">
        <v>3482.04</v>
      </c>
      <c r="H392" s="45">
        <v>69.33</v>
      </c>
      <c r="I392" s="45">
        <v>38.36</v>
      </c>
      <c r="J392" s="45">
        <v>29.27</v>
      </c>
      <c r="K392" s="45">
        <v>27.66</v>
      </c>
      <c r="L392" s="45">
        <v>6721.59</v>
      </c>
      <c r="M392" s="45">
        <v>0.217</v>
      </c>
      <c r="N392" s="45">
        <v>38.75</v>
      </c>
      <c r="O392" s="34" t="s">
        <v>203</v>
      </c>
      <c r="P392" s="45">
        <v>53</v>
      </c>
      <c r="Q392" s="45">
        <v>9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</row>
    <row r="393" spans="1:23" s="34" customFormat="1">
      <c r="A393" s="45">
        <v>6</v>
      </c>
      <c r="B393" s="34">
        <v>260</v>
      </c>
      <c r="C393" s="34" t="s">
        <v>637</v>
      </c>
      <c r="D393" s="34" t="s">
        <v>711</v>
      </c>
      <c r="E393" s="34">
        <v>5527.55</v>
      </c>
      <c r="F393" s="34">
        <v>2115.36</v>
      </c>
      <c r="G393" s="34">
        <v>3662.15</v>
      </c>
      <c r="H393" s="34">
        <v>64.11</v>
      </c>
      <c r="I393" s="34">
        <v>40.380000000000003</v>
      </c>
      <c r="J393" s="34">
        <v>34.31</v>
      </c>
      <c r="K393" s="34">
        <v>41.5</v>
      </c>
      <c r="L393" s="34">
        <v>9595.6</v>
      </c>
      <c r="M393" s="34">
        <v>0.158</v>
      </c>
      <c r="N393" s="34">
        <v>44.95</v>
      </c>
      <c r="O393" s="34" t="s">
        <v>249</v>
      </c>
      <c r="P393" s="45">
        <v>53</v>
      </c>
      <c r="Q393" s="45">
        <v>9</v>
      </c>
      <c r="R393" s="34">
        <v>12</v>
      </c>
      <c r="S393" s="34">
        <v>2614.8200000000002</v>
      </c>
      <c r="T393" s="34">
        <v>2118.52</v>
      </c>
      <c r="U393" s="34">
        <v>3647.96</v>
      </c>
      <c r="V393" s="34">
        <v>79.69</v>
      </c>
      <c r="W393" s="34">
        <v>2657.42</v>
      </c>
    </row>
    <row r="394" spans="1:23" s="45" customFormat="1">
      <c r="A394" s="45">
        <v>6</v>
      </c>
      <c r="B394" s="45">
        <v>262</v>
      </c>
      <c r="C394" s="45" t="s">
        <v>637</v>
      </c>
      <c r="D394" s="45" t="s">
        <v>712</v>
      </c>
      <c r="E394" s="45">
        <v>2326.9699999999998</v>
      </c>
      <c r="F394" s="45">
        <v>2138.21</v>
      </c>
      <c r="G394" s="45">
        <v>3551.84</v>
      </c>
      <c r="H394" s="45">
        <v>74.540000000000006</v>
      </c>
      <c r="I394" s="45">
        <v>21.2</v>
      </c>
      <c r="J394" s="45">
        <v>29.27</v>
      </c>
      <c r="K394" s="45">
        <v>25.69</v>
      </c>
      <c r="L394" s="45">
        <v>3765.06</v>
      </c>
      <c r="M394" s="45">
        <v>0.22600000000000001</v>
      </c>
      <c r="N394" s="45">
        <v>30.69</v>
      </c>
      <c r="O394" s="34" t="s">
        <v>203</v>
      </c>
      <c r="P394" s="45">
        <v>53</v>
      </c>
      <c r="Q394" s="45">
        <v>9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</row>
    <row r="395" spans="1:23" s="45" customFormat="1">
      <c r="A395" s="45">
        <v>6</v>
      </c>
      <c r="B395" s="45">
        <v>264</v>
      </c>
      <c r="C395" s="45" t="s">
        <v>637</v>
      </c>
      <c r="D395" s="45" t="s">
        <v>713</v>
      </c>
      <c r="E395" s="45">
        <v>1266.1400000000001</v>
      </c>
      <c r="F395" s="45">
        <v>2251.3200000000002</v>
      </c>
      <c r="G395" s="45">
        <v>3623.93</v>
      </c>
      <c r="H395" s="45">
        <v>76.48</v>
      </c>
      <c r="I395" s="45">
        <v>22.21</v>
      </c>
      <c r="J395" s="45">
        <v>22.2</v>
      </c>
      <c r="K395" s="45">
        <v>19.760000000000002</v>
      </c>
      <c r="L395" s="45">
        <v>2349.5100000000002</v>
      </c>
      <c r="M395" s="45">
        <v>0.24099999999999999</v>
      </c>
      <c r="N395" s="45">
        <v>26.61</v>
      </c>
      <c r="O395" s="34" t="s">
        <v>203</v>
      </c>
      <c r="P395" s="45">
        <v>53</v>
      </c>
      <c r="Q395" s="45">
        <v>9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</row>
    <row r="396" spans="1:23" s="45" customFormat="1">
      <c r="A396" s="45">
        <v>6</v>
      </c>
      <c r="B396" s="45">
        <v>266</v>
      </c>
      <c r="C396" s="45" t="s">
        <v>637</v>
      </c>
      <c r="D396" s="45" t="s">
        <v>714</v>
      </c>
      <c r="E396" s="45">
        <v>257.66000000000003</v>
      </c>
      <c r="F396" s="45">
        <v>2126.56</v>
      </c>
      <c r="G396" s="45">
        <v>3683.56</v>
      </c>
      <c r="H396" s="45">
        <v>77.34</v>
      </c>
      <c r="I396" s="45">
        <v>12.11</v>
      </c>
      <c r="J396" s="45">
        <v>8.07</v>
      </c>
      <c r="K396" s="45">
        <v>13.83</v>
      </c>
      <c r="L396" s="45">
        <v>509.81</v>
      </c>
      <c r="M396" s="45">
        <v>0.38400000000000001</v>
      </c>
      <c r="N396" s="45">
        <v>16.71</v>
      </c>
      <c r="O396" s="34" t="s">
        <v>203</v>
      </c>
      <c r="P396" s="45">
        <v>53</v>
      </c>
      <c r="Q396" s="45">
        <v>9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</row>
    <row r="397" spans="1:23" s="45" customFormat="1">
      <c r="A397" s="45">
        <v>6</v>
      </c>
      <c r="B397" s="45">
        <v>268</v>
      </c>
      <c r="C397" s="45" t="s">
        <v>637</v>
      </c>
      <c r="D397" s="45" t="s">
        <v>715</v>
      </c>
      <c r="E397" s="45">
        <v>998.42</v>
      </c>
      <c r="F397" s="45">
        <v>2240.86</v>
      </c>
      <c r="G397" s="45">
        <v>3737.83</v>
      </c>
      <c r="H397" s="45">
        <v>78.14</v>
      </c>
      <c r="I397" s="45">
        <v>23.22</v>
      </c>
      <c r="J397" s="45">
        <v>14.13</v>
      </c>
      <c r="K397" s="45">
        <v>19.760000000000002</v>
      </c>
      <c r="L397" s="45">
        <v>2044.8</v>
      </c>
      <c r="M397" s="45">
        <v>0.23599999999999999</v>
      </c>
      <c r="N397" s="45">
        <v>22.98</v>
      </c>
      <c r="O397" s="34" t="s">
        <v>203</v>
      </c>
      <c r="P397" s="45">
        <v>53</v>
      </c>
      <c r="Q397" s="45">
        <v>9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</row>
    <row r="398" spans="1:23" s="45" customFormat="1">
      <c r="A398" s="45">
        <v>6</v>
      </c>
      <c r="B398" s="45">
        <v>270</v>
      </c>
      <c r="C398" s="45" t="s">
        <v>637</v>
      </c>
      <c r="D398" s="45" t="s">
        <v>716</v>
      </c>
      <c r="E398" s="45">
        <v>72.47</v>
      </c>
      <c r="F398" s="45">
        <v>2285.65</v>
      </c>
      <c r="G398" s="45">
        <v>3798.01</v>
      </c>
      <c r="H398" s="45">
        <v>85.24</v>
      </c>
      <c r="I398" s="45">
        <v>5.05</v>
      </c>
      <c r="J398" s="45">
        <v>5.05</v>
      </c>
      <c r="K398" s="45">
        <v>9.8800000000000008</v>
      </c>
      <c r="L398" s="45">
        <v>176.52</v>
      </c>
      <c r="M398" s="45">
        <v>0.47599999999999998</v>
      </c>
      <c r="N398" s="45">
        <v>8.6999999999999993</v>
      </c>
      <c r="O398" s="34" t="s">
        <v>203</v>
      </c>
      <c r="P398" s="45">
        <v>53</v>
      </c>
      <c r="Q398" s="45">
        <v>9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</row>
    <row r="399" spans="1:23" s="45" customFormat="1">
      <c r="A399" s="45">
        <v>6</v>
      </c>
      <c r="B399" s="45">
        <v>272</v>
      </c>
      <c r="C399" s="45" t="s">
        <v>637</v>
      </c>
      <c r="D399" s="45" t="s">
        <v>717</v>
      </c>
      <c r="E399" s="45">
        <v>88.57</v>
      </c>
      <c r="F399" s="45">
        <v>2630.23</v>
      </c>
      <c r="G399" s="45">
        <v>4343.57</v>
      </c>
      <c r="H399" s="45">
        <v>85.01</v>
      </c>
      <c r="I399" s="45">
        <v>5.05</v>
      </c>
      <c r="J399" s="45">
        <v>9.08</v>
      </c>
      <c r="K399" s="45">
        <v>11.86</v>
      </c>
      <c r="L399" s="45">
        <v>190.9</v>
      </c>
      <c r="M399" s="45">
        <v>0.503</v>
      </c>
      <c r="N399" s="45">
        <v>11.48</v>
      </c>
      <c r="O399" s="34" t="s">
        <v>203</v>
      </c>
      <c r="P399" s="45">
        <v>53</v>
      </c>
      <c r="Q399" s="45">
        <v>9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</row>
    <row r="400" spans="1:23" s="45" customFormat="1">
      <c r="A400" s="45">
        <v>6</v>
      </c>
      <c r="B400" s="45">
        <v>274</v>
      </c>
      <c r="C400" s="45" t="s">
        <v>637</v>
      </c>
      <c r="D400" s="45" t="s">
        <v>718</v>
      </c>
      <c r="E400" s="45">
        <v>5322.23</v>
      </c>
      <c r="F400" s="45">
        <v>2251.84</v>
      </c>
      <c r="G400" s="45">
        <v>3672.23</v>
      </c>
      <c r="H400" s="45">
        <v>68.790000000000006</v>
      </c>
      <c r="I400" s="45">
        <v>48.45</v>
      </c>
      <c r="J400" s="45">
        <v>35.32</v>
      </c>
      <c r="K400" s="45">
        <v>39.520000000000003</v>
      </c>
      <c r="L400" s="45">
        <v>6528.03</v>
      </c>
      <c r="M400" s="45">
        <v>0.22600000000000001</v>
      </c>
      <c r="N400" s="45">
        <v>52.53</v>
      </c>
      <c r="O400" s="34" t="s">
        <v>203</v>
      </c>
      <c r="P400" s="45">
        <v>53</v>
      </c>
      <c r="Q400" s="45">
        <v>9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</row>
    <row r="401" spans="1:23" s="45" customFormat="1">
      <c r="A401" s="45">
        <v>6</v>
      </c>
      <c r="B401" s="45">
        <v>276</v>
      </c>
      <c r="C401" s="45" t="s">
        <v>637</v>
      </c>
      <c r="D401" s="45" t="s">
        <v>719</v>
      </c>
      <c r="E401" s="45">
        <v>126.82</v>
      </c>
      <c r="F401" s="45">
        <v>2357.16</v>
      </c>
      <c r="G401" s="45">
        <v>3904.21</v>
      </c>
      <c r="H401" s="45">
        <v>89.74</v>
      </c>
      <c r="I401" s="45">
        <v>7.07</v>
      </c>
      <c r="J401" s="45">
        <v>11.1</v>
      </c>
      <c r="K401" s="45">
        <v>17.78</v>
      </c>
      <c r="L401" s="45">
        <v>329.18</v>
      </c>
      <c r="M401" s="45">
        <v>0.371</v>
      </c>
      <c r="N401" s="45">
        <v>17.78</v>
      </c>
      <c r="O401" s="34" t="s">
        <v>203</v>
      </c>
      <c r="P401" s="45">
        <v>53</v>
      </c>
      <c r="Q401" s="45">
        <v>9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</row>
    <row r="402" spans="1:23" s="45" customFormat="1">
      <c r="A402" s="45">
        <v>6</v>
      </c>
      <c r="B402" s="45">
        <v>278</v>
      </c>
      <c r="C402" s="45" t="s">
        <v>637</v>
      </c>
      <c r="D402" s="45" t="s">
        <v>720</v>
      </c>
      <c r="E402" s="45">
        <v>533.42999999999995</v>
      </c>
      <c r="F402" s="45">
        <v>2357.67</v>
      </c>
      <c r="G402" s="45">
        <v>3912.44</v>
      </c>
      <c r="H402" s="45">
        <v>82.95</v>
      </c>
      <c r="I402" s="45">
        <v>14.13</v>
      </c>
      <c r="J402" s="45">
        <v>12.11</v>
      </c>
      <c r="K402" s="45">
        <v>23.71</v>
      </c>
      <c r="L402" s="45">
        <v>1180.99</v>
      </c>
      <c r="M402" s="45">
        <v>0.26900000000000002</v>
      </c>
      <c r="N402" s="45">
        <v>19.420000000000002</v>
      </c>
      <c r="O402" s="34" t="s">
        <v>203</v>
      </c>
      <c r="P402" s="45">
        <v>53</v>
      </c>
      <c r="Q402" s="45">
        <v>9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</row>
    <row r="403" spans="1:23" s="45" customFormat="1">
      <c r="A403" s="45">
        <v>6</v>
      </c>
      <c r="B403" s="45">
        <v>280</v>
      </c>
      <c r="C403" s="45" t="s">
        <v>637</v>
      </c>
      <c r="D403" s="45" t="s">
        <v>721</v>
      </c>
      <c r="E403" s="45">
        <v>114.74</v>
      </c>
      <c r="F403" s="45">
        <v>2348.21</v>
      </c>
      <c r="G403" s="45">
        <v>3525.23</v>
      </c>
      <c r="H403" s="45">
        <v>89.82</v>
      </c>
      <c r="I403" s="45">
        <v>7.07</v>
      </c>
      <c r="J403" s="45">
        <v>7.06</v>
      </c>
      <c r="K403" s="45">
        <v>11.86</v>
      </c>
      <c r="L403" s="45">
        <v>227.69</v>
      </c>
      <c r="M403" s="45">
        <v>0.502</v>
      </c>
      <c r="N403" s="45">
        <v>8.2799999999999994</v>
      </c>
      <c r="O403" s="34" t="s">
        <v>203</v>
      </c>
      <c r="P403" s="45">
        <v>53</v>
      </c>
      <c r="Q403" s="45">
        <v>9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</row>
    <row r="404" spans="1:23" s="45" customFormat="1">
      <c r="A404" s="45">
        <v>6</v>
      </c>
      <c r="B404" s="45">
        <v>282</v>
      </c>
      <c r="C404" s="45" t="s">
        <v>637</v>
      </c>
      <c r="D404" s="45" t="s">
        <v>722</v>
      </c>
      <c r="E404" s="45">
        <v>114.74</v>
      </c>
      <c r="F404" s="45">
        <v>2364.59</v>
      </c>
      <c r="G404" s="45">
        <v>3892.31</v>
      </c>
      <c r="H404" s="45">
        <v>88.78</v>
      </c>
      <c r="I404" s="45">
        <v>8.08</v>
      </c>
      <c r="J404" s="45">
        <v>10.09</v>
      </c>
      <c r="K404" s="45">
        <v>9.8800000000000008</v>
      </c>
      <c r="L404" s="45">
        <v>266.01</v>
      </c>
      <c r="M404" s="45">
        <v>0.42899999999999999</v>
      </c>
      <c r="N404" s="45">
        <v>9.91</v>
      </c>
      <c r="O404" s="34" t="s">
        <v>203</v>
      </c>
      <c r="P404" s="45">
        <v>53</v>
      </c>
      <c r="Q404" s="45">
        <v>9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</row>
    <row r="405" spans="1:23" s="45" customFormat="1">
      <c r="A405" s="45">
        <v>6</v>
      </c>
      <c r="B405" s="45">
        <v>284</v>
      </c>
      <c r="C405" s="45" t="s">
        <v>637</v>
      </c>
      <c r="D405" s="45" t="s">
        <v>723</v>
      </c>
      <c r="E405" s="45">
        <v>13363.96</v>
      </c>
      <c r="F405" s="45">
        <v>2359.08</v>
      </c>
      <c r="G405" s="45">
        <v>3524.57</v>
      </c>
      <c r="H405" s="45">
        <v>64.41</v>
      </c>
      <c r="I405" s="45">
        <v>60.56</v>
      </c>
      <c r="J405" s="45">
        <v>57.53</v>
      </c>
      <c r="K405" s="45">
        <v>53.35</v>
      </c>
      <c r="L405" s="45">
        <v>18925.59</v>
      </c>
      <c r="M405" s="45">
        <v>0.14399999999999999</v>
      </c>
      <c r="N405" s="45">
        <v>64.239999999999995</v>
      </c>
      <c r="O405" s="34" t="s">
        <v>203</v>
      </c>
      <c r="P405" s="45">
        <v>53</v>
      </c>
      <c r="Q405" s="45">
        <v>9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</row>
    <row r="406" spans="1:23" s="45" customFormat="1">
      <c r="A406" s="45">
        <v>6</v>
      </c>
      <c r="B406" s="45">
        <v>286</v>
      </c>
      <c r="C406" s="45" t="s">
        <v>637</v>
      </c>
      <c r="D406" s="45" t="s">
        <v>724</v>
      </c>
      <c r="E406" s="45">
        <v>382.46</v>
      </c>
      <c r="F406" s="45">
        <v>2133.81</v>
      </c>
      <c r="G406" s="45">
        <v>3649.92</v>
      </c>
      <c r="H406" s="45">
        <v>84.98</v>
      </c>
      <c r="I406" s="45">
        <v>11.1</v>
      </c>
      <c r="J406" s="45">
        <v>15.14</v>
      </c>
      <c r="K406" s="45">
        <v>17.78</v>
      </c>
      <c r="L406" s="45">
        <v>817.12</v>
      </c>
      <c r="M406" s="45">
        <v>0.312</v>
      </c>
      <c r="N406" s="45">
        <v>16.48</v>
      </c>
      <c r="O406" s="34" t="s">
        <v>203</v>
      </c>
      <c r="P406" s="45">
        <v>53</v>
      </c>
      <c r="Q406" s="45">
        <v>9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</row>
    <row r="407" spans="1:23" s="45" customFormat="1">
      <c r="A407" s="45">
        <v>6</v>
      </c>
      <c r="B407" s="45">
        <v>288</v>
      </c>
      <c r="C407" s="45" t="s">
        <v>637</v>
      </c>
      <c r="D407" s="45" t="s">
        <v>725</v>
      </c>
      <c r="E407" s="45">
        <v>545.51</v>
      </c>
      <c r="F407" s="45">
        <v>2382.16</v>
      </c>
      <c r="G407" s="45">
        <v>3856.01</v>
      </c>
      <c r="H407" s="45">
        <v>94.48</v>
      </c>
      <c r="I407" s="45">
        <v>13.12</v>
      </c>
      <c r="J407" s="45">
        <v>16.149999999999999</v>
      </c>
      <c r="K407" s="45">
        <v>23.71</v>
      </c>
      <c r="L407" s="45">
        <v>1129.83</v>
      </c>
      <c r="M407" s="45">
        <v>0.28599999999999998</v>
      </c>
      <c r="N407" s="45">
        <v>15.92</v>
      </c>
      <c r="O407" s="34" t="s">
        <v>203</v>
      </c>
      <c r="P407" s="45">
        <v>53</v>
      </c>
      <c r="Q407" s="45">
        <v>9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</row>
    <row r="408" spans="1:23" s="45" customFormat="1">
      <c r="A408" s="45">
        <v>6</v>
      </c>
      <c r="B408" s="45">
        <v>290</v>
      </c>
      <c r="C408" s="45" t="s">
        <v>637</v>
      </c>
      <c r="D408" s="45" t="s">
        <v>726</v>
      </c>
      <c r="E408" s="45">
        <v>565.64</v>
      </c>
      <c r="F408" s="45">
        <v>2327.0100000000002</v>
      </c>
      <c r="G408" s="45">
        <v>3885.07</v>
      </c>
      <c r="H408" s="45">
        <v>87.06</v>
      </c>
      <c r="I408" s="45">
        <v>17.16</v>
      </c>
      <c r="J408" s="45">
        <v>22.2</v>
      </c>
      <c r="K408" s="45">
        <v>23.71</v>
      </c>
      <c r="L408" s="45">
        <v>1272.3800000000001</v>
      </c>
      <c r="M408" s="45">
        <v>0.26</v>
      </c>
      <c r="N408" s="45">
        <v>28.09</v>
      </c>
      <c r="O408" s="34" t="s">
        <v>203</v>
      </c>
      <c r="P408" s="45">
        <v>53</v>
      </c>
      <c r="Q408" s="45">
        <v>9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</row>
    <row r="409" spans="1:23" s="45" customFormat="1">
      <c r="A409" s="45">
        <v>6</v>
      </c>
      <c r="B409" s="45">
        <v>292</v>
      </c>
      <c r="C409" s="45" t="s">
        <v>637</v>
      </c>
      <c r="D409" s="45" t="s">
        <v>727</v>
      </c>
      <c r="E409" s="45">
        <v>183.18</v>
      </c>
      <c r="F409" s="45">
        <v>2329.79</v>
      </c>
      <c r="G409" s="45">
        <v>3898.08</v>
      </c>
      <c r="H409" s="45">
        <v>90.92</v>
      </c>
      <c r="I409" s="45">
        <v>13.12</v>
      </c>
      <c r="J409" s="45">
        <v>10.09</v>
      </c>
      <c r="K409" s="45">
        <v>13.83</v>
      </c>
      <c r="L409" s="45">
        <v>423.87</v>
      </c>
      <c r="M409" s="45">
        <v>0.36799999999999999</v>
      </c>
      <c r="N409" s="45">
        <v>12.49</v>
      </c>
      <c r="O409" s="34" t="s">
        <v>203</v>
      </c>
      <c r="P409" s="45">
        <v>53</v>
      </c>
      <c r="Q409" s="45">
        <v>9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</row>
    <row r="410" spans="1:23" s="45" customFormat="1">
      <c r="A410" s="45">
        <v>6</v>
      </c>
      <c r="B410" s="45">
        <v>294</v>
      </c>
      <c r="C410" s="45" t="s">
        <v>637</v>
      </c>
      <c r="D410" s="45" t="s">
        <v>728</v>
      </c>
      <c r="E410" s="45">
        <v>1461.4</v>
      </c>
      <c r="F410" s="45">
        <v>2346.48</v>
      </c>
      <c r="G410" s="45">
        <v>3513.64</v>
      </c>
      <c r="H410" s="45">
        <v>87.35</v>
      </c>
      <c r="I410" s="45">
        <v>25.23</v>
      </c>
      <c r="J410" s="45">
        <v>21.19</v>
      </c>
      <c r="K410" s="45">
        <v>25.69</v>
      </c>
      <c r="L410" s="45">
        <v>3173.33</v>
      </c>
      <c r="M410" s="45">
        <v>0.19600000000000001</v>
      </c>
      <c r="N410" s="45">
        <v>26.32</v>
      </c>
      <c r="O410" s="34" t="s">
        <v>203</v>
      </c>
      <c r="P410" s="45">
        <v>53</v>
      </c>
      <c r="Q410" s="45">
        <v>9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</row>
    <row r="411" spans="1:23" s="45" customFormat="1">
      <c r="A411" s="45">
        <v>6</v>
      </c>
      <c r="B411" s="45">
        <v>296</v>
      </c>
      <c r="C411" s="45" t="s">
        <v>637</v>
      </c>
      <c r="D411" s="45" t="s">
        <v>729</v>
      </c>
      <c r="E411" s="45">
        <v>1030.6300000000001</v>
      </c>
      <c r="F411" s="45">
        <v>2266.84</v>
      </c>
      <c r="G411" s="45">
        <v>3621.9</v>
      </c>
      <c r="H411" s="45">
        <v>88.38</v>
      </c>
      <c r="I411" s="45">
        <v>17.16</v>
      </c>
      <c r="J411" s="45">
        <v>20.18</v>
      </c>
      <c r="K411" s="45">
        <v>21.74</v>
      </c>
      <c r="L411" s="45">
        <v>2134.6799999999998</v>
      </c>
      <c r="M411" s="45">
        <v>0.23100000000000001</v>
      </c>
      <c r="N411" s="45">
        <v>22.44</v>
      </c>
      <c r="O411" s="34" t="s">
        <v>203</v>
      </c>
      <c r="P411" s="45">
        <v>53</v>
      </c>
      <c r="Q411" s="45">
        <v>9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</row>
    <row r="412" spans="1:23" s="34" customFormat="1">
      <c r="A412" s="45">
        <v>6</v>
      </c>
      <c r="B412" s="34">
        <v>298</v>
      </c>
      <c r="C412" s="34" t="s">
        <v>637</v>
      </c>
      <c r="D412" s="34" t="s">
        <v>730</v>
      </c>
      <c r="E412" s="34">
        <v>22057.88</v>
      </c>
      <c r="F412" s="34">
        <v>2160.85</v>
      </c>
      <c r="G412" s="34">
        <v>3715.86</v>
      </c>
      <c r="H412" s="34">
        <v>74.569999999999993</v>
      </c>
      <c r="I412" s="34">
        <v>73.680000000000007</v>
      </c>
      <c r="J412" s="34">
        <v>58.54</v>
      </c>
      <c r="K412" s="34">
        <v>43.47</v>
      </c>
      <c r="L412" s="34">
        <v>31989.67</v>
      </c>
      <c r="M412" s="34">
        <v>0.11899999999999999</v>
      </c>
      <c r="N412" s="34">
        <v>81.73</v>
      </c>
      <c r="O412" s="34" t="s">
        <v>249</v>
      </c>
      <c r="P412" s="45">
        <v>53</v>
      </c>
      <c r="Q412" s="45">
        <v>9</v>
      </c>
      <c r="R412" s="34">
        <v>13</v>
      </c>
      <c r="S412" s="34">
        <v>20564.27</v>
      </c>
      <c r="T412" s="34">
        <v>2166.8200000000002</v>
      </c>
      <c r="U412" s="34">
        <v>3718.95</v>
      </c>
      <c r="V412" s="34">
        <v>74.48</v>
      </c>
      <c r="W412" s="34">
        <v>20791.98</v>
      </c>
    </row>
    <row r="413" spans="1:23" s="45" customFormat="1">
      <c r="A413" s="45">
        <v>6</v>
      </c>
      <c r="B413" s="45">
        <v>300</v>
      </c>
      <c r="C413" s="45" t="s">
        <v>637</v>
      </c>
      <c r="D413" s="45" t="s">
        <v>731</v>
      </c>
      <c r="E413" s="45">
        <v>70757.119999999995</v>
      </c>
      <c r="F413" s="45">
        <v>2473.9899999999998</v>
      </c>
      <c r="G413" s="45">
        <v>4197.46</v>
      </c>
      <c r="H413" s="45">
        <v>70.430000000000007</v>
      </c>
      <c r="I413" s="45">
        <v>112.04</v>
      </c>
      <c r="J413" s="45">
        <v>96.89</v>
      </c>
      <c r="K413" s="45">
        <v>55.33</v>
      </c>
      <c r="L413" s="45">
        <v>79980.28</v>
      </c>
      <c r="M413" s="45">
        <v>0.10299999999999999</v>
      </c>
      <c r="N413" s="45">
        <v>113.76</v>
      </c>
      <c r="O413" s="45" t="s">
        <v>249</v>
      </c>
      <c r="P413" s="45">
        <v>53</v>
      </c>
      <c r="Q413" s="45">
        <v>9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</row>
    <row r="414" spans="1:23" s="45" customFormat="1">
      <c r="A414" s="45">
        <v>6</v>
      </c>
      <c r="B414" s="45">
        <v>302</v>
      </c>
      <c r="C414" s="45" t="s">
        <v>637</v>
      </c>
      <c r="D414" s="45" t="s">
        <v>732</v>
      </c>
      <c r="E414" s="45">
        <v>1537.89</v>
      </c>
      <c r="F414" s="45">
        <v>2145.1799999999998</v>
      </c>
      <c r="G414" s="45">
        <v>3567.95</v>
      </c>
      <c r="H414" s="45">
        <v>96.04</v>
      </c>
      <c r="I414" s="45">
        <v>19.18</v>
      </c>
      <c r="J414" s="45">
        <v>17.16</v>
      </c>
      <c r="K414" s="45">
        <v>27.66</v>
      </c>
      <c r="L414" s="45">
        <v>3056.79</v>
      </c>
      <c r="M414" s="45">
        <v>0.21099999999999999</v>
      </c>
      <c r="N414" s="45">
        <v>24.3</v>
      </c>
      <c r="O414" s="34" t="s">
        <v>203</v>
      </c>
      <c r="P414" s="45">
        <v>53</v>
      </c>
      <c r="Q414" s="45">
        <v>9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</row>
    <row r="415" spans="1:23" s="45" customFormat="1">
      <c r="A415" s="45">
        <v>6</v>
      </c>
      <c r="B415" s="45">
        <v>304</v>
      </c>
      <c r="C415" s="45" t="s">
        <v>637</v>
      </c>
      <c r="D415" s="45" t="s">
        <v>733</v>
      </c>
      <c r="E415" s="45">
        <v>16206.24</v>
      </c>
      <c r="F415" s="45">
        <v>2237.96</v>
      </c>
      <c r="G415" s="45">
        <v>3603.7</v>
      </c>
      <c r="H415" s="45">
        <v>68.37</v>
      </c>
      <c r="I415" s="45">
        <v>51.48</v>
      </c>
      <c r="J415" s="45">
        <v>46.42</v>
      </c>
      <c r="K415" s="45">
        <v>59.28</v>
      </c>
      <c r="L415" s="45">
        <v>20208.400000000001</v>
      </c>
      <c r="M415" s="45">
        <v>0.153</v>
      </c>
      <c r="N415" s="45">
        <v>62.01</v>
      </c>
      <c r="O415" s="34" t="s">
        <v>203</v>
      </c>
      <c r="P415" s="45">
        <v>53</v>
      </c>
      <c r="Q415" s="45">
        <v>9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</row>
    <row r="416" spans="1:23" s="45" customFormat="1">
      <c r="A416" s="45">
        <v>6</v>
      </c>
      <c r="B416" s="45">
        <v>306</v>
      </c>
      <c r="C416" s="45" t="s">
        <v>637</v>
      </c>
      <c r="D416" s="45" t="s">
        <v>734</v>
      </c>
      <c r="E416" s="45">
        <v>591.80999999999995</v>
      </c>
      <c r="F416" s="45">
        <v>2219.62</v>
      </c>
      <c r="G416" s="45">
        <v>3673.32</v>
      </c>
      <c r="H416" s="45">
        <v>100.31</v>
      </c>
      <c r="I416" s="45">
        <v>11.1</v>
      </c>
      <c r="J416" s="45">
        <v>17.16</v>
      </c>
      <c r="K416" s="45">
        <v>17.78</v>
      </c>
      <c r="L416" s="45">
        <v>1122.0899999999999</v>
      </c>
      <c r="M416" s="45">
        <v>0.30399999999999999</v>
      </c>
      <c r="N416" s="45">
        <v>18.149999999999999</v>
      </c>
      <c r="O416" s="34" t="s">
        <v>203</v>
      </c>
      <c r="P416" s="45">
        <v>53</v>
      </c>
      <c r="Q416" s="45">
        <v>9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</row>
    <row r="417" spans="1:23" s="45" customFormat="1">
      <c r="A417" s="45">
        <v>6</v>
      </c>
      <c r="B417" s="45">
        <v>308</v>
      </c>
      <c r="C417" s="45" t="s">
        <v>637</v>
      </c>
      <c r="D417" s="45" t="s">
        <v>735</v>
      </c>
      <c r="E417" s="45">
        <v>698.49</v>
      </c>
      <c r="F417" s="45">
        <v>2371.02</v>
      </c>
      <c r="G417" s="45">
        <v>3899.91</v>
      </c>
      <c r="H417" s="45">
        <v>92.56</v>
      </c>
      <c r="I417" s="45">
        <v>16.149999999999999</v>
      </c>
      <c r="J417" s="45">
        <v>20.18</v>
      </c>
      <c r="K417" s="45">
        <v>21.74</v>
      </c>
      <c r="L417" s="45">
        <v>1454.2</v>
      </c>
      <c r="M417" s="45">
        <v>0.26200000000000001</v>
      </c>
      <c r="N417" s="45">
        <v>25.13</v>
      </c>
      <c r="O417" s="34" t="s">
        <v>203</v>
      </c>
      <c r="P417" s="45">
        <v>53</v>
      </c>
      <c r="Q417" s="45">
        <v>9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</row>
    <row r="418" spans="1:23" s="45" customFormat="1">
      <c r="A418" s="45">
        <v>6</v>
      </c>
      <c r="B418" s="45">
        <v>310</v>
      </c>
      <c r="C418" s="45" t="s">
        <v>637</v>
      </c>
      <c r="D418" s="45" t="s">
        <v>736</v>
      </c>
      <c r="E418" s="45">
        <v>35146.06</v>
      </c>
      <c r="F418" s="45">
        <v>2503.0700000000002</v>
      </c>
      <c r="G418" s="45">
        <v>4256.97</v>
      </c>
      <c r="H418" s="45">
        <v>70.48</v>
      </c>
      <c r="I418" s="45">
        <v>73.680000000000007</v>
      </c>
      <c r="J418" s="45">
        <v>55.51</v>
      </c>
      <c r="K418" s="45">
        <v>61.26</v>
      </c>
      <c r="L418" s="45">
        <v>45648.09</v>
      </c>
      <c r="M418" s="45">
        <v>0.114</v>
      </c>
      <c r="N418" s="45">
        <v>78.42</v>
      </c>
      <c r="O418" s="34" t="s">
        <v>203</v>
      </c>
      <c r="P418" s="45">
        <v>53</v>
      </c>
      <c r="Q418" s="45">
        <v>9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</row>
    <row r="419" spans="1:23" s="34" customFormat="1">
      <c r="A419" s="45">
        <v>6</v>
      </c>
      <c r="B419" s="34">
        <v>312</v>
      </c>
      <c r="C419" s="34" t="s">
        <v>637</v>
      </c>
      <c r="D419" s="34" t="s">
        <v>737</v>
      </c>
      <c r="E419" s="34">
        <v>38465.410000000003</v>
      </c>
      <c r="F419" s="34">
        <v>2262.5500000000002</v>
      </c>
      <c r="G419" s="34">
        <v>3527.53</v>
      </c>
      <c r="H419" s="34">
        <v>73.59</v>
      </c>
      <c r="I419" s="34">
        <v>96.9</v>
      </c>
      <c r="J419" s="34">
        <v>52.48</v>
      </c>
      <c r="K419" s="34">
        <v>63.23</v>
      </c>
      <c r="L419" s="34">
        <v>48781.98</v>
      </c>
      <c r="M419" s="34">
        <v>0.113</v>
      </c>
      <c r="N419" s="34">
        <v>105.87</v>
      </c>
      <c r="O419" s="34" t="s">
        <v>249</v>
      </c>
      <c r="P419" s="45">
        <v>53</v>
      </c>
      <c r="Q419" s="45">
        <v>9</v>
      </c>
      <c r="R419" s="34">
        <v>14</v>
      </c>
      <c r="S419" s="34">
        <v>3548.83</v>
      </c>
      <c r="T419" s="34">
        <v>2260.89</v>
      </c>
      <c r="U419" s="34">
        <v>3503.07</v>
      </c>
      <c r="V419" s="34">
        <v>59.58</v>
      </c>
      <c r="W419" s="34">
        <v>5105.79</v>
      </c>
    </row>
    <row r="420" spans="1:23" s="45" customFormat="1">
      <c r="A420" s="45">
        <v>6</v>
      </c>
      <c r="B420" s="45">
        <v>314</v>
      </c>
      <c r="C420" s="45" t="s">
        <v>637</v>
      </c>
      <c r="D420" s="45" t="s">
        <v>738</v>
      </c>
      <c r="E420" s="45">
        <v>1016.54</v>
      </c>
      <c r="F420" s="45">
        <v>2210.66</v>
      </c>
      <c r="G420" s="45">
        <v>3549.99</v>
      </c>
      <c r="H420" s="45">
        <v>94.1</v>
      </c>
      <c r="I420" s="45">
        <v>17.16</v>
      </c>
      <c r="J420" s="45">
        <v>16.149999999999999</v>
      </c>
      <c r="K420" s="45">
        <v>21.74</v>
      </c>
      <c r="L420" s="45">
        <v>1886.4</v>
      </c>
      <c r="M420" s="45">
        <v>0.25900000000000001</v>
      </c>
      <c r="N420" s="45">
        <v>17.32</v>
      </c>
      <c r="O420" s="34" t="s">
        <v>203</v>
      </c>
      <c r="P420" s="45">
        <v>53</v>
      </c>
      <c r="Q420" s="45">
        <v>9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</row>
    <row r="421" spans="1:23" s="45" customFormat="1">
      <c r="A421" s="45">
        <v>6</v>
      </c>
      <c r="B421" s="45">
        <v>316</v>
      </c>
      <c r="C421" s="45" t="s">
        <v>637</v>
      </c>
      <c r="D421" s="45" t="s">
        <v>739</v>
      </c>
      <c r="E421" s="45">
        <v>384.47</v>
      </c>
      <c r="F421" s="45">
        <v>2098.09</v>
      </c>
      <c r="G421" s="45">
        <v>3581</v>
      </c>
      <c r="H421" s="45">
        <v>92.37</v>
      </c>
      <c r="I421" s="45">
        <v>16.149999999999999</v>
      </c>
      <c r="J421" s="45">
        <v>12.11</v>
      </c>
      <c r="K421" s="45">
        <v>21.74</v>
      </c>
      <c r="L421" s="45">
        <v>819.26</v>
      </c>
      <c r="M421" s="45">
        <v>0.312</v>
      </c>
      <c r="N421" s="45">
        <v>16.440000000000001</v>
      </c>
      <c r="O421" s="34" t="s">
        <v>203</v>
      </c>
      <c r="P421" s="45">
        <v>53</v>
      </c>
      <c r="Q421" s="45">
        <v>9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</row>
    <row r="422" spans="1:23" s="45" customFormat="1">
      <c r="A422" s="45">
        <v>6</v>
      </c>
      <c r="B422" s="45">
        <v>318</v>
      </c>
      <c r="C422" s="45" t="s">
        <v>637</v>
      </c>
      <c r="D422" s="45" t="s">
        <v>740</v>
      </c>
      <c r="E422" s="45">
        <v>70851.73</v>
      </c>
      <c r="F422" s="45">
        <v>2291.27</v>
      </c>
      <c r="G422" s="45">
        <v>3927.48</v>
      </c>
      <c r="H422" s="45">
        <v>72.64</v>
      </c>
      <c r="I422" s="45">
        <v>110.02</v>
      </c>
      <c r="J422" s="45">
        <v>98.91</v>
      </c>
      <c r="K422" s="45">
        <v>63.23</v>
      </c>
      <c r="L422" s="45">
        <v>83915.37</v>
      </c>
      <c r="M422" s="45">
        <v>9.8699999999999996E-2</v>
      </c>
      <c r="N422" s="45">
        <v>137.76</v>
      </c>
      <c r="O422" s="34" t="s">
        <v>203</v>
      </c>
      <c r="P422" s="45">
        <v>53</v>
      </c>
      <c r="Q422" s="45">
        <v>9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</row>
    <row r="423" spans="1:23" s="45" customFormat="1">
      <c r="A423" s="45">
        <v>6</v>
      </c>
      <c r="B423" s="45">
        <v>320</v>
      </c>
      <c r="C423" s="45" t="s">
        <v>637</v>
      </c>
      <c r="D423" s="45" t="s">
        <v>741</v>
      </c>
      <c r="E423" s="45">
        <v>444.86</v>
      </c>
      <c r="F423" s="45">
        <v>2350.7399999999998</v>
      </c>
      <c r="G423" s="45">
        <v>3949.12</v>
      </c>
      <c r="H423" s="45">
        <v>95.38</v>
      </c>
      <c r="I423" s="45">
        <v>10.09</v>
      </c>
      <c r="J423" s="45">
        <v>12.11</v>
      </c>
      <c r="K423" s="45">
        <v>23.71</v>
      </c>
      <c r="L423" s="45">
        <v>927.89</v>
      </c>
      <c r="M423" s="45">
        <v>0.30399999999999999</v>
      </c>
      <c r="N423" s="45">
        <v>21.56</v>
      </c>
      <c r="O423" s="45" t="s">
        <v>249</v>
      </c>
      <c r="P423" s="45">
        <v>53</v>
      </c>
      <c r="Q423" s="45">
        <v>9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</row>
    <row r="424" spans="1:23" s="45" customFormat="1">
      <c r="A424" s="45">
        <v>6</v>
      </c>
      <c r="B424" s="45">
        <v>322</v>
      </c>
      <c r="C424" s="45" t="s">
        <v>637</v>
      </c>
      <c r="D424" s="45" t="s">
        <v>742</v>
      </c>
      <c r="E424" s="45">
        <v>82.53</v>
      </c>
      <c r="F424" s="45">
        <v>2469.25</v>
      </c>
      <c r="G424" s="45">
        <v>4081.28</v>
      </c>
      <c r="H424" s="45">
        <v>99.81</v>
      </c>
      <c r="I424" s="45">
        <v>7.07</v>
      </c>
      <c r="J424" s="45">
        <v>8.07</v>
      </c>
      <c r="K424" s="45">
        <v>11.86</v>
      </c>
      <c r="L424" s="45">
        <v>194.99</v>
      </c>
      <c r="M424" s="45">
        <v>0.47</v>
      </c>
      <c r="N424" s="45">
        <v>11.5</v>
      </c>
      <c r="O424" s="34" t="s">
        <v>203</v>
      </c>
      <c r="P424" s="45">
        <v>53</v>
      </c>
      <c r="Q424" s="45">
        <v>9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</row>
    <row r="425" spans="1:23" s="45" customFormat="1">
      <c r="A425" s="45">
        <v>6</v>
      </c>
      <c r="B425" s="45">
        <v>324</v>
      </c>
      <c r="C425" s="45" t="s">
        <v>637</v>
      </c>
      <c r="D425" s="45" t="s">
        <v>743</v>
      </c>
      <c r="E425" s="45">
        <v>84.54</v>
      </c>
      <c r="F425" s="45">
        <v>2474.92</v>
      </c>
      <c r="G425" s="45">
        <v>4100.7700000000004</v>
      </c>
      <c r="H425" s="45">
        <v>100.49</v>
      </c>
      <c r="I425" s="45">
        <v>5.05</v>
      </c>
      <c r="J425" s="45">
        <v>6.06</v>
      </c>
      <c r="K425" s="45">
        <v>15.81</v>
      </c>
      <c r="L425" s="45">
        <v>196.88</v>
      </c>
      <c r="M425" s="45">
        <v>0.47299999999999998</v>
      </c>
      <c r="N425" s="45">
        <v>14.41</v>
      </c>
      <c r="O425" s="34" t="s">
        <v>203</v>
      </c>
      <c r="P425" s="45">
        <v>53</v>
      </c>
      <c r="Q425" s="45">
        <v>9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</row>
    <row r="426" spans="1:23" s="45" customFormat="1">
      <c r="A426" s="45">
        <v>6</v>
      </c>
      <c r="B426" s="45">
        <v>326</v>
      </c>
      <c r="C426" s="45" t="s">
        <v>637</v>
      </c>
      <c r="D426" s="45" t="s">
        <v>744</v>
      </c>
      <c r="E426" s="45">
        <v>225.45</v>
      </c>
      <c r="F426" s="45">
        <v>2361.8200000000002</v>
      </c>
      <c r="G426" s="45">
        <v>4010.65</v>
      </c>
      <c r="H426" s="45">
        <v>101.22</v>
      </c>
      <c r="I426" s="45">
        <v>12.11</v>
      </c>
      <c r="J426" s="45">
        <v>8.07</v>
      </c>
      <c r="K426" s="45">
        <v>15.81</v>
      </c>
      <c r="L426" s="45">
        <v>501.71</v>
      </c>
      <c r="M426" s="45">
        <v>0.35699999999999998</v>
      </c>
      <c r="N426" s="45">
        <v>14.69</v>
      </c>
      <c r="O426" s="34" t="s">
        <v>203</v>
      </c>
      <c r="P426" s="45">
        <v>53</v>
      </c>
      <c r="Q426" s="45">
        <v>9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</row>
    <row r="427" spans="1:23" s="45" customFormat="1">
      <c r="A427" s="45">
        <v>6</v>
      </c>
      <c r="B427" s="45">
        <v>328</v>
      </c>
      <c r="C427" s="45" t="s">
        <v>637</v>
      </c>
      <c r="D427" s="45" t="s">
        <v>745</v>
      </c>
      <c r="E427" s="45">
        <v>251.62</v>
      </c>
      <c r="F427" s="45">
        <v>2386.4</v>
      </c>
      <c r="G427" s="45">
        <v>4028.55</v>
      </c>
      <c r="H427" s="45">
        <v>99.7</v>
      </c>
      <c r="I427" s="45">
        <v>8.08</v>
      </c>
      <c r="J427" s="45">
        <v>12.11</v>
      </c>
      <c r="K427" s="45">
        <v>15.81</v>
      </c>
      <c r="L427" s="45">
        <v>561.98</v>
      </c>
      <c r="M427" s="45">
        <v>0.34300000000000003</v>
      </c>
      <c r="N427" s="45">
        <v>11.68</v>
      </c>
      <c r="O427" s="34" t="s">
        <v>203</v>
      </c>
      <c r="P427" s="45">
        <v>53</v>
      </c>
      <c r="Q427" s="45">
        <v>9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</row>
    <row r="428" spans="1:23" s="45" customFormat="1">
      <c r="A428" s="45">
        <v>6</v>
      </c>
      <c r="B428" s="45">
        <v>330</v>
      </c>
      <c r="C428" s="45" t="s">
        <v>637</v>
      </c>
      <c r="D428" s="45" t="s">
        <v>746</v>
      </c>
      <c r="E428" s="45">
        <v>88.57</v>
      </c>
      <c r="F428" s="45">
        <v>2237.21</v>
      </c>
      <c r="G428" s="45">
        <v>3683.6</v>
      </c>
      <c r="H428" s="45">
        <v>96.96</v>
      </c>
      <c r="I428" s="45">
        <v>8.08</v>
      </c>
      <c r="J428" s="45">
        <v>6.06</v>
      </c>
      <c r="K428" s="45">
        <v>13.83</v>
      </c>
      <c r="L428" s="45">
        <v>210.06</v>
      </c>
      <c r="M428" s="45">
        <v>0.45700000000000002</v>
      </c>
      <c r="N428" s="45">
        <v>8.34</v>
      </c>
      <c r="O428" s="34" t="s">
        <v>203</v>
      </c>
      <c r="P428" s="45">
        <v>53</v>
      </c>
      <c r="Q428" s="45">
        <v>9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</row>
    <row r="429" spans="1:23" s="45" customFormat="1">
      <c r="A429" s="45">
        <v>6</v>
      </c>
      <c r="B429" s="45">
        <v>332</v>
      </c>
      <c r="C429" s="45" t="s">
        <v>637</v>
      </c>
      <c r="D429" s="45" t="s">
        <v>747</v>
      </c>
      <c r="E429" s="45">
        <v>499.21</v>
      </c>
      <c r="F429" s="45">
        <v>2480.3200000000002</v>
      </c>
      <c r="G429" s="45">
        <v>4113.83</v>
      </c>
      <c r="H429" s="45">
        <v>96.98</v>
      </c>
      <c r="I429" s="45">
        <v>13.12</v>
      </c>
      <c r="J429" s="45">
        <v>15.14</v>
      </c>
      <c r="K429" s="45">
        <v>21.74</v>
      </c>
      <c r="L429" s="45">
        <v>1131.69</v>
      </c>
      <c r="M429" s="45">
        <v>0.26900000000000002</v>
      </c>
      <c r="N429" s="45">
        <v>17.809999999999999</v>
      </c>
      <c r="O429" s="34" t="s">
        <v>203</v>
      </c>
      <c r="P429" s="45">
        <v>53</v>
      </c>
      <c r="Q429" s="45">
        <v>9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</row>
    <row r="430" spans="1:23" s="45" customFormat="1">
      <c r="A430" s="45">
        <v>6</v>
      </c>
      <c r="B430" s="45">
        <v>334</v>
      </c>
      <c r="C430" s="45" t="s">
        <v>637</v>
      </c>
      <c r="D430" s="45" t="s">
        <v>748</v>
      </c>
      <c r="E430" s="45">
        <v>766.93</v>
      </c>
      <c r="F430" s="45">
        <v>2275.17</v>
      </c>
      <c r="G430" s="45">
        <v>3636.41</v>
      </c>
      <c r="H430" s="45">
        <v>102.81</v>
      </c>
      <c r="I430" s="45">
        <v>13.12</v>
      </c>
      <c r="J430" s="45">
        <v>21.19</v>
      </c>
      <c r="K430" s="45">
        <v>19.760000000000002</v>
      </c>
      <c r="L430" s="45">
        <v>1586.6</v>
      </c>
      <c r="M430" s="45">
        <v>0.255</v>
      </c>
      <c r="N430" s="45">
        <v>20.68</v>
      </c>
      <c r="O430" s="34" t="s">
        <v>203</v>
      </c>
      <c r="P430" s="45">
        <v>53</v>
      </c>
      <c r="Q430" s="45">
        <v>9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</row>
    <row r="431" spans="1:23" s="45" customFormat="1">
      <c r="A431" s="45">
        <v>6</v>
      </c>
      <c r="B431" s="45">
        <v>336</v>
      </c>
      <c r="C431" s="45" t="s">
        <v>637</v>
      </c>
      <c r="D431" s="45" t="s">
        <v>749</v>
      </c>
      <c r="E431" s="45">
        <v>72.47</v>
      </c>
      <c r="F431" s="45">
        <v>2196.12</v>
      </c>
      <c r="G431" s="45">
        <v>3661.82</v>
      </c>
      <c r="H431" s="45">
        <v>100.94</v>
      </c>
      <c r="I431" s="45">
        <v>4.04</v>
      </c>
      <c r="J431" s="45">
        <v>6.06</v>
      </c>
      <c r="K431" s="45">
        <v>11.86</v>
      </c>
      <c r="L431" s="45">
        <v>159.22999999999999</v>
      </c>
      <c r="M431" s="45">
        <v>0.52800000000000002</v>
      </c>
      <c r="N431" s="45">
        <v>7.79</v>
      </c>
      <c r="O431" s="34" t="s">
        <v>203</v>
      </c>
      <c r="P431" s="45">
        <v>53</v>
      </c>
      <c r="Q431" s="45">
        <v>9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</row>
    <row r="432" spans="1:23" s="45" customFormat="1">
      <c r="A432" s="45">
        <v>6</v>
      </c>
      <c r="B432" s="45">
        <v>338</v>
      </c>
      <c r="C432" s="45" t="s">
        <v>637</v>
      </c>
      <c r="D432" s="45" t="s">
        <v>750</v>
      </c>
      <c r="E432" s="45">
        <v>1095.04</v>
      </c>
      <c r="F432" s="45">
        <v>2232.71</v>
      </c>
      <c r="G432" s="45">
        <v>3693.02</v>
      </c>
      <c r="H432" s="45">
        <v>97.95</v>
      </c>
      <c r="I432" s="45">
        <v>16.149999999999999</v>
      </c>
      <c r="J432" s="45">
        <v>17.16</v>
      </c>
      <c r="K432" s="45">
        <v>25.69</v>
      </c>
      <c r="L432" s="45">
        <v>2000.99</v>
      </c>
      <c r="M432" s="45">
        <v>0.25700000000000001</v>
      </c>
      <c r="N432" s="45">
        <v>22.43</v>
      </c>
      <c r="O432" s="34" t="s">
        <v>203</v>
      </c>
      <c r="P432" s="45">
        <v>53</v>
      </c>
      <c r="Q432" s="45">
        <v>9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</row>
    <row r="433" spans="1:23" s="45" customFormat="1">
      <c r="A433" s="45">
        <v>6</v>
      </c>
      <c r="B433" s="45">
        <v>340</v>
      </c>
      <c r="C433" s="45" t="s">
        <v>637</v>
      </c>
      <c r="D433" s="45" t="s">
        <v>751</v>
      </c>
      <c r="E433" s="45">
        <v>15109.18</v>
      </c>
      <c r="F433" s="45">
        <v>2185.7600000000002</v>
      </c>
      <c r="G433" s="45">
        <v>3686.67</v>
      </c>
      <c r="H433" s="45">
        <v>83.12</v>
      </c>
      <c r="I433" s="45">
        <v>93.87</v>
      </c>
      <c r="J433" s="45">
        <v>88.81</v>
      </c>
      <c r="K433" s="45">
        <v>51.38</v>
      </c>
      <c r="L433" s="45">
        <v>23687.919999999998</v>
      </c>
      <c r="M433" s="45">
        <v>0.125</v>
      </c>
      <c r="N433" s="45">
        <v>125.73</v>
      </c>
      <c r="O433" s="34" t="s">
        <v>203</v>
      </c>
      <c r="P433" s="45">
        <v>53</v>
      </c>
      <c r="Q433" s="45">
        <v>9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</row>
    <row r="434" spans="1:23" s="45" customFormat="1">
      <c r="A434" s="45">
        <v>6</v>
      </c>
      <c r="B434" s="45">
        <v>342</v>
      </c>
      <c r="C434" s="45" t="s">
        <v>637</v>
      </c>
      <c r="D434" s="45" t="s">
        <v>752</v>
      </c>
      <c r="E434" s="45">
        <v>322.07</v>
      </c>
      <c r="F434" s="45">
        <v>2371.86</v>
      </c>
      <c r="G434" s="45">
        <v>3911.76</v>
      </c>
      <c r="H434" s="45">
        <v>94.64</v>
      </c>
      <c r="I434" s="45">
        <v>13.12</v>
      </c>
      <c r="J434" s="45">
        <v>11.1</v>
      </c>
      <c r="K434" s="45">
        <v>17.78</v>
      </c>
      <c r="L434" s="45">
        <v>702.14</v>
      </c>
      <c r="M434" s="45">
        <v>0.32400000000000001</v>
      </c>
      <c r="N434" s="45">
        <v>15.68</v>
      </c>
      <c r="O434" s="34" t="s">
        <v>203</v>
      </c>
      <c r="P434" s="45">
        <v>53</v>
      </c>
      <c r="Q434" s="45">
        <v>9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</row>
    <row r="435" spans="1:23" s="45" customFormat="1">
      <c r="A435" s="45">
        <v>6</v>
      </c>
      <c r="B435" s="45">
        <v>344</v>
      </c>
      <c r="C435" s="45" t="s">
        <v>637</v>
      </c>
      <c r="D435" s="45" t="s">
        <v>753</v>
      </c>
      <c r="E435" s="45">
        <v>1157.44</v>
      </c>
      <c r="F435" s="45">
        <v>2481.06</v>
      </c>
      <c r="G435" s="45">
        <v>4100</v>
      </c>
      <c r="H435" s="45">
        <v>97.33</v>
      </c>
      <c r="I435" s="45">
        <v>23.22</v>
      </c>
      <c r="J435" s="45">
        <v>26.24</v>
      </c>
      <c r="K435" s="45">
        <v>27.66</v>
      </c>
      <c r="L435" s="45">
        <v>2413.13</v>
      </c>
      <c r="M435" s="45">
        <v>0.221</v>
      </c>
      <c r="N435" s="45">
        <v>31.69</v>
      </c>
      <c r="O435" s="34" t="s">
        <v>203</v>
      </c>
      <c r="P435" s="45">
        <v>53</v>
      </c>
      <c r="Q435" s="45">
        <v>9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</row>
    <row r="436" spans="1:23" s="45" customFormat="1">
      <c r="A436" s="45">
        <v>6</v>
      </c>
      <c r="B436" s="45">
        <v>346</v>
      </c>
      <c r="C436" s="45" t="s">
        <v>637</v>
      </c>
      <c r="D436" s="45" t="s">
        <v>754</v>
      </c>
      <c r="E436" s="45">
        <v>495.19</v>
      </c>
      <c r="F436" s="45">
        <v>2290.56</v>
      </c>
      <c r="G436" s="45">
        <v>3633.97</v>
      </c>
      <c r="H436" s="45">
        <v>104.36</v>
      </c>
      <c r="I436" s="45">
        <v>10.09</v>
      </c>
      <c r="J436" s="45">
        <v>14.13</v>
      </c>
      <c r="K436" s="45">
        <v>17.78</v>
      </c>
      <c r="L436" s="45">
        <v>1008.25</v>
      </c>
      <c r="M436" s="45">
        <v>0.3</v>
      </c>
      <c r="N436" s="45">
        <v>14.57</v>
      </c>
      <c r="O436" s="34" t="s">
        <v>203</v>
      </c>
      <c r="P436" s="45">
        <v>53</v>
      </c>
      <c r="Q436" s="45">
        <v>9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</row>
    <row r="437" spans="1:23" s="45" customFormat="1">
      <c r="A437" s="45">
        <v>6</v>
      </c>
      <c r="B437" s="45">
        <v>348</v>
      </c>
      <c r="C437" s="45" t="s">
        <v>637</v>
      </c>
      <c r="D437" s="45" t="s">
        <v>755</v>
      </c>
      <c r="E437" s="45">
        <v>90.58</v>
      </c>
      <c r="F437" s="45">
        <v>2236.98</v>
      </c>
      <c r="G437" s="45">
        <v>3698.69</v>
      </c>
      <c r="H437" s="45">
        <v>104.64</v>
      </c>
      <c r="I437" s="45">
        <v>6.06</v>
      </c>
      <c r="J437" s="45">
        <v>11.1</v>
      </c>
      <c r="K437" s="45">
        <v>11.86</v>
      </c>
      <c r="L437" s="45">
        <v>237.66</v>
      </c>
      <c r="M437" s="45">
        <v>0.41</v>
      </c>
      <c r="N437" s="45">
        <v>12.86</v>
      </c>
      <c r="O437" s="34" t="s">
        <v>203</v>
      </c>
      <c r="P437" s="45">
        <v>53</v>
      </c>
      <c r="Q437" s="45">
        <v>9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</row>
    <row r="438" spans="1:23" s="45" customFormat="1">
      <c r="A438" s="45">
        <v>6</v>
      </c>
      <c r="B438" s="45">
        <v>350</v>
      </c>
      <c r="C438" s="45" t="s">
        <v>637</v>
      </c>
      <c r="D438" s="45" t="s">
        <v>756</v>
      </c>
      <c r="E438" s="45">
        <v>527.39</v>
      </c>
      <c r="F438" s="45">
        <v>2489.4</v>
      </c>
      <c r="G438" s="45">
        <v>4126.62</v>
      </c>
      <c r="H438" s="45">
        <v>100.47</v>
      </c>
      <c r="I438" s="45">
        <v>17.16</v>
      </c>
      <c r="J438" s="45">
        <v>11.1</v>
      </c>
      <c r="K438" s="45">
        <v>17.78</v>
      </c>
      <c r="L438" s="45">
        <v>1169.75</v>
      </c>
      <c r="M438" s="45">
        <v>0.27</v>
      </c>
      <c r="N438" s="45">
        <v>17.73</v>
      </c>
      <c r="O438" s="34" t="s">
        <v>203</v>
      </c>
      <c r="P438" s="45">
        <v>53</v>
      </c>
      <c r="Q438" s="45">
        <v>9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</row>
    <row r="439" spans="1:23" s="45" customFormat="1">
      <c r="A439" s="45">
        <v>6</v>
      </c>
      <c r="B439" s="45">
        <v>352</v>
      </c>
      <c r="C439" s="45" t="s">
        <v>637</v>
      </c>
      <c r="D439" s="45" t="s">
        <v>757</v>
      </c>
      <c r="E439" s="45">
        <v>668.3</v>
      </c>
      <c r="F439" s="45">
        <v>2366.17</v>
      </c>
      <c r="G439" s="45">
        <v>3936.16</v>
      </c>
      <c r="H439" s="45">
        <v>101.62</v>
      </c>
      <c r="I439" s="45">
        <v>17.16</v>
      </c>
      <c r="J439" s="45">
        <v>17.16</v>
      </c>
      <c r="K439" s="45">
        <v>25.69</v>
      </c>
      <c r="L439" s="45">
        <v>1502.22</v>
      </c>
      <c r="M439" s="45">
        <v>0.246</v>
      </c>
      <c r="N439" s="45">
        <v>19.45</v>
      </c>
      <c r="O439" s="34" t="s">
        <v>203</v>
      </c>
      <c r="P439" s="45">
        <v>53</v>
      </c>
      <c r="Q439" s="45">
        <v>9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</row>
    <row r="440" spans="1:23" s="45" customFormat="1">
      <c r="A440" s="45">
        <v>6</v>
      </c>
      <c r="B440" s="45">
        <v>354</v>
      </c>
      <c r="C440" s="45" t="s">
        <v>637</v>
      </c>
      <c r="D440" s="45" t="s">
        <v>758</v>
      </c>
      <c r="E440" s="45">
        <v>189325.77</v>
      </c>
      <c r="F440" s="45">
        <v>2444.11</v>
      </c>
      <c r="G440" s="45">
        <v>4062.04</v>
      </c>
      <c r="H440" s="45">
        <v>68</v>
      </c>
      <c r="I440" s="45">
        <v>160.49</v>
      </c>
      <c r="J440" s="45">
        <v>179.64</v>
      </c>
      <c r="K440" s="45">
        <v>77.06</v>
      </c>
      <c r="L440" s="45">
        <v>235340.05</v>
      </c>
      <c r="M440" s="45">
        <v>6.7799999999999999E-2</v>
      </c>
      <c r="N440" s="45">
        <v>183.63</v>
      </c>
      <c r="O440" s="45" t="s">
        <v>249</v>
      </c>
      <c r="P440" s="45">
        <v>53</v>
      </c>
      <c r="Q440" s="45">
        <v>9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</row>
    <row r="441" spans="1:23" s="46" customFormat="1" ht="17" thickBot="1">
      <c r="A441" s="46">
        <v>6</v>
      </c>
      <c r="B441" s="46">
        <v>356</v>
      </c>
      <c r="C441" s="46" t="s">
        <v>637</v>
      </c>
      <c r="D441" s="46" t="s">
        <v>759</v>
      </c>
      <c r="E441" s="46">
        <v>114359.58</v>
      </c>
      <c r="F441" s="46">
        <v>2314.38</v>
      </c>
      <c r="G441" s="46">
        <v>3786.97</v>
      </c>
      <c r="H441" s="46">
        <v>80.989999999999995</v>
      </c>
      <c r="I441" s="46">
        <v>108</v>
      </c>
      <c r="J441" s="46">
        <v>177.63</v>
      </c>
      <c r="K441" s="46">
        <v>71.14</v>
      </c>
      <c r="L441" s="46">
        <v>171699.66</v>
      </c>
      <c r="M441" s="46">
        <v>6.6400000000000001E-2</v>
      </c>
      <c r="N441" s="46">
        <v>184.21</v>
      </c>
      <c r="O441" s="46" t="s">
        <v>249</v>
      </c>
      <c r="P441" s="46">
        <v>53</v>
      </c>
      <c r="Q441" s="46">
        <v>9</v>
      </c>
      <c r="R441" s="46">
        <v>0</v>
      </c>
      <c r="S441" s="46">
        <v>0</v>
      </c>
      <c r="T441" s="46">
        <v>0</v>
      </c>
      <c r="U441" s="46">
        <v>0</v>
      </c>
      <c r="V441" s="46">
        <v>0</v>
      </c>
      <c r="W441" s="46">
        <v>0</v>
      </c>
    </row>
    <row r="442" spans="1:23" s="45" customFormat="1">
      <c r="A442" s="45">
        <v>4</v>
      </c>
      <c r="B442" s="45">
        <v>8</v>
      </c>
      <c r="C442" s="45" t="s">
        <v>637</v>
      </c>
      <c r="D442" s="45" t="s">
        <v>262</v>
      </c>
      <c r="E442" s="45">
        <v>213.37</v>
      </c>
      <c r="F442" s="45">
        <v>1993.3</v>
      </c>
      <c r="G442" s="45">
        <v>3107.58</v>
      </c>
      <c r="H442" s="45">
        <v>15.86</v>
      </c>
      <c r="I442" s="45">
        <v>8.08</v>
      </c>
      <c r="J442" s="45">
        <v>16.149999999999999</v>
      </c>
      <c r="K442" s="45">
        <v>9.8800000000000008</v>
      </c>
      <c r="L442" s="45">
        <v>365.92</v>
      </c>
      <c r="M442" s="45">
        <v>0.47199999999999998</v>
      </c>
      <c r="N442" s="45">
        <v>15.56</v>
      </c>
      <c r="O442" s="34" t="s">
        <v>256</v>
      </c>
      <c r="P442" s="45">
        <v>53</v>
      </c>
      <c r="Q442" s="45">
        <v>9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</row>
    <row r="443" spans="1:23" s="45" customFormat="1">
      <c r="A443" s="45">
        <v>4</v>
      </c>
      <c r="B443" s="45">
        <v>34</v>
      </c>
      <c r="C443" s="45" t="s">
        <v>637</v>
      </c>
      <c r="D443" s="45" t="s">
        <v>441</v>
      </c>
      <c r="E443" s="45">
        <v>106.69</v>
      </c>
      <c r="F443" s="45">
        <v>1912.1</v>
      </c>
      <c r="G443" s="45">
        <v>2457.36</v>
      </c>
      <c r="H443" s="45">
        <v>42.65</v>
      </c>
      <c r="I443" s="45">
        <v>4.04</v>
      </c>
      <c r="J443" s="45">
        <v>8.07</v>
      </c>
      <c r="K443" s="45">
        <v>7.9</v>
      </c>
      <c r="L443" s="45">
        <v>163.84</v>
      </c>
      <c r="M443" s="45">
        <v>0.66400000000000003</v>
      </c>
      <c r="N443" s="45">
        <v>7.4</v>
      </c>
      <c r="O443" s="45" t="s">
        <v>203</v>
      </c>
      <c r="P443" s="45">
        <v>53</v>
      </c>
      <c r="Q443" s="45">
        <v>9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</row>
    <row r="444" spans="1:23" s="45" customFormat="1">
      <c r="A444" s="45">
        <v>4</v>
      </c>
      <c r="B444" s="45">
        <v>40</v>
      </c>
      <c r="C444" s="45" t="s">
        <v>637</v>
      </c>
      <c r="D444" s="45" t="s">
        <v>475</v>
      </c>
      <c r="E444" s="45">
        <v>76.489999999999995</v>
      </c>
      <c r="F444" s="45">
        <v>1891.83</v>
      </c>
      <c r="G444" s="45">
        <v>2456.11</v>
      </c>
      <c r="H444" s="45">
        <v>42.85</v>
      </c>
      <c r="I444" s="45">
        <v>4.04</v>
      </c>
      <c r="J444" s="45">
        <v>7.06</v>
      </c>
      <c r="K444" s="45">
        <v>5.93</v>
      </c>
      <c r="L444" s="45">
        <v>129.53</v>
      </c>
      <c r="M444" s="45">
        <v>0.67300000000000004</v>
      </c>
      <c r="N444" s="45">
        <v>7.05</v>
      </c>
      <c r="O444" s="45" t="s">
        <v>203</v>
      </c>
      <c r="P444" s="45">
        <v>53</v>
      </c>
      <c r="Q444" s="45">
        <v>9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</row>
    <row r="445" spans="1:23" s="45" customFormat="1">
      <c r="A445" s="45">
        <v>4</v>
      </c>
      <c r="B445" s="45">
        <v>80</v>
      </c>
      <c r="C445" s="45" t="s">
        <v>637</v>
      </c>
      <c r="D445" s="45" t="s">
        <v>495</v>
      </c>
      <c r="E445" s="45">
        <v>1662.69</v>
      </c>
      <c r="F445" s="45">
        <v>1854</v>
      </c>
      <c r="G445" s="45">
        <v>3111.84</v>
      </c>
      <c r="H445" s="45">
        <v>72.209999999999994</v>
      </c>
      <c r="I445" s="45">
        <v>26.24</v>
      </c>
      <c r="J445" s="45">
        <v>34.31</v>
      </c>
      <c r="K445" s="45">
        <v>19.760000000000002</v>
      </c>
      <c r="L445" s="45">
        <v>1767.84</v>
      </c>
      <c r="M445" s="45">
        <v>0.38400000000000001</v>
      </c>
      <c r="N445" s="45">
        <v>39.92</v>
      </c>
      <c r="O445" s="45" t="s">
        <v>203</v>
      </c>
      <c r="P445" s="45">
        <v>53</v>
      </c>
      <c r="Q445" s="45">
        <v>9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</row>
    <row r="446" spans="1:23" s="45" customFormat="1">
      <c r="A446" s="45">
        <v>4</v>
      </c>
      <c r="B446" s="45">
        <v>84</v>
      </c>
      <c r="C446" s="45" t="s">
        <v>637</v>
      </c>
      <c r="D446" s="45" t="s">
        <v>532</v>
      </c>
      <c r="E446" s="45">
        <v>875.63</v>
      </c>
      <c r="F446" s="45">
        <v>1789.98</v>
      </c>
      <c r="G446" s="45">
        <v>2969.01</v>
      </c>
      <c r="H446" s="45">
        <v>77.31</v>
      </c>
      <c r="I446" s="45">
        <v>10.09</v>
      </c>
      <c r="J446" s="45">
        <v>11.1</v>
      </c>
      <c r="K446" s="45">
        <v>19.760000000000002</v>
      </c>
      <c r="L446" s="45">
        <v>727.62</v>
      </c>
      <c r="M446" s="45">
        <v>0.60799999999999998</v>
      </c>
      <c r="N446" s="45">
        <v>17.62</v>
      </c>
      <c r="O446" s="45" t="s">
        <v>203</v>
      </c>
      <c r="P446" s="45">
        <v>53</v>
      </c>
      <c r="Q446" s="45">
        <v>9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</row>
    <row r="447" spans="1:23" s="45" customFormat="1">
      <c r="A447" s="45">
        <v>4</v>
      </c>
      <c r="B447" s="45">
        <v>86</v>
      </c>
      <c r="C447" s="45" t="s">
        <v>637</v>
      </c>
      <c r="D447" s="45" t="s">
        <v>533</v>
      </c>
      <c r="E447" s="45">
        <v>692.45</v>
      </c>
      <c r="F447" s="45">
        <v>1901.11</v>
      </c>
      <c r="G447" s="45">
        <v>2319.34</v>
      </c>
      <c r="H447" s="45">
        <v>82.23</v>
      </c>
      <c r="I447" s="45">
        <v>10.09</v>
      </c>
      <c r="J447" s="45">
        <v>12.11</v>
      </c>
      <c r="K447" s="45">
        <v>17.78</v>
      </c>
      <c r="L447" s="45">
        <v>669.37</v>
      </c>
      <c r="M447" s="45">
        <v>0.56499999999999995</v>
      </c>
      <c r="N447" s="45">
        <v>17.010000000000002</v>
      </c>
      <c r="O447" s="45" t="s">
        <v>203</v>
      </c>
      <c r="P447" s="45">
        <v>53</v>
      </c>
      <c r="Q447" s="45">
        <v>9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</row>
    <row r="448" spans="1:23" s="45" customFormat="1">
      <c r="A448" s="45">
        <v>4</v>
      </c>
      <c r="B448" s="45">
        <v>88</v>
      </c>
      <c r="C448" s="45" t="s">
        <v>637</v>
      </c>
      <c r="D448" s="45" t="s">
        <v>496</v>
      </c>
      <c r="E448" s="45">
        <v>853.49</v>
      </c>
      <c r="F448" s="45">
        <v>1814.94</v>
      </c>
      <c r="G448" s="45">
        <v>2565.09</v>
      </c>
      <c r="H448" s="45">
        <v>81.39</v>
      </c>
      <c r="I448" s="45">
        <v>19.18</v>
      </c>
      <c r="J448" s="45">
        <v>10.09</v>
      </c>
      <c r="K448" s="45">
        <v>15.81</v>
      </c>
      <c r="L448" s="45">
        <v>964.33</v>
      </c>
      <c r="M448" s="45">
        <v>0.45100000000000001</v>
      </c>
      <c r="N448" s="45">
        <v>18.86</v>
      </c>
      <c r="O448" s="45" t="s">
        <v>203</v>
      </c>
      <c r="P448" s="45">
        <v>53</v>
      </c>
      <c r="Q448" s="45">
        <v>9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</row>
    <row r="449" spans="1:23" s="45" customFormat="1">
      <c r="A449" s="45">
        <v>4</v>
      </c>
      <c r="B449" s="45">
        <v>90</v>
      </c>
      <c r="C449" s="45" t="s">
        <v>637</v>
      </c>
      <c r="D449" s="45" t="s">
        <v>631</v>
      </c>
      <c r="E449" s="45">
        <v>428.76</v>
      </c>
      <c r="F449" s="45">
        <v>1845.94</v>
      </c>
      <c r="G449" s="45">
        <v>2572.25</v>
      </c>
      <c r="H449" s="45">
        <v>78.05</v>
      </c>
      <c r="I449" s="45">
        <v>14.13</v>
      </c>
      <c r="J449" s="45">
        <v>10.09</v>
      </c>
      <c r="K449" s="45">
        <v>15.81</v>
      </c>
      <c r="L449" s="45">
        <v>550.59</v>
      </c>
      <c r="M449" s="45">
        <v>0.499</v>
      </c>
      <c r="N449" s="45">
        <v>14.59</v>
      </c>
      <c r="O449" s="45" t="s">
        <v>203</v>
      </c>
      <c r="P449" s="45">
        <v>53</v>
      </c>
      <c r="Q449" s="45">
        <v>9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</row>
    <row r="450" spans="1:23" s="45" customFormat="1">
      <c r="A450" s="45">
        <v>4</v>
      </c>
      <c r="B450" s="45">
        <v>92</v>
      </c>
      <c r="C450" s="45" t="s">
        <v>637</v>
      </c>
      <c r="D450" s="45" t="s">
        <v>566</v>
      </c>
      <c r="E450" s="45">
        <v>1119.2</v>
      </c>
      <c r="F450" s="45">
        <v>1877.33</v>
      </c>
      <c r="G450" s="45">
        <v>2623.4</v>
      </c>
      <c r="H450" s="45">
        <v>78.8</v>
      </c>
      <c r="I450" s="45">
        <v>9.08</v>
      </c>
      <c r="J450" s="45">
        <v>22.2</v>
      </c>
      <c r="K450" s="45">
        <v>21.74</v>
      </c>
      <c r="L450" s="45">
        <v>1034.07</v>
      </c>
      <c r="M450" s="45">
        <v>0.504</v>
      </c>
      <c r="N450" s="45">
        <v>24.28</v>
      </c>
      <c r="O450" s="45" t="s">
        <v>203</v>
      </c>
      <c r="P450" s="45">
        <v>53</v>
      </c>
      <c r="Q450" s="45">
        <v>9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</row>
    <row r="451" spans="1:23" s="45" customFormat="1">
      <c r="A451" s="45">
        <v>4</v>
      </c>
      <c r="B451" s="45">
        <v>94</v>
      </c>
      <c r="C451" s="45" t="s">
        <v>637</v>
      </c>
      <c r="D451" s="45" t="s">
        <v>632</v>
      </c>
      <c r="E451" s="45">
        <v>283.83</v>
      </c>
      <c r="F451" s="45">
        <v>2206.65</v>
      </c>
      <c r="G451" s="45">
        <v>2793.85</v>
      </c>
      <c r="H451" s="45">
        <v>78.959999999999994</v>
      </c>
      <c r="I451" s="45">
        <v>8.08</v>
      </c>
      <c r="J451" s="45">
        <v>11.1</v>
      </c>
      <c r="K451" s="45">
        <v>9.8800000000000008</v>
      </c>
      <c r="L451" s="45">
        <v>370.23</v>
      </c>
      <c r="M451" s="45">
        <v>0.56399999999999995</v>
      </c>
      <c r="N451" s="45">
        <v>11.93</v>
      </c>
      <c r="O451" s="45" t="s">
        <v>203</v>
      </c>
      <c r="P451" s="45">
        <v>53</v>
      </c>
      <c r="Q451" s="45">
        <v>9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</row>
    <row r="452" spans="1:23" s="34" customFormat="1">
      <c r="A452" s="45">
        <v>4</v>
      </c>
      <c r="B452" s="34">
        <v>96</v>
      </c>
      <c r="C452" s="34" t="s">
        <v>637</v>
      </c>
      <c r="D452" s="34" t="s">
        <v>534</v>
      </c>
      <c r="E452" s="34">
        <v>2330.9899999999998</v>
      </c>
      <c r="F452" s="34">
        <v>1806.95</v>
      </c>
      <c r="G452" s="34">
        <v>3106.19</v>
      </c>
      <c r="H452" s="34">
        <v>78.59</v>
      </c>
      <c r="I452" s="34">
        <v>12.11</v>
      </c>
      <c r="J452" s="34">
        <v>26.24</v>
      </c>
      <c r="K452" s="34">
        <v>23.71</v>
      </c>
      <c r="L452" s="34">
        <v>2126.54</v>
      </c>
      <c r="M452" s="34">
        <v>0.4</v>
      </c>
      <c r="N452" s="34">
        <v>27.12</v>
      </c>
      <c r="O452" s="34" t="s">
        <v>256</v>
      </c>
      <c r="P452" s="45">
        <v>53</v>
      </c>
      <c r="Q452" s="45">
        <v>9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</row>
    <row r="453" spans="1:23" s="45" customFormat="1">
      <c r="A453" s="45">
        <v>4</v>
      </c>
      <c r="B453" s="45">
        <v>98</v>
      </c>
      <c r="C453" s="45" t="s">
        <v>637</v>
      </c>
      <c r="D453" s="45" t="s">
        <v>535</v>
      </c>
      <c r="E453" s="45">
        <v>946.09</v>
      </c>
      <c r="F453" s="45">
        <v>2231.79</v>
      </c>
      <c r="G453" s="45">
        <v>2815.81</v>
      </c>
      <c r="H453" s="45">
        <v>80.69</v>
      </c>
      <c r="I453" s="45">
        <v>12.11</v>
      </c>
      <c r="J453" s="45">
        <v>12.11</v>
      </c>
      <c r="K453" s="45">
        <v>17.78</v>
      </c>
      <c r="L453" s="45">
        <v>806.86</v>
      </c>
      <c r="M453" s="45">
        <v>0.57799999999999996</v>
      </c>
      <c r="N453" s="45">
        <v>14.64</v>
      </c>
      <c r="O453" s="45" t="s">
        <v>203</v>
      </c>
      <c r="P453" s="45">
        <v>53</v>
      </c>
      <c r="Q453" s="45">
        <v>9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</row>
    <row r="454" spans="1:23" s="45" customFormat="1">
      <c r="A454" s="45">
        <v>4</v>
      </c>
      <c r="B454" s="45">
        <v>100</v>
      </c>
      <c r="C454" s="45" t="s">
        <v>637</v>
      </c>
      <c r="D454" s="45" t="s">
        <v>536</v>
      </c>
      <c r="E454" s="45">
        <v>74.48</v>
      </c>
      <c r="F454" s="45">
        <v>1729.14</v>
      </c>
      <c r="G454" s="45">
        <v>3105.26</v>
      </c>
      <c r="H454" s="45">
        <v>80.209999999999994</v>
      </c>
      <c r="I454" s="45">
        <v>5.05</v>
      </c>
      <c r="J454" s="45">
        <v>7.06</v>
      </c>
      <c r="K454" s="45">
        <v>7.9</v>
      </c>
      <c r="L454" s="45">
        <v>178.21</v>
      </c>
      <c r="M454" s="45">
        <v>0.48</v>
      </c>
      <c r="N454" s="45">
        <v>7.51</v>
      </c>
      <c r="O454" s="45" t="s">
        <v>256</v>
      </c>
      <c r="P454" s="45">
        <v>53</v>
      </c>
      <c r="Q454" s="45">
        <v>9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</row>
    <row r="455" spans="1:23" s="45" customFormat="1">
      <c r="A455" s="45">
        <v>4</v>
      </c>
      <c r="B455" s="45">
        <v>102</v>
      </c>
      <c r="C455" s="45" t="s">
        <v>637</v>
      </c>
      <c r="D455" s="45" t="s">
        <v>568</v>
      </c>
      <c r="E455" s="45">
        <v>110.71</v>
      </c>
      <c r="F455" s="45">
        <v>1922.14</v>
      </c>
      <c r="G455" s="45">
        <v>2322.29</v>
      </c>
      <c r="H455" s="45">
        <v>83.49</v>
      </c>
      <c r="I455" s="45">
        <v>6.06</v>
      </c>
      <c r="J455" s="45">
        <v>7.06</v>
      </c>
      <c r="K455" s="45">
        <v>11.86</v>
      </c>
      <c r="L455" s="45">
        <v>233.65</v>
      </c>
      <c r="M455" s="45">
        <v>0.47699999999999998</v>
      </c>
      <c r="N455" s="45">
        <v>11.81</v>
      </c>
      <c r="O455" s="45" t="s">
        <v>203</v>
      </c>
      <c r="P455" s="45">
        <v>53</v>
      </c>
      <c r="Q455" s="45">
        <v>9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</row>
    <row r="456" spans="1:23" s="45" customFormat="1">
      <c r="A456" s="45">
        <v>4</v>
      </c>
      <c r="B456" s="45">
        <v>104</v>
      </c>
      <c r="C456" s="45" t="s">
        <v>637</v>
      </c>
      <c r="D456" s="45" t="s">
        <v>497</v>
      </c>
      <c r="E456" s="45">
        <v>456.94</v>
      </c>
      <c r="F456" s="45">
        <v>2220.21</v>
      </c>
      <c r="G456" s="45">
        <v>2816.09</v>
      </c>
      <c r="H456" s="45">
        <v>80.7</v>
      </c>
      <c r="I456" s="45">
        <v>9.08</v>
      </c>
      <c r="J456" s="45">
        <v>12.11</v>
      </c>
      <c r="K456" s="45">
        <v>13.83</v>
      </c>
      <c r="L456" s="45">
        <v>502.8</v>
      </c>
      <c r="M456" s="45">
        <v>0.57099999999999995</v>
      </c>
      <c r="N456" s="45">
        <v>12.75</v>
      </c>
      <c r="O456" s="45" t="s">
        <v>203</v>
      </c>
      <c r="P456" s="45">
        <v>53</v>
      </c>
      <c r="Q456" s="45">
        <v>9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</row>
    <row r="457" spans="1:23" s="45" customFormat="1">
      <c r="A457" s="45">
        <v>4</v>
      </c>
      <c r="B457" s="45">
        <v>106</v>
      </c>
      <c r="C457" s="45" t="s">
        <v>637</v>
      </c>
      <c r="D457" s="45" t="s">
        <v>498</v>
      </c>
      <c r="E457" s="45">
        <v>1211.79</v>
      </c>
      <c r="F457" s="45">
        <v>1981.8</v>
      </c>
      <c r="G457" s="45">
        <v>2941.89</v>
      </c>
      <c r="H457" s="45">
        <v>93.63</v>
      </c>
      <c r="I457" s="45">
        <v>17.16</v>
      </c>
      <c r="J457" s="45">
        <v>12.11</v>
      </c>
      <c r="K457" s="45">
        <v>27.66</v>
      </c>
      <c r="L457" s="45">
        <v>1182.74</v>
      </c>
      <c r="M457" s="45">
        <v>0.46500000000000002</v>
      </c>
      <c r="N457" s="45">
        <v>21.48</v>
      </c>
      <c r="O457" s="45" t="s">
        <v>203</v>
      </c>
      <c r="P457" s="45">
        <v>53</v>
      </c>
      <c r="Q457" s="45">
        <v>9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</row>
    <row r="458" spans="1:23" s="45" customFormat="1">
      <c r="A458" s="45">
        <v>4</v>
      </c>
      <c r="B458" s="45">
        <v>108</v>
      </c>
      <c r="C458" s="45" t="s">
        <v>637</v>
      </c>
      <c r="D458" s="45" t="s">
        <v>499</v>
      </c>
      <c r="E458" s="45">
        <v>1328.55</v>
      </c>
      <c r="F458" s="45">
        <v>1729.26</v>
      </c>
      <c r="G458" s="45">
        <v>3122.81</v>
      </c>
      <c r="H458" s="45">
        <v>83.37</v>
      </c>
      <c r="I458" s="45">
        <v>12.11</v>
      </c>
      <c r="J458" s="45">
        <v>31.29</v>
      </c>
      <c r="K458" s="45">
        <v>21.74</v>
      </c>
      <c r="L458" s="45">
        <v>1662.61</v>
      </c>
      <c r="M458" s="45">
        <v>0.35199999999999998</v>
      </c>
      <c r="N458" s="45">
        <v>31.31</v>
      </c>
      <c r="O458" s="45" t="s">
        <v>249</v>
      </c>
      <c r="P458" s="45">
        <v>53</v>
      </c>
      <c r="Q458" s="45">
        <v>9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</row>
    <row r="459" spans="1:23" s="45" customFormat="1">
      <c r="A459" s="45">
        <v>4</v>
      </c>
      <c r="B459" s="45">
        <v>110</v>
      </c>
      <c r="C459" s="45" t="s">
        <v>637</v>
      </c>
      <c r="D459" s="45" t="s">
        <v>569</v>
      </c>
      <c r="E459" s="45">
        <v>74.48</v>
      </c>
      <c r="F459" s="45">
        <v>1792.81</v>
      </c>
      <c r="G459" s="45">
        <v>3139.71</v>
      </c>
      <c r="H459" s="45">
        <v>86.04</v>
      </c>
      <c r="I459" s="45">
        <v>3.03</v>
      </c>
      <c r="J459" s="45">
        <v>5.05</v>
      </c>
      <c r="K459" s="45">
        <v>11.86</v>
      </c>
      <c r="L459" s="45">
        <v>134.30000000000001</v>
      </c>
      <c r="M459" s="45">
        <v>0.63700000000000001</v>
      </c>
      <c r="N459" s="45">
        <v>9.98</v>
      </c>
      <c r="O459" s="45" t="s">
        <v>203</v>
      </c>
      <c r="P459" s="45">
        <v>53</v>
      </c>
      <c r="Q459" s="45">
        <v>9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</row>
    <row r="460" spans="1:23" s="45" customFormat="1">
      <c r="A460" s="45">
        <v>4</v>
      </c>
      <c r="B460" s="45">
        <v>112</v>
      </c>
      <c r="C460" s="45" t="s">
        <v>637</v>
      </c>
      <c r="D460" s="45" t="s">
        <v>570</v>
      </c>
      <c r="E460" s="45">
        <v>551.54999999999995</v>
      </c>
      <c r="F460" s="45">
        <v>1873.25</v>
      </c>
      <c r="G460" s="45">
        <v>2539.8200000000002</v>
      </c>
      <c r="H460" s="45">
        <v>89.84</v>
      </c>
      <c r="I460" s="45">
        <v>10.09</v>
      </c>
      <c r="J460" s="45">
        <v>12.11</v>
      </c>
      <c r="K460" s="45">
        <v>15.81</v>
      </c>
      <c r="L460" s="45">
        <v>711.81</v>
      </c>
      <c r="M460" s="45">
        <v>0.45700000000000002</v>
      </c>
      <c r="N460" s="45">
        <v>16.79</v>
      </c>
      <c r="O460" s="45" t="s">
        <v>203</v>
      </c>
      <c r="P460" s="45">
        <v>53</v>
      </c>
      <c r="Q460" s="45">
        <v>9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</row>
    <row r="461" spans="1:23" s="45" customFormat="1">
      <c r="A461" s="45">
        <v>4</v>
      </c>
      <c r="B461" s="45">
        <v>114</v>
      </c>
      <c r="C461" s="45" t="s">
        <v>637</v>
      </c>
      <c r="D461" s="45" t="s">
        <v>500</v>
      </c>
      <c r="E461" s="45">
        <v>104.67</v>
      </c>
      <c r="F461" s="45">
        <v>2176.83</v>
      </c>
      <c r="G461" s="45">
        <v>2697.28</v>
      </c>
      <c r="H461" s="45">
        <v>86.15</v>
      </c>
      <c r="I461" s="45">
        <v>9.08</v>
      </c>
      <c r="J461" s="45">
        <v>6.06</v>
      </c>
      <c r="K461" s="45">
        <v>13.83</v>
      </c>
      <c r="L461" s="45">
        <v>239.97</v>
      </c>
      <c r="M461" s="45">
        <v>0.44800000000000001</v>
      </c>
      <c r="N461" s="45">
        <v>9.0299999999999994</v>
      </c>
      <c r="O461" s="45" t="s">
        <v>203</v>
      </c>
      <c r="P461" s="45">
        <v>53</v>
      </c>
      <c r="Q461" s="45">
        <v>9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</row>
    <row r="462" spans="1:23" s="34" customFormat="1">
      <c r="A462" s="45">
        <v>4</v>
      </c>
      <c r="B462" s="34">
        <v>116</v>
      </c>
      <c r="C462" s="34" t="s">
        <v>637</v>
      </c>
      <c r="D462" s="34" t="s">
        <v>537</v>
      </c>
      <c r="E462" s="34">
        <v>1485.56</v>
      </c>
      <c r="F462" s="34">
        <v>1798.59</v>
      </c>
      <c r="G462" s="34">
        <v>3078.87</v>
      </c>
      <c r="H462" s="34">
        <v>84.5</v>
      </c>
      <c r="I462" s="34">
        <v>14.13</v>
      </c>
      <c r="J462" s="34">
        <v>14.13</v>
      </c>
      <c r="K462" s="34">
        <v>27.66</v>
      </c>
      <c r="L462" s="34">
        <v>1310.96</v>
      </c>
      <c r="M462" s="34">
        <v>0.48</v>
      </c>
      <c r="N462" s="34">
        <v>18.14</v>
      </c>
      <c r="O462" s="34" t="s">
        <v>249</v>
      </c>
      <c r="P462" s="45">
        <v>53</v>
      </c>
      <c r="Q462" s="45">
        <v>9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</row>
    <row r="463" spans="1:23" s="45" customFormat="1">
      <c r="A463" s="45">
        <v>4</v>
      </c>
      <c r="B463" s="45">
        <v>118</v>
      </c>
      <c r="C463" s="45" t="s">
        <v>637</v>
      </c>
      <c r="D463" s="45" t="s">
        <v>501</v>
      </c>
      <c r="E463" s="45">
        <v>289.86</v>
      </c>
      <c r="F463" s="45">
        <v>1719.58</v>
      </c>
      <c r="G463" s="45">
        <v>3138.66</v>
      </c>
      <c r="H463" s="45">
        <v>84.78</v>
      </c>
      <c r="I463" s="45">
        <v>11.1</v>
      </c>
      <c r="J463" s="45">
        <v>10.09</v>
      </c>
      <c r="K463" s="45">
        <v>15.81</v>
      </c>
      <c r="L463" s="45">
        <v>416.18</v>
      </c>
      <c r="M463" s="45">
        <v>0.50900000000000001</v>
      </c>
      <c r="N463" s="45">
        <v>15</v>
      </c>
      <c r="O463" s="45" t="s">
        <v>203</v>
      </c>
      <c r="P463" s="45">
        <v>53</v>
      </c>
      <c r="Q463" s="45">
        <v>9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</row>
    <row r="464" spans="1:23" s="45" customFormat="1">
      <c r="A464" s="45">
        <v>4</v>
      </c>
      <c r="B464" s="45">
        <v>120</v>
      </c>
      <c r="C464" s="45" t="s">
        <v>637</v>
      </c>
      <c r="D464" s="45" t="s">
        <v>502</v>
      </c>
      <c r="E464" s="45">
        <v>917.9</v>
      </c>
      <c r="F464" s="45">
        <v>2178.44</v>
      </c>
      <c r="G464" s="45">
        <v>2735.31</v>
      </c>
      <c r="H464" s="45">
        <v>91.46</v>
      </c>
      <c r="I464" s="45">
        <v>15.14</v>
      </c>
      <c r="J464" s="45">
        <v>13.12</v>
      </c>
      <c r="K464" s="45">
        <v>15.81</v>
      </c>
      <c r="L464" s="45">
        <v>986.42</v>
      </c>
      <c r="M464" s="45">
        <v>0.46300000000000002</v>
      </c>
      <c r="N464" s="45">
        <v>16.87</v>
      </c>
      <c r="O464" s="45" t="s">
        <v>203</v>
      </c>
      <c r="P464" s="45">
        <v>53</v>
      </c>
      <c r="Q464" s="45">
        <v>9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</row>
    <row r="465" spans="1:23" s="45" customFormat="1">
      <c r="A465" s="45">
        <v>4</v>
      </c>
      <c r="B465" s="45">
        <v>122</v>
      </c>
      <c r="C465" s="45" t="s">
        <v>637</v>
      </c>
      <c r="D465" s="45" t="s">
        <v>503</v>
      </c>
      <c r="E465" s="45">
        <v>3905.12</v>
      </c>
      <c r="F465" s="45">
        <v>2201.86</v>
      </c>
      <c r="G465" s="45">
        <v>2778.73</v>
      </c>
      <c r="H465" s="45">
        <v>80.37</v>
      </c>
      <c r="I465" s="45">
        <v>25.23</v>
      </c>
      <c r="J465" s="45">
        <v>41.38</v>
      </c>
      <c r="K465" s="45">
        <v>27.66</v>
      </c>
      <c r="L465" s="45">
        <v>3334.01</v>
      </c>
      <c r="M465" s="45">
        <v>0.36</v>
      </c>
      <c r="N465" s="45">
        <v>44.74</v>
      </c>
      <c r="O465" s="45" t="s">
        <v>203</v>
      </c>
      <c r="P465" s="45">
        <v>53</v>
      </c>
      <c r="Q465" s="45">
        <v>9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</row>
    <row r="466" spans="1:23" s="45" customFormat="1">
      <c r="A466" s="45">
        <v>4</v>
      </c>
      <c r="B466" s="45">
        <v>124</v>
      </c>
      <c r="C466" s="45" t="s">
        <v>637</v>
      </c>
      <c r="D466" s="45" t="s">
        <v>504</v>
      </c>
      <c r="E466" s="45">
        <v>1932.43</v>
      </c>
      <c r="F466" s="45">
        <v>1828.22</v>
      </c>
      <c r="G466" s="45">
        <v>3078.44</v>
      </c>
      <c r="H466" s="45">
        <v>84.18</v>
      </c>
      <c r="I466" s="45">
        <v>22.21</v>
      </c>
      <c r="J466" s="45">
        <v>23.21</v>
      </c>
      <c r="K466" s="45">
        <v>23.71</v>
      </c>
      <c r="L466" s="45">
        <v>1788.91</v>
      </c>
      <c r="M466" s="45">
        <v>0.41899999999999998</v>
      </c>
      <c r="N466" s="45">
        <v>27.3</v>
      </c>
      <c r="O466" s="45" t="s">
        <v>203</v>
      </c>
      <c r="P466" s="45">
        <v>53</v>
      </c>
      <c r="Q466" s="45">
        <v>9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</row>
    <row r="467" spans="1:23" s="45" customFormat="1">
      <c r="A467" s="45">
        <v>4</v>
      </c>
      <c r="B467" s="45">
        <v>126</v>
      </c>
      <c r="C467" s="45" t="s">
        <v>637</v>
      </c>
      <c r="D467" s="45" t="s">
        <v>505</v>
      </c>
      <c r="E467" s="45">
        <v>1227.9000000000001</v>
      </c>
      <c r="F467" s="45">
        <v>2218.64</v>
      </c>
      <c r="G467" s="45">
        <v>3370.12</v>
      </c>
      <c r="H467" s="45">
        <v>93.68</v>
      </c>
      <c r="I467" s="45">
        <v>17.16</v>
      </c>
      <c r="J467" s="45">
        <v>19.18</v>
      </c>
      <c r="K467" s="45">
        <v>19.760000000000002</v>
      </c>
      <c r="L467" s="45">
        <v>1293.01</v>
      </c>
      <c r="M467" s="45">
        <v>0.42899999999999999</v>
      </c>
      <c r="N467" s="45">
        <v>24.49</v>
      </c>
      <c r="O467" s="45" t="s">
        <v>203</v>
      </c>
      <c r="P467" s="45">
        <v>53</v>
      </c>
      <c r="Q467" s="45">
        <v>9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</row>
    <row r="468" spans="1:23" s="45" customFormat="1">
      <c r="A468" s="45">
        <v>4</v>
      </c>
      <c r="B468" s="45">
        <v>128</v>
      </c>
      <c r="C468" s="45" t="s">
        <v>637</v>
      </c>
      <c r="D468" s="45" t="s">
        <v>506</v>
      </c>
      <c r="E468" s="45">
        <v>491.16</v>
      </c>
      <c r="F468" s="45">
        <v>2104.3000000000002</v>
      </c>
      <c r="G468" s="45">
        <v>2442.09</v>
      </c>
      <c r="H468" s="45">
        <v>94.61</v>
      </c>
      <c r="I468" s="45">
        <v>9.08</v>
      </c>
      <c r="J468" s="45">
        <v>10.09</v>
      </c>
      <c r="K468" s="45">
        <v>15.81</v>
      </c>
      <c r="L468" s="45">
        <v>518.03</v>
      </c>
      <c r="M468" s="45">
        <v>0.58099999999999996</v>
      </c>
      <c r="N468" s="45">
        <v>12.82</v>
      </c>
      <c r="O468" s="45" t="s">
        <v>203</v>
      </c>
      <c r="P468" s="45">
        <v>53</v>
      </c>
      <c r="Q468" s="45">
        <v>9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</row>
    <row r="469" spans="1:23" s="45" customFormat="1">
      <c r="A469" s="45">
        <v>4</v>
      </c>
      <c r="B469" s="45">
        <v>130</v>
      </c>
      <c r="C469" s="45" t="s">
        <v>637</v>
      </c>
      <c r="D469" s="45" t="s">
        <v>507</v>
      </c>
      <c r="E469" s="45">
        <v>80.52</v>
      </c>
      <c r="F469" s="45">
        <v>2159.36</v>
      </c>
      <c r="G469" s="45">
        <v>2729.83</v>
      </c>
      <c r="H469" s="45">
        <v>95.05</v>
      </c>
      <c r="I469" s="45">
        <v>8.08</v>
      </c>
      <c r="J469" s="45">
        <v>6.06</v>
      </c>
      <c r="K469" s="45">
        <v>9.8800000000000008</v>
      </c>
      <c r="L469" s="45">
        <v>186.83</v>
      </c>
      <c r="M469" s="45">
        <v>0.48299999999999998</v>
      </c>
      <c r="N469" s="45">
        <v>9.5399999999999991</v>
      </c>
      <c r="O469" s="45" t="s">
        <v>203</v>
      </c>
      <c r="P469" s="45">
        <v>53</v>
      </c>
      <c r="Q469" s="45">
        <v>9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</row>
    <row r="470" spans="1:23" s="45" customFormat="1">
      <c r="A470" s="45">
        <v>4</v>
      </c>
      <c r="B470" s="45">
        <v>134</v>
      </c>
      <c r="C470" s="45" t="s">
        <v>637</v>
      </c>
      <c r="D470" s="45" t="s">
        <v>509</v>
      </c>
      <c r="E470" s="45">
        <v>1413.09</v>
      </c>
      <c r="F470" s="45">
        <v>1780.19</v>
      </c>
      <c r="G470" s="45">
        <v>3140.1</v>
      </c>
      <c r="H470" s="45">
        <v>85.76</v>
      </c>
      <c r="I470" s="45">
        <v>15.14</v>
      </c>
      <c r="J470" s="45">
        <v>20.18</v>
      </c>
      <c r="K470" s="45">
        <v>23.71</v>
      </c>
      <c r="L470" s="45">
        <v>1367.16</v>
      </c>
      <c r="M470" s="45">
        <v>0.44500000000000001</v>
      </c>
      <c r="N470" s="45">
        <v>22.59</v>
      </c>
      <c r="O470" s="45" t="s">
        <v>256</v>
      </c>
      <c r="P470" s="45">
        <v>53</v>
      </c>
      <c r="Q470" s="45">
        <v>9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</row>
    <row r="471" spans="1:23" s="45" customFormat="1">
      <c r="A471" s="45">
        <v>4</v>
      </c>
      <c r="B471" s="45">
        <v>138</v>
      </c>
      <c r="C471" s="45" t="s">
        <v>637</v>
      </c>
      <c r="D471" s="45" t="s">
        <v>511</v>
      </c>
      <c r="E471" s="45">
        <v>1020.56</v>
      </c>
      <c r="F471" s="45">
        <v>2032.52</v>
      </c>
      <c r="G471" s="45">
        <v>2444.2399999999998</v>
      </c>
      <c r="H471" s="45">
        <v>105.07</v>
      </c>
      <c r="I471" s="45">
        <v>15.14</v>
      </c>
      <c r="J471" s="45">
        <v>9.08</v>
      </c>
      <c r="K471" s="45">
        <v>19.760000000000002</v>
      </c>
      <c r="L471" s="45">
        <v>974.73</v>
      </c>
      <c r="M471" s="45">
        <v>0.503</v>
      </c>
      <c r="N471" s="45">
        <v>16.690000000000001</v>
      </c>
      <c r="O471" s="45" t="s">
        <v>203</v>
      </c>
      <c r="P471" s="45">
        <v>53</v>
      </c>
      <c r="Q471" s="45">
        <v>9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</row>
    <row r="472" spans="1:23" s="45" customFormat="1">
      <c r="A472" s="45">
        <v>4</v>
      </c>
      <c r="B472" s="45">
        <v>140</v>
      </c>
      <c r="C472" s="45" t="s">
        <v>637</v>
      </c>
      <c r="D472" s="45" t="s">
        <v>571</v>
      </c>
      <c r="E472" s="45">
        <v>1078.94</v>
      </c>
      <c r="F472" s="45">
        <v>2166.1799999999998</v>
      </c>
      <c r="G472" s="45">
        <v>2707.98</v>
      </c>
      <c r="H472" s="45">
        <v>90.84</v>
      </c>
      <c r="I472" s="45">
        <v>14.13</v>
      </c>
      <c r="J472" s="45">
        <v>20.18</v>
      </c>
      <c r="K472" s="45">
        <v>27.66</v>
      </c>
      <c r="L472" s="45">
        <v>1240.26</v>
      </c>
      <c r="M472" s="45">
        <v>0.41</v>
      </c>
      <c r="N472" s="45">
        <v>24.02</v>
      </c>
      <c r="O472" s="45" t="s">
        <v>203</v>
      </c>
      <c r="P472" s="45">
        <v>53</v>
      </c>
      <c r="Q472" s="45">
        <v>9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</row>
    <row r="473" spans="1:23" s="45" customFormat="1">
      <c r="A473" s="45">
        <v>4</v>
      </c>
      <c r="B473" s="45">
        <v>142</v>
      </c>
      <c r="C473" s="45" t="s">
        <v>637</v>
      </c>
      <c r="D473" s="45" t="s">
        <v>512</v>
      </c>
      <c r="E473" s="45">
        <v>201.29</v>
      </c>
      <c r="F473" s="45">
        <v>1835.27</v>
      </c>
      <c r="G473" s="45">
        <v>3065.82</v>
      </c>
      <c r="H473" s="45">
        <v>101.8</v>
      </c>
      <c r="I473" s="45">
        <v>9.08</v>
      </c>
      <c r="J473" s="45">
        <v>7.06</v>
      </c>
      <c r="K473" s="45">
        <v>13.83</v>
      </c>
      <c r="L473" s="45">
        <v>314.64</v>
      </c>
      <c r="M473" s="45">
        <v>0.52800000000000002</v>
      </c>
      <c r="N473" s="45">
        <v>9.49</v>
      </c>
      <c r="O473" s="45" t="s">
        <v>203</v>
      </c>
      <c r="P473" s="45">
        <v>53</v>
      </c>
      <c r="Q473" s="45">
        <v>9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</row>
    <row r="474" spans="1:23" s="45" customFormat="1">
      <c r="A474" s="45">
        <v>4</v>
      </c>
      <c r="B474" s="45">
        <v>144</v>
      </c>
      <c r="C474" s="45" t="s">
        <v>637</v>
      </c>
      <c r="D474" s="45" t="s">
        <v>513</v>
      </c>
      <c r="E474" s="45">
        <v>72.47</v>
      </c>
      <c r="F474" s="45">
        <v>1743.67</v>
      </c>
      <c r="G474" s="45">
        <v>3068.47</v>
      </c>
      <c r="H474" s="45">
        <v>105.28</v>
      </c>
      <c r="I474" s="45">
        <v>7.07</v>
      </c>
      <c r="J474" s="45">
        <v>4.04</v>
      </c>
      <c r="K474" s="45">
        <v>13.83</v>
      </c>
      <c r="L474" s="45">
        <v>175.22</v>
      </c>
      <c r="M474" s="45">
        <v>0.48</v>
      </c>
      <c r="N474" s="45">
        <v>11.09</v>
      </c>
      <c r="O474" s="45" t="s">
        <v>256</v>
      </c>
      <c r="P474" s="45">
        <v>53</v>
      </c>
      <c r="Q474" s="45">
        <v>9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</row>
    <row r="475" spans="1:23" s="45" customFormat="1">
      <c r="A475" s="45">
        <v>4</v>
      </c>
      <c r="B475" s="45">
        <v>146</v>
      </c>
      <c r="C475" s="45" t="s">
        <v>637</v>
      </c>
      <c r="D475" s="45" t="s">
        <v>852</v>
      </c>
      <c r="E475" s="45">
        <v>1330.56</v>
      </c>
      <c r="F475" s="45">
        <v>1848.51</v>
      </c>
      <c r="G475" s="45">
        <v>3057.29</v>
      </c>
      <c r="H475" s="45">
        <v>99.21</v>
      </c>
      <c r="I475" s="45">
        <v>20.190000000000001</v>
      </c>
      <c r="J475" s="45">
        <v>16.149999999999999</v>
      </c>
      <c r="K475" s="45">
        <v>21.74</v>
      </c>
      <c r="L475" s="45">
        <v>1284.57</v>
      </c>
      <c r="M475" s="45">
        <v>0.45500000000000002</v>
      </c>
      <c r="N475" s="45">
        <v>24.54</v>
      </c>
      <c r="O475" s="45" t="s">
        <v>203</v>
      </c>
      <c r="P475" s="45">
        <v>53</v>
      </c>
      <c r="Q475" s="45">
        <v>9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</row>
    <row r="476" spans="1:23" s="45" customFormat="1">
      <c r="A476" s="45">
        <v>4</v>
      </c>
      <c r="B476" s="45">
        <v>148</v>
      </c>
      <c r="C476" s="45" t="s">
        <v>637</v>
      </c>
      <c r="D476" s="45" t="s">
        <v>853</v>
      </c>
      <c r="E476" s="45">
        <v>132.85</v>
      </c>
      <c r="F476" s="45">
        <v>1971.2</v>
      </c>
      <c r="G476" s="45">
        <v>2705.95</v>
      </c>
      <c r="H476" s="45">
        <v>110.24</v>
      </c>
      <c r="I476" s="45">
        <v>7.07</v>
      </c>
      <c r="J476" s="45">
        <v>8.07</v>
      </c>
      <c r="K476" s="45">
        <v>15.81</v>
      </c>
      <c r="L476" s="45">
        <v>252.94</v>
      </c>
      <c r="M476" s="45">
        <v>0.498</v>
      </c>
      <c r="N476" s="45">
        <v>8.9</v>
      </c>
      <c r="O476" s="45" t="s">
        <v>203</v>
      </c>
      <c r="P476" s="45">
        <v>53</v>
      </c>
      <c r="Q476" s="45">
        <v>9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</row>
    <row r="477" spans="1:23" s="45" customFormat="1">
      <c r="A477" s="45">
        <v>4</v>
      </c>
      <c r="B477" s="45">
        <v>150</v>
      </c>
      <c r="C477" s="45" t="s">
        <v>637</v>
      </c>
      <c r="D477" s="45" t="s">
        <v>572</v>
      </c>
      <c r="E477" s="45">
        <v>243.57</v>
      </c>
      <c r="F477" s="45">
        <v>1761.22</v>
      </c>
      <c r="G477" s="45">
        <v>2585.33</v>
      </c>
      <c r="H477" s="45">
        <v>108.97</v>
      </c>
      <c r="I477" s="45">
        <v>10.09</v>
      </c>
      <c r="J477" s="45">
        <v>7.06</v>
      </c>
      <c r="K477" s="45">
        <v>15.81</v>
      </c>
      <c r="L477" s="45">
        <v>358.69</v>
      </c>
      <c r="M477" s="45">
        <v>0.52600000000000002</v>
      </c>
      <c r="N477" s="45">
        <v>10.14</v>
      </c>
      <c r="O477" s="45" t="s">
        <v>203</v>
      </c>
      <c r="P477" s="45">
        <v>53</v>
      </c>
      <c r="Q477" s="45">
        <v>9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</row>
    <row r="478" spans="1:23" s="46" customFormat="1" ht="17" thickBot="1">
      <c r="A478" s="46">
        <v>4</v>
      </c>
      <c r="B478" s="46">
        <v>152</v>
      </c>
      <c r="C478" s="46" t="s">
        <v>637</v>
      </c>
      <c r="D478" s="46" t="s">
        <v>573</v>
      </c>
      <c r="E478" s="46">
        <v>344.21</v>
      </c>
      <c r="F478" s="46">
        <v>1963.4</v>
      </c>
      <c r="G478" s="46">
        <v>2712.15</v>
      </c>
      <c r="H478" s="46">
        <v>110.77</v>
      </c>
      <c r="I478" s="46">
        <v>8.08</v>
      </c>
      <c r="J478" s="46">
        <v>11.1</v>
      </c>
      <c r="K478" s="46">
        <v>15.81</v>
      </c>
      <c r="L478" s="46">
        <v>529.36</v>
      </c>
      <c r="M478" s="46">
        <v>0.44900000000000001</v>
      </c>
      <c r="N478" s="46">
        <v>10.72</v>
      </c>
      <c r="O478" s="46" t="s">
        <v>203</v>
      </c>
      <c r="P478" s="46">
        <v>53</v>
      </c>
      <c r="Q478" s="46">
        <v>9</v>
      </c>
      <c r="R478" s="46">
        <v>0</v>
      </c>
      <c r="S478" s="46">
        <v>0</v>
      </c>
      <c r="T478" s="46">
        <v>0</v>
      </c>
      <c r="U478" s="46">
        <v>0</v>
      </c>
      <c r="V478" s="46">
        <v>0</v>
      </c>
      <c r="W478" s="46">
        <v>0</v>
      </c>
    </row>
    <row r="479" spans="1:23" s="45" customFormat="1">
      <c r="A479" s="47">
        <v>1</v>
      </c>
      <c r="B479" s="45">
        <v>2</v>
      </c>
      <c r="C479" s="45" t="s">
        <v>637</v>
      </c>
      <c r="D479" s="45" t="s">
        <v>245</v>
      </c>
      <c r="E479" s="45">
        <v>134.87</v>
      </c>
      <c r="F479" s="45">
        <v>676.21</v>
      </c>
      <c r="G479" s="45">
        <v>6874.39</v>
      </c>
      <c r="H479" s="45">
        <v>22.33</v>
      </c>
      <c r="I479" s="45">
        <v>4.04</v>
      </c>
      <c r="J479" s="45">
        <v>13.12</v>
      </c>
      <c r="K479" s="45">
        <v>9.8800000000000008</v>
      </c>
      <c r="L479" s="45">
        <v>264.7</v>
      </c>
      <c r="M479" s="45">
        <v>0.48</v>
      </c>
      <c r="N479" s="45">
        <v>13.82</v>
      </c>
      <c r="O479" s="45" t="s">
        <v>203</v>
      </c>
      <c r="P479" s="45">
        <v>53</v>
      </c>
      <c r="Q479" s="45">
        <v>9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</row>
    <row r="480" spans="1:23" s="45" customFormat="1">
      <c r="A480" s="45">
        <v>1</v>
      </c>
      <c r="B480" s="45">
        <v>4</v>
      </c>
      <c r="C480" s="45" t="s">
        <v>637</v>
      </c>
      <c r="D480" s="45" t="s">
        <v>246</v>
      </c>
      <c r="E480" s="45">
        <v>1328.55</v>
      </c>
      <c r="F480" s="45">
        <v>661</v>
      </c>
      <c r="G480" s="45">
        <v>6913.97</v>
      </c>
      <c r="H480" s="45">
        <v>27.13</v>
      </c>
      <c r="I480" s="45">
        <v>19.18</v>
      </c>
      <c r="J480" s="45">
        <v>28.26</v>
      </c>
      <c r="K480" s="45">
        <v>23.71</v>
      </c>
      <c r="L480" s="45">
        <v>1671.86</v>
      </c>
      <c r="M480" s="45">
        <v>0.35</v>
      </c>
      <c r="N480" s="45">
        <v>30.27</v>
      </c>
      <c r="O480" s="45" t="s">
        <v>203</v>
      </c>
      <c r="P480" s="45">
        <v>53</v>
      </c>
      <c r="Q480" s="45">
        <v>9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</row>
    <row r="481" spans="1:23" s="45" customFormat="1">
      <c r="A481" s="45">
        <v>1</v>
      </c>
      <c r="B481" s="45">
        <v>6</v>
      </c>
      <c r="C481" s="45" t="s">
        <v>637</v>
      </c>
      <c r="D481" s="45" t="s">
        <v>247</v>
      </c>
      <c r="E481" s="45">
        <v>2131.71</v>
      </c>
      <c r="F481" s="45">
        <v>688.51</v>
      </c>
      <c r="G481" s="45">
        <v>6912.53</v>
      </c>
      <c r="H481" s="45">
        <v>41.11</v>
      </c>
      <c r="I481" s="45">
        <v>20.190000000000001</v>
      </c>
      <c r="J481" s="45">
        <v>40.369999999999997</v>
      </c>
      <c r="K481" s="45">
        <v>27.66</v>
      </c>
      <c r="L481" s="45">
        <v>2423.0300000000002</v>
      </c>
      <c r="M481" s="45">
        <v>0.33100000000000002</v>
      </c>
      <c r="N481" s="45">
        <v>46.42</v>
      </c>
      <c r="O481" s="45" t="s">
        <v>203</v>
      </c>
      <c r="P481" s="45">
        <v>53</v>
      </c>
      <c r="Q481" s="45">
        <v>9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</row>
    <row r="482" spans="1:23" s="45" customFormat="1">
      <c r="A482" s="45">
        <v>1</v>
      </c>
      <c r="B482" s="45">
        <v>8</v>
      </c>
      <c r="C482" s="45" t="s">
        <v>637</v>
      </c>
      <c r="D482" s="45" t="s">
        <v>248</v>
      </c>
      <c r="E482" s="45">
        <v>970.24</v>
      </c>
      <c r="F482" s="45">
        <v>604.86</v>
      </c>
      <c r="G482" s="45">
        <v>6975.75</v>
      </c>
      <c r="H482" s="45">
        <v>42.18</v>
      </c>
      <c r="I482" s="45">
        <v>22.21</v>
      </c>
      <c r="J482" s="45">
        <v>21.19</v>
      </c>
      <c r="K482" s="45">
        <v>17.78</v>
      </c>
      <c r="L482" s="45">
        <v>1111.1600000000001</v>
      </c>
      <c r="M482" s="45">
        <v>0.42699999999999999</v>
      </c>
      <c r="N482" s="45">
        <v>28.47</v>
      </c>
      <c r="O482" s="45" t="s">
        <v>203</v>
      </c>
      <c r="P482" s="45">
        <v>53</v>
      </c>
      <c r="Q482" s="45">
        <v>9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</row>
    <row r="483" spans="1:23" s="45" customFormat="1">
      <c r="A483" s="45">
        <v>1</v>
      </c>
      <c r="B483" s="45">
        <v>10</v>
      </c>
      <c r="C483" s="45" t="s">
        <v>637</v>
      </c>
      <c r="D483" s="45" t="s">
        <v>250</v>
      </c>
      <c r="E483" s="45">
        <v>1038.68</v>
      </c>
      <c r="F483" s="45">
        <v>1189.07</v>
      </c>
      <c r="G483" s="45">
        <v>6902.98</v>
      </c>
      <c r="H483" s="45">
        <v>46.88</v>
      </c>
      <c r="I483" s="45">
        <v>24.23</v>
      </c>
      <c r="J483" s="45">
        <v>15.14</v>
      </c>
      <c r="K483" s="45">
        <v>25.69</v>
      </c>
      <c r="L483" s="45">
        <v>1268.6600000000001</v>
      </c>
      <c r="M483" s="45">
        <v>0.39100000000000001</v>
      </c>
      <c r="N483" s="45">
        <v>29.52</v>
      </c>
      <c r="O483" s="45" t="s">
        <v>203</v>
      </c>
      <c r="P483" s="45">
        <v>53</v>
      </c>
      <c r="Q483" s="45">
        <v>9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</row>
    <row r="484" spans="1:23" s="45" customFormat="1">
      <c r="A484" s="45">
        <v>1</v>
      </c>
      <c r="B484" s="45">
        <v>12</v>
      </c>
      <c r="C484" s="45" t="s">
        <v>637</v>
      </c>
      <c r="D484" s="45" t="s">
        <v>252</v>
      </c>
      <c r="E484" s="45">
        <v>110.71</v>
      </c>
      <c r="F484" s="45">
        <v>1151.26</v>
      </c>
      <c r="G484" s="45">
        <v>6902.85</v>
      </c>
      <c r="H484" s="45">
        <v>53.32</v>
      </c>
      <c r="I484" s="45">
        <v>7.07</v>
      </c>
      <c r="J484" s="45">
        <v>10.09</v>
      </c>
      <c r="K484" s="45">
        <v>11.86</v>
      </c>
      <c r="L484" s="45">
        <v>230.75</v>
      </c>
      <c r="M484" s="45">
        <v>0.48299999999999998</v>
      </c>
      <c r="N484" s="45">
        <v>11.96</v>
      </c>
      <c r="O484" s="45" t="s">
        <v>203</v>
      </c>
      <c r="P484" s="45">
        <v>53</v>
      </c>
      <c r="Q484" s="45">
        <v>9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</row>
    <row r="485" spans="1:23" s="34" customFormat="1">
      <c r="A485" s="45">
        <v>1</v>
      </c>
      <c r="B485" s="34">
        <v>14</v>
      </c>
      <c r="C485" s="34" t="s">
        <v>637</v>
      </c>
      <c r="D485" s="34" t="s">
        <v>253</v>
      </c>
      <c r="E485" s="34">
        <v>4464.72</v>
      </c>
      <c r="F485" s="34">
        <v>771.32</v>
      </c>
      <c r="G485" s="34">
        <v>6614.83</v>
      </c>
      <c r="H485" s="34">
        <v>48.46</v>
      </c>
      <c r="I485" s="34">
        <v>31.29</v>
      </c>
      <c r="J485" s="34">
        <v>41.38</v>
      </c>
      <c r="K485" s="34">
        <v>27.66</v>
      </c>
      <c r="L485" s="34">
        <v>4595.8999999999996</v>
      </c>
      <c r="M485" s="34">
        <v>0.28499999999999998</v>
      </c>
      <c r="N485" s="34">
        <v>43.27</v>
      </c>
      <c r="O485" s="34" t="s">
        <v>263</v>
      </c>
      <c r="P485" s="45">
        <v>53</v>
      </c>
      <c r="Q485" s="45">
        <v>9</v>
      </c>
      <c r="R485" s="34">
        <v>15</v>
      </c>
      <c r="S485" s="34">
        <v>210222.18</v>
      </c>
      <c r="T485" s="34">
        <v>735.41</v>
      </c>
      <c r="U485" s="34">
        <v>6617.96</v>
      </c>
      <c r="V485" s="34">
        <v>47.21</v>
      </c>
      <c r="W485" s="34">
        <v>139175.64000000001</v>
      </c>
    </row>
    <row r="486" spans="1:23" s="45" customFormat="1">
      <c r="A486" s="45">
        <v>1</v>
      </c>
      <c r="B486" s="45">
        <v>16</v>
      </c>
      <c r="C486" s="45" t="s">
        <v>637</v>
      </c>
      <c r="D486" s="45" t="s">
        <v>254</v>
      </c>
      <c r="E486" s="45">
        <v>664.27</v>
      </c>
      <c r="F486" s="45">
        <v>719.39</v>
      </c>
      <c r="G486" s="45">
        <v>7062.49</v>
      </c>
      <c r="H486" s="45">
        <v>64.27</v>
      </c>
      <c r="I486" s="45">
        <v>14.13</v>
      </c>
      <c r="J486" s="45">
        <v>8.07</v>
      </c>
      <c r="K486" s="45">
        <v>21.74</v>
      </c>
      <c r="L486" s="45">
        <v>791.5</v>
      </c>
      <c r="M486" s="45">
        <v>0.46500000000000002</v>
      </c>
      <c r="N486" s="45">
        <v>16.55</v>
      </c>
      <c r="O486" s="45" t="s">
        <v>203</v>
      </c>
      <c r="P486" s="45">
        <v>53</v>
      </c>
      <c r="Q486" s="45">
        <v>9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</row>
    <row r="487" spans="1:23" s="45" customFormat="1">
      <c r="A487" s="45">
        <v>1</v>
      </c>
      <c r="B487" s="45">
        <v>18</v>
      </c>
      <c r="C487" s="45" t="s">
        <v>637</v>
      </c>
      <c r="D487" s="45" t="s">
        <v>255</v>
      </c>
      <c r="E487" s="45">
        <v>185.19</v>
      </c>
      <c r="F487" s="45">
        <v>1188.73</v>
      </c>
      <c r="G487" s="45">
        <v>6805.45</v>
      </c>
      <c r="H487" s="45">
        <v>58.59</v>
      </c>
      <c r="I487" s="45">
        <v>10.09</v>
      </c>
      <c r="J487" s="45">
        <v>8.07</v>
      </c>
      <c r="K487" s="45">
        <v>13.83</v>
      </c>
      <c r="L487" s="45">
        <v>344.31</v>
      </c>
      <c r="M487" s="45">
        <v>0.45600000000000002</v>
      </c>
      <c r="N487" s="45">
        <v>12.95</v>
      </c>
      <c r="O487" s="45" t="s">
        <v>203</v>
      </c>
      <c r="P487" s="45">
        <v>53</v>
      </c>
      <c r="Q487" s="45">
        <v>9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</row>
    <row r="488" spans="1:23" s="34" customFormat="1">
      <c r="A488" s="45">
        <v>1</v>
      </c>
      <c r="B488" s="34">
        <v>20</v>
      </c>
      <c r="C488" s="34" t="s">
        <v>637</v>
      </c>
      <c r="D488" s="34" t="s">
        <v>257</v>
      </c>
      <c r="E488" s="34">
        <v>3550.84</v>
      </c>
      <c r="F488" s="34">
        <v>642.89</v>
      </c>
      <c r="G488" s="34">
        <v>6770.12</v>
      </c>
      <c r="H488" s="34">
        <v>53.16</v>
      </c>
      <c r="I488" s="34">
        <v>38.36</v>
      </c>
      <c r="J488" s="34">
        <v>18.170000000000002</v>
      </c>
      <c r="K488" s="34">
        <v>39.520000000000003</v>
      </c>
      <c r="L488" s="34">
        <v>3479.62</v>
      </c>
      <c r="M488" s="34">
        <v>0.32300000000000001</v>
      </c>
      <c r="N488" s="34">
        <v>48.94</v>
      </c>
      <c r="O488" s="34" t="s">
        <v>263</v>
      </c>
      <c r="P488" s="45">
        <v>53</v>
      </c>
      <c r="Q488" s="45">
        <v>9</v>
      </c>
      <c r="R488" s="34">
        <v>16</v>
      </c>
      <c r="S488" s="34">
        <v>297088.92</v>
      </c>
      <c r="T488" s="34">
        <v>680.16</v>
      </c>
      <c r="U488" s="34">
        <v>6796.8</v>
      </c>
      <c r="V488" s="34">
        <v>52.65</v>
      </c>
      <c r="W488" s="34">
        <v>185562.64</v>
      </c>
    </row>
    <row r="489" spans="1:23" s="34" customFormat="1">
      <c r="A489" s="45">
        <v>1</v>
      </c>
      <c r="B489" s="34">
        <v>22</v>
      </c>
      <c r="C489" s="34" t="s">
        <v>637</v>
      </c>
      <c r="D489" s="34" t="s">
        <v>258</v>
      </c>
      <c r="E489" s="34">
        <v>1129.26</v>
      </c>
      <c r="F489" s="34">
        <v>1213.2</v>
      </c>
      <c r="G489" s="34">
        <v>6880.48</v>
      </c>
      <c r="H489" s="34">
        <v>76.33</v>
      </c>
      <c r="I489" s="34">
        <v>13.12</v>
      </c>
      <c r="J489" s="34">
        <v>10.09</v>
      </c>
      <c r="K489" s="34">
        <v>29.64</v>
      </c>
      <c r="L489" s="34">
        <v>1163.05</v>
      </c>
      <c r="M489" s="34">
        <v>0.45100000000000001</v>
      </c>
      <c r="N489" s="34">
        <v>28.44</v>
      </c>
      <c r="O489" s="34" t="s">
        <v>256</v>
      </c>
      <c r="P489" s="45">
        <v>53</v>
      </c>
      <c r="Q489" s="45">
        <v>9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</row>
    <row r="490" spans="1:23" s="45" customFormat="1">
      <c r="A490" s="45">
        <v>1</v>
      </c>
      <c r="B490" s="45">
        <v>24</v>
      </c>
      <c r="C490" s="45" t="s">
        <v>637</v>
      </c>
      <c r="D490" s="45" t="s">
        <v>308</v>
      </c>
      <c r="E490" s="45">
        <v>120.78</v>
      </c>
      <c r="F490" s="45">
        <v>734.94</v>
      </c>
      <c r="G490" s="45">
        <v>7066.89</v>
      </c>
      <c r="H490" s="45">
        <v>72.349999999999994</v>
      </c>
      <c r="I490" s="45">
        <v>7.07</v>
      </c>
      <c r="J490" s="45">
        <v>6.06</v>
      </c>
      <c r="K490" s="45">
        <v>17.78</v>
      </c>
      <c r="L490" s="45">
        <v>253.07</v>
      </c>
      <c r="M490" s="45">
        <v>0.46700000000000003</v>
      </c>
      <c r="N490" s="45">
        <v>16.440000000000001</v>
      </c>
      <c r="O490" s="45" t="s">
        <v>203</v>
      </c>
      <c r="P490" s="45">
        <v>53</v>
      </c>
      <c r="Q490" s="45">
        <v>9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</row>
    <row r="491" spans="1:23" s="45" customFormat="1">
      <c r="A491" s="45">
        <v>1</v>
      </c>
      <c r="B491" s="45">
        <v>26</v>
      </c>
      <c r="C491" s="45" t="s">
        <v>637</v>
      </c>
      <c r="D491" s="45" t="s">
        <v>309</v>
      </c>
      <c r="E491" s="45">
        <v>80.52</v>
      </c>
      <c r="F491" s="45">
        <v>728.95</v>
      </c>
      <c r="G491" s="45">
        <v>7063.22</v>
      </c>
      <c r="H491" s="45">
        <v>70.44</v>
      </c>
      <c r="I491" s="45">
        <v>7.07</v>
      </c>
      <c r="J491" s="45">
        <v>4.04</v>
      </c>
      <c r="K491" s="45">
        <v>11.86</v>
      </c>
      <c r="L491" s="45">
        <v>161.54</v>
      </c>
      <c r="M491" s="45">
        <v>0.55800000000000005</v>
      </c>
      <c r="N491" s="45">
        <v>10.16</v>
      </c>
      <c r="O491" s="45" t="s">
        <v>203</v>
      </c>
      <c r="P491" s="45">
        <v>53</v>
      </c>
      <c r="Q491" s="45">
        <v>9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</row>
    <row r="492" spans="1:23" s="45" customFormat="1">
      <c r="A492" s="45">
        <v>1</v>
      </c>
      <c r="B492" s="45">
        <v>28</v>
      </c>
      <c r="C492" s="45" t="s">
        <v>637</v>
      </c>
      <c r="D492" s="45" t="s">
        <v>310</v>
      </c>
      <c r="E492" s="45">
        <v>779.01</v>
      </c>
      <c r="F492" s="45">
        <v>1167.51</v>
      </c>
      <c r="G492" s="45">
        <v>6919</v>
      </c>
      <c r="H492" s="45">
        <v>79.72</v>
      </c>
      <c r="I492" s="45">
        <v>15.14</v>
      </c>
      <c r="J492" s="45">
        <v>10.09</v>
      </c>
      <c r="K492" s="45">
        <v>21.74</v>
      </c>
      <c r="L492" s="45">
        <v>954.26</v>
      </c>
      <c r="M492" s="45">
        <v>0.42899999999999999</v>
      </c>
      <c r="N492" s="45">
        <v>22.19</v>
      </c>
      <c r="O492" s="45" t="s">
        <v>203</v>
      </c>
      <c r="P492" s="45">
        <v>53</v>
      </c>
      <c r="Q492" s="45">
        <v>9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</row>
    <row r="493" spans="1:23" s="45" customFormat="1">
      <c r="A493" s="45">
        <v>1</v>
      </c>
      <c r="B493" s="45">
        <v>30</v>
      </c>
      <c r="C493" s="45" t="s">
        <v>637</v>
      </c>
      <c r="D493" s="45" t="s">
        <v>311</v>
      </c>
      <c r="E493" s="45">
        <v>2212.23</v>
      </c>
      <c r="F493" s="45">
        <v>745.85</v>
      </c>
      <c r="G493" s="45">
        <v>6942.31</v>
      </c>
      <c r="H493" s="45">
        <v>66.709999999999994</v>
      </c>
      <c r="I493" s="45">
        <v>32.299999999999997</v>
      </c>
      <c r="J493" s="45">
        <v>21.19</v>
      </c>
      <c r="K493" s="45">
        <v>29.64</v>
      </c>
      <c r="L493" s="45">
        <v>2293.6999999999998</v>
      </c>
      <c r="M493" s="45">
        <v>0.35799999999999998</v>
      </c>
      <c r="N493" s="45">
        <v>32.94</v>
      </c>
      <c r="O493" s="45" t="s">
        <v>203</v>
      </c>
      <c r="P493" s="45">
        <v>53</v>
      </c>
      <c r="Q493" s="45">
        <v>9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</row>
    <row r="494" spans="1:23" s="45" customFormat="1">
      <c r="A494" s="45">
        <v>1</v>
      </c>
      <c r="B494" s="45">
        <v>32</v>
      </c>
      <c r="C494" s="45" t="s">
        <v>637</v>
      </c>
      <c r="D494" s="45" t="s">
        <v>312</v>
      </c>
      <c r="E494" s="45">
        <v>1421.14</v>
      </c>
      <c r="F494" s="45">
        <v>1213.8499999999999</v>
      </c>
      <c r="G494" s="45">
        <v>6802.05</v>
      </c>
      <c r="H494" s="45">
        <v>74.78</v>
      </c>
      <c r="I494" s="45">
        <v>25.23</v>
      </c>
      <c r="J494" s="45">
        <v>21.19</v>
      </c>
      <c r="K494" s="45">
        <v>27.66</v>
      </c>
      <c r="L494" s="45">
        <v>1634.26</v>
      </c>
      <c r="M494" s="45">
        <v>0.374</v>
      </c>
      <c r="N494" s="45">
        <v>32.630000000000003</v>
      </c>
      <c r="O494" s="45" t="s">
        <v>203</v>
      </c>
      <c r="P494" s="45">
        <v>53</v>
      </c>
      <c r="Q494" s="45">
        <v>9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</row>
    <row r="495" spans="1:23" s="45" customFormat="1">
      <c r="A495" s="45">
        <v>1</v>
      </c>
      <c r="B495" s="45">
        <v>34</v>
      </c>
      <c r="C495" s="45" t="s">
        <v>637</v>
      </c>
      <c r="D495" s="45" t="s">
        <v>420</v>
      </c>
      <c r="E495" s="45">
        <v>940.05</v>
      </c>
      <c r="F495" s="45">
        <v>1202.44</v>
      </c>
      <c r="G495" s="45">
        <v>6893.86</v>
      </c>
      <c r="H495" s="45">
        <v>78.319999999999993</v>
      </c>
      <c r="I495" s="45">
        <v>15.14</v>
      </c>
      <c r="J495" s="45">
        <v>12.11</v>
      </c>
      <c r="K495" s="45">
        <v>31.62</v>
      </c>
      <c r="L495" s="45">
        <v>1122.26</v>
      </c>
      <c r="M495" s="45">
        <v>0.41399999999999998</v>
      </c>
      <c r="N495" s="45">
        <v>27.12</v>
      </c>
      <c r="O495" s="45" t="s">
        <v>203</v>
      </c>
      <c r="P495" s="45">
        <v>53</v>
      </c>
      <c r="Q495" s="45">
        <v>9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</row>
    <row r="496" spans="1:23" s="45" customFormat="1">
      <c r="A496" s="45">
        <v>1</v>
      </c>
      <c r="B496" s="45">
        <v>36</v>
      </c>
      <c r="C496" s="45" t="s">
        <v>637</v>
      </c>
      <c r="D496" s="45" t="s">
        <v>421</v>
      </c>
      <c r="E496" s="45">
        <v>4492.8999999999996</v>
      </c>
      <c r="F496" s="45">
        <v>1609.18</v>
      </c>
      <c r="G496" s="45">
        <v>6434.19</v>
      </c>
      <c r="H496" s="45">
        <v>55.57</v>
      </c>
      <c r="I496" s="45">
        <v>67.63</v>
      </c>
      <c r="J496" s="45">
        <v>29.27</v>
      </c>
      <c r="K496" s="45">
        <v>49.4</v>
      </c>
      <c r="L496" s="45">
        <v>4690.9799999999996</v>
      </c>
      <c r="M496" s="45">
        <v>0.28100000000000003</v>
      </c>
      <c r="N496" s="45">
        <v>78.17</v>
      </c>
      <c r="O496" s="45" t="s">
        <v>203</v>
      </c>
      <c r="P496" s="45">
        <v>53</v>
      </c>
      <c r="Q496" s="45">
        <v>9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</row>
    <row r="497" spans="1:23" s="45" customFormat="1">
      <c r="A497" s="45">
        <v>1</v>
      </c>
      <c r="B497" s="45">
        <v>38</v>
      </c>
      <c r="C497" s="45" t="s">
        <v>637</v>
      </c>
      <c r="D497" s="45" t="s">
        <v>422</v>
      </c>
      <c r="E497" s="45">
        <v>1028.6199999999999</v>
      </c>
      <c r="F497" s="45">
        <v>1234.02</v>
      </c>
      <c r="G497" s="45">
        <v>6794.19</v>
      </c>
      <c r="H497" s="45">
        <v>83.88</v>
      </c>
      <c r="I497" s="45">
        <v>15.14</v>
      </c>
      <c r="J497" s="45">
        <v>20.18</v>
      </c>
      <c r="K497" s="45">
        <v>21.74</v>
      </c>
      <c r="L497" s="45">
        <v>1307.23</v>
      </c>
      <c r="M497" s="45">
        <v>0.377</v>
      </c>
      <c r="N497" s="45">
        <v>27.04</v>
      </c>
      <c r="O497" s="45" t="s">
        <v>203</v>
      </c>
      <c r="P497" s="45">
        <v>53</v>
      </c>
      <c r="Q497" s="45">
        <v>9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</row>
    <row r="498" spans="1:23" s="45" customFormat="1">
      <c r="A498" s="45">
        <v>1</v>
      </c>
      <c r="B498" s="45">
        <v>40</v>
      </c>
      <c r="C498" s="45" t="s">
        <v>637</v>
      </c>
      <c r="D498" s="45" t="s">
        <v>423</v>
      </c>
      <c r="E498" s="45">
        <v>84.54</v>
      </c>
      <c r="F498" s="45">
        <v>1547.97</v>
      </c>
      <c r="G498" s="45">
        <v>6532.57</v>
      </c>
      <c r="H498" s="45">
        <v>90</v>
      </c>
      <c r="I498" s="45">
        <v>5.05</v>
      </c>
      <c r="J498" s="45">
        <v>4.04</v>
      </c>
      <c r="K498" s="45">
        <v>13.83</v>
      </c>
      <c r="L498" s="45">
        <v>158.15</v>
      </c>
      <c r="M498" s="45">
        <v>0.58899999999999997</v>
      </c>
      <c r="N498" s="45">
        <v>11.94</v>
      </c>
      <c r="O498" s="45" t="s">
        <v>203</v>
      </c>
      <c r="P498" s="45">
        <v>53</v>
      </c>
      <c r="Q498" s="45">
        <v>9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</row>
    <row r="499" spans="1:23" s="45" customFormat="1">
      <c r="A499" s="45">
        <v>1</v>
      </c>
      <c r="B499" s="45">
        <v>42</v>
      </c>
      <c r="C499" s="45" t="s">
        <v>637</v>
      </c>
      <c r="D499" s="45" t="s">
        <v>424</v>
      </c>
      <c r="E499" s="45">
        <v>2324.9499999999998</v>
      </c>
      <c r="F499" s="45">
        <v>1746.57</v>
      </c>
      <c r="G499" s="45">
        <v>6586.35</v>
      </c>
      <c r="H499" s="45">
        <v>85.94</v>
      </c>
      <c r="I499" s="45">
        <v>29.27</v>
      </c>
      <c r="J499" s="45">
        <v>69.64</v>
      </c>
      <c r="K499" s="45">
        <v>23.71</v>
      </c>
      <c r="L499" s="45">
        <v>3395.56</v>
      </c>
      <c r="M499" s="45">
        <v>0.25</v>
      </c>
      <c r="N499" s="45">
        <v>72.260000000000005</v>
      </c>
      <c r="O499" s="45" t="s">
        <v>203</v>
      </c>
      <c r="P499" s="45">
        <v>53</v>
      </c>
      <c r="Q499" s="45">
        <v>9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</row>
    <row r="500" spans="1:23" s="45" customFormat="1">
      <c r="A500" s="45">
        <v>1</v>
      </c>
      <c r="B500" s="45">
        <v>44</v>
      </c>
      <c r="C500" s="45" t="s">
        <v>637</v>
      </c>
      <c r="D500" s="45" t="s">
        <v>425</v>
      </c>
      <c r="E500" s="45">
        <v>1384.91</v>
      </c>
      <c r="F500" s="45">
        <v>1558.97</v>
      </c>
      <c r="G500" s="45">
        <v>6556.18</v>
      </c>
      <c r="H500" s="45">
        <v>90.56</v>
      </c>
      <c r="I500" s="45">
        <v>20.190000000000001</v>
      </c>
      <c r="J500" s="45">
        <v>22.2</v>
      </c>
      <c r="K500" s="45">
        <v>21.74</v>
      </c>
      <c r="L500" s="45">
        <v>1838.78</v>
      </c>
      <c r="M500" s="45">
        <v>0.32700000000000001</v>
      </c>
      <c r="N500" s="45">
        <v>26.21</v>
      </c>
      <c r="O500" s="45" t="s">
        <v>203</v>
      </c>
      <c r="P500" s="45">
        <v>53</v>
      </c>
      <c r="Q500" s="45">
        <v>9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</row>
    <row r="501" spans="1:23" s="45" customFormat="1">
      <c r="A501" s="45">
        <v>1</v>
      </c>
      <c r="B501" s="45">
        <v>46</v>
      </c>
      <c r="C501" s="45" t="s">
        <v>637</v>
      </c>
      <c r="D501" s="45" t="s">
        <v>519</v>
      </c>
      <c r="E501" s="45">
        <v>6183.77</v>
      </c>
      <c r="F501" s="45">
        <v>574.80999999999995</v>
      </c>
      <c r="G501" s="45">
        <v>6781.78</v>
      </c>
      <c r="H501" s="45">
        <v>69.66</v>
      </c>
      <c r="I501" s="45">
        <v>44.41</v>
      </c>
      <c r="J501" s="45">
        <v>47.43</v>
      </c>
      <c r="K501" s="45">
        <v>65.209999999999994</v>
      </c>
      <c r="L501" s="45">
        <v>6349.23</v>
      </c>
      <c r="M501" s="45">
        <v>0.25700000000000001</v>
      </c>
      <c r="N501" s="45">
        <v>65.989999999999995</v>
      </c>
      <c r="O501" s="45" t="s">
        <v>203</v>
      </c>
      <c r="P501" s="45">
        <v>53</v>
      </c>
      <c r="Q501" s="45">
        <v>9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</row>
    <row r="502" spans="1:23" s="46" customFormat="1" ht="17" thickBot="1">
      <c r="A502" s="46">
        <v>1</v>
      </c>
      <c r="B502" s="46">
        <v>48</v>
      </c>
      <c r="C502" s="46" t="s">
        <v>637</v>
      </c>
      <c r="D502" s="46" t="s">
        <v>520</v>
      </c>
      <c r="E502" s="46">
        <v>92.6</v>
      </c>
      <c r="F502" s="46">
        <v>1543.47</v>
      </c>
      <c r="G502" s="46">
        <v>6530.83</v>
      </c>
      <c r="H502" s="46">
        <v>90.6</v>
      </c>
      <c r="I502" s="46">
        <v>5.05</v>
      </c>
      <c r="J502" s="46">
        <v>4.04</v>
      </c>
      <c r="K502" s="46">
        <v>15.81</v>
      </c>
      <c r="L502" s="46">
        <v>192.06</v>
      </c>
      <c r="M502" s="46">
        <v>0.51500000000000001</v>
      </c>
      <c r="N502" s="46">
        <v>14.12</v>
      </c>
      <c r="O502" s="46" t="s">
        <v>203</v>
      </c>
      <c r="P502" s="46">
        <v>53</v>
      </c>
      <c r="Q502" s="46">
        <v>9</v>
      </c>
      <c r="R502" s="46">
        <v>0</v>
      </c>
      <c r="S502" s="46">
        <v>0</v>
      </c>
      <c r="T502" s="46">
        <v>0</v>
      </c>
      <c r="U502" s="46">
        <v>0</v>
      </c>
      <c r="V502" s="46">
        <v>0</v>
      </c>
      <c r="W502" s="46">
        <v>0</v>
      </c>
    </row>
    <row r="503" spans="1:23" s="45" customFormat="1">
      <c r="A503" s="47">
        <v>7</v>
      </c>
      <c r="B503" s="45">
        <v>2</v>
      </c>
      <c r="C503" s="45" t="s">
        <v>637</v>
      </c>
      <c r="D503" s="45" t="s">
        <v>235</v>
      </c>
      <c r="E503" s="45">
        <v>434.8</v>
      </c>
      <c r="F503" s="45">
        <v>649</v>
      </c>
      <c r="G503" s="45">
        <v>6439.23</v>
      </c>
      <c r="H503" s="45">
        <v>20.51</v>
      </c>
      <c r="I503" s="45">
        <v>10.09</v>
      </c>
      <c r="J503" s="45">
        <v>13.12</v>
      </c>
      <c r="K503" s="45">
        <v>13.83</v>
      </c>
      <c r="L503" s="45">
        <v>537.73</v>
      </c>
      <c r="M503" s="45">
        <v>0.51600000000000001</v>
      </c>
      <c r="N503" s="45">
        <v>15.08</v>
      </c>
      <c r="O503" s="45" t="s">
        <v>203</v>
      </c>
      <c r="P503" s="45">
        <v>53</v>
      </c>
      <c r="Q503" s="45">
        <v>9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</row>
    <row r="504" spans="1:23" s="45" customFormat="1">
      <c r="A504" s="45">
        <v>7</v>
      </c>
      <c r="B504" s="45">
        <v>4</v>
      </c>
      <c r="C504" s="45" t="s">
        <v>637</v>
      </c>
      <c r="D504" s="45" t="s">
        <v>394</v>
      </c>
      <c r="E504" s="45">
        <v>187.2</v>
      </c>
      <c r="F504" s="45">
        <v>580.16999999999996</v>
      </c>
      <c r="G504" s="45">
        <v>6527.47</v>
      </c>
      <c r="H504" s="45">
        <v>19.29</v>
      </c>
      <c r="I504" s="45">
        <v>7.07</v>
      </c>
      <c r="J504" s="45">
        <v>7.06</v>
      </c>
      <c r="K504" s="45">
        <v>11.86</v>
      </c>
      <c r="L504" s="45">
        <v>269.52</v>
      </c>
      <c r="M504" s="45">
        <v>0.58699999999999997</v>
      </c>
      <c r="N504" s="45">
        <v>9.85</v>
      </c>
      <c r="O504" s="45" t="s">
        <v>203</v>
      </c>
      <c r="P504" s="45">
        <v>53</v>
      </c>
      <c r="Q504" s="45">
        <v>9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</row>
    <row r="505" spans="1:23" s="34" customFormat="1">
      <c r="A505" s="45">
        <v>7</v>
      </c>
      <c r="B505" s="34">
        <v>6</v>
      </c>
      <c r="C505" s="34" t="s">
        <v>637</v>
      </c>
      <c r="D505" s="34" t="s">
        <v>233</v>
      </c>
      <c r="E505" s="34">
        <v>394.54</v>
      </c>
      <c r="F505" s="34">
        <v>670.77</v>
      </c>
      <c r="G505" s="34">
        <v>6486.98</v>
      </c>
      <c r="H505" s="34">
        <v>27.43</v>
      </c>
      <c r="I505" s="34">
        <v>12.11</v>
      </c>
      <c r="J505" s="34">
        <v>10.09</v>
      </c>
      <c r="K505" s="34">
        <v>19.760000000000002</v>
      </c>
      <c r="L505" s="34">
        <v>559.04</v>
      </c>
      <c r="M505" s="34">
        <v>0.46500000000000002</v>
      </c>
      <c r="N505" s="34">
        <v>13.52</v>
      </c>
      <c r="O505" s="34" t="s">
        <v>263</v>
      </c>
      <c r="P505" s="45">
        <v>53</v>
      </c>
      <c r="Q505" s="45">
        <v>9</v>
      </c>
      <c r="R505" s="34">
        <v>17</v>
      </c>
      <c r="S505" s="34">
        <v>89431.23</v>
      </c>
      <c r="T505" s="34">
        <v>699.73</v>
      </c>
      <c r="U505" s="34">
        <v>6448.2</v>
      </c>
      <c r="V505" s="34">
        <v>25.15</v>
      </c>
      <c r="W505" s="34">
        <v>104799.27</v>
      </c>
    </row>
    <row r="506" spans="1:23" s="45" customFormat="1">
      <c r="A506" s="45">
        <v>7</v>
      </c>
      <c r="B506" s="45">
        <v>8</v>
      </c>
      <c r="C506" s="45" t="s">
        <v>637</v>
      </c>
      <c r="D506" s="45" t="s">
        <v>234</v>
      </c>
      <c r="E506" s="45">
        <v>74.48</v>
      </c>
      <c r="F506" s="45">
        <v>591.96</v>
      </c>
      <c r="G506" s="45">
        <v>6545.66</v>
      </c>
      <c r="H506" s="45">
        <v>32.200000000000003</v>
      </c>
      <c r="I506" s="45">
        <v>6.06</v>
      </c>
      <c r="J506" s="45">
        <v>5.05</v>
      </c>
      <c r="K506" s="45">
        <v>13.83</v>
      </c>
      <c r="L506" s="45">
        <v>173.26</v>
      </c>
      <c r="M506" s="45">
        <v>0.49399999999999999</v>
      </c>
      <c r="N506" s="45">
        <v>10.86</v>
      </c>
      <c r="O506" s="45" t="s">
        <v>203</v>
      </c>
      <c r="P506" s="45">
        <v>53</v>
      </c>
      <c r="Q506" s="45">
        <v>9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</row>
    <row r="507" spans="1:23" s="34" customFormat="1">
      <c r="A507" s="45">
        <v>7</v>
      </c>
      <c r="B507" s="34">
        <v>10</v>
      </c>
      <c r="C507" s="34" t="s">
        <v>637</v>
      </c>
      <c r="D507" s="34" t="s">
        <v>395</v>
      </c>
      <c r="E507" s="34">
        <v>845.44</v>
      </c>
      <c r="F507" s="34">
        <v>691.16</v>
      </c>
      <c r="G507" s="34">
        <v>6510.15</v>
      </c>
      <c r="H507" s="34">
        <v>35.14</v>
      </c>
      <c r="I507" s="34">
        <v>12.11</v>
      </c>
      <c r="J507" s="34">
        <v>9.08</v>
      </c>
      <c r="K507" s="34">
        <v>23.71</v>
      </c>
      <c r="L507" s="34">
        <v>873.08</v>
      </c>
      <c r="M507" s="34">
        <v>0.495</v>
      </c>
      <c r="N507" s="34">
        <v>19.940000000000001</v>
      </c>
      <c r="O507" s="34" t="s">
        <v>263</v>
      </c>
      <c r="P507" s="45">
        <v>53</v>
      </c>
      <c r="Q507" s="45">
        <v>9</v>
      </c>
      <c r="R507" s="34">
        <v>17</v>
      </c>
      <c r="S507" s="34">
        <v>89431.23</v>
      </c>
      <c r="T507" s="34">
        <v>699.73</v>
      </c>
      <c r="U507" s="34">
        <v>6448.2</v>
      </c>
      <c r="V507" s="34">
        <v>25.15</v>
      </c>
      <c r="W507" s="34">
        <v>104799.27</v>
      </c>
    </row>
    <row r="508" spans="1:23" s="45" customFormat="1">
      <c r="A508" s="45">
        <v>7</v>
      </c>
      <c r="B508" s="45">
        <v>12</v>
      </c>
      <c r="C508" s="45" t="s">
        <v>637</v>
      </c>
      <c r="D508" s="45" t="s">
        <v>391</v>
      </c>
      <c r="E508" s="45">
        <v>100.65</v>
      </c>
      <c r="F508" s="45">
        <v>576.27</v>
      </c>
      <c r="G508" s="45">
        <v>6481.56</v>
      </c>
      <c r="H508" s="45">
        <v>41.42</v>
      </c>
      <c r="I508" s="45">
        <v>5.05</v>
      </c>
      <c r="J508" s="45">
        <v>7.06</v>
      </c>
      <c r="K508" s="45">
        <v>9.8800000000000008</v>
      </c>
      <c r="L508" s="45">
        <v>169.19</v>
      </c>
      <c r="M508" s="45">
        <v>0.61799999999999999</v>
      </c>
      <c r="N508" s="45">
        <v>6.45</v>
      </c>
      <c r="O508" s="45" t="s">
        <v>203</v>
      </c>
      <c r="P508" s="45">
        <v>53</v>
      </c>
      <c r="Q508" s="45">
        <v>9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</row>
    <row r="509" spans="1:23" s="45" customFormat="1">
      <c r="A509" s="45">
        <v>7</v>
      </c>
      <c r="B509" s="45">
        <v>14</v>
      </c>
      <c r="C509" s="45" t="s">
        <v>637</v>
      </c>
      <c r="D509" s="45" t="s">
        <v>237</v>
      </c>
      <c r="E509" s="45">
        <v>233.5</v>
      </c>
      <c r="F509" s="45">
        <v>534.82000000000005</v>
      </c>
      <c r="G509" s="45">
        <v>6494.1</v>
      </c>
      <c r="H509" s="45">
        <v>41.7</v>
      </c>
      <c r="I509" s="45">
        <v>6.06</v>
      </c>
      <c r="J509" s="45">
        <v>8.07</v>
      </c>
      <c r="K509" s="45">
        <v>11.86</v>
      </c>
      <c r="L509" s="45">
        <v>281.94</v>
      </c>
      <c r="M509" s="45">
        <v>0.65</v>
      </c>
      <c r="N509" s="45">
        <v>9.2799999999999994</v>
      </c>
      <c r="O509" s="45" t="s">
        <v>203</v>
      </c>
      <c r="P509" s="45">
        <v>53</v>
      </c>
      <c r="Q509" s="45">
        <v>9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</row>
    <row r="510" spans="1:23" s="45" customFormat="1">
      <c r="A510" s="45">
        <v>7</v>
      </c>
      <c r="B510" s="45">
        <v>16</v>
      </c>
      <c r="C510" s="45" t="s">
        <v>637</v>
      </c>
      <c r="D510" s="45" t="s">
        <v>411</v>
      </c>
      <c r="E510" s="45">
        <v>82.53</v>
      </c>
      <c r="F510" s="45">
        <v>534.42999999999995</v>
      </c>
      <c r="G510" s="45">
        <v>6503.64</v>
      </c>
      <c r="H510" s="45">
        <v>43.71</v>
      </c>
      <c r="I510" s="45">
        <v>4.04</v>
      </c>
      <c r="J510" s="45">
        <v>5.05</v>
      </c>
      <c r="K510" s="45">
        <v>13.83</v>
      </c>
      <c r="L510" s="45">
        <v>168.72</v>
      </c>
      <c r="M510" s="45">
        <v>0.54300000000000004</v>
      </c>
      <c r="N510" s="45">
        <v>11.86</v>
      </c>
      <c r="O510" s="45" t="s">
        <v>203</v>
      </c>
      <c r="P510" s="45">
        <v>53</v>
      </c>
      <c r="Q510" s="45">
        <v>9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</row>
    <row r="511" spans="1:23" s="45" customFormat="1">
      <c r="A511" s="45">
        <v>7</v>
      </c>
      <c r="B511" s="45">
        <v>18</v>
      </c>
      <c r="C511" s="45" t="s">
        <v>637</v>
      </c>
      <c r="D511" s="45" t="s">
        <v>412</v>
      </c>
      <c r="E511" s="45">
        <v>157.01</v>
      </c>
      <c r="F511" s="45">
        <v>522.74</v>
      </c>
      <c r="G511" s="45">
        <v>6441.26</v>
      </c>
      <c r="H511" s="45">
        <v>50.19</v>
      </c>
      <c r="I511" s="45">
        <v>5.05</v>
      </c>
      <c r="J511" s="45">
        <v>6.06</v>
      </c>
      <c r="K511" s="45">
        <v>15.81</v>
      </c>
      <c r="L511" s="45">
        <v>264.60000000000002</v>
      </c>
      <c r="M511" s="45">
        <v>0.53200000000000003</v>
      </c>
      <c r="N511" s="45">
        <v>14.55</v>
      </c>
      <c r="O511" s="45" t="s">
        <v>203</v>
      </c>
      <c r="P511" s="45">
        <v>53</v>
      </c>
      <c r="Q511" s="45">
        <v>9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</row>
    <row r="512" spans="1:23" s="45" customFormat="1">
      <c r="A512" s="45">
        <v>7</v>
      </c>
      <c r="B512" s="45">
        <v>20</v>
      </c>
      <c r="C512" s="45" t="s">
        <v>637</v>
      </c>
      <c r="D512" s="45" t="s">
        <v>220</v>
      </c>
      <c r="E512" s="45">
        <v>418.69</v>
      </c>
      <c r="F512" s="45">
        <v>509.2</v>
      </c>
      <c r="G512" s="45">
        <v>6463.28</v>
      </c>
      <c r="H512" s="45">
        <v>47.18</v>
      </c>
      <c r="I512" s="45">
        <v>9.08</v>
      </c>
      <c r="J512" s="45">
        <v>11.1</v>
      </c>
      <c r="K512" s="45">
        <v>23.71</v>
      </c>
      <c r="L512" s="45">
        <v>622.16</v>
      </c>
      <c r="M512" s="45">
        <v>0.435</v>
      </c>
      <c r="N512" s="45">
        <v>23.97</v>
      </c>
      <c r="O512" s="45" t="s">
        <v>203</v>
      </c>
      <c r="P512" s="45">
        <v>53</v>
      </c>
      <c r="Q512" s="45">
        <v>9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</row>
    <row r="513" spans="1:23" s="45" customFormat="1">
      <c r="A513" s="45">
        <v>7</v>
      </c>
      <c r="B513" s="45">
        <v>22</v>
      </c>
      <c r="C513" s="45" t="s">
        <v>637</v>
      </c>
      <c r="D513" s="45" t="s">
        <v>396</v>
      </c>
      <c r="E513" s="45">
        <v>279.8</v>
      </c>
      <c r="F513" s="45">
        <v>527.04</v>
      </c>
      <c r="G513" s="45">
        <v>6435.75</v>
      </c>
      <c r="H513" s="45">
        <v>57.03</v>
      </c>
      <c r="I513" s="45">
        <v>8.08</v>
      </c>
      <c r="J513" s="45">
        <v>7.06</v>
      </c>
      <c r="K513" s="45">
        <v>17.78</v>
      </c>
      <c r="L513" s="45">
        <v>377.28</v>
      </c>
      <c r="M513" s="45">
        <v>0.54800000000000004</v>
      </c>
      <c r="N513" s="45">
        <v>13.91</v>
      </c>
      <c r="O513" s="45" t="s">
        <v>203</v>
      </c>
      <c r="P513" s="45">
        <v>53</v>
      </c>
      <c r="Q513" s="45">
        <v>9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</row>
    <row r="514" spans="1:23" s="45" customFormat="1">
      <c r="A514" s="45">
        <v>7</v>
      </c>
      <c r="B514" s="45">
        <v>24</v>
      </c>
      <c r="C514" s="45" t="s">
        <v>637</v>
      </c>
      <c r="D514" s="45" t="s">
        <v>236</v>
      </c>
      <c r="E514" s="45">
        <v>241.55</v>
      </c>
      <c r="F514" s="45">
        <v>527.67999999999995</v>
      </c>
      <c r="G514" s="45">
        <v>6443.07</v>
      </c>
      <c r="H514" s="45">
        <v>57.8</v>
      </c>
      <c r="I514" s="45">
        <v>7.07</v>
      </c>
      <c r="J514" s="45">
        <v>7.06</v>
      </c>
      <c r="K514" s="45">
        <v>19.760000000000002</v>
      </c>
      <c r="L514" s="45">
        <v>425.14</v>
      </c>
      <c r="M514" s="45">
        <v>0.441</v>
      </c>
      <c r="N514" s="45">
        <v>18.010000000000002</v>
      </c>
      <c r="O514" s="45" t="s">
        <v>203</v>
      </c>
      <c r="P514" s="45">
        <v>53</v>
      </c>
      <c r="Q514" s="45">
        <v>9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</row>
    <row r="515" spans="1:23" s="45" customFormat="1">
      <c r="A515" s="45">
        <v>7</v>
      </c>
      <c r="B515" s="45">
        <v>26</v>
      </c>
      <c r="C515" s="45" t="s">
        <v>637</v>
      </c>
      <c r="D515" s="45" t="s">
        <v>413</v>
      </c>
      <c r="E515" s="45">
        <v>730.7</v>
      </c>
      <c r="F515" s="45">
        <v>538.53</v>
      </c>
      <c r="G515" s="45">
        <v>6442.53</v>
      </c>
      <c r="H515" s="45">
        <v>56.17</v>
      </c>
      <c r="I515" s="45">
        <v>15.14</v>
      </c>
      <c r="J515" s="45">
        <v>16.149999999999999</v>
      </c>
      <c r="K515" s="45">
        <v>23.71</v>
      </c>
      <c r="L515" s="45">
        <v>1161.23</v>
      </c>
      <c r="M515" s="45">
        <v>0.33800000000000002</v>
      </c>
      <c r="N515" s="45">
        <v>22.8</v>
      </c>
      <c r="O515" s="45" t="s">
        <v>203</v>
      </c>
      <c r="P515" s="45">
        <v>53</v>
      </c>
      <c r="Q515" s="45">
        <v>9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</row>
    <row r="516" spans="1:23" s="45" customFormat="1">
      <c r="A516" s="45">
        <v>7</v>
      </c>
      <c r="B516" s="45">
        <v>28</v>
      </c>
      <c r="C516" s="45" t="s">
        <v>637</v>
      </c>
      <c r="D516" s="45" t="s">
        <v>239</v>
      </c>
      <c r="E516" s="45">
        <v>336.16</v>
      </c>
      <c r="F516" s="45">
        <v>525.94000000000005</v>
      </c>
      <c r="G516" s="45">
        <v>6455.55</v>
      </c>
      <c r="H516" s="45">
        <v>55.97</v>
      </c>
      <c r="I516" s="45">
        <v>8.08</v>
      </c>
      <c r="J516" s="45">
        <v>8.07</v>
      </c>
      <c r="K516" s="45">
        <v>15.81</v>
      </c>
      <c r="L516" s="45">
        <v>468.58</v>
      </c>
      <c r="M516" s="45">
        <v>0.499</v>
      </c>
      <c r="N516" s="45">
        <v>15.56</v>
      </c>
      <c r="O516" s="45" t="s">
        <v>203</v>
      </c>
      <c r="P516" s="45">
        <v>53</v>
      </c>
      <c r="Q516" s="45">
        <v>9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</row>
    <row r="517" spans="1:23" s="45" customFormat="1">
      <c r="A517" s="45">
        <v>7</v>
      </c>
      <c r="B517" s="45">
        <v>30</v>
      </c>
      <c r="C517" s="45" t="s">
        <v>637</v>
      </c>
      <c r="D517" s="45" t="s">
        <v>238</v>
      </c>
      <c r="E517" s="45">
        <v>193.24</v>
      </c>
      <c r="F517" s="45">
        <v>513.94000000000005</v>
      </c>
      <c r="G517" s="45">
        <v>6469.95</v>
      </c>
      <c r="H517" s="45">
        <v>57.06</v>
      </c>
      <c r="I517" s="45">
        <v>6.06</v>
      </c>
      <c r="J517" s="45">
        <v>7.06</v>
      </c>
      <c r="K517" s="45">
        <v>11.86</v>
      </c>
      <c r="L517" s="45">
        <v>297.3</v>
      </c>
      <c r="M517" s="45">
        <v>0.54400000000000004</v>
      </c>
      <c r="N517" s="45">
        <v>11.98</v>
      </c>
      <c r="O517" s="45" t="s">
        <v>203</v>
      </c>
      <c r="P517" s="45">
        <v>53</v>
      </c>
      <c r="Q517" s="45">
        <v>9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</row>
    <row r="518" spans="1:23" s="45" customFormat="1">
      <c r="A518" s="45">
        <v>7</v>
      </c>
      <c r="B518" s="45">
        <v>32</v>
      </c>
      <c r="C518" s="45" t="s">
        <v>637</v>
      </c>
      <c r="D518" s="45" t="s">
        <v>392</v>
      </c>
      <c r="E518" s="45">
        <v>269.73</v>
      </c>
      <c r="F518" s="45">
        <v>523.57000000000005</v>
      </c>
      <c r="G518" s="45">
        <v>6467.52</v>
      </c>
      <c r="H518" s="45">
        <v>50.73</v>
      </c>
      <c r="I518" s="45">
        <v>7.07</v>
      </c>
      <c r="J518" s="45">
        <v>8.07</v>
      </c>
      <c r="K518" s="45">
        <v>17.78</v>
      </c>
      <c r="L518" s="45">
        <v>369.1</v>
      </c>
      <c r="M518" s="45">
        <v>0.54700000000000004</v>
      </c>
      <c r="N518" s="45">
        <v>14.76</v>
      </c>
      <c r="O518" s="45" t="s">
        <v>203</v>
      </c>
      <c r="P518" s="45">
        <v>53</v>
      </c>
      <c r="Q518" s="45">
        <v>9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</row>
    <row r="519" spans="1:23" s="46" customFormat="1" ht="17" thickBot="1">
      <c r="A519" s="46">
        <v>7</v>
      </c>
      <c r="B519" s="46">
        <v>34</v>
      </c>
      <c r="C519" s="46" t="s">
        <v>637</v>
      </c>
      <c r="D519" s="46" t="s">
        <v>240</v>
      </c>
      <c r="E519" s="46">
        <v>130.84</v>
      </c>
      <c r="F519" s="46">
        <v>587.46</v>
      </c>
      <c r="G519" s="46">
        <v>6559.76</v>
      </c>
      <c r="H519" s="46">
        <v>75.510000000000005</v>
      </c>
      <c r="I519" s="46">
        <v>7.07</v>
      </c>
      <c r="J519" s="46">
        <v>8.07</v>
      </c>
      <c r="K519" s="46">
        <v>13.83</v>
      </c>
      <c r="L519" s="46">
        <v>261.51</v>
      </c>
      <c r="M519" s="46">
        <v>0.47699999999999998</v>
      </c>
      <c r="N519" s="46">
        <v>9.5399999999999991</v>
      </c>
      <c r="O519" s="46" t="s">
        <v>203</v>
      </c>
      <c r="P519" s="46">
        <v>53</v>
      </c>
      <c r="Q519" s="46">
        <v>9</v>
      </c>
      <c r="R519" s="46">
        <v>0</v>
      </c>
      <c r="S519" s="46">
        <v>0</v>
      </c>
      <c r="T519" s="46">
        <v>0</v>
      </c>
      <c r="U519" s="46">
        <v>0</v>
      </c>
      <c r="V519" s="46">
        <v>0</v>
      </c>
      <c r="W519" s="46">
        <v>0</v>
      </c>
    </row>
    <row r="520" spans="1:23" s="45" customFormat="1">
      <c r="A520" s="47">
        <v>1</v>
      </c>
      <c r="B520" s="45">
        <v>2</v>
      </c>
      <c r="C520" s="45" t="s">
        <v>854</v>
      </c>
      <c r="D520" s="45" t="s">
        <v>245</v>
      </c>
      <c r="E520" s="45">
        <v>80.42</v>
      </c>
      <c r="F520" s="45">
        <v>383.48</v>
      </c>
      <c r="G520" s="45">
        <v>1169.25</v>
      </c>
      <c r="H520" s="45">
        <v>8.57</v>
      </c>
      <c r="I520" s="45">
        <v>6.06</v>
      </c>
      <c r="J520" s="45">
        <v>7.57</v>
      </c>
      <c r="K520" s="45">
        <v>11.86</v>
      </c>
      <c r="L520" s="45">
        <v>216.66</v>
      </c>
      <c r="M520" s="45">
        <v>0.41599999999999998</v>
      </c>
      <c r="N520" s="45">
        <v>8.44</v>
      </c>
      <c r="O520" s="45" t="s">
        <v>203</v>
      </c>
      <c r="P520" s="45">
        <v>14</v>
      </c>
      <c r="Q520" s="45">
        <v>3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</row>
    <row r="521" spans="1:23" s="45" customFormat="1">
      <c r="A521" s="45">
        <v>1</v>
      </c>
      <c r="B521" s="45">
        <v>4</v>
      </c>
      <c r="C521" s="45" t="s">
        <v>854</v>
      </c>
      <c r="D521" s="45" t="s">
        <v>246</v>
      </c>
      <c r="E521" s="45">
        <v>106.47</v>
      </c>
      <c r="F521" s="45">
        <v>959.29</v>
      </c>
      <c r="G521" s="45">
        <v>1327.97</v>
      </c>
      <c r="H521" s="45">
        <v>16.059999999999999</v>
      </c>
      <c r="I521" s="45">
        <v>6.81</v>
      </c>
      <c r="J521" s="45">
        <v>12.87</v>
      </c>
      <c r="K521" s="45">
        <v>15.81</v>
      </c>
      <c r="L521" s="45">
        <v>345.91</v>
      </c>
      <c r="M521" s="45">
        <v>0.314</v>
      </c>
      <c r="N521" s="45">
        <v>15.8</v>
      </c>
      <c r="O521" s="45" t="s">
        <v>203</v>
      </c>
      <c r="P521" s="45">
        <v>14</v>
      </c>
      <c r="Q521" s="45">
        <v>3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</row>
    <row r="522" spans="1:23" s="45" customFormat="1">
      <c r="A522" s="45">
        <v>1</v>
      </c>
      <c r="B522" s="45">
        <v>6</v>
      </c>
      <c r="C522" s="45" t="s">
        <v>854</v>
      </c>
      <c r="D522" s="45" t="s">
        <v>247</v>
      </c>
      <c r="E522" s="45">
        <v>133.65</v>
      </c>
      <c r="F522" s="45">
        <v>914.01</v>
      </c>
      <c r="G522" s="45">
        <v>1382.42</v>
      </c>
      <c r="H522" s="45">
        <v>15.37</v>
      </c>
      <c r="I522" s="45">
        <v>8.33</v>
      </c>
      <c r="J522" s="45">
        <v>9.09</v>
      </c>
      <c r="K522" s="45">
        <v>11.86</v>
      </c>
      <c r="L522" s="45">
        <v>400.14</v>
      </c>
      <c r="M522" s="45">
        <v>0.316</v>
      </c>
      <c r="N522" s="45">
        <v>11.46</v>
      </c>
      <c r="O522" s="45" t="s">
        <v>203</v>
      </c>
      <c r="P522" s="45">
        <v>14</v>
      </c>
      <c r="Q522" s="45">
        <v>3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</row>
    <row r="523" spans="1:23" s="45" customFormat="1">
      <c r="A523" s="45">
        <v>1</v>
      </c>
      <c r="B523" s="45">
        <v>8</v>
      </c>
      <c r="C523" s="45" t="s">
        <v>854</v>
      </c>
      <c r="D523" s="45" t="s">
        <v>248</v>
      </c>
      <c r="E523" s="45">
        <v>124.59</v>
      </c>
      <c r="F523" s="45">
        <v>876.52</v>
      </c>
      <c r="G523" s="45">
        <v>1066.27</v>
      </c>
      <c r="H523" s="45">
        <v>19.78</v>
      </c>
      <c r="I523" s="45">
        <v>6.06</v>
      </c>
      <c r="J523" s="45">
        <v>9.09</v>
      </c>
      <c r="K523" s="45">
        <v>11.86</v>
      </c>
      <c r="L523" s="45">
        <v>269.56</v>
      </c>
      <c r="M523" s="45">
        <v>0.44800000000000001</v>
      </c>
      <c r="N523" s="45">
        <v>8.86</v>
      </c>
      <c r="O523" s="45" t="s">
        <v>203</v>
      </c>
      <c r="P523" s="45">
        <v>14</v>
      </c>
      <c r="Q523" s="45">
        <v>3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</row>
    <row r="524" spans="1:23" s="34" customFormat="1">
      <c r="A524" s="34">
        <v>1</v>
      </c>
      <c r="B524" s="34">
        <v>10</v>
      </c>
      <c r="C524" s="34" t="s">
        <v>854</v>
      </c>
      <c r="D524" s="34" t="s">
        <v>250</v>
      </c>
      <c r="E524" s="34">
        <v>1581.16</v>
      </c>
      <c r="F524" s="34">
        <v>615.33000000000004</v>
      </c>
      <c r="G524" s="34">
        <v>822.85</v>
      </c>
      <c r="H524" s="34">
        <v>26.68</v>
      </c>
      <c r="I524" s="34">
        <v>27.26</v>
      </c>
      <c r="J524" s="34">
        <v>19.68</v>
      </c>
      <c r="K524" s="34">
        <v>27.66</v>
      </c>
      <c r="L524" s="34">
        <v>2207.06</v>
      </c>
      <c r="M524" s="34">
        <v>0.29699999999999999</v>
      </c>
      <c r="N524" s="34">
        <v>34.25</v>
      </c>
      <c r="O524" s="34" t="s">
        <v>263</v>
      </c>
      <c r="P524" s="45">
        <v>14</v>
      </c>
      <c r="Q524" s="45">
        <v>3</v>
      </c>
      <c r="R524" s="34">
        <v>20</v>
      </c>
      <c r="S524" s="34">
        <v>1114921.8999999999</v>
      </c>
      <c r="T524" s="34">
        <v>558.01</v>
      </c>
      <c r="U524" s="34">
        <v>898.86</v>
      </c>
      <c r="V524" s="34">
        <v>36.700000000000003</v>
      </c>
      <c r="W524" s="34">
        <v>839581.78</v>
      </c>
    </row>
    <row r="525" spans="1:23" s="34" customFormat="1">
      <c r="A525" s="34">
        <v>1</v>
      </c>
      <c r="B525" s="34">
        <v>12</v>
      </c>
      <c r="C525" s="34" t="s">
        <v>854</v>
      </c>
      <c r="D525" s="34" t="s">
        <v>252</v>
      </c>
      <c r="E525" s="34">
        <v>2197.3200000000002</v>
      </c>
      <c r="F525" s="34">
        <v>666.03</v>
      </c>
      <c r="G525" s="34">
        <v>872.55</v>
      </c>
      <c r="H525" s="34">
        <v>26.15</v>
      </c>
      <c r="I525" s="34">
        <v>25.74</v>
      </c>
      <c r="J525" s="34">
        <v>37.1</v>
      </c>
      <c r="K525" s="34">
        <v>25.69</v>
      </c>
      <c r="L525" s="34">
        <v>2982.59</v>
      </c>
      <c r="M525" s="34">
        <v>0.27400000000000002</v>
      </c>
      <c r="N525" s="34">
        <v>42</v>
      </c>
      <c r="O525" s="34" t="s">
        <v>263</v>
      </c>
      <c r="P525" s="45">
        <v>14</v>
      </c>
      <c r="Q525" s="45">
        <v>3</v>
      </c>
      <c r="R525" s="34">
        <v>20</v>
      </c>
      <c r="S525" s="34">
        <v>1114921.8999999999</v>
      </c>
      <c r="T525" s="34">
        <v>558.01</v>
      </c>
      <c r="U525" s="34">
        <v>898.86</v>
      </c>
      <c r="V525" s="34">
        <v>36.700000000000003</v>
      </c>
      <c r="W525" s="34">
        <v>839581.78</v>
      </c>
    </row>
    <row r="526" spans="1:23" s="45" customFormat="1">
      <c r="A526" s="45">
        <v>1</v>
      </c>
      <c r="B526" s="45">
        <v>14</v>
      </c>
      <c r="C526" s="45" t="s">
        <v>854</v>
      </c>
      <c r="D526" s="45" t="s">
        <v>253</v>
      </c>
      <c r="E526" s="45">
        <v>88.35</v>
      </c>
      <c r="F526" s="45">
        <v>878.99</v>
      </c>
      <c r="G526" s="45">
        <v>1387.73</v>
      </c>
      <c r="H526" s="45">
        <v>26.75</v>
      </c>
      <c r="I526" s="45">
        <v>6.81</v>
      </c>
      <c r="J526" s="45">
        <v>6.81</v>
      </c>
      <c r="K526" s="45">
        <v>23.71</v>
      </c>
      <c r="L526" s="45">
        <v>289.33999999999997</v>
      </c>
      <c r="M526" s="45">
        <v>0.33200000000000002</v>
      </c>
      <c r="N526" s="45">
        <v>13.08</v>
      </c>
      <c r="O526" s="45" t="s">
        <v>203</v>
      </c>
      <c r="P526" s="45">
        <v>14</v>
      </c>
      <c r="Q526" s="45">
        <v>3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</row>
    <row r="527" spans="1:23" s="45" customFormat="1">
      <c r="A527" s="45">
        <v>1</v>
      </c>
      <c r="B527" s="45">
        <v>16</v>
      </c>
      <c r="C527" s="45" t="s">
        <v>854</v>
      </c>
      <c r="D527" s="45" t="s">
        <v>254</v>
      </c>
      <c r="E527" s="45">
        <v>35.11</v>
      </c>
      <c r="F527" s="45">
        <v>832.17</v>
      </c>
      <c r="G527" s="45">
        <v>1389.38</v>
      </c>
      <c r="H527" s="45">
        <v>29.77</v>
      </c>
      <c r="I527" s="45">
        <v>6.06</v>
      </c>
      <c r="J527" s="45">
        <v>3.79</v>
      </c>
      <c r="K527" s="45">
        <v>13.83</v>
      </c>
      <c r="L527" s="45">
        <v>119.11</v>
      </c>
      <c r="M527" s="45">
        <v>0.435</v>
      </c>
      <c r="N527" s="45">
        <v>13.07</v>
      </c>
      <c r="O527" s="45" t="s">
        <v>203</v>
      </c>
      <c r="P527" s="45">
        <v>14</v>
      </c>
      <c r="Q527" s="45">
        <v>3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</row>
    <row r="528" spans="1:23" s="45" customFormat="1">
      <c r="A528" s="45">
        <v>1</v>
      </c>
      <c r="B528" s="45">
        <v>18</v>
      </c>
      <c r="C528" s="45" t="s">
        <v>854</v>
      </c>
      <c r="D528" s="45" t="s">
        <v>255</v>
      </c>
      <c r="E528" s="45">
        <v>166.5</v>
      </c>
      <c r="F528" s="45">
        <v>612.80999999999995</v>
      </c>
      <c r="G528" s="45">
        <v>1032.1300000000001</v>
      </c>
      <c r="H528" s="45">
        <v>30.8</v>
      </c>
      <c r="I528" s="45">
        <v>6.81</v>
      </c>
      <c r="J528" s="45">
        <v>10.6</v>
      </c>
      <c r="K528" s="45">
        <v>13.83</v>
      </c>
      <c r="L528" s="45">
        <v>458.34</v>
      </c>
      <c r="M528" s="45">
        <v>0.31900000000000001</v>
      </c>
      <c r="N528" s="45">
        <v>10.71</v>
      </c>
      <c r="O528" s="45" t="s">
        <v>203</v>
      </c>
      <c r="P528" s="45">
        <v>14</v>
      </c>
      <c r="Q528" s="45">
        <v>3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</row>
    <row r="529" spans="1:23" s="45" customFormat="1">
      <c r="A529" s="45">
        <v>1</v>
      </c>
      <c r="B529" s="45">
        <v>20</v>
      </c>
      <c r="C529" s="45" t="s">
        <v>854</v>
      </c>
      <c r="D529" s="45" t="s">
        <v>257</v>
      </c>
      <c r="E529" s="45">
        <v>130.25</v>
      </c>
      <c r="F529" s="45">
        <v>574.29</v>
      </c>
      <c r="G529" s="45">
        <v>1059.0899999999999</v>
      </c>
      <c r="H529" s="45">
        <v>23.47</v>
      </c>
      <c r="I529" s="45">
        <v>7.57</v>
      </c>
      <c r="J529" s="45">
        <v>8.33</v>
      </c>
      <c r="K529" s="45">
        <v>11.86</v>
      </c>
      <c r="L529" s="45">
        <v>309.31</v>
      </c>
      <c r="M529" s="45">
        <v>0.40200000000000002</v>
      </c>
      <c r="N529" s="45">
        <v>8.15</v>
      </c>
      <c r="O529" s="45" t="s">
        <v>203</v>
      </c>
      <c r="P529" s="45">
        <v>14</v>
      </c>
      <c r="Q529" s="45">
        <v>3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</row>
    <row r="530" spans="1:23" s="45" customFormat="1">
      <c r="A530" s="45">
        <v>1</v>
      </c>
      <c r="B530" s="45">
        <v>22</v>
      </c>
      <c r="C530" s="45" t="s">
        <v>854</v>
      </c>
      <c r="D530" s="45" t="s">
        <v>258</v>
      </c>
      <c r="E530" s="45">
        <v>1437.32</v>
      </c>
      <c r="F530" s="45">
        <v>829.79</v>
      </c>
      <c r="G530" s="45">
        <v>1234.01</v>
      </c>
      <c r="H530" s="45">
        <v>21.62</v>
      </c>
      <c r="I530" s="45">
        <v>19.68</v>
      </c>
      <c r="J530" s="45">
        <v>35.58</v>
      </c>
      <c r="K530" s="45">
        <v>21.74</v>
      </c>
      <c r="L530" s="45">
        <v>3638.83</v>
      </c>
      <c r="M530" s="45">
        <v>0.16900000000000001</v>
      </c>
      <c r="N530" s="45">
        <v>37.04</v>
      </c>
      <c r="O530" s="45" t="s">
        <v>203</v>
      </c>
      <c r="P530" s="45">
        <v>14</v>
      </c>
      <c r="Q530" s="45">
        <v>3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</row>
    <row r="531" spans="1:23" s="45" customFormat="1">
      <c r="A531" s="45">
        <v>1</v>
      </c>
      <c r="B531" s="45">
        <v>24</v>
      </c>
      <c r="C531" s="45" t="s">
        <v>854</v>
      </c>
      <c r="D531" s="45" t="s">
        <v>308</v>
      </c>
      <c r="E531" s="45">
        <v>208.41</v>
      </c>
      <c r="F531" s="45">
        <v>562.05999999999995</v>
      </c>
      <c r="G531" s="45">
        <v>1041.3399999999999</v>
      </c>
      <c r="H531" s="45">
        <v>25.9</v>
      </c>
      <c r="I531" s="45">
        <v>6.81</v>
      </c>
      <c r="J531" s="45">
        <v>9.09</v>
      </c>
      <c r="K531" s="45">
        <v>15.81</v>
      </c>
      <c r="L531" s="45">
        <v>431.93</v>
      </c>
      <c r="M531" s="45">
        <v>0.39400000000000002</v>
      </c>
      <c r="N531" s="45">
        <v>11.51</v>
      </c>
      <c r="O531" s="45" t="s">
        <v>203</v>
      </c>
      <c r="P531" s="45">
        <v>14</v>
      </c>
      <c r="Q531" s="45">
        <v>3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</row>
    <row r="532" spans="1:23" s="45" customFormat="1">
      <c r="A532" s="45">
        <v>1</v>
      </c>
      <c r="B532" s="45">
        <v>26</v>
      </c>
      <c r="C532" s="45" t="s">
        <v>854</v>
      </c>
      <c r="D532" s="45" t="s">
        <v>309</v>
      </c>
      <c r="E532" s="45">
        <v>581.04</v>
      </c>
      <c r="F532" s="45">
        <v>639.46</v>
      </c>
      <c r="G532" s="45">
        <v>1045.6300000000001</v>
      </c>
      <c r="H532" s="45">
        <v>25.53</v>
      </c>
      <c r="I532" s="45">
        <v>12.87</v>
      </c>
      <c r="J532" s="45">
        <v>13.63</v>
      </c>
      <c r="K532" s="45">
        <v>19.760000000000002</v>
      </c>
      <c r="L532" s="45">
        <v>1185.4100000000001</v>
      </c>
      <c r="M532" s="45">
        <v>0.28399999999999997</v>
      </c>
      <c r="N532" s="45">
        <v>14.7</v>
      </c>
      <c r="O532" s="45" t="s">
        <v>203</v>
      </c>
      <c r="P532" s="45">
        <v>14</v>
      </c>
      <c r="Q532" s="45">
        <v>3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</row>
    <row r="533" spans="1:23" s="45" customFormat="1">
      <c r="A533" s="45">
        <v>1</v>
      </c>
      <c r="B533" s="45">
        <v>28</v>
      </c>
      <c r="C533" s="45" t="s">
        <v>854</v>
      </c>
      <c r="D533" s="45" t="s">
        <v>310</v>
      </c>
      <c r="E533" s="45">
        <v>191.42</v>
      </c>
      <c r="F533" s="45">
        <v>835.53</v>
      </c>
      <c r="G533" s="45">
        <v>1071.0899999999999</v>
      </c>
      <c r="H533" s="45">
        <v>30.76</v>
      </c>
      <c r="I533" s="45">
        <v>7.57</v>
      </c>
      <c r="J533" s="45">
        <v>11.36</v>
      </c>
      <c r="K533" s="45">
        <v>13.83</v>
      </c>
      <c r="L533" s="45">
        <v>496.81</v>
      </c>
      <c r="M533" s="45">
        <v>0.32300000000000001</v>
      </c>
      <c r="N533" s="45">
        <v>11.34</v>
      </c>
      <c r="O533" s="45" t="s">
        <v>203</v>
      </c>
      <c r="P533" s="45">
        <v>14</v>
      </c>
      <c r="Q533" s="45">
        <v>3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</row>
    <row r="534" spans="1:23" s="45" customFormat="1">
      <c r="A534" s="45">
        <v>1</v>
      </c>
      <c r="B534" s="45">
        <v>30</v>
      </c>
      <c r="C534" s="45" t="s">
        <v>854</v>
      </c>
      <c r="D534" s="45" t="s">
        <v>311</v>
      </c>
      <c r="E534" s="45">
        <v>390.76</v>
      </c>
      <c r="F534" s="45">
        <v>847.46</v>
      </c>
      <c r="G534" s="45">
        <v>1103.9000000000001</v>
      </c>
      <c r="H534" s="45">
        <v>26.84</v>
      </c>
      <c r="I534" s="45">
        <v>12.11</v>
      </c>
      <c r="J534" s="45">
        <v>9.84</v>
      </c>
      <c r="K534" s="45">
        <v>19.760000000000002</v>
      </c>
      <c r="L534" s="45">
        <v>876.14</v>
      </c>
      <c r="M534" s="45">
        <v>0.29499999999999998</v>
      </c>
      <c r="N534" s="45">
        <v>13.61</v>
      </c>
      <c r="O534" s="45" t="s">
        <v>203</v>
      </c>
      <c r="P534" s="45">
        <v>14</v>
      </c>
      <c r="Q534" s="45">
        <v>3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</row>
    <row r="535" spans="1:23" s="34" customFormat="1">
      <c r="A535" s="34">
        <v>1</v>
      </c>
      <c r="B535" s="34">
        <v>32</v>
      </c>
      <c r="C535" s="34" t="s">
        <v>854</v>
      </c>
      <c r="D535" s="34" t="s">
        <v>312</v>
      </c>
      <c r="E535" s="34">
        <v>4236.0600000000004</v>
      </c>
      <c r="F535" s="34">
        <v>1020.36</v>
      </c>
      <c r="G535" s="34">
        <v>966.28</v>
      </c>
      <c r="H535" s="34">
        <v>14.17</v>
      </c>
      <c r="I535" s="34">
        <v>34.83</v>
      </c>
      <c r="J535" s="34">
        <v>22.71</v>
      </c>
      <c r="K535" s="34">
        <v>39.520000000000003</v>
      </c>
      <c r="L535" s="34">
        <v>5513.73</v>
      </c>
      <c r="M535" s="34">
        <v>0.23</v>
      </c>
      <c r="N535" s="34">
        <v>36.33</v>
      </c>
      <c r="O535" s="34" t="s">
        <v>263</v>
      </c>
      <c r="P535" s="45">
        <v>14</v>
      </c>
      <c r="Q535" s="45">
        <v>3</v>
      </c>
      <c r="R535" s="34">
        <v>21</v>
      </c>
      <c r="S535" s="34">
        <v>96424.83</v>
      </c>
      <c r="T535" s="34">
        <v>1025.2</v>
      </c>
      <c r="U535" s="34">
        <v>975.65</v>
      </c>
      <c r="V535" s="34">
        <v>21.58</v>
      </c>
      <c r="W535" s="34">
        <v>63924.72</v>
      </c>
    </row>
    <row r="536" spans="1:23" s="45" customFormat="1">
      <c r="A536" s="45">
        <v>1</v>
      </c>
      <c r="B536" s="45">
        <v>34</v>
      </c>
      <c r="C536" s="45" t="s">
        <v>854</v>
      </c>
      <c r="D536" s="45" t="s">
        <v>420</v>
      </c>
      <c r="E536" s="45">
        <v>389.63</v>
      </c>
      <c r="F536" s="45">
        <v>590.08000000000004</v>
      </c>
      <c r="G536" s="45">
        <v>1041.02</v>
      </c>
      <c r="H536" s="45">
        <v>26.02</v>
      </c>
      <c r="I536" s="45">
        <v>12.11</v>
      </c>
      <c r="J536" s="45">
        <v>10.6</v>
      </c>
      <c r="K536" s="45">
        <v>17.78</v>
      </c>
      <c r="L536" s="45">
        <v>880.59</v>
      </c>
      <c r="M536" s="45">
        <v>0.29299999999999998</v>
      </c>
      <c r="N536" s="45">
        <v>13.48</v>
      </c>
      <c r="O536" s="45" t="s">
        <v>203</v>
      </c>
      <c r="P536" s="45">
        <v>14</v>
      </c>
      <c r="Q536" s="45">
        <v>3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</row>
    <row r="537" spans="1:23" s="45" customFormat="1">
      <c r="A537" s="45">
        <v>1</v>
      </c>
      <c r="B537" s="45">
        <v>36</v>
      </c>
      <c r="C537" s="45" t="s">
        <v>854</v>
      </c>
      <c r="D537" s="45" t="s">
        <v>421</v>
      </c>
      <c r="E537" s="45">
        <v>166.5</v>
      </c>
      <c r="F537" s="45">
        <v>757.19</v>
      </c>
      <c r="G537" s="45">
        <v>1098.1199999999999</v>
      </c>
      <c r="H537" s="45">
        <v>29.57</v>
      </c>
      <c r="I537" s="45">
        <v>11.36</v>
      </c>
      <c r="J537" s="45">
        <v>7.57</v>
      </c>
      <c r="K537" s="45">
        <v>15.81</v>
      </c>
      <c r="L537" s="45">
        <v>453.57</v>
      </c>
      <c r="M537" s="45">
        <v>0.32300000000000001</v>
      </c>
      <c r="N537" s="45">
        <v>10.81</v>
      </c>
      <c r="O537" s="45" t="s">
        <v>203</v>
      </c>
      <c r="P537" s="45">
        <v>14</v>
      </c>
      <c r="Q537" s="45">
        <v>3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</row>
    <row r="538" spans="1:23" s="45" customFormat="1">
      <c r="A538" s="45">
        <v>1</v>
      </c>
      <c r="B538" s="45">
        <v>38</v>
      </c>
      <c r="C538" s="45" t="s">
        <v>854</v>
      </c>
      <c r="D538" s="45" t="s">
        <v>422</v>
      </c>
      <c r="E538" s="45">
        <v>313.74</v>
      </c>
      <c r="F538" s="45">
        <v>513.19000000000005</v>
      </c>
      <c r="G538" s="45">
        <v>1108.7</v>
      </c>
      <c r="H538" s="45">
        <v>26.07</v>
      </c>
      <c r="I538" s="45">
        <v>9.84</v>
      </c>
      <c r="J538" s="45">
        <v>14.38</v>
      </c>
      <c r="K538" s="45">
        <v>17.78</v>
      </c>
      <c r="L538" s="45">
        <v>694.99</v>
      </c>
      <c r="M538" s="45">
        <v>0.32100000000000001</v>
      </c>
      <c r="N538" s="45">
        <v>14.51</v>
      </c>
      <c r="O538" s="45" t="s">
        <v>203</v>
      </c>
      <c r="P538" s="45">
        <v>14</v>
      </c>
      <c r="Q538" s="45">
        <v>3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</row>
    <row r="539" spans="1:23" s="45" customFormat="1">
      <c r="A539" s="45">
        <v>1</v>
      </c>
      <c r="B539" s="45">
        <v>40</v>
      </c>
      <c r="C539" s="45" t="s">
        <v>854</v>
      </c>
      <c r="D539" s="45" t="s">
        <v>423</v>
      </c>
      <c r="E539" s="45">
        <v>1687.63</v>
      </c>
      <c r="F539" s="45">
        <v>528.54</v>
      </c>
      <c r="G539" s="45">
        <v>1110.23</v>
      </c>
      <c r="H539" s="45">
        <v>20.260000000000002</v>
      </c>
      <c r="I539" s="45">
        <v>21.96</v>
      </c>
      <c r="J539" s="45">
        <v>35.58</v>
      </c>
      <c r="K539" s="45">
        <v>25.69</v>
      </c>
      <c r="L539" s="45">
        <v>4002.71</v>
      </c>
      <c r="M539" s="45">
        <v>0.17100000000000001</v>
      </c>
      <c r="N539" s="45">
        <v>37.61</v>
      </c>
      <c r="O539" s="45" t="s">
        <v>203</v>
      </c>
      <c r="P539" s="45">
        <v>14</v>
      </c>
      <c r="Q539" s="45">
        <v>3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</row>
    <row r="540" spans="1:23" s="45" customFormat="1">
      <c r="A540" s="45">
        <v>1</v>
      </c>
      <c r="B540" s="45">
        <v>42</v>
      </c>
      <c r="C540" s="45" t="s">
        <v>854</v>
      </c>
      <c r="D540" s="45" t="s">
        <v>424</v>
      </c>
      <c r="E540" s="45">
        <v>149.51</v>
      </c>
      <c r="F540" s="45">
        <v>830.78</v>
      </c>
      <c r="G540" s="45">
        <v>1155.06</v>
      </c>
      <c r="H540" s="45">
        <v>23.71</v>
      </c>
      <c r="I540" s="45">
        <v>8.33</v>
      </c>
      <c r="J540" s="45">
        <v>6.81</v>
      </c>
      <c r="K540" s="45">
        <v>15.81</v>
      </c>
      <c r="L540" s="45">
        <v>392.55</v>
      </c>
      <c r="M540" s="45">
        <v>0.34699999999999998</v>
      </c>
      <c r="N540" s="45">
        <v>8.69</v>
      </c>
      <c r="O540" s="45" t="s">
        <v>203</v>
      </c>
      <c r="P540" s="45">
        <v>14</v>
      </c>
      <c r="Q540" s="45">
        <v>3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</row>
    <row r="541" spans="1:23" s="45" customFormat="1">
      <c r="A541" s="45">
        <v>1</v>
      </c>
      <c r="B541" s="45">
        <v>44</v>
      </c>
      <c r="C541" s="45" t="s">
        <v>854</v>
      </c>
      <c r="D541" s="45" t="s">
        <v>425</v>
      </c>
      <c r="E541" s="45">
        <v>98.54</v>
      </c>
      <c r="F541" s="45">
        <v>850.87</v>
      </c>
      <c r="G541" s="45">
        <v>1233.4100000000001</v>
      </c>
      <c r="H541" s="45">
        <v>28.98</v>
      </c>
      <c r="I541" s="45">
        <v>8.33</v>
      </c>
      <c r="J541" s="45">
        <v>5.3</v>
      </c>
      <c r="K541" s="45">
        <v>11.86</v>
      </c>
      <c r="L541" s="45">
        <v>279.26</v>
      </c>
      <c r="M541" s="45">
        <v>0.36899999999999999</v>
      </c>
      <c r="N541" s="45">
        <v>7.72</v>
      </c>
      <c r="O541" s="45" t="s">
        <v>203</v>
      </c>
      <c r="P541" s="45">
        <v>14</v>
      </c>
      <c r="Q541" s="45">
        <v>3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</row>
    <row r="542" spans="1:23" s="45" customFormat="1">
      <c r="A542" s="45">
        <v>1</v>
      </c>
      <c r="B542" s="45">
        <v>46</v>
      </c>
      <c r="C542" s="45" t="s">
        <v>854</v>
      </c>
      <c r="D542" s="45" t="s">
        <v>519</v>
      </c>
      <c r="E542" s="45">
        <v>38.51</v>
      </c>
      <c r="F542" s="45">
        <v>825.74</v>
      </c>
      <c r="G542" s="45">
        <v>1388.64</v>
      </c>
      <c r="H542" s="45">
        <v>22.67</v>
      </c>
      <c r="I542" s="45">
        <v>6.81</v>
      </c>
      <c r="J542" s="45">
        <v>3.03</v>
      </c>
      <c r="K542" s="45">
        <v>11.86</v>
      </c>
      <c r="L542" s="45">
        <v>125.3</v>
      </c>
      <c r="M542" s="45">
        <v>0.44</v>
      </c>
      <c r="N542" s="45">
        <v>11.59</v>
      </c>
      <c r="O542" s="45" t="s">
        <v>203</v>
      </c>
      <c r="P542" s="45">
        <v>14</v>
      </c>
      <c r="Q542" s="45">
        <v>3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</row>
    <row r="543" spans="1:23" s="45" customFormat="1">
      <c r="A543" s="45">
        <v>1</v>
      </c>
      <c r="B543" s="45">
        <v>48</v>
      </c>
      <c r="C543" s="45" t="s">
        <v>854</v>
      </c>
      <c r="D543" s="45" t="s">
        <v>520</v>
      </c>
      <c r="E543" s="45">
        <v>217.47</v>
      </c>
      <c r="F543" s="45">
        <v>806.68</v>
      </c>
      <c r="G543" s="45">
        <v>1058.03</v>
      </c>
      <c r="H543" s="45">
        <v>32.08</v>
      </c>
      <c r="I543" s="45">
        <v>12.87</v>
      </c>
      <c r="J543" s="45">
        <v>9.84</v>
      </c>
      <c r="K543" s="45">
        <v>13.83</v>
      </c>
      <c r="L543" s="45">
        <v>566.41999999999996</v>
      </c>
      <c r="M543" s="45">
        <v>0.309</v>
      </c>
      <c r="N543" s="45">
        <v>14.1</v>
      </c>
      <c r="O543" s="45" t="s">
        <v>203</v>
      </c>
      <c r="P543" s="45">
        <v>14</v>
      </c>
      <c r="Q543" s="45">
        <v>3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</row>
    <row r="544" spans="1:23" s="45" customFormat="1">
      <c r="A544" s="45">
        <v>1</v>
      </c>
      <c r="B544" s="45">
        <v>50</v>
      </c>
      <c r="C544" s="45" t="s">
        <v>854</v>
      </c>
      <c r="D544" s="45" t="s">
        <v>521</v>
      </c>
      <c r="E544" s="45">
        <v>1353.5</v>
      </c>
      <c r="F544" s="45">
        <v>580.67999999999995</v>
      </c>
      <c r="G544" s="45">
        <v>1073.28</v>
      </c>
      <c r="H544" s="45">
        <v>28.26</v>
      </c>
      <c r="I544" s="45">
        <v>24.23</v>
      </c>
      <c r="J544" s="45">
        <v>20.440000000000001</v>
      </c>
      <c r="K544" s="45">
        <v>19.760000000000002</v>
      </c>
      <c r="L544" s="45">
        <v>3245.66</v>
      </c>
      <c r="M544" s="45">
        <v>0.182</v>
      </c>
      <c r="N544" s="45">
        <v>25.05</v>
      </c>
      <c r="O544" s="45" t="s">
        <v>203</v>
      </c>
      <c r="P544" s="45">
        <v>14</v>
      </c>
      <c r="Q544" s="45">
        <v>3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</row>
    <row r="545" spans="1:23" s="45" customFormat="1">
      <c r="A545" s="45">
        <v>1</v>
      </c>
      <c r="B545" s="45">
        <v>52</v>
      </c>
      <c r="C545" s="45" t="s">
        <v>854</v>
      </c>
      <c r="D545" s="45" t="s">
        <v>522</v>
      </c>
      <c r="E545" s="45">
        <v>246.91</v>
      </c>
      <c r="F545" s="45">
        <v>720.11</v>
      </c>
      <c r="G545" s="45">
        <v>1166.06</v>
      </c>
      <c r="H545" s="45">
        <v>32.79</v>
      </c>
      <c r="I545" s="45">
        <v>9.09</v>
      </c>
      <c r="J545" s="45">
        <v>7.57</v>
      </c>
      <c r="K545" s="45">
        <v>15.81</v>
      </c>
      <c r="L545" s="45">
        <v>568.34</v>
      </c>
      <c r="M545" s="45">
        <v>0.33500000000000002</v>
      </c>
      <c r="N545" s="45">
        <v>10.66</v>
      </c>
      <c r="O545" s="45" t="s">
        <v>203</v>
      </c>
      <c r="P545" s="45">
        <v>14</v>
      </c>
      <c r="Q545" s="45">
        <v>3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</row>
    <row r="546" spans="1:23" s="45" customFormat="1">
      <c r="A546" s="45">
        <v>1</v>
      </c>
      <c r="B546" s="45">
        <v>54</v>
      </c>
      <c r="C546" s="45" t="s">
        <v>854</v>
      </c>
      <c r="D546" s="45" t="s">
        <v>523</v>
      </c>
      <c r="E546" s="45">
        <v>608.23</v>
      </c>
      <c r="F546" s="45">
        <v>812.92</v>
      </c>
      <c r="G546" s="45">
        <v>1234.82</v>
      </c>
      <c r="H546" s="45">
        <v>24.83</v>
      </c>
      <c r="I546" s="45">
        <v>14.38</v>
      </c>
      <c r="J546" s="45">
        <v>15.14</v>
      </c>
      <c r="K546" s="45">
        <v>21.74</v>
      </c>
      <c r="L546" s="45">
        <v>1480.89</v>
      </c>
      <c r="M546" s="45">
        <v>0.23400000000000001</v>
      </c>
      <c r="N546" s="45">
        <v>17.5</v>
      </c>
      <c r="O546" s="45" t="s">
        <v>203</v>
      </c>
      <c r="P546" s="45">
        <v>14</v>
      </c>
      <c r="Q546" s="45">
        <v>3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</row>
    <row r="547" spans="1:23" s="45" customFormat="1">
      <c r="A547" s="45">
        <v>1</v>
      </c>
      <c r="B547" s="45">
        <v>56</v>
      </c>
      <c r="C547" s="45" t="s">
        <v>854</v>
      </c>
      <c r="D547" s="45" t="s">
        <v>524</v>
      </c>
      <c r="E547" s="45">
        <v>89.48</v>
      </c>
      <c r="F547" s="45">
        <v>459.22</v>
      </c>
      <c r="G547" s="45">
        <v>1107.27</v>
      </c>
      <c r="H547" s="45">
        <v>30.79</v>
      </c>
      <c r="I547" s="45">
        <v>6.81</v>
      </c>
      <c r="J547" s="45">
        <v>6.06</v>
      </c>
      <c r="K547" s="45">
        <v>13.83</v>
      </c>
      <c r="L547" s="45">
        <v>264.74</v>
      </c>
      <c r="M547" s="45">
        <v>0.36499999999999999</v>
      </c>
      <c r="N547" s="45">
        <v>9.2799999999999994</v>
      </c>
      <c r="O547" s="45" t="s">
        <v>203</v>
      </c>
      <c r="P547" s="45">
        <v>14</v>
      </c>
      <c r="Q547" s="45">
        <v>3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</row>
    <row r="548" spans="1:23" s="45" customFormat="1">
      <c r="A548" s="45">
        <v>1</v>
      </c>
      <c r="B548" s="45">
        <v>58</v>
      </c>
      <c r="C548" s="45" t="s">
        <v>854</v>
      </c>
      <c r="D548" s="45" t="s">
        <v>525</v>
      </c>
      <c r="E548" s="45">
        <v>3037.73</v>
      </c>
      <c r="F548" s="45">
        <v>453.56</v>
      </c>
      <c r="G548" s="45">
        <v>1121.8499999999999</v>
      </c>
      <c r="H548" s="45">
        <v>22.22</v>
      </c>
      <c r="I548" s="45">
        <v>21.2</v>
      </c>
      <c r="J548" s="45">
        <v>34.07</v>
      </c>
      <c r="K548" s="45">
        <v>31.62</v>
      </c>
      <c r="L548" s="45">
        <v>7395.91</v>
      </c>
      <c r="M548" s="45">
        <v>0.13700000000000001</v>
      </c>
      <c r="N548" s="45">
        <v>34.54</v>
      </c>
      <c r="O548" s="45" t="s">
        <v>203</v>
      </c>
      <c r="P548" s="45">
        <v>14</v>
      </c>
      <c r="Q548" s="45">
        <v>3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</row>
    <row r="549" spans="1:23" s="45" customFormat="1">
      <c r="A549" s="45">
        <v>1</v>
      </c>
      <c r="B549" s="45">
        <v>60</v>
      </c>
      <c r="C549" s="45" t="s">
        <v>854</v>
      </c>
      <c r="D549" s="45" t="s">
        <v>526</v>
      </c>
      <c r="E549" s="45">
        <v>902.71</v>
      </c>
      <c r="F549" s="45">
        <v>540.13</v>
      </c>
      <c r="G549" s="45">
        <v>1126.4000000000001</v>
      </c>
      <c r="H549" s="45">
        <v>26.34</v>
      </c>
      <c r="I549" s="45">
        <v>23.47</v>
      </c>
      <c r="J549" s="45">
        <v>17.41</v>
      </c>
      <c r="K549" s="45">
        <v>17.78</v>
      </c>
      <c r="L549" s="45">
        <v>2274.77</v>
      </c>
      <c r="M549" s="45">
        <v>0.19900000000000001</v>
      </c>
      <c r="N549" s="45">
        <v>26.72</v>
      </c>
      <c r="O549" s="45" t="s">
        <v>203</v>
      </c>
      <c r="P549" s="45">
        <v>14</v>
      </c>
      <c r="Q549" s="45">
        <v>3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</row>
    <row r="550" spans="1:23" s="45" customFormat="1">
      <c r="A550" s="45">
        <v>1</v>
      </c>
      <c r="B550" s="45">
        <v>62</v>
      </c>
      <c r="C550" s="45" t="s">
        <v>854</v>
      </c>
      <c r="D550" s="45" t="s">
        <v>527</v>
      </c>
      <c r="E550" s="45">
        <v>164.23</v>
      </c>
      <c r="F550" s="45">
        <v>380.71</v>
      </c>
      <c r="G550" s="45">
        <v>1193.9000000000001</v>
      </c>
      <c r="H550" s="45">
        <v>29.42</v>
      </c>
      <c r="I550" s="45">
        <v>6.81</v>
      </c>
      <c r="J550" s="45">
        <v>8.33</v>
      </c>
      <c r="K550" s="45">
        <v>13.83</v>
      </c>
      <c r="L550" s="45">
        <v>425.6</v>
      </c>
      <c r="M550" s="45">
        <v>0.34100000000000003</v>
      </c>
      <c r="N550" s="45">
        <v>8.84</v>
      </c>
      <c r="O550" s="45" t="s">
        <v>203</v>
      </c>
      <c r="P550" s="45">
        <v>14</v>
      </c>
      <c r="Q550" s="45">
        <v>3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</row>
    <row r="551" spans="1:23" s="45" customFormat="1">
      <c r="A551" s="45">
        <v>1</v>
      </c>
      <c r="B551" s="45">
        <v>64</v>
      </c>
      <c r="C551" s="45" t="s">
        <v>854</v>
      </c>
      <c r="D551" s="45" t="s">
        <v>528</v>
      </c>
      <c r="E551" s="45">
        <v>624.08000000000004</v>
      </c>
      <c r="F551" s="45">
        <v>749.41</v>
      </c>
      <c r="G551" s="45">
        <v>959.2</v>
      </c>
      <c r="H551" s="45">
        <v>37.4</v>
      </c>
      <c r="I551" s="45">
        <v>15.14</v>
      </c>
      <c r="J551" s="45">
        <v>12.87</v>
      </c>
      <c r="K551" s="45">
        <v>23.71</v>
      </c>
      <c r="L551" s="45">
        <v>1104.79</v>
      </c>
      <c r="M551" s="45">
        <v>0.32</v>
      </c>
      <c r="N551" s="45">
        <v>17.739999999999998</v>
      </c>
      <c r="O551" s="45" t="s">
        <v>203</v>
      </c>
      <c r="P551" s="45">
        <v>14</v>
      </c>
      <c r="Q551" s="45">
        <v>3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</row>
    <row r="552" spans="1:23" s="45" customFormat="1">
      <c r="A552" s="45">
        <v>1</v>
      </c>
      <c r="B552" s="45">
        <v>66</v>
      </c>
      <c r="C552" s="45" t="s">
        <v>854</v>
      </c>
      <c r="D552" s="45" t="s">
        <v>529</v>
      </c>
      <c r="E552" s="45">
        <v>588.97</v>
      </c>
      <c r="F552" s="45">
        <v>820.52</v>
      </c>
      <c r="G552" s="45">
        <v>1064.55</v>
      </c>
      <c r="H552" s="45">
        <v>30.31</v>
      </c>
      <c r="I552" s="45">
        <v>16.66</v>
      </c>
      <c r="J552" s="45">
        <v>15.14</v>
      </c>
      <c r="K552" s="45">
        <v>17.78</v>
      </c>
      <c r="L552" s="45">
        <v>1367.86</v>
      </c>
      <c r="M552" s="45">
        <v>0.248</v>
      </c>
      <c r="N552" s="45">
        <v>16.46</v>
      </c>
      <c r="O552" s="45" t="s">
        <v>203</v>
      </c>
      <c r="P552" s="45">
        <v>14</v>
      </c>
      <c r="Q552" s="45">
        <v>3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</row>
    <row r="553" spans="1:23" s="45" customFormat="1">
      <c r="A553" s="45">
        <v>1</v>
      </c>
      <c r="B553" s="45">
        <v>68</v>
      </c>
      <c r="C553" s="45" t="s">
        <v>854</v>
      </c>
      <c r="D553" s="45" t="s">
        <v>760</v>
      </c>
      <c r="E553" s="45">
        <v>317.14</v>
      </c>
      <c r="F553" s="45">
        <v>529.71</v>
      </c>
      <c r="G553" s="45">
        <v>1072.7</v>
      </c>
      <c r="H553" s="45">
        <v>34.42</v>
      </c>
      <c r="I553" s="45">
        <v>9.09</v>
      </c>
      <c r="J553" s="45">
        <v>6.81</v>
      </c>
      <c r="K553" s="45">
        <v>23.71</v>
      </c>
      <c r="L553" s="45">
        <v>529.03</v>
      </c>
      <c r="M553" s="45">
        <v>0.42499999999999999</v>
      </c>
      <c r="N553" s="45">
        <v>21.95</v>
      </c>
      <c r="O553" s="45" t="s">
        <v>203</v>
      </c>
      <c r="P553" s="45">
        <v>14</v>
      </c>
      <c r="Q553" s="45">
        <v>3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</row>
    <row r="554" spans="1:23" s="45" customFormat="1">
      <c r="A554" s="45">
        <v>1</v>
      </c>
      <c r="B554" s="45">
        <v>70</v>
      </c>
      <c r="C554" s="45" t="s">
        <v>854</v>
      </c>
      <c r="D554" s="45" t="s">
        <v>761</v>
      </c>
      <c r="E554" s="45">
        <v>202.74</v>
      </c>
      <c r="F554" s="45">
        <v>699.43</v>
      </c>
      <c r="G554" s="45">
        <v>1158.9000000000001</v>
      </c>
      <c r="H554" s="45">
        <v>34.32</v>
      </c>
      <c r="I554" s="45">
        <v>7.57</v>
      </c>
      <c r="J554" s="45">
        <v>8.33</v>
      </c>
      <c r="K554" s="45">
        <v>11.86</v>
      </c>
      <c r="L554" s="45">
        <v>446.26</v>
      </c>
      <c r="M554" s="45">
        <v>0.374</v>
      </c>
      <c r="N554" s="45">
        <v>12.51</v>
      </c>
      <c r="O554" s="45" t="s">
        <v>203</v>
      </c>
      <c r="P554" s="45">
        <v>14</v>
      </c>
      <c r="Q554" s="45">
        <v>3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</row>
    <row r="555" spans="1:23" s="45" customFormat="1">
      <c r="A555" s="45">
        <v>1</v>
      </c>
      <c r="B555" s="45">
        <v>72</v>
      </c>
      <c r="C555" s="45" t="s">
        <v>854</v>
      </c>
      <c r="D555" s="45" t="s">
        <v>762</v>
      </c>
      <c r="E555" s="45">
        <v>1235.71</v>
      </c>
      <c r="F555" s="45">
        <v>496.69</v>
      </c>
      <c r="G555" s="45">
        <v>1201.46</v>
      </c>
      <c r="H555" s="45">
        <v>27.08</v>
      </c>
      <c r="I555" s="45">
        <v>20.440000000000001</v>
      </c>
      <c r="J555" s="45">
        <v>16.66</v>
      </c>
      <c r="K555" s="45">
        <v>25.69</v>
      </c>
      <c r="L555" s="45">
        <v>2472.8000000000002</v>
      </c>
      <c r="M555" s="45">
        <v>0.22500000000000001</v>
      </c>
      <c r="N555" s="45">
        <v>23.83</v>
      </c>
      <c r="O555" s="45" t="s">
        <v>203</v>
      </c>
      <c r="P555" s="45">
        <v>14</v>
      </c>
      <c r="Q555" s="45">
        <v>3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</row>
    <row r="556" spans="1:23" s="45" customFormat="1">
      <c r="A556" s="45">
        <v>1</v>
      </c>
      <c r="B556" s="45">
        <v>74</v>
      </c>
      <c r="C556" s="45" t="s">
        <v>854</v>
      </c>
      <c r="D556" s="45" t="s">
        <v>763</v>
      </c>
      <c r="E556" s="45">
        <v>535.74</v>
      </c>
      <c r="F556" s="45">
        <v>442.28</v>
      </c>
      <c r="G556" s="45">
        <v>1210.05</v>
      </c>
      <c r="H556" s="45">
        <v>37.630000000000003</v>
      </c>
      <c r="I556" s="45">
        <v>12.11</v>
      </c>
      <c r="J556" s="45">
        <v>13.63</v>
      </c>
      <c r="K556" s="45">
        <v>19.760000000000002</v>
      </c>
      <c r="L556" s="45">
        <v>1200.03</v>
      </c>
      <c r="M556" s="45">
        <v>0.26600000000000001</v>
      </c>
      <c r="N556" s="45">
        <v>13.22</v>
      </c>
      <c r="O556" s="45" t="s">
        <v>203</v>
      </c>
      <c r="P556" s="45">
        <v>14</v>
      </c>
      <c r="Q556" s="45">
        <v>3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</row>
    <row r="557" spans="1:23" s="45" customFormat="1">
      <c r="A557" s="45">
        <v>1</v>
      </c>
      <c r="B557" s="45">
        <v>76</v>
      </c>
      <c r="C557" s="45" t="s">
        <v>854</v>
      </c>
      <c r="D557" s="45" t="s">
        <v>764</v>
      </c>
      <c r="E557" s="45">
        <v>831.36</v>
      </c>
      <c r="F557" s="45">
        <v>640.6</v>
      </c>
      <c r="G557" s="45">
        <v>795.54</v>
      </c>
      <c r="H557" s="45">
        <v>29.59</v>
      </c>
      <c r="I557" s="45">
        <v>11.36</v>
      </c>
      <c r="J557" s="45">
        <v>9.09</v>
      </c>
      <c r="K557" s="45">
        <v>27.66</v>
      </c>
      <c r="L557" s="45">
        <v>1028.3900000000001</v>
      </c>
      <c r="M557" s="45">
        <v>0.41599999999999998</v>
      </c>
      <c r="N557" s="45">
        <v>23.8</v>
      </c>
      <c r="O557" s="45" t="s">
        <v>203</v>
      </c>
      <c r="P557" s="45">
        <v>14</v>
      </c>
      <c r="Q557" s="45">
        <v>3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</row>
    <row r="558" spans="1:23" s="45" customFormat="1">
      <c r="A558" s="45">
        <v>1</v>
      </c>
      <c r="B558" s="45">
        <v>78</v>
      </c>
      <c r="C558" s="45" t="s">
        <v>854</v>
      </c>
      <c r="D558" s="45" t="s">
        <v>765</v>
      </c>
      <c r="E558" s="45">
        <v>190.28</v>
      </c>
      <c r="F558" s="45">
        <v>602.46</v>
      </c>
      <c r="G558" s="45">
        <v>1037.1400000000001</v>
      </c>
      <c r="H558" s="45">
        <v>33.700000000000003</v>
      </c>
      <c r="I558" s="45">
        <v>7.57</v>
      </c>
      <c r="J558" s="45">
        <v>8.33</v>
      </c>
      <c r="K558" s="45">
        <v>15.81</v>
      </c>
      <c r="L558" s="45">
        <v>476.26</v>
      </c>
      <c r="M558" s="45">
        <v>0.33600000000000002</v>
      </c>
      <c r="N558" s="45">
        <v>9.0500000000000007</v>
      </c>
      <c r="O558" s="45" t="s">
        <v>203</v>
      </c>
      <c r="P558" s="45">
        <v>14</v>
      </c>
      <c r="Q558" s="45">
        <v>3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</row>
    <row r="559" spans="1:23" s="45" customFormat="1">
      <c r="A559" s="45">
        <v>1</v>
      </c>
      <c r="B559" s="45">
        <v>80</v>
      </c>
      <c r="C559" s="45" t="s">
        <v>854</v>
      </c>
      <c r="D559" s="45" t="s">
        <v>766</v>
      </c>
      <c r="E559" s="45">
        <v>767.93</v>
      </c>
      <c r="F559" s="45">
        <v>746.85</v>
      </c>
      <c r="G559" s="45">
        <v>1089.5</v>
      </c>
      <c r="H559" s="45">
        <v>28.95</v>
      </c>
      <c r="I559" s="45">
        <v>20.440000000000001</v>
      </c>
      <c r="J559" s="45">
        <v>12.11</v>
      </c>
      <c r="K559" s="45">
        <v>19.760000000000002</v>
      </c>
      <c r="L559" s="45">
        <v>1597.69</v>
      </c>
      <c r="M559" s="45">
        <v>0.254</v>
      </c>
      <c r="N559" s="45">
        <v>20.69</v>
      </c>
      <c r="O559" s="45" t="s">
        <v>203</v>
      </c>
      <c r="P559" s="45">
        <v>14</v>
      </c>
      <c r="Q559" s="45">
        <v>3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</row>
    <row r="560" spans="1:23" s="45" customFormat="1">
      <c r="A560" s="45">
        <v>1</v>
      </c>
      <c r="B560" s="45">
        <v>82</v>
      </c>
      <c r="C560" s="45" t="s">
        <v>854</v>
      </c>
      <c r="D560" s="45" t="s">
        <v>767</v>
      </c>
      <c r="E560" s="45">
        <v>86.08</v>
      </c>
      <c r="F560" s="45">
        <v>714.21</v>
      </c>
      <c r="G560" s="45">
        <v>1160.6199999999999</v>
      </c>
      <c r="H560" s="45">
        <v>35.49</v>
      </c>
      <c r="I560" s="45">
        <v>6.81</v>
      </c>
      <c r="J560" s="45">
        <v>6.06</v>
      </c>
      <c r="K560" s="45">
        <v>11.86</v>
      </c>
      <c r="L560" s="45">
        <v>255.12</v>
      </c>
      <c r="M560" s="45">
        <v>0.37</v>
      </c>
      <c r="N560" s="45">
        <v>8.61</v>
      </c>
      <c r="O560" s="45" t="s">
        <v>203</v>
      </c>
      <c r="P560" s="45">
        <v>14</v>
      </c>
      <c r="Q560" s="45">
        <v>3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</row>
    <row r="561" spans="1:23" s="45" customFormat="1">
      <c r="A561" s="45">
        <v>1</v>
      </c>
      <c r="B561" s="45">
        <v>84</v>
      </c>
      <c r="C561" s="45" t="s">
        <v>854</v>
      </c>
      <c r="D561" s="45" t="s">
        <v>768</v>
      </c>
      <c r="E561" s="45">
        <v>1446.38</v>
      </c>
      <c r="F561" s="45">
        <v>621.46</v>
      </c>
      <c r="G561" s="45">
        <v>917.23</v>
      </c>
      <c r="H561" s="45">
        <v>40.1</v>
      </c>
      <c r="I561" s="45">
        <v>13.63</v>
      </c>
      <c r="J561" s="45">
        <v>18.93</v>
      </c>
      <c r="K561" s="45">
        <v>35.57</v>
      </c>
      <c r="L561" s="45">
        <v>2111.16</v>
      </c>
      <c r="M561" s="45">
        <v>0.29299999999999998</v>
      </c>
      <c r="N561" s="45">
        <v>32.700000000000003</v>
      </c>
      <c r="O561" s="45" t="s">
        <v>203</v>
      </c>
      <c r="P561" s="45">
        <v>14</v>
      </c>
      <c r="Q561" s="45">
        <v>3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</row>
    <row r="562" spans="1:23" s="45" customFormat="1">
      <c r="A562" s="45">
        <v>1</v>
      </c>
      <c r="B562" s="45">
        <v>86</v>
      </c>
      <c r="C562" s="45" t="s">
        <v>854</v>
      </c>
      <c r="D562" s="45" t="s">
        <v>769</v>
      </c>
      <c r="E562" s="45">
        <v>6147.96</v>
      </c>
      <c r="F562" s="45">
        <v>861.21</v>
      </c>
      <c r="G562" s="45">
        <v>1078.3</v>
      </c>
      <c r="H562" s="45">
        <v>26.97</v>
      </c>
      <c r="I562" s="45">
        <v>47.7</v>
      </c>
      <c r="J562" s="45">
        <v>28.01</v>
      </c>
      <c r="K562" s="45">
        <v>35.57</v>
      </c>
      <c r="L562" s="45">
        <v>13653.1</v>
      </c>
      <c r="M562" s="45">
        <v>0.11899999999999999</v>
      </c>
      <c r="N562" s="45">
        <v>50.16</v>
      </c>
      <c r="O562" s="45" t="s">
        <v>203</v>
      </c>
      <c r="P562" s="45">
        <v>14</v>
      </c>
      <c r="Q562" s="45">
        <v>3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</row>
    <row r="563" spans="1:23" s="45" customFormat="1">
      <c r="A563" s="45">
        <v>1</v>
      </c>
      <c r="B563" s="45">
        <v>88</v>
      </c>
      <c r="C563" s="45" t="s">
        <v>854</v>
      </c>
      <c r="D563" s="45" t="s">
        <v>770</v>
      </c>
      <c r="E563" s="45">
        <v>1804.29</v>
      </c>
      <c r="F563" s="45">
        <v>402.47</v>
      </c>
      <c r="G563" s="45">
        <v>1194.44</v>
      </c>
      <c r="H563" s="45">
        <v>31.99</v>
      </c>
      <c r="I563" s="45">
        <v>30.28</v>
      </c>
      <c r="J563" s="45">
        <v>19.68</v>
      </c>
      <c r="K563" s="45">
        <v>23.71</v>
      </c>
      <c r="L563" s="45">
        <v>4047.53</v>
      </c>
      <c r="M563" s="45">
        <v>0.17699999999999999</v>
      </c>
      <c r="N563" s="45">
        <v>29.68</v>
      </c>
      <c r="O563" s="45" t="s">
        <v>203</v>
      </c>
      <c r="P563" s="45">
        <v>14</v>
      </c>
      <c r="Q563" s="45">
        <v>3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</row>
    <row r="564" spans="1:23" s="45" customFormat="1">
      <c r="A564" s="45">
        <v>1</v>
      </c>
      <c r="B564" s="45">
        <v>90</v>
      </c>
      <c r="C564" s="45" t="s">
        <v>854</v>
      </c>
      <c r="D564" s="45" t="s">
        <v>771</v>
      </c>
      <c r="E564" s="45">
        <v>9212.8700000000008</v>
      </c>
      <c r="F564" s="45">
        <v>341.49</v>
      </c>
      <c r="G564" s="45">
        <v>1199.5899999999999</v>
      </c>
      <c r="H564" s="45">
        <v>29.05</v>
      </c>
      <c r="I564" s="45">
        <v>34.07</v>
      </c>
      <c r="J564" s="45">
        <v>38.61</v>
      </c>
      <c r="K564" s="45">
        <v>41.5</v>
      </c>
      <c r="L564" s="45">
        <v>16242.51</v>
      </c>
      <c r="M564" s="45">
        <v>0.13100000000000001</v>
      </c>
      <c r="N564" s="45">
        <v>40.69</v>
      </c>
      <c r="O564" s="45" t="s">
        <v>203</v>
      </c>
      <c r="P564" s="45">
        <v>14</v>
      </c>
      <c r="Q564" s="45">
        <v>3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</row>
    <row r="565" spans="1:23" s="45" customFormat="1">
      <c r="A565" s="45">
        <v>1</v>
      </c>
      <c r="B565" s="45">
        <v>92</v>
      </c>
      <c r="C565" s="45" t="s">
        <v>854</v>
      </c>
      <c r="D565" s="45" t="s">
        <v>772</v>
      </c>
      <c r="E565" s="45">
        <v>79.28</v>
      </c>
      <c r="F565" s="45">
        <v>448.13</v>
      </c>
      <c r="G565" s="45">
        <v>1206.1600000000001</v>
      </c>
      <c r="H565" s="45">
        <v>35.96</v>
      </c>
      <c r="I565" s="45">
        <v>6.81</v>
      </c>
      <c r="J565" s="45">
        <v>6.06</v>
      </c>
      <c r="K565" s="45">
        <v>13.83</v>
      </c>
      <c r="L565" s="45">
        <v>225.29</v>
      </c>
      <c r="M565" s="45">
        <v>0.39600000000000002</v>
      </c>
      <c r="N565" s="45">
        <v>8.4700000000000006</v>
      </c>
      <c r="O565" s="45" t="s">
        <v>203</v>
      </c>
      <c r="P565" s="45">
        <v>14</v>
      </c>
      <c r="Q565" s="45">
        <v>3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</row>
    <row r="566" spans="1:23" s="45" customFormat="1">
      <c r="A566" s="45">
        <v>1</v>
      </c>
      <c r="B566" s="45">
        <v>94</v>
      </c>
      <c r="C566" s="45" t="s">
        <v>854</v>
      </c>
      <c r="D566" s="45" t="s">
        <v>773</v>
      </c>
      <c r="E566" s="45">
        <v>32.85</v>
      </c>
      <c r="F566" s="45">
        <v>818.55</v>
      </c>
      <c r="G566" s="45">
        <v>1387.85</v>
      </c>
      <c r="H566" s="45">
        <v>31.14</v>
      </c>
      <c r="I566" s="45">
        <v>3.79</v>
      </c>
      <c r="J566" s="45">
        <v>3.03</v>
      </c>
      <c r="K566" s="45">
        <v>25.69</v>
      </c>
      <c r="L566" s="45">
        <v>107.44</v>
      </c>
      <c r="M566" s="45">
        <v>0.46200000000000002</v>
      </c>
      <c r="N566" s="45">
        <v>23.82</v>
      </c>
      <c r="O566" s="45" t="s">
        <v>203</v>
      </c>
      <c r="P566" s="45">
        <v>14</v>
      </c>
      <c r="Q566" s="45">
        <v>3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</row>
    <row r="567" spans="1:23" s="45" customFormat="1">
      <c r="A567" s="45">
        <v>1</v>
      </c>
      <c r="B567" s="45">
        <v>96</v>
      </c>
      <c r="C567" s="45" t="s">
        <v>854</v>
      </c>
      <c r="D567" s="45" t="s">
        <v>774</v>
      </c>
      <c r="E567" s="45">
        <v>155.16999999999999</v>
      </c>
      <c r="F567" s="45">
        <v>793.54</v>
      </c>
      <c r="G567" s="45">
        <v>994.62</v>
      </c>
      <c r="H567" s="45">
        <v>41.57</v>
      </c>
      <c r="I567" s="45">
        <v>8.33</v>
      </c>
      <c r="J567" s="45">
        <v>7.57</v>
      </c>
      <c r="K567" s="45">
        <v>13.83</v>
      </c>
      <c r="L567" s="45">
        <v>368.31</v>
      </c>
      <c r="M567" s="45">
        <v>0.379</v>
      </c>
      <c r="N567" s="45">
        <v>11.18</v>
      </c>
      <c r="O567" s="45" t="s">
        <v>203</v>
      </c>
      <c r="P567" s="45">
        <v>14</v>
      </c>
      <c r="Q567" s="45">
        <v>3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</row>
    <row r="568" spans="1:23" s="45" customFormat="1">
      <c r="A568" s="45">
        <v>1</v>
      </c>
      <c r="B568" s="45">
        <v>98</v>
      </c>
      <c r="C568" s="45" t="s">
        <v>854</v>
      </c>
      <c r="D568" s="45" t="s">
        <v>775</v>
      </c>
      <c r="E568" s="45">
        <v>3135.14</v>
      </c>
      <c r="F568" s="45">
        <v>690.37</v>
      </c>
      <c r="G568" s="45">
        <v>1101.17</v>
      </c>
      <c r="H568" s="45">
        <v>33.86</v>
      </c>
      <c r="I568" s="45">
        <v>33.31</v>
      </c>
      <c r="J568" s="45">
        <v>41.64</v>
      </c>
      <c r="K568" s="45">
        <v>25.69</v>
      </c>
      <c r="L568" s="45">
        <v>6546.06</v>
      </c>
      <c r="M568" s="45">
        <v>0.158</v>
      </c>
      <c r="N568" s="45">
        <v>41.19</v>
      </c>
      <c r="O568" s="45" t="s">
        <v>203</v>
      </c>
      <c r="P568" s="45">
        <v>14</v>
      </c>
      <c r="Q568" s="45">
        <v>3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</row>
    <row r="569" spans="1:23" s="45" customFormat="1">
      <c r="A569" s="45">
        <v>1</v>
      </c>
      <c r="B569" s="45">
        <v>100</v>
      </c>
      <c r="C569" s="45" t="s">
        <v>854</v>
      </c>
      <c r="D569" s="45" t="s">
        <v>776</v>
      </c>
      <c r="E569" s="45">
        <v>79.28</v>
      </c>
      <c r="F569" s="45">
        <v>796.54</v>
      </c>
      <c r="G569" s="45">
        <v>1124.98</v>
      </c>
      <c r="H569" s="45">
        <v>39.630000000000003</v>
      </c>
      <c r="I569" s="45">
        <v>7.57</v>
      </c>
      <c r="J569" s="45">
        <v>5.3</v>
      </c>
      <c r="K569" s="45">
        <v>11.86</v>
      </c>
      <c r="L569" s="45">
        <v>231.74</v>
      </c>
      <c r="M569" s="45">
        <v>0.38500000000000001</v>
      </c>
      <c r="N569" s="45">
        <v>8.1999999999999993</v>
      </c>
      <c r="O569" s="45" t="s">
        <v>203</v>
      </c>
      <c r="P569" s="45">
        <v>14</v>
      </c>
      <c r="Q569" s="45">
        <v>3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</row>
    <row r="570" spans="1:23" s="45" customFormat="1">
      <c r="A570" s="45">
        <v>1</v>
      </c>
      <c r="B570" s="45">
        <v>102</v>
      </c>
      <c r="C570" s="45" t="s">
        <v>854</v>
      </c>
      <c r="D570" s="45" t="s">
        <v>777</v>
      </c>
      <c r="E570" s="45">
        <v>4443.34</v>
      </c>
      <c r="F570" s="45">
        <v>851.33</v>
      </c>
      <c r="G570" s="45">
        <v>1170.3399999999999</v>
      </c>
      <c r="H570" s="45">
        <v>28.04</v>
      </c>
      <c r="I570" s="45">
        <v>30.28</v>
      </c>
      <c r="J570" s="45">
        <v>21.96</v>
      </c>
      <c r="K570" s="45">
        <v>29.64</v>
      </c>
      <c r="L570" s="45">
        <v>6492.79</v>
      </c>
      <c r="M570" s="45">
        <v>0.20100000000000001</v>
      </c>
      <c r="N570" s="45">
        <v>31.12</v>
      </c>
      <c r="O570" s="45" t="s">
        <v>203</v>
      </c>
      <c r="P570" s="45">
        <v>14</v>
      </c>
      <c r="Q570" s="45">
        <v>3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</row>
    <row r="571" spans="1:23" s="45" customFormat="1">
      <c r="A571" s="45">
        <v>1</v>
      </c>
      <c r="B571" s="45">
        <v>104</v>
      </c>
      <c r="C571" s="45" t="s">
        <v>854</v>
      </c>
      <c r="D571" s="45" t="s">
        <v>778</v>
      </c>
      <c r="E571" s="45">
        <v>1694.43</v>
      </c>
      <c r="F571" s="45">
        <v>450.34</v>
      </c>
      <c r="G571" s="45">
        <v>1194.76</v>
      </c>
      <c r="H571" s="45">
        <v>34.409999999999997</v>
      </c>
      <c r="I571" s="45">
        <v>22.71</v>
      </c>
      <c r="J571" s="45">
        <v>18.170000000000002</v>
      </c>
      <c r="K571" s="45">
        <v>25.69</v>
      </c>
      <c r="L571" s="45">
        <v>3694.49</v>
      </c>
      <c r="M571" s="45">
        <v>0.186</v>
      </c>
      <c r="N571" s="45">
        <v>22.16</v>
      </c>
      <c r="O571" s="45" t="s">
        <v>203</v>
      </c>
      <c r="P571" s="45">
        <v>14</v>
      </c>
      <c r="Q571" s="45">
        <v>3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</row>
    <row r="572" spans="1:23" s="34" customFormat="1">
      <c r="A572" s="34">
        <v>1</v>
      </c>
      <c r="B572" s="34">
        <v>106</v>
      </c>
      <c r="C572" s="34" t="s">
        <v>854</v>
      </c>
      <c r="D572" s="34" t="s">
        <v>779</v>
      </c>
      <c r="E572" s="34">
        <v>1176.81</v>
      </c>
      <c r="F572" s="34">
        <v>1026.9100000000001</v>
      </c>
      <c r="G572" s="34">
        <v>944.24</v>
      </c>
      <c r="H572" s="34">
        <v>35.869999999999997</v>
      </c>
      <c r="I572" s="34">
        <v>23.47</v>
      </c>
      <c r="J572" s="34">
        <v>12.87</v>
      </c>
      <c r="K572" s="34">
        <v>33.590000000000003</v>
      </c>
      <c r="L572" s="34">
        <v>1712.92</v>
      </c>
      <c r="M572" s="34">
        <v>0.315</v>
      </c>
      <c r="N572" s="34">
        <v>34.729999999999997</v>
      </c>
      <c r="O572" s="34" t="s">
        <v>263</v>
      </c>
      <c r="P572" s="45">
        <v>14</v>
      </c>
      <c r="Q572" s="45">
        <v>3</v>
      </c>
      <c r="R572" s="34">
        <v>21</v>
      </c>
      <c r="S572" s="34">
        <v>96424.83</v>
      </c>
      <c r="T572" s="34">
        <v>1025.2</v>
      </c>
      <c r="U572" s="34">
        <v>975.65</v>
      </c>
      <c r="V572" s="34">
        <v>21.58</v>
      </c>
      <c r="W572" s="34">
        <v>63924.72</v>
      </c>
    </row>
    <row r="573" spans="1:23" s="45" customFormat="1">
      <c r="A573" s="45">
        <v>1</v>
      </c>
      <c r="B573" s="45">
        <v>108</v>
      </c>
      <c r="C573" s="45" t="s">
        <v>854</v>
      </c>
      <c r="D573" s="45" t="s">
        <v>780</v>
      </c>
      <c r="E573" s="45">
        <v>321.67</v>
      </c>
      <c r="F573" s="45">
        <v>794.4</v>
      </c>
      <c r="G573" s="45">
        <v>986.6</v>
      </c>
      <c r="H573" s="45">
        <v>39.83</v>
      </c>
      <c r="I573" s="45">
        <v>14.38</v>
      </c>
      <c r="J573" s="45">
        <v>10.6</v>
      </c>
      <c r="K573" s="45">
        <v>17.78</v>
      </c>
      <c r="L573" s="45">
        <v>850.3</v>
      </c>
      <c r="M573" s="45">
        <v>0.26700000000000002</v>
      </c>
      <c r="N573" s="45">
        <v>15.78</v>
      </c>
      <c r="O573" s="45" t="s">
        <v>203</v>
      </c>
      <c r="P573" s="45">
        <v>14</v>
      </c>
      <c r="Q573" s="45">
        <v>3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</row>
    <row r="574" spans="1:23" s="45" customFormat="1">
      <c r="A574" s="45">
        <v>1</v>
      </c>
      <c r="B574" s="45">
        <v>110</v>
      </c>
      <c r="C574" s="45" t="s">
        <v>854</v>
      </c>
      <c r="D574" s="45" t="s">
        <v>781</v>
      </c>
      <c r="E574" s="45">
        <v>108.73</v>
      </c>
      <c r="F574" s="45">
        <v>701.32</v>
      </c>
      <c r="G574" s="45">
        <v>1126.06</v>
      </c>
      <c r="H574" s="45">
        <v>44.62</v>
      </c>
      <c r="I574" s="45">
        <v>3.79</v>
      </c>
      <c r="J574" s="45">
        <v>6.06</v>
      </c>
      <c r="K574" s="45">
        <v>17.78</v>
      </c>
      <c r="L574" s="45">
        <v>244.08</v>
      </c>
      <c r="M574" s="45">
        <v>0.45100000000000001</v>
      </c>
      <c r="N574" s="45">
        <v>16.170000000000002</v>
      </c>
      <c r="O574" s="45" t="s">
        <v>203</v>
      </c>
      <c r="P574" s="45">
        <v>14</v>
      </c>
      <c r="Q574" s="45">
        <v>3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</row>
    <row r="575" spans="1:23" s="45" customFormat="1">
      <c r="A575" s="45">
        <v>1</v>
      </c>
      <c r="B575" s="45">
        <v>112</v>
      </c>
      <c r="C575" s="45" t="s">
        <v>854</v>
      </c>
      <c r="D575" s="45" t="s">
        <v>782</v>
      </c>
      <c r="E575" s="45">
        <v>735.08</v>
      </c>
      <c r="F575" s="45">
        <v>711.4</v>
      </c>
      <c r="G575" s="45">
        <v>1139.54</v>
      </c>
      <c r="H575" s="45">
        <v>38.65</v>
      </c>
      <c r="I575" s="45">
        <v>15.14</v>
      </c>
      <c r="J575" s="45">
        <v>16.66</v>
      </c>
      <c r="K575" s="45">
        <v>23.71</v>
      </c>
      <c r="L575" s="45">
        <v>1753.71</v>
      </c>
      <c r="M575" s="45">
        <v>0.22500000000000001</v>
      </c>
      <c r="N575" s="45">
        <v>19.79</v>
      </c>
      <c r="O575" s="45" t="s">
        <v>203</v>
      </c>
      <c r="P575" s="45">
        <v>14</v>
      </c>
      <c r="Q575" s="45">
        <v>3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</row>
    <row r="576" spans="1:23" s="45" customFormat="1">
      <c r="A576" s="45">
        <v>1</v>
      </c>
      <c r="B576" s="45">
        <v>114</v>
      </c>
      <c r="C576" s="45" t="s">
        <v>854</v>
      </c>
      <c r="D576" s="45" t="s">
        <v>783</v>
      </c>
      <c r="E576" s="45">
        <v>8802.86</v>
      </c>
      <c r="F576" s="45">
        <v>481.44</v>
      </c>
      <c r="G576" s="45">
        <v>1165.8900000000001</v>
      </c>
      <c r="H576" s="45">
        <v>28.02</v>
      </c>
      <c r="I576" s="45">
        <v>36.340000000000003</v>
      </c>
      <c r="J576" s="45">
        <v>59.81</v>
      </c>
      <c r="K576" s="45">
        <v>37.54</v>
      </c>
      <c r="L576" s="45">
        <v>18004.060000000001</v>
      </c>
      <c r="M576" s="45">
        <v>0.115</v>
      </c>
      <c r="N576" s="45">
        <v>61.76</v>
      </c>
      <c r="O576" s="45" t="s">
        <v>203</v>
      </c>
      <c r="P576" s="45">
        <v>14</v>
      </c>
      <c r="Q576" s="45">
        <v>3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</row>
    <row r="577" spans="1:23" s="45" customFormat="1">
      <c r="A577" s="45">
        <v>1</v>
      </c>
      <c r="B577" s="45">
        <v>116</v>
      </c>
      <c r="C577" s="45" t="s">
        <v>854</v>
      </c>
      <c r="D577" s="45" t="s">
        <v>784</v>
      </c>
      <c r="E577" s="45">
        <v>3258.6</v>
      </c>
      <c r="F577" s="45">
        <v>798.83</v>
      </c>
      <c r="G577" s="45">
        <v>862.45</v>
      </c>
      <c r="H577" s="45">
        <v>45.68</v>
      </c>
      <c r="I577" s="45">
        <v>36.340000000000003</v>
      </c>
      <c r="J577" s="45">
        <v>15.14</v>
      </c>
      <c r="K577" s="45">
        <v>41.5</v>
      </c>
      <c r="L577" s="45">
        <v>4323.08</v>
      </c>
      <c r="M577" s="45">
        <v>0.246</v>
      </c>
      <c r="N577" s="45">
        <v>43.43</v>
      </c>
      <c r="O577" s="45" t="s">
        <v>203</v>
      </c>
      <c r="P577" s="45">
        <v>14</v>
      </c>
      <c r="Q577" s="45">
        <v>3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</row>
    <row r="578" spans="1:23" s="45" customFormat="1">
      <c r="A578" s="45">
        <v>1</v>
      </c>
      <c r="B578" s="45">
        <v>118</v>
      </c>
      <c r="C578" s="45" t="s">
        <v>854</v>
      </c>
      <c r="D578" s="45" t="s">
        <v>785</v>
      </c>
      <c r="E578" s="45">
        <v>1027.3</v>
      </c>
      <c r="F578" s="45">
        <v>763.58</v>
      </c>
      <c r="G578" s="45">
        <v>987.42</v>
      </c>
      <c r="H578" s="45">
        <v>41.72</v>
      </c>
      <c r="I578" s="45">
        <v>24.23</v>
      </c>
      <c r="J578" s="45">
        <v>12.87</v>
      </c>
      <c r="K578" s="45">
        <v>21.74</v>
      </c>
      <c r="L578" s="45">
        <v>2147.7399999999998</v>
      </c>
      <c r="M578" s="45">
        <v>0.22900000000000001</v>
      </c>
      <c r="N578" s="45">
        <v>24.98</v>
      </c>
      <c r="O578" s="45" t="s">
        <v>203</v>
      </c>
      <c r="P578" s="45">
        <v>14</v>
      </c>
      <c r="Q578" s="45">
        <v>3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</row>
    <row r="579" spans="1:23" s="45" customFormat="1">
      <c r="A579" s="45">
        <v>1</v>
      </c>
      <c r="B579" s="45">
        <v>120</v>
      </c>
      <c r="C579" s="45" t="s">
        <v>854</v>
      </c>
      <c r="D579" s="45" t="s">
        <v>786</v>
      </c>
      <c r="E579" s="45">
        <v>310.33999999999997</v>
      </c>
      <c r="F579" s="45">
        <v>578.66</v>
      </c>
      <c r="G579" s="45">
        <v>1020.78</v>
      </c>
      <c r="H579" s="45">
        <v>44.57</v>
      </c>
      <c r="I579" s="45">
        <v>10.6</v>
      </c>
      <c r="J579" s="45">
        <v>6.81</v>
      </c>
      <c r="K579" s="45">
        <v>21.74</v>
      </c>
      <c r="L579" s="45">
        <v>612.22</v>
      </c>
      <c r="M579" s="45">
        <v>0.36199999999999999</v>
      </c>
      <c r="N579" s="45">
        <v>12.1</v>
      </c>
      <c r="O579" s="45" t="s">
        <v>203</v>
      </c>
      <c r="P579" s="45">
        <v>14</v>
      </c>
      <c r="Q579" s="45">
        <v>3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</row>
    <row r="580" spans="1:23" s="45" customFormat="1">
      <c r="A580" s="45">
        <v>1</v>
      </c>
      <c r="B580" s="45">
        <v>122</v>
      </c>
      <c r="C580" s="45" t="s">
        <v>854</v>
      </c>
      <c r="D580" s="45" t="s">
        <v>787</v>
      </c>
      <c r="E580" s="45">
        <v>500.63</v>
      </c>
      <c r="F580" s="45">
        <v>563.84</v>
      </c>
      <c r="G580" s="45">
        <v>1045.23</v>
      </c>
      <c r="H580" s="45">
        <v>46.12</v>
      </c>
      <c r="I580" s="45">
        <v>11.36</v>
      </c>
      <c r="J580" s="45">
        <v>9.84</v>
      </c>
      <c r="K580" s="45">
        <v>21.74</v>
      </c>
      <c r="L580" s="45">
        <v>887.51</v>
      </c>
      <c r="M580" s="45">
        <v>0.34399999999999997</v>
      </c>
      <c r="N580" s="45">
        <v>21.76</v>
      </c>
      <c r="O580" s="45" t="s">
        <v>203</v>
      </c>
      <c r="P580" s="45">
        <v>14</v>
      </c>
      <c r="Q580" s="45">
        <v>3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</row>
    <row r="581" spans="1:23" s="45" customFormat="1">
      <c r="A581" s="45">
        <v>1</v>
      </c>
      <c r="B581" s="45">
        <v>124</v>
      </c>
      <c r="C581" s="45" t="s">
        <v>854</v>
      </c>
      <c r="D581" s="45" t="s">
        <v>788</v>
      </c>
      <c r="E581" s="45">
        <v>8883.2800000000007</v>
      </c>
      <c r="F581" s="45">
        <v>746.96</v>
      </c>
      <c r="G581" s="45">
        <v>1122.45</v>
      </c>
      <c r="H581" s="45">
        <v>30.01</v>
      </c>
      <c r="I581" s="45">
        <v>31.8</v>
      </c>
      <c r="J581" s="45">
        <v>57.54</v>
      </c>
      <c r="K581" s="45">
        <v>41.5</v>
      </c>
      <c r="L581" s="45">
        <v>16001.08</v>
      </c>
      <c r="M581" s="45">
        <v>0.13</v>
      </c>
      <c r="N581" s="45">
        <v>59.22</v>
      </c>
      <c r="O581" s="45" t="s">
        <v>203</v>
      </c>
      <c r="P581" s="45">
        <v>14</v>
      </c>
      <c r="Q581" s="45">
        <v>3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</row>
    <row r="582" spans="1:23" s="45" customFormat="1">
      <c r="A582" s="45">
        <v>1</v>
      </c>
      <c r="B582" s="45">
        <v>126</v>
      </c>
      <c r="C582" s="45" t="s">
        <v>854</v>
      </c>
      <c r="D582" s="45" t="s">
        <v>789</v>
      </c>
      <c r="E582" s="45">
        <v>3485.13</v>
      </c>
      <c r="F582" s="45">
        <v>883.21</v>
      </c>
      <c r="G582" s="45">
        <v>1382.8</v>
      </c>
      <c r="H582" s="45">
        <v>12.99</v>
      </c>
      <c r="I582" s="45">
        <v>74.95</v>
      </c>
      <c r="J582" s="45">
        <v>31.8</v>
      </c>
      <c r="K582" s="45">
        <v>41.5</v>
      </c>
      <c r="L582" s="45">
        <v>10292.01</v>
      </c>
      <c r="M582" s="45">
        <v>0.108</v>
      </c>
      <c r="N582" s="45">
        <v>83.74</v>
      </c>
      <c r="O582" s="45" t="s">
        <v>203</v>
      </c>
      <c r="P582" s="45">
        <v>14</v>
      </c>
      <c r="Q582" s="45">
        <v>3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</row>
    <row r="583" spans="1:23" s="34" customFormat="1">
      <c r="A583" s="34">
        <v>1</v>
      </c>
      <c r="B583" s="34">
        <v>128</v>
      </c>
      <c r="C583" s="34" t="s">
        <v>854</v>
      </c>
      <c r="D583" s="34" t="s">
        <v>790</v>
      </c>
      <c r="E583" s="34">
        <v>2855.38</v>
      </c>
      <c r="F583" s="34">
        <v>696.31</v>
      </c>
      <c r="G583" s="34">
        <v>883.19</v>
      </c>
      <c r="H583" s="34">
        <v>37.56</v>
      </c>
      <c r="I583" s="34">
        <v>33.31</v>
      </c>
      <c r="J583" s="34">
        <v>18.93</v>
      </c>
      <c r="K583" s="34">
        <v>37.54</v>
      </c>
      <c r="L583" s="34">
        <v>3810.68</v>
      </c>
      <c r="M583" s="34">
        <v>0.255</v>
      </c>
      <c r="N583" s="34">
        <v>34.32</v>
      </c>
      <c r="O583" s="34" t="s">
        <v>263</v>
      </c>
      <c r="P583" s="45">
        <v>14</v>
      </c>
      <c r="Q583" s="45">
        <v>3</v>
      </c>
      <c r="R583" s="34">
        <v>20</v>
      </c>
      <c r="S583" s="34">
        <v>1114921.8999999999</v>
      </c>
      <c r="T583" s="34">
        <v>558.01</v>
      </c>
      <c r="U583" s="34">
        <v>898.86</v>
      </c>
      <c r="V583" s="34">
        <v>36.700000000000003</v>
      </c>
      <c r="W583" s="34">
        <v>839581.78</v>
      </c>
    </row>
    <row r="584" spans="1:23" s="34" customFormat="1">
      <c r="A584" s="34">
        <v>1</v>
      </c>
      <c r="B584" s="34">
        <v>130</v>
      </c>
      <c r="C584" s="34" t="s">
        <v>854</v>
      </c>
      <c r="D584" s="34" t="s">
        <v>791</v>
      </c>
      <c r="E584" s="34">
        <v>2030.82</v>
      </c>
      <c r="F584" s="34">
        <v>689.32</v>
      </c>
      <c r="G584" s="34">
        <v>914.49</v>
      </c>
      <c r="H584" s="34">
        <v>38.28</v>
      </c>
      <c r="I584" s="34">
        <v>23.47</v>
      </c>
      <c r="J584" s="34">
        <v>24.23</v>
      </c>
      <c r="K584" s="34">
        <v>33.590000000000003</v>
      </c>
      <c r="L584" s="34">
        <v>2818.81</v>
      </c>
      <c r="M584" s="34">
        <v>0.27500000000000002</v>
      </c>
      <c r="N584" s="34">
        <v>29.35</v>
      </c>
      <c r="O584" s="34" t="s">
        <v>263</v>
      </c>
      <c r="P584" s="45">
        <v>14</v>
      </c>
      <c r="Q584" s="45">
        <v>3</v>
      </c>
      <c r="R584" s="34">
        <v>20</v>
      </c>
      <c r="S584" s="34">
        <v>1114921.8999999999</v>
      </c>
      <c r="T584" s="34">
        <v>558.01</v>
      </c>
      <c r="U584" s="34">
        <v>898.86</v>
      </c>
      <c r="V584" s="34">
        <v>36.700000000000003</v>
      </c>
      <c r="W584" s="34">
        <v>839581.78</v>
      </c>
    </row>
    <row r="585" spans="1:23" s="45" customFormat="1">
      <c r="A585" s="45">
        <v>1</v>
      </c>
      <c r="B585" s="45">
        <v>132</v>
      </c>
      <c r="C585" s="45" t="s">
        <v>854</v>
      </c>
      <c r="D585" s="45" t="s">
        <v>792</v>
      </c>
      <c r="E585" s="45">
        <v>241.25</v>
      </c>
      <c r="F585" s="45">
        <v>661.33</v>
      </c>
      <c r="G585" s="45">
        <v>946.49</v>
      </c>
      <c r="H585" s="45">
        <v>49.93</v>
      </c>
      <c r="I585" s="45">
        <v>10.6</v>
      </c>
      <c r="J585" s="45">
        <v>13.63</v>
      </c>
      <c r="K585" s="45">
        <v>19.760000000000002</v>
      </c>
      <c r="L585" s="45">
        <v>700.8</v>
      </c>
      <c r="M585" s="45">
        <v>0.26700000000000002</v>
      </c>
      <c r="N585" s="45">
        <v>16.239999999999998</v>
      </c>
      <c r="O585" s="45" t="s">
        <v>203</v>
      </c>
      <c r="P585" s="45">
        <v>14</v>
      </c>
      <c r="Q585" s="45">
        <v>3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</row>
    <row r="586" spans="1:23" s="45" customFormat="1">
      <c r="A586" s="45">
        <v>1</v>
      </c>
      <c r="B586" s="45">
        <v>134</v>
      </c>
      <c r="C586" s="45" t="s">
        <v>854</v>
      </c>
      <c r="D586" s="45" t="s">
        <v>793</v>
      </c>
      <c r="E586" s="45">
        <v>291.08999999999997</v>
      </c>
      <c r="F586" s="45">
        <v>840.42</v>
      </c>
      <c r="G586" s="45">
        <v>1116.55</v>
      </c>
      <c r="H586" s="45">
        <v>43.5</v>
      </c>
      <c r="I586" s="45">
        <v>7.57</v>
      </c>
      <c r="J586" s="45">
        <v>15.14</v>
      </c>
      <c r="K586" s="45">
        <v>15.81</v>
      </c>
      <c r="L586" s="45">
        <v>678.55</v>
      </c>
      <c r="M586" s="45">
        <v>0.313</v>
      </c>
      <c r="N586" s="45">
        <v>14.75</v>
      </c>
      <c r="O586" s="45" t="s">
        <v>203</v>
      </c>
      <c r="P586" s="45">
        <v>14</v>
      </c>
      <c r="Q586" s="45">
        <v>3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</row>
    <row r="587" spans="1:23" s="45" customFormat="1">
      <c r="A587" s="45">
        <v>1</v>
      </c>
      <c r="B587" s="45">
        <v>136</v>
      </c>
      <c r="C587" s="45" t="s">
        <v>854</v>
      </c>
      <c r="D587" s="45" t="s">
        <v>794</v>
      </c>
      <c r="E587" s="45">
        <v>2241.4899999999998</v>
      </c>
      <c r="F587" s="45">
        <v>433.12</v>
      </c>
      <c r="G587" s="45">
        <v>1186.48</v>
      </c>
      <c r="H587" s="45">
        <v>38.35</v>
      </c>
      <c r="I587" s="45">
        <v>19.68</v>
      </c>
      <c r="J587" s="45">
        <v>28.77</v>
      </c>
      <c r="K587" s="45">
        <v>29.64</v>
      </c>
      <c r="L587" s="45">
        <v>5329.58</v>
      </c>
      <c r="M587" s="45">
        <v>0.155</v>
      </c>
      <c r="N587" s="45">
        <v>28.65</v>
      </c>
      <c r="O587" s="45" t="s">
        <v>203</v>
      </c>
      <c r="P587" s="45">
        <v>14</v>
      </c>
      <c r="Q587" s="45">
        <v>3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</row>
    <row r="588" spans="1:23" s="45" customFormat="1">
      <c r="A588" s="45">
        <v>1</v>
      </c>
      <c r="B588" s="45">
        <v>138</v>
      </c>
      <c r="C588" s="45" t="s">
        <v>854</v>
      </c>
      <c r="D588" s="45" t="s">
        <v>795</v>
      </c>
      <c r="E588" s="45">
        <v>282.02999999999997</v>
      </c>
      <c r="F588" s="45">
        <v>672.73</v>
      </c>
      <c r="G588" s="45">
        <v>978.93</v>
      </c>
      <c r="H588" s="45">
        <v>46.63</v>
      </c>
      <c r="I588" s="45">
        <v>12.11</v>
      </c>
      <c r="J588" s="45">
        <v>9.09</v>
      </c>
      <c r="K588" s="45">
        <v>17.78</v>
      </c>
      <c r="L588" s="45">
        <v>715.37</v>
      </c>
      <c r="M588" s="45">
        <v>0.29099999999999998</v>
      </c>
      <c r="N588" s="45">
        <v>11.75</v>
      </c>
      <c r="O588" s="45" t="s">
        <v>203</v>
      </c>
      <c r="P588" s="45">
        <v>14</v>
      </c>
      <c r="Q588" s="45">
        <v>3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</row>
    <row r="589" spans="1:23" s="45" customFormat="1">
      <c r="A589" s="45">
        <v>1</v>
      </c>
      <c r="B589" s="45">
        <v>140</v>
      </c>
      <c r="C589" s="45" t="s">
        <v>854</v>
      </c>
      <c r="D589" s="45" t="s">
        <v>796</v>
      </c>
      <c r="E589" s="45">
        <v>225.39</v>
      </c>
      <c r="F589" s="45">
        <v>1064.68</v>
      </c>
      <c r="G589" s="45">
        <v>1011.27</v>
      </c>
      <c r="H589" s="45">
        <v>51.81</v>
      </c>
      <c r="I589" s="45">
        <v>12.11</v>
      </c>
      <c r="J589" s="45">
        <v>11.36</v>
      </c>
      <c r="K589" s="45">
        <v>17.78</v>
      </c>
      <c r="L589" s="45">
        <v>564.27</v>
      </c>
      <c r="M589" s="45">
        <v>0.317</v>
      </c>
      <c r="N589" s="45">
        <v>15.71</v>
      </c>
      <c r="O589" s="45" t="s">
        <v>203</v>
      </c>
      <c r="P589" s="45">
        <v>14</v>
      </c>
      <c r="Q589" s="45">
        <v>3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</row>
    <row r="590" spans="1:23" s="45" customFormat="1">
      <c r="A590" s="45">
        <v>1</v>
      </c>
      <c r="B590" s="45">
        <v>142</v>
      </c>
      <c r="C590" s="45" t="s">
        <v>854</v>
      </c>
      <c r="D590" s="45" t="s">
        <v>797</v>
      </c>
      <c r="E590" s="45">
        <v>541.4</v>
      </c>
      <c r="F590" s="45">
        <v>768.61</v>
      </c>
      <c r="G590" s="45">
        <v>1078.6300000000001</v>
      </c>
      <c r="H590" s="45">
        <v>46.11</v>
      </c>
      <c r="I590" s="45">
        <v>12.87</v>
      </c>
      <c r="J590" s="45">
        <v>9.84</v>
      </c>
      <c r="K590" s="45">
        <v>21.74</v>
      </c>
      <c r="L590" s="45">
        <v>814.03</v>
      </c>
      <c r="M590" s="45">
        <v>0.39500000000000002</v>
      </c>
      <c r="N590" s="45">
        <v>12.53</v>
      </c>
      <c r="O590" s="45" t="s">
        <v>203</v>
      </c>
      <c r="P590" s="45">
        <v>14</v>
      </c>
      <c r="Q590" s="45">
        <v>3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</row>
    <row r="591" spans="1:23" s="45" customFormat="1">
      <c r="A591" s="45">
        <v>1</v>
      </c>
      <c r="B591" s="45">
        <v>144</v>
      </c>
      <c r="C591" s="45" t="s">
        <v>854</v>
      </c>
      <c r="D591" s="45" t="s">
        <v>798</v>
      </c>
      <c r="E591" s="45">
        <v>198.21</v>
      </c>
      <c r="F591" s="45">
        <v>873.47</v>
      </c>
      <c r="G591" s="45">
        <v>1152.99</v>
      </c>
      <c r="H591" s="45">
        <v>47.62</v>
      </c>
      <c r="I591" s="45">
        <v>8.33</v>
      </c>
      <c r="J591" s="45">
        <v>8.33</v>
      </c>
      <c r="K591" s="45">
        <v>19.760000000000002</v>
      </c>
      <c r="L591" s="45">
        <v>502.15</v>
      </c>
      <c r="M591" s="45">
        <v>0.32700000000000001</v>
      </c>
      <c r="N591" s="45">
        <v>16.64</v>
      </c>
      <c r="O591" s="45" t="s">
        <v>203</v>
      </c>
      <c r="P591" s="45">
        <v>14</v>
      </c>
      <c r="Q591" s="45">
        <v>3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</row>
    <row r="592" spans="1:23" s="45" customFormat="1">
      <c r="A592" s="45">
        <v>1</v>
      </c>
      <c r="B592" s="45">
        <v>146</v>
      </c>
      <c r="C592" s="45" t="s">
        <v>854</v>
      </c>
      <c r="D592" s="45" t="s">
        <v>799</v>
      </c>
      <c r="E592" s="45">
        <v>222</v>
      </c>
      <c r="F592" s="45">
        <v>771.94</v>
      </c>
      <c r="G592" s="45">
        <v>854.24</v>
      </c>
      <c r="H592" s="45">
        <v>55.05</v>
      </c>
      <c r="I592" s="45">
        <v>6.06</v>
      </c>
      <c r="J592" s="45">
        <v>9.84</v>
      </c>
      <c r="K592" s="45">
        <v>19.760000000000002</v>
      </c>
      <c r="L592" s="45">
        <v>424.02</v>
      </c>
      <c r="M592" s="45">
        <v>0.41799999999999998</v>
      </c>
      <c r="N592" s="45">
        <v>12.09</v>
      </c>
      <c r="O592" s="45" t="s">
        <v>203</v>
      </c>
      <c r="P592" s="45">
        <v>14</v>
      </c>
      <c r="Q592" s="45">
        <v>3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</row>
    <row r="593" spans="1:23" s="45" customFormat="1">
      <c r="A593" s="45">
        <v>1</v>
      </c>
      <c r="B593" s="45">
        <v>148</v>
      </c>
      <c r="C593" s="45" t="s">
        <v>854</v>
      </c>
      <c r="D593" s="45" t="s">
        <v>800</v>
      </c>
      <c r="E593" s="45">
        <v>124.59</v>
      </c>
      <c r="F593" s="45">
        <v>834.79</v>
      </c>
      <c r="G593" s="45">
        <v>1090.4100000000001</v>
      </c>
      <c r="H593" s="45">
        <v>53.32</v>
      </c>
      <c r="I593" s="45">
        <v>7.57</v>
      </c>
      <c r="J593" s="45">
        <v>7.57</v>
      </c>
      <c r="K593" s="45">
        <v>13.83</v>
      </c>
      <c r="L593" s="45">
        <v>329.95</v>
      </c>
      <c r="M593" s="45">
        <v>0.36599999999999999</v>
      </c>
      <c r="N593" s="45">
        <v>10.95</v>
      </c>
      <c r="O593" s="45" t="s">
        <v>203</v>
      </c>
      <c r="P593" s="45">
        <v>14</v>
      </c>
      <c r="Q593" s="45">
        <v>3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</row>
    <row r="594" spans="1:23" s="45" customFormat="1">
      <c r="A594" s="45">
        <v>1</v>
      </c>
      <c r="B594" s="45">
        <v>150</v>
      </c>
      <c r="C594" s="45" t="s">
        <v>854</v>
      </c>
      <c r="D594" s="45" t="s">
        <v>801</v>
      </c>
      <c r="E594" s="45">
        <v>236.72</v>
      </c>
      <c r="F594" s="45">
        <v>879.05</v>
      </c>
      <c r="G594" s="45">
        <v>1147.17</v>
      </c>
      <c r="H594" s="45">
        <v>46.02</v>
      </c>
      <c r="I594" s="45">
        <v>10.6</v>
      </c>
      <c r="J594" s="45">
        <v>11.36</v>
      </c>
      <c r="K594" s="45">
        <v>17.78</v>
      </c>
      <c r="L594" s="45">
        <v>619.22</v>
      </c>
      <c r="M594" s="45">
        <v>0.29899999999999999</v>
      </c>
      <c r="N594" s="45">
        <v>13.76</v>
      </c>
      <c r="O594" s="45" t="s">
        <v>203</v>
      </c>
      <c r="P594" s="45">
        <v>14</v>
      </c>
      <c r="Q594" s="45">
        <v>3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</row>
    <row r="595" spans="1:23" s="45" customFormat="1">
      <c r="A595" s="45">
        <v>1</v>
      </c>
      <c r="B595" s="45">
        <v>152</v>
      </c>
      <c r="C595" s="45" t="s">
        <v>854</v>
      </c>
      <c r="D595" s="45" t="s">
        <v>802</v>
      </c>
      <c r="E595" s="45">
        <v>83.82</v>
      </c>
      <c r="F595" s="45">
        <v>814.54</v>
      </c>
      <c r="G595" s="45">
        <v>1013.09</v>
      </c>
      <c r="H595" s="45">
        <v>50.49</v>
      </c>
      <c r="I595" s="45">
        <v>6.06</v>
      </c>
      <c r="J595" s="45">
        <v>6.81</v>
      </c>
      <c r="K595" s="45">
        <v>13.83</v>
      </c>
      <c r="L595" s="45">
        <v>251.09</v>
      </c>
      <c r="M595" s="45">
        <v>0.36899999999999999</v>
      </c>
      <c r="N595" s="45">
        <v>7.75</v>
      </c>
      <c r="O595" s="45" t="s">
        <v>203</v>
      </c>
      <c r="P595" s="45">
        <v>14</v>
      </c>
      <c r="Q595" s="45">
        <v>3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</row>
    <row r="596" spans="1:23" s="45" customFormat="1">
      <c r="A596" s="45">
        <v>1</v>
      </c>
      <c r="B596" s="45">
        <v>154</v>
      </c>
      <c r="C596" s="45" t="s">
        <v>854</v>
      </c>
      <c r="D596" s="45" t="s">
        <v>855</v>
      </c>
      <c r="E596" s="45">
        <v>148.38</v>
      </c>
      <c r="F596" s="45">
        <v>807.51</v>
      </c>
      <c r="G596" s="45">
        <v>1030.22</v>
      </c>
      <c r="H596" s="45">
        <v>51.42</v>
      </c>
      <c r="I596" s="45">
        <v>7.57</v>
      </c>
      <c r="J596" s="45">
        <v>7.57</v>
      </c>
      <c r="K596" s="45">
        <v>15.81</v>
      </c>
      <c r="L596" s="45">
        <v>395.34</v>
      </c>
      <c r="M596" s="45">
        <v>0.34300000000000003</v>
      </c>
      <c r="N596" s="45">
        <v>8.57</v>
      </c>
      <c r="O596" s="45" t="s">
        <v>203</v>
      </c>
      <c r="P596" s="45">
        <v>14</v>
      </c>
      <c r="Q596" s="45">
        <v>3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</row>
    <row r="597" spans="1:23" s="34" customFormat="1">
      <c r="A597" s="34">
        <v>1</v>
      </c>
      <c r="B597" s="34">
        <v>156</v>
      </c>
      <c r="C597" s="34" t="s">
        <v>854</v>
      </c>
      <c r="D597" s="34" t="s">
        <v>856</v>
      </c>
      <c r="E597" s="34">
        <v>6890.97</v>
      </c>
      <c r="F597" s="34">
        <v>714.94</v>
      </c>
      <c r="G597" s="34">
        <v>1086.67</v>
      </c>
      <c r="H597" s="34">
        <v>39.19</v>
      </c>
      <c r="I597" s="34">
        <v>42.4</v>
      </c>
      <c r="J597" s="34">
        <v>69.650000000000006</v>
      </c>
      <c r="K597" s="34">
        <v>41.5</v>
      </c>
      <c r="L597" s="34">
        <v>9039.81</v>
      </c>
      <c r="M597" s="34">
        <v>0.19400000000000001</v>
      </c>
      <c r="N597" s="34">
        <v>71.17</v>
      </c>
      <c r="O597" s="34" t="s">
        <v>249</v>
      </c>
      <c r="P597" s="45">
        <v>14</v>
      </c>
      <c r="Q597" s="45">
        <v>3</v>
      </c>
      <c r="R597" s="34">
        <v>22</v>
      </c>
      <c r="S597" s="34">
        <v>52336.91</v>
      </c>
      <c r="T597" s="34">
        <v>704.82</v>
      </c>
      <c r="U597" s="34">
        <v>1042.6600000000001</v>
      </c>
      <c r="V597" s="34">
        <v>30.59</v>
      </c>
      <c r="W597" s="34">
        <v>35994.51</v>
      </c>
    </row>
    <row r="598" spans="1:23" s="45" customFormat="1">
      <c r="A598" s="45">
        <v>1</v>
      </c>
      <c r="B598" s="45">
        <v>158</v>
      </c>
      <c r="C598" s="45" t="s">
        <v>854</v>
      </c>
      <c r="D598" s="45" t="s">
        <v>857</v>
      </c>
      <c r="E598" s="45">
        <v>405.48</v>
      </c>
      <c r="F598" s="45">
        <v>855.03</v>
      </c>
      <c r="G598" s="45">
        <v>1142.7</v>
      </c>
      <c r="H598" s="45">
        <v>51.92</v>
      </c>
      <c r="I598" s="45">
        <v>15.14</v>
      </c>
      <c r="J598" s="45">
        <v>12.11</v>
      </c>
      <c r="K598" s="45">
        <v>19.760000000000002</v>
      </c>
      <c r="L598" s="45">
        <v>1028.0999999999999</v>
      </c>
      <c r="M598" s="45">
        <v>0.25800000000000001</v>
      </c>
      <c r="N598" s="45">
        <v>17.86</v>
      </c>
      <c r="O598" s="45" t="s">
        <v>203</v>
      </c>
      <c r="P598" s="45">
        <v>14</v>
      </c>
      <c r="Q598" s="45">
        <v>3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</row>
    <row r="599" spans="1:23" s="45" customFormat="1">
      <c r="A599" s="45">
        <v>1</v>
      </c>
      <c r="B599" s="45">
        <v>160</v>
      </c>
      <c r="C599" s="45" t="s">
        <v>854</v>
      </c>
      <c r="D599" s="45" t="s">
        <v>858</v>
      </c>
      <c r="E599" s="45">
        <v>12729.71</v>
      </c>
      <c r="F599" s="45">
        <v>376.79</v>
      </c>
      <c r="G599" s="45">
        <v>1172.8599999999999</v>
      </c>
      <c r="H599" s="45">
        <v>30.02</v>
      </c>
      <c r="I599" s="45">
        <v>38.61</v>
      </c>
      <c r="J599" s="45">
        <v>50.73</v>
      </c>
      <c r="K599" s="45">
        <v>55.33</v>
      </c>
      <c r="L599" s="45">
        <v>24824.79</v>
      </c>
      <c r="M599" s="45">
        <v>0.106</v>
      </c>
      <c r="N599" s="45">
        <v>53.08</v>
      </c>
      <c r="O599" s="45" t="s">
        <v>203</v>
      </c>
      <c r="P599" s="45">
        <v>14</v>
      </c>
      <c r="Q599" s="45">
        <v>3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</row>
    <row r="600" spans="1:23" s="45" customFormat="1">
      <c r="A600" s="45">
        <v>1</v>
      </c>
      <c r="B600" s="45">
        <v>162</v>
      </c>
      <c r="C600" s="45" t="s">
        <v>854</v>
      </c>
      <c r="D600" s="45" t="s">
        <v>859</v>
      </c>
      <c r="E600" s="45">
        <v>77.02</v>
      </c>
      <c r="F600" s="45">
        <v>919.03</v>
      </c>
      <c r="G600" s="45">
        <v>1260.4000000000001</v>
      </c>
      <c r="H600" s="45">
        <v>53.03</v>
      </c>
      <c r="I600" s="45">
        <v>6.06</v>
      </c>
      <c r="J600" s="45">
        <v>6.81</v>
      </c>
      <c r="K600" s="45">
        <v>11.86</v>
      </c>
      <c r="L600" s="45">
        <v>208.58</v>
      </c>
      <c r="M600" s="45">
        <v>0.42</v>
      </c>
      <c r="N600" s="45">
        <v>7.27</v>
      </c>
      <c r="O600" s="45" t="s">
        <v>203</v>
      </c>
      <c r="P600" s="45">
        <v>14</v>
      </c>
      <c r="Q600" s="45">
        <v>3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</row>
    <row r="601" spans="1:23" s="45" customFormat="1">
      <c r="A601" s="45">
        <v>1</v>
      </c>
      <c r="B601" s="45">
        <v>164</v>
      </c>
      <c r="C601" s="45" t="s">
        <v>854</v>
      </c>
      <c r="D601" s="45" t="s">
        <v>860</v>
      </c>
      <c r="E601" s="45">
        <v>371.51</v>
      </c>
      <c r="F601" s="45">
        <v>680.52</v>
      </c>
      <c r="G601" s="45">
        <v>951.42</v>
      </c>
      <c r="H601" s="45">
        <v>51.94</v>
      </c>
      <c r="I601" s="45">
        <v>15.9</v>
      </c>
      <c r="J601" s="45">
        <v>12.11</v>
      </c>
      <c r="K601" s="45">
        <v>15.81</v>
      </c>
      <c r="L601" s="45">
        <v>971.15</v>
      </c>
      <c r="M601" s="45">
        <v>0.25700000000000001</v>
      </c>
      <c r="N601" s="45">
        <v>19.14</v>
      </c>
      <c r="O601" s="45" t="s">
        <v>203</v>
      </c>
      <c r="P601" s="45">
        <v>14</v>
      </c>
      <c r="Q601" s="45">
        <v>3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</row>
    <row r="602" spans="1:23" s="45" customFormat="1">
      <c r="A602" s="45">
        <v>1</v>
      </c>
      <c r="B602" s="45">
        <v>166</v>
      </c>
      <c r="C602" s="45" t="s">
        <v>854</v>
      </c>
      <c r="D602" s="45" t="s">
        <v>861</v>
      </c>
      <c r="E602" s="45">
        <v>1559.64</v>
      </c>
      <c r="F602" s="45">
        <v>391.77</v>
      </c>
      <c r="G602" s="45">
        <v>1040.0899999999999</v>
      </c>
      <c r="H602" s="45">
        <v>50.72</v>
      </c>
      <c r="I602" s="45">
        <v>12.11</v>
      </c>
      <c r="J602" s="45">
        <v>24.98</v>
      </c>
      <c r="K602" s="45">
        <v>35.57</v>
      </c>
      <c r="L602" s="45">
        <v>2221.4899999999998</v>
      </c>
      <c r="M602" s="45">
        <v>0.29299999999999998</v>
      </c>
      <c r="N602" s="45">
        <v>32.56</v>
      </c>
      <c r="O602" s="45" t="s">
        <v>203</v>
      </c>
      <c r="P602" s="45">
        <v>14</v>
      </c>
      <c r="Q602" s="45">
        <v>3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</row>
    <row r="603" spans="1:23" s="45" customFormat="1">
      <c r="A603" s="45">
        <v>1</v>
      </c>
      <c r="B603" s="45">
        <v>168</v>
      </c>
      <c r="C603" s="45" t="s">
        <v>854</v>
      </c>
      <c r="D603" s="45" t="s">
        <v>862</v>
      </c>
      <c r="E603" s="45">
        <v>86.08</v>
      </c>
      <c r="F603" s="45">
        <v>828.63</v>
      </c>
      <c r="G603" s="45">
        <v>1086.6300000000001</v>
      </c>
      <c r="H603" s="45">
        <v>57.98</v>
      </c>
      <c r="I603" s="45">
        <v>6.81</v>
      </c>
      <c r="J603" s="45">
        <v>6.81</v>
      </c>
      <c r="K603" s="45">
        <v>11.86</v>
      </c>
      <c r="L603" s="45">
        <v>268.39</v>
      </c>
      <c r="M603" s="45">
        <v>0.35099999999999998</v>
      </c>
      <c r="N603" s="45">
        <v>11.61</v>
      </c>
      <c r="O603" s="45" t="s">
        <v>203</v>
      </c>
      <c r="P603" s="45">
        <v>14</v>
      </c>
      <c r="Q603" s="45">
        <v>3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</row>
    <row r="604" spans="1:23" s="45" customFormat="1">
      <c r="A604" s="45">
        <v>1</v>
      </c>
      <c r="B604" s="45">
        <v>170</v>
      </c>
      <c r="C604" s="45" t="s">
        <v>854</v>
      </c>
      <c r="D604" s="45" t="s">
        <v>863</v>
      </c>
      <c r="E604" s="45">
        <v>428.14</v>
      </c>
      <c r="F604" s="45">
        <v>719.47</v>
      </c>
      <c r="G604" s="45">
        <v>1136.53</v>
      </c>
      <c r="H604" s="45">
        <v>55.38</v>
      </c>
      <c r="I604" s="45">
        <v>14.38</v>
      </c>
      <c r="J604" s="45">
        <v>10.6</v>
      </c>
      <c r="K604" s="45">
        <v>25.69</v>
      </c>
      <c r="L604" s="45">
        <v>1168.8599999999999</v>
      </c>
      <c r="M604" s="45">
        <v>0.23499999999999999</v>
      </c>
      <c r="N604" s="45">
        <v>15.83</v>
      </c>
      <c r="O604" s="45" t="s">
        <v>203</v>
      </c>
      <c r="P604" s="45">
        <v>14</v>
      </c>
      <c r="Q604" s="45">
        <v>3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</row>
    <row r="605" spans="1:23" s="45" customFormat="1">
      <c r="A605" s="45">
        <v>1</v>
      </c>
      <c r="B605" s="45">
        <v>172</v>
      </c>
      <c r="C605" s="45" t="s">
        <v>854</v>
      </c>
      <c r="D605" s="45" t="s">
        <v>864</v>
      </c>
      <c r="E605" s="45">
        <v>633.14</v>
      </c>
      <c r="F605" s="45">
        <v>859.08</v>
      </c>
      <c r="G605" s="45">
        <v>1162.4100000000001</v>
      </c>
      <c r="H605" s="45">
        <v>50.57</v>
      </c>
      <c r="I605" s="45">
        <v>12.87</v>
      </c>
      <c r="J605" s="45">
        <v>12.87</v>
      </c>
      <c r="K605" s="45">
        <v>21.74</v>
      </c>
      <c r="L605" s="45">
        <v>1520.51</v>
      </c>
      <c r="M605" s="45">
        <v>0.23499999999999999</v>
      </c>
      <c r="N605" s="45">
        <v>16.52</v>
      </c>
      <c r="O605" s="45" t="s">
        <v>203</v>
      </c>
      <c r="P605" s="45">
        <v>14</v>
      </c>
      <c r="Q605" s="45">
        <v>3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</row>
    <row r="606" spans="1:23" s="45" customFormat="1">
      <c r="A606" s="45">
        <v>1</v>
      </c>
      <c r="B606" s="45">
        <v>174</v>
      </c>
      <c r="C606" s="45" t="s">
        <v>854</v>
      </c>
      <c r="D606" s="45" t="s">
        <v>865</v>
      </c>
      <c r="E606" s="45">
        <v>528.94000000000005</v>
      </c>
      <c r="F606" s="45">
        <v>829.75</v>
      </c>
      <c r="G606" s="45">
        <v>985.71</v>
      </c>
      <c r="H606" s="45">
        <v>54.25</v>
      </c>
      <c r="I606" s="45">
        <v>16.66</v>
      </c>
      <c r="J606" s="45">
        <v>12.11</v>
      </c>
      <c r="K606" s="45">
        <v>23.71</v>
      </c>
      <c r="L606" s="45">
        <v>1400.44</v>
      </c>
      <c r="M606" s="45">
        <v>0.22600000000000001</v>
      </c>
      <c r="N606" s="45">
        <v>18.579999999999998</v>
      </c>
      <c r="O606" s="45" t="s">
        <v>203</v>
      </c>
      <c r="P606" s="45">
        <v>14</v>
      </c>
      <c r="Q606" s="45">
        <v>3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</row>
    <row r="607" spans="1:23" s="45" customFormat="1">
      <c r="A607" s="45">
        <v>1</v>
      </c>
      <c r="B607" s="45">
        <v>176</v>
      </c>
      <c r="C607" s="45" t="s">
        <v>854</v>
      </c>
      <c r="D607" s="45" t="s">
        <v>866</v>
      </c>
      <c r="E607" s="45">
        <v>91.74</v>
      </c>
      <c r="F607" s="45">
        <v>733.98</v>
      </c>
      <c r="G607" s="45">
        <v>989.61</v>
      </c>
      <c r="H607" s="45">
        <v>60.06</v>
      </c>
      <c r="I607" s="45">
        <v>6.06</v>
      </c>
      <c r="J607" s="45">
        <v>7.57</v>
      </c>
      <c r="K607" s="45">
        <v>11.86</v>
      </c>
      <c r="L607" s="45">
        <v>273.35000000000002</v>
      </c>
      <c r="M607" s="45">
        <v>0.36</v>
      </c>
      <c r="N607" s="45">
        <v>9.5299999999999994</v>
      </c>
      <c r="O607" s="45" t="s">
        <v>203</v>
      </c>
      <c r="P607" s="45">
        <v>14</v>
      </c>
      <c r="Q607" s="45">
        <v>3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</row>
    <row r="608" spans="1:23" s="45" customFormat="1">
      <c r="A608" s="45">
        <v>1</v>
      </c>
      <c r="B608" s="45">
        <v>178</v>
      </c>
      <c r="C608" s="45" t="s">
        <v>854</v>
      </c>
      <c r="D608" s="45" t="s">
        <v>867</v>
      </c>
      <c r="E608" s="45">
        <v>231.06</v>
      </c>
      <c r="F608" s="45">
        <v>763.61</v>
      </c>
      <c r="G608" s="45">
        <v>1019.93</v>
      </c>
      <c r="H608" s="45">
        <v>54.99</v>
      </c>
      <c r="I608" s="45">
        <v>8.33</v>
      </c>
      <c r="J608" s="45">
        <v>10.6</v>
      </c>
      <c r="K608" s="45">
        <v>15.81</v>
      </c>
      <c r="L608" s="45">
        <v>592.21</v>
      </c>
      <c r="M608" s="45">
        <v>0.307</v>
      </c>
      <c r="N608" s="45">
        <v>10.49</v>
      </c>
      <c r="O608" s="45" t="s">
        <v>203</v>
      </c>
      <c r="P608" s="45">
        <v>14</v>
      </c>
      <c r="Q608" s="45">
        <v>3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</row>
    <row r="609" spans="1:23" s="45" customFormat="1">
      <c r="A609" s="45">
        <v>1</v>
      </c>
      <c r="B609" s="45">
        <v>180</v>
      </c>
      <c r="C609" s="45" t="s">
        <v>854</v>
      </c>
      <c r="D609" s="45" t="s">
        <v>868</v>
      </c>
      <c r="E609" s="45">
        <v>130.25</v>
      </c>
      <c r="F609" s="45">
        <v>811.14</v>
      </c>
      <c r="G609" s="45">
        <v>1036.52</v>
      </c>
      <c r="H609" s="45">
        <v>52.65</v>
      </c>
      <c r="I609" s="45">
        <v>7.57</v>
      </c>
      <c r="J609" s="45">
        <v>7.57</v>
      </c>
      <c r="K609" s="45">
        <v>15.81</v>
      </c>
      <c r="L609" s="45">
        <v>382.73</v>
      </c>
      <c r="M609" s="45">
        <v>0.32500000000000001</v>
      </c>
      <c r="N609" s="45">
        <v>9.16</v>
      </c>
      <c r="O609" s="45" t="s">
        <v>203</v>
      </c>
      <c r="P609" s="45">
        <v>14</v>
      </c>
      <c r="Q609" s="45">
        <v>3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</row>
    <row r="610" spans="1:23" s="45" customFormat="1">
      <c r="A610" s="45">
        <v>1</v>
      </c>
      <c r="B610" s="45">
        <v>182</v>
      </c>
      <c r="C610" s="45" t="s">
        <v>854</v>
      </c>
      <c r="D610" s="45" t="s">
        <v>869</v>
      </c>
      <c r="E610" s="45">
        <v>894.78</v>
      </c>
      <c r="F610" s="45">
        <v>796.19</v>
      </c>
      <c r="G610" s="45">
        <v>1082.53</v>
      </c>
      <c r="H610" s="45">
        <v>55.7</v>
      </c>
      <c r="I610" s="45">
        <v>19.68</v>
      </c>
      <c r="J610" s="45">
        <v>18.93</v>
      </c>
      <c r="K610" s="45">
        <v>21.74</v>
      </c>
      <c r="L610" s="45">
        <v>2295.63</v>
      </c>
      <c r="M610" s="45">
        <v>0.19600000000000001</v>
      </c>
      <c r="N610" s="45">
        <v>24.12</v>
      </c>
      <c r="O610" s="45" t="s">
        <v>203</v>
      </c>
      <c r="P610" s="45">
        <v>14</v>
      </c>
      <c r="Q610" s="45">
        <v>3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</row>
    <row r="611" spans="1:23" s="45" customFormat="1">
      <c r="A611" s="45">
        <v>1</v>
      </c>
      <c r="B611" s="45">
        <v>184</v>
      </c>
      <c r="C611" s="45" t="s">
        <v>854</v>
      </c>
      <c r="D611" s="45" t="s">
        <v>870</v>
      </c>
      <c r="E611" s="45">
        <v>131.38999999999999</v>
      </c>
      <c r="F611" s="45">
        <v>467.63</v>
      </c>
      <c r="G611" s="45">
        <v>1189.3</v>
      </c>
      <c r="H611" s="45">
        <v>55.8</v>
      </c>
      <c r="I611" s="45">
        <v>6.81</v>
      </c>
      <c r="J611" s="45">
        <v>6.06</v>
      </c>
      <c r="K611" s="45">
        <v>17.78</v>
      </c>
      <c r="L611" s="45">
        <v>369.1</v>
      </c>
      <c r="M611" s="45">
        <v>0.33900000000000002</v>
      </c>
      <c r="N611" s="45">
        <v>13.51</v>
      </c>
      <c r="O611" s="45" t="s">
        <v>203</v>
      </c>
      <c r="P611" s="45">
        <v>14</v>
      </c>
      <c r="Q611" s="45">
        <v>3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</row>
    <row r="612" spans="1:23" s="45" customFormat="1">
      <c r="A612" s="45">
        <v>1</v>
      </c>
      <c r="B612" s="45">
        <v>186</v>
      </c>
      <c r="C612" s="45" t="s">
        <v>854</v>
      </c>
      <c r="D612" s="45" t="s">
        <v>871</v>
      </c>
      <c r="E612" s="45">
        <v>111</v>
      </c>
      <c r="F612" s="45">
        <v>407.43</v>
      </c>
      <c r="G612" s="45">
        <v>1206.17</v>
      </c>
      <c r="H612" s="45">
        <v>56.86</v>
      </c>
      <c r="I612" s="45">
        <v>7.57</v>
      </c>
      <c r="J612" s="45">
        <v>5.3</v>
      </c>
      <c r="K612" s="45">
        <v>17.78</v>
      </c>
      <c r="L612" s="45">
        <v>288.17</v>
      </c>
      <c r="M612" s="45">
        <v>0.38800000000000001</v>
      </c>
      <c r="N612" s="45">
        <v>9.0299999999999994</v>
      </c>
      <c r="O612" s="45" t="s">
        <v>203</v>
      </c>
      <c r="P612" s="45">
        <v>14</v>
      </c>
      <c r="Q612" s="45">
        <v>3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</row>
    <row r="613" spans="1:23" s="45" customFormat="1">
      <c r="A613" s="45">
        <v>1</v>
      </c>
      <c r="B613" s="45">
        <v>188</v>
      </c>
      <c r="C613" s="45" t="s">
        <v>854</v>
      </c>
      <c r="D613" s="45" t="s">
        <v>872</v>
      </c>
      <c r="E613" s="45">
        <v>1083.93</v>
      </c>
      <c r="F613" s="45">
        <v>766.17</v>
      </c>
      <c r="G613" s="45">
        <v>860.95</v>
      </c>
      <c r="H613" s="45">
        <v>58.73</v>
      </c>
      <c r="I613" s="45">
        <v>28.01</v>
      </c>
      <c r="J613" s="45">
        <v>9.09</v>
      </c>
      <c r="K613" s="45">
        <v>21.74</v>
      </c>
      <c r="L613" s="45">
        <v>1741.41</v>
      </c>
      <c r="M613" s="45">
        <v>0.29299999999999998</v>
      </c>
      <c r="N613" s="45">
        <v>27.58</v>
      </c>
      <c r="O613" s="45" t="s">
        <v>203</v>
      </c>
      <c r="P613" s="45">
        <v>14</v>
      </c>
      <c r="Q613" s="45">
        <v>3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</row>
    <row r="614" spans="1:23" s="45" customFormat="1">
      <c r="A614" s="45">
        <v>1</v>
      </c>
      <c r="B614" s="45">
        <v>190</v>
      </c>
      <c r="C614" s="45" t="s">
        <v>854</v>
      </c>
      <c r="D614" s="45" t="s">
        <v>873</v>
      </c>
      <c r="E614" s="45">
        <v>169.9</v>
      </c>
      <c r="F614" s="45">
        <v>834.94</v>
      </c>
      <c r="G614" s="45">
        <v>993.21</v>
      </c>
      <c r="H614" s="45">
        <v>56.47</v>
      </c>
      <c r="I614" s="45">
        <v>8.33</v>
      </c>
      <c r="J614" s="45">
        <v>6.81</v>
      </c>
      <c r="K614" s="45">
        <v>15.81</v>
      </c>
      <c r="L614" s="45">
        <v>440.11</v>
      </c>
      <c r="M614" s="45">
        <v>0.33700000000000002</v>
      </c>
      <c r="N614" s="45">
        <v>9.4499999999999993</v>
      </c>
      <c r="O614" s="45" t="s">
        <v>203</v>
      </c>
      <c r="P614" s="45">
        <v>14</v>
      </c>
      <c r="Q614" s="45">
        <v>3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</row>
    <row r="615" spans="1:23" s="45" customFormat="1">
      <c r="A615" s="45">
        <v>1</v>
      </c>
      <c r="B615" s="45">
        <v>192</v>
      </c>
      <c r="C615" s="45" t="s">
        <v>854</v>
      </c>
      <c r="D615" s="45" t="s">
        <v>874</v>
      </c>
      <c r="E615" s="45">
        <v>116.66</v>
      </c>
      <c r="F615" s="45">
        <v>734.66</v>
      </c>
      <c r="G615" s="45">
        <v>1000.39</v>
      </c>
      <c r="H615" s="45">
        <v>58.55</v>
      </c>
      <c r="I615" s="45">
        <v>4.54</v>
      </c>
      <c r="J615" s="45">
        <v>6.81</v>
      </c>
      <c r="K615" s="45">
        <v>17.78</v>
      </c>
      <c r="L615" s="45">
        <v>311.14999999999998</v>
      </c>
      <c r="M615" s="45">
        <v>0.371</v>
      </c>
      <c r="N615" s="45">
        <v>11.24</v>
      </c>
      <c r="O615" s="45" t="s">
        <v>203</v>
      </c>
      <c r="P615" s="45">
        <v>14</v>
      </c>
      <c r="Q615" s="45">
        <v>3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</row>
    <row r="616" spans="1:23" s="45" customFormat="1">
      <c r="A616" s="45">
        <v>1</v>
      </c>
      <c r="B616" s="45">
        <v>194</v>
      </c>
      <c r="C616" s="45" t="s">
        <v>854</v>
      </c>
      <c r="D616" s="45" t="s">
        <v>875</v>
      </c>
      <c r="E616" s="45">
        <v>612.76</v>
      </c>
      <c r="F616" s="45">
        <v>802.18</v>
      </c>
      <c r="G616" s="45">
        <v>1130.3800000000001</v>
      </c>
      <c r="H616" s="45">
        <v>57.41</v>
      </c>
      <c r="I616" s="45">
        <v>15.14</v>
      </c>
      <c r="J616" s="45">
        <v>16.66</v>
      </c>
      <c r="K616" s="45">
        <v>19.760000000000002</v>
      </c>
      <c r="L616" s="45">
        <v>1515.14</v>
      </c>
      <c r="M616" s="45">
        <v>0.23</v>
      </c>
      <c r="N616" s="45">
        <v>20.47</v>
      </c>
      <c r="O616" s="45" t="s">
        <v>203</v>
      </c>
      <c r="P616" s="45">
        <v>14</v>
      </c>
      <c r="Q616" s="45">
        <v>3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</row>
    <row r="617" spans="1:23" s="45" customFormat="1">
      <c r="A617" s="45">
        <v>1</v>
      </c>
      <c r="B617" s="45">
        <v>196</v>
      </c>
      <c r="C617" s="45" t="s">
        <v>854</v>
      </c>
      <c r="D617" s="45" t="s">
        <v>876</v>
      </c>
      <c r="E617" s="45">
        <v>6411.86</v>
      </c>
      <c r="F617" s="45">
        <v>795.37</v>
      </c>
      <c r="G617" s="45">
        <v>1120.9000000000001</v>
      </c>
      <c r="H617" s="45">
        <v>44.85</v>
      </c>
      <c r="I617" s="45">
        <v>39.369999999999997</v>
      </c>
      <c r="J617" s="45">
        <v>40.880000000000003</v>
      </c>
      <c r="K617" s="45">
        <v>49.4</v>
      </c>
      <c r="L617" s="45">
        <v>14885.04</v>
      </c>
      <c r="M617" s="45">
        <v>0.112</v>
      </c>
      <c r="N617" s="45">
        <v>45.76</v>
      </c>
      <c r="O617" s="45" t="s">
        <v>203</v>
      </c>
      <c r="P617" s="45">
        <v>14</v>
      </c>
      <c r="Q617" s="45">
        <v>3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</row>
    <row r="618" spans="1:23" s="45" customFormat="1">
      <c r="A618" s="45">
        <v>1</v>
      </c>
      <c r="B618" s="45">
        <v>198</v>
      </c>
      <c r="C618" s="45" t="s">
        <v>854</v>
      </c>
      <c r="D618" s="45" t="s">
        <v>877</v>
      </c>
      <c r="E618" s="45">
        <v>394.16</v>
      </c>
      <c r="F618" s="45">
        <v>862.72</v>
      </c>
      <c r="G618" s="45">
        <v>1150.0999999999999</v>
      </c>
      <c r="H618" s="45">
        <v>52.58</v>
      </c>
      <c r="I618" s="45">
        <v>14.38</v>
      </c>
      <c r="J618" s="45">
        <v>9.84</v>
      </c>
      <c r="K618" s="45">
        <v>17.78</v>
      </c>
      <c r="L618" s="45">
        <v>1117.82</v>
      </c>
      <c r="M618" s="45">
        <v>0.23300000000000001</v>
      </c>
      <c r="N618" s="45">
        <v>15.27</v>
      </c>
      <c r="O618" s="45" t="s">
        <v>203</v>
      </c>
      <c r="P618" s="45">
        <v>14</v>
      </c>
      <c r="Q618" s="45">
        <v>3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</row>
    <row r="619" spans="1:23" s="45" customFormat="1">
      <c r="A619" s="45">
        <v>1</v>
      </c>
      <c r="B619" s="45">
        <v>200</v>
      </c>
      <c r="C619" s="45" t="s">
        <v>854</v>
      </c>
      <c r="D619" s="45" t="s">
        <v>878</v>
      </c>
      <c r="E619" s="45">
        <v>232.19</v>
      </c>
      <c r="F619" s="45">
        <v>330.52</v>
      </c>
      <c r="G619" s="45">
        <v>1266.23</v>
      </c>
      <c r="H619" s="45">
        <v>54.77</v>
      </c>
      <c r="I619" s="45">
        <v>7.57</v>
      </c>
      <c r="J619" s="45">
        <v>9.09</v>
      </c>
      <c r="K619" s="45">
        <v>15.81</v>
      </c>
      <c r="L619" s="45">
        <v>540.73</v>
      </c>
      <c r="M619" s="45">
        <v>0.33800000000000002</v>
      </c>
      <c r="N619" s="45">
        <v>10.47</v>
      </c>
      <c r="O619" s="45" t="s">
        <v>203</v>
      </c>
      <c r="P619" s="45">
        <v>14</v>
      </c>
      <c r="Q619" s="45">
        <v>3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</row>
    <row r="620" spans="1:23" s="45" customFormat="1">
      <c r="A620" s="45">
        <v>1</v>
      </c>
      <c r="B620" s="45">
        <v>202</v>
      </c>
      <c r="C620" s="45" t="s">
        <v>854</v>
      </c>
      <c r="D620" s="45" t="s">
        <v>879</v>
      </c>
      <c r="E620" s="45">
        <v>553.86</v>
      </c>
      <c r="F620" s="45">
        <v>748.06</v>
      </c>
      <c r="G620" s="45">
        <v>943.6</v>
      </c>
      <c r="H620" s="45">
        <v>58.72</v>
      </c>
      <c r="I620" s="45">
        <v>10.6</v>
      </c>
      <c r="J620" s="45">
        <v>11.36</v>
      </c>
      <c r="K620" s="45">
        <v>19.760000000000002</v>
      </c>
      <c r="L620" s="45">
        <v>1056.6199999999999</v>
      </c>
      <c r="M620" s="45">
        <v>0.309</v>
      </c>
      <c r="N620" s="45">
        <v>12.37</v>
      </c>
      <c r="O620" s="45" t="s">
        <v>203</v>
      </c>
      <c r="P620" s="45">
        <v>14</v>
      </c>
      <c r="Q620" s="45">
        <v>3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</row>
    <row r="621" spans="1:23" s="45" customFormat="1">
      <c r="A621" s="45">
        <v>1</v>
      </c>
      <c r="B621" s="45">
        <v>204</v>
      </c>
      <c r="C621" s="45" t="s">
        <v>854</v>
      </c>
      <c r="D621" s="45" t="s">
        <v>880</v>
      </c>
      <c r="E621" s="45">
        <v>474.58</v>
      </c>
      <c r="F621" s="45">
        <v>733.4</v>
      </c>
      <c r="G621" s="45">
        <v>1115.9000000000001</v>
      </c>
      <c r="H621" s="45">
        <v>52.31</v>
      </c>
      <c r="I621" s="45">
        <v>9.84</v>
      </c>
      <c r="J621" s="45">
        <v>15.14</v>
      </c>
      <c r="K621" s="45">
        <v>23.71</v>
      </c>
      <c r="L621" s="45">
        <v>1318.53</v>
      </c>
      <c r="M621" s="45">
        <v>0.223</v>
      </c>
      <c r="N621" s="45">
        <v>22.61</v>
      </c>
      <c r="O621" s="45" t="s">
        <v>203</v>
      </c>
      <c r="P621" s="45">
        <v>14</v>
      </c>
      <c r="Q621" s="45">
        <v>3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</row>
    <row r="622" spans="1:23" s="45" customFormat="1">
      <c r="A622" s="45">
        <v>1</v>
      </c>
      <c r="B622" s="45">
        <v>206</v>
      </c>
      <c r="C622" s="45" t="s">
        <v>854</v>
      </c>
      <c r="D622" s="45" t="s">
        <v>881</v>
      </c>
      <c r="E622" s="45">
        <v>3986.88</v>
      </c>
      <c r="F622" s="45">
        <v>878.35</v>
      </c>
      <c r="G622" s="45">
        <v>1133.49</v>
      </c>
      <c r="H622" s="45">
        <v>38.1</v>
      </c>
      <c r="I622" s="45">
        <v>30.28</v>
      </c>
      <c r="J622" s="45">
        <v>24.23</v>
      </c>
      <c r="K622" s="45">
        <v>53.35</v>
      </c>
      <c r="L622" s="45">
        <v>8212.27</v>
      </c>
      <c r="M622" s="45">
        <v>0.14799999999999999</v>
      </c>
      <c r="N622" s="45">
        <v>43.99</v>
      </c>
      <c r="O622" s="45" t="s">
        <v>203</v>
      </c>
      <c r="P622" s="45">
        <v>14</v>
      </c>
      <c r="Q622" s="45">
        <v>3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</row>
    <row r="623" spans="1:23" s="45" customFormat="1">
      <c r="A623" s="45">
        <v>1</v>
      </c>
      <c r="B623" s="45">
        <v>208</v>
      </c>
      <c r="C623" s="45" t="s">
        <v>854</v>
      </c>
      <c r="D623" s="45" t="s">
        <v>882</v>
      </c>
      <c r="E623" s="45">
        <v>2745.51</v>
      </c>
      <c r="F623" s="45">
        <v>890.51</v>
      </c>
      <c r="G623" s="45">
        <v>1195.8499999999999</v>
      </c>
      <c r="H623" s="45">
        <v>47.61</v>
      </c>
      <c r="I623" s="45">
        <v>24.23</v>
      </c>
      <c r="J623" s="45">
        <v>23.47</v>
      </c>
      <c r="K623" s="45">
        <v>29.64</v>
      </c>
      <c r="L623" s="45">
        <v>5691.41</v>
      </c>
      <c r="M623" s="45">
        <v>0.16700000000000001</v>
      </c>
      <c r="N623" s="45">
        <v>25.69</v>
      </c>
      <c r="O623" s="45" t="s">
        <v>203</v>
      </c>
      <c r="P623" s="45">
        <v>14</v>
      </c>
      <c r="Q623" s="45">
        <v>3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</row>
    <row r="624" spans="1:23" s="45" customFormat="1">
      <c r="A624" s="45">
        <v>1</v>
      </c>
      <c r="B624" s="45">
        <v>210</v>
      </c>
      <c r="C624" s="45" t="s">
        <v>854</v>
      </c>
      <c r="D624" s="45" t="s">
        <v>883</v>
      </c>
      <c r="E624" s="45">
        <v>89.48</v>
      </c>
      <c r="F624" s="45">
        <v>383.43</v>
      </c>
      <c r="G624" s="45">
        <v>1258</v>
      </c>
      <c r="H624" s="45">
        <v>60.38</v>
      </c>
      <c r="I624" s="45">
        <v>6.81</v>
      </c>
      <c r="J624" s="45">
        <v>10.6</v>
      </c>
      <c r="K624" s="45">
        <v>11.86</v>
      </c>
      <c r="L624" s="45">
        <v>266.94</v>
      </c>
      <c r="M624" s="45">
        <v>0.36199999999999999</v>
      </c>
      <c r="N624" s="45">
        <v>10.3</v>
      </c>
      <c r="O624" s="45" t="s">
        <v>203</v>
      </c>
      <c r="P624" s="45">
        <v>14</v>
      </c>
      <c r="Q624" s="45">
        <v>3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</row>
    <row r="625" spans="1:23" s="45" customFormat="1">
      <c r="A625" s="45">
        <v>1</v>
      </c>
      <c r="B625" s="45">
        <v>212</v>
      </c>
      <c r="C625" s="45" t="s">
        <v>854</v>
      </c>
      <c r="D625" s="45" t="s">
        <v>884</v>
      </c>
      <c r="E625" s="45">
        <v>6948.73</v>
      </c>
      <c r="F625" s="45">
        <v>767.91</v>
      </c>
      <c r="G625" s="45">
        <v>909.75</v>
      </c>
      <c r="H625" s="45">
        <v>42.15</v>
      </c>
      <c r="I625" s="45">
        <v>21.96</v>
      </c>
      <c r="J625" s="45">
        <v>62.84</v>
      </c>
      <c r="K625" s="45">
        <v>45.45</v>
      </c>
      <c r="L625" s="45">
        <v>8420.2099999999991</v>
      </c>
      <c r="M625" s="45">
        <v>0.20899999999999999</v>
      </c>
      <c r="N625" s="45">
        <v>64.08</v>
      </c>
      <c r="O625" s="45" t="s">
        <v>203</v>
      </c>
      <c r="P625" s="45">
        <v>14</v>
      </c>
      <c r="Q625" s="45">
        <v>3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</row>
    <row r="626" spans="1:23" s="45" customFormat="1">
      <c r="A626" s="45">
        <v>1</v>
      </c>
      <c r="B626" s="45">
        <v>214</v>
      </c>
      <c r="C626" s="45" t="s">
        <v>854</v>
      </c>
      <c r="D626" s="45" t="s">
        <v>885</v>
      </c>
      <c r="E626" s="45">
        <v>3358.27</v>
      </c>
      <c r="F626" s="45">
        <v>806.45</v>
      </c>
      <c r="G626" s="45">
        <v>997.94</v>
      </c>
      <c r="H626" s="45">
        <v>52.11</v>
      </c>
      <c r="I626" s="45">
        <v>33.31</v>
      </c>
      <c r="J626" s="45">
        <v>32.56</v>
      </c>
      <c r="K626" s="45">
        <v>35.57</v>
      </c>
      <c r="L626" s="45">
        <v>8584.7099999999991</v>
      </c>
      <c r="M626" s="45">
        <v>0.126</v>
      </c>
      <c r="N626" s="45">
        <v>36.64</v>
      </c>
      <c r="O626" s="45" t="s">
        <v>203</v>
      </c>
      <c r="P626" s="45">
        <v>14</v>
      </c>
      <c r="Q626" s="45">
        <v>3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</row>
    <row r="627" spans="1:23" s="45" customFormat="1">
      <c r="A627" s="45">
        <v>1</v>
      </c>
      <c r="B627" s="45">
        <v>216</v>
      </c>
      <c r="C627" s="45" t="s">
        <v>854</v>
      </c>
      <c r="D627" s="45" t="s">
        <v>886</v>
      </c>
      <c r="E627" s="45">
        <v>568.58000000000004</v>
      </c>
      <c r="F627" s="45">
        <v>744.95</v>
      </c>
      <c r="G627" s="45">
        <v>1014.44</v>
      </c>
      <c r="H627" s="45">
        <v>58.11</v>
      </c>
      <c r="I627" s="45">
        <v>13.63</v>
      </c>
      <c r="J627" s="45">
        <v>14.38</v>
      </c>
      <c r="K627" s="45">
        <v>19.760000000000002</v>
      </c>
      <c r="L627" s="45">
        <v>1453.68</v>
      </c>
      <c r="M627" s="45">
        <v>0.22800000000000001</v>
      </c>
      <c r="N627" s="45">
        <v>17.38</v>
      </c>
      <c r="O627" s="45" t="s">
        <v>203</v>
      </c>
      <c r="P627" s="45">
        <v>14</v>
      </c>
      <c r="Q627" s="45">
        <v>3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</row>
    <row r="628" spans="1:23" s="45" customFormat="1">
      <c r="A628" s="45">
        <v>1</v>
      </c>
      <c r="B628" s="45">
        <v>218</v>
      </c>
      <c r="C628" s="45" t="s">
        <v>854</v>
      </c>
      <c r="D628" s="45" t="s">
        <v>887</v>
      </c>
      <c r="E628" s="45">
        <v>602.55999999999995</v>
      </c>
      <c r="F628" s="45">
        <v>825.71</v>
      </c>
      <c r="G628" s="45">
        <v>1024.53</v>
      </c>
      <c r="H628" s="45">
        <v>56.35</v>
      </c>
      <c r="I628" s="45">
        <v>12.87</v>
      </c>
      <c r="J628" s="45">
        <v>14.38</v>
      </c>
      <c r="K628" s="45">
        <v>21.74</v>
      </c>
      <c r="L628" s="45">
        <v>1506.54</v>
      </c>
      <c r="M628" s="45">
        <v>0.22900000000000001</v>
      </c>
      <c r="N628" s="45">
        <v>14.82</v>
      </c>
      <c r="O628" s="45" t="s">
        <v>203</v>
      </c>
      <c r="P628" s="45">
        <v>14</v>
      </c>
      <c r="Q628" s="45">
        <v>3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</row>
    <row r="629" spans="1:23" s="45" customFormat="1">
      <c r="A629" s="45">
        <v>1</v>
      </c>
      <c r="B629" s="45">
        <v>220</v>
      </c>
      <c r="C629" s="45" t="s">
        <v>854</v>
      </c>
      <c r="D629" s="45" t="s">
        <v>888</v>
      </c>
      <c r="E629" s="45">
        <v>129.12</v>
      </c>
      <c r="F629" s="45">
        <v>755.85</v>
      </c>
      <c r="G629" s="45">
        <v>1032.55</v>
      </c>
      <c r="H629" s="45">
        <v>59.33</v>
      </c>
      <c r="I629" s="45">
        <v>7.57</v>
      </c>
      <c r="J629" s="45">
        <v>6.81</v>
      </c>
      <c r="K629" s="45">
        <v>11.86</v>
      </c>
      <c r="L629" s="45">
        <v>340.3</v>
      </c>
      <c r="M629" s="45">
        <v>0.36299999999999999</v>
      </c>
      <c r="N629" s="45">
        <v>8.1999999999999993</v>
      </c>
      <c r="O629" s="45" t="s">
        <v>203</v>
      </c>
      <c r="P629" s="45">
        <v>14</v>
      </c>
      <c r="Q629" s="45">
        <v>3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</row>
    <row r="630" spans="1:23" s="45" customFormat="1">
      <c r="A630" s="45">
        <v>1</v>
      </c>
      <c r="B630" s="45">
        <v>222</v>
      </c>
      <c r="C630" s="45" t="s">
        <v>854</v>
      </c>
      <c r="D630" s="45" t="s">
        <v>889</v>
      </c>
      <c r="E630" s="45">
        <v>522.15</v>
      </c>
      <c r="F630" s="45">
        <v>809.12</v>
      </c>
      <c r="G630" s="45">
        <v>1045.25</v>
      </c>
      <c r="H630" s="45">
        <v>57.85</v>
      </c>
      <c r="I630" s="45">
        <v>12.87</v>
      </c>
      <c r="J630" s="45">
        <v>17.41</v>
      </c>
      <c r="K630" s="45">
        <v>17.78</v>
      </c>
      <c r="L630" s="45">
        <v>1397.77</v>
      </c>
      <c r="M630" s="45">
        <v>0.224</v>
      </c>
      <c r="N630" s="45">
        <v>19.5</v>
      </c>
      <c r="O630" s="45" t="s">
        <v>203</v>
      </c>
      <c r="P630" s="45">
        <v>14</v>
      </c>
      <c r="Q630" s="45">
        <v>3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</row>
    <row r="631" spans="1:23" s="45" customFormat="1">
      <c r="A631" s="45">
        <v>1</v>
      </c>
      <c r="B631" s="45">
        <v>224</v>
      </c>
      <c r="C631" s="45" t="s">
        <v>854</v>
      </c>
      <c r="D631" s="45" t="s">
        <v>890</v>
      </c>
      <c r="E631" s="45">
        <v>98.54</v>
      </c>
      <c r="F631" s="45">
        <v>759.04</v>
      </c>
      <c r="G631" s="45">
        <v>1039.07</v>
      </c>
      <c r="H631" s="45">
        <v>60.53</v>
      </c>
      <c r="I631" s="45">
        <v>7.57</v>
      </c>
      <c r="J631" s="45">
        <v>7.57</v>
      </c>
      <c r="K631" s="45">
        <v>11.86</v>
      </c>
      <c r="L631" s="45">
        <v>295.45999999999998</v>
      </c>
      <c r="M631" s="45">
        <v>0.34899999999999998</v>
      </c>
      <c r="N631" s="45">
        <v>8.42</v>
      </c>
      <c r="O631" s="45" t="s">
        <v>203</v>
      </c>
      <c r="P631" s="45">
        <v>14</v>
      </c>
      <c r="Q631" s="45">
        <v>3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</row>
    <row r="632" spans="1:23" s="45" customFormat="1">
      <c r="A632" s="45">
        <v>1</v>
      </c>
      <c r="B632" s="45">
        <v>226</v>
      </c>
      <c r="C632" s="45" t="s">
        <v>854</v>
      </c>
      <c r="D632" s="45" t="s">
        <v>891</v>
      </c>
      <c r="E632" s="45">
        <v>8310.16</v>
      </c>
      <c r="F632" s="45">
        <v>535.87</v>
      </c>
      <c r="G632" s="45">
        <v>1061.02</v>
      </c>
      <c r="H632" s="45">
        <v>46.6</v>
      </c>
      <c r="I632" s="45">
        <v>45.43</v>
      </c>
      <c r="J632" s="45">
        <v>36.340000000000003</v>
      </c>
      <c r="K632" s="45">
        <v>49.4</v>
      </c>
      <c r="L632" s="45">
        <v>10850.82</v>
      </c>
      <c r="M632" s="45">
        <v>0.183</v>
      </c>
      <c r="N632" s="45">
        <v>58.24</v>
      </c>
      <c r="O632" s="45" t="s">
        <v>203</v>
      </c>
      <c r="P632" s="45">
        <v>14</v>
      </c>
      <c r="Q632" s="45">
        <v>3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</row>
    <row r="633" spans="1:23" s="45" customFormat="1">
      <c r="A633" s="45">
        <v>1</v>
      </c>
      <c r="B633" s="45">
        <v>228</v>
      </c>
      <c r="C633" s="45" t="s">
        <v>854</v>
      </c>
      <c r="D633" s="45" t="s">
        <v>892</v>
      </c>
      <c r="E633" s="45">
        <v>5024.38</v>
      </c>
      <c r="F633" s="45">
        <v>886.54</v>
      </c>
      <c r="G633" s="45">
        <v>1159.8499999999999</v>
      </c>
      <c r="H633" s="45">
        <v>53.32</v>
      </c>
      <c r="I633" s="45">
        <v>39.369999999999997</v>
      </c>
      <c r="J633" s="45">
        <v>39.369999999999997</v>
      </c>
      <c r="K633" s="45">
        <v>31.62</v>
      </c>
      <c r="L633" s="45">
        <v>11703.31</v>
      </c>
      <c r="M633" s="45">
        <v>0.121</v>
      </c>
      <c r="N633" s="45">
        <v>50.14</v>
      </c>
      <c r="O633" s="45" t="s">
        <v>203</v>
      </c>
      <c r="P633" s="45">
        <v>14</v>
      </c>
      <c r="Q633" s="45">
        <v>3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</row>
    <row r="634" spans="1:23" s="45" customFormat="1">
      <c r="A634" s="45">
        <v>1</v>
      </c>
      <c r="B634" s="45">
        <v>230</v>
      </c>
      <c r="C634" s="45" t="s">
        <v>854</v>
      </c>
      <c r="D634" s="45" t="s">
        <v>893</v>
      </c>
      <c r="E634" s="45">
        <v>161.97</v>
      </c>
      <c r="F634" s="45">
        <v>902.28</v>
      </c>
      <c r="G634" s="45">
        <v>1189.3</v>
      </c>
      <c r="H634" s="45">
        <v>56.03</v>
      </c>
      <c r="I634" s="45">
        <v>6.81</v>
      </c>
      <c r="J634" s="45">
        <v>10.6</v>
      </c>
      <c r="K634" s="45">
        <v>17.78</v>
      </c>
      <c r="L634" s="45">
        <v>456.85</v>
      </c>
      <c r="M634" s="45">
        <v>0.315</v>
      </c>
      <c r="N634" s="45">
        <v>16.12</v>
      </c>
      <c r="O634" s="45" t="s">
        <v>203</v>
      </c>
      <c r="P634" s="45">
        <v>14</v>
      </c>
      <c r="Q634" s="45">
        <v>3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</row>
    <row r="635" spans="1:23" s="45" customFormat="1">
      <c r="A635" s="45">
        <v>1</v>
      </c>
      <c r="B635" s="45">
        <v>232</v>
      </c>
      <c r="C635" s="45" t="s">
        <v>854</v>
      </c>
      <c r="D635" s="45" t="s">
        <v>894</v>
      </c>
      <c r="E635" s="45">
        <v>38477.96</v>
      </c>
      <c r="F635" s="45">
        <v>436.79</v>
      </c>
      <c r="G635" s="45">
        <v>1236.73</v>
      </c>
      <c r="H635" s="45">
        <v>30.2</v>
      </c>
      <c r="I635" s="45">
        <v>99.94</v>
      </c>
      <c r="J635" s="45">
        <v>67.38</v>
      </c>
      <c r="K635" s="45">
        <v>63.23</v>
      </c>
      <c r="L635" s="45">
        <v>59789.98</v>
      </c>
      <c r="M635" s="45">
        <v>9.2200000000000004E-2</v>
      </c>
      <c r="N635" s="45">
        <v>106.04</v>
      </c>
      <c r="O635" s="45" t="s">
        <v>203</v>
      </c>
      <c r="P635" s="45">
        <v>14</v>
      </c>
      <c r="Q635" s="45">
        <v>3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</row>
    <row r="636" spans="1:23" s="45" customFormat="1">
      <c r="A636" s="45">
        <v>1</v>
      </c>
      <c r="B636" s="45">
        <v>234</v>
      </c>
      <c r="C636" s="45" t="s">
        <v>854</v>
      </c>
      <c r="D636" s="45" t="s">
        <v>895</v>
      </c>
      <c r="E636" s="45">
        <v>60117</v>
      </c>
      <c r="F636" s="45">
        <v>879.78</v>
      </c>
      <c r="G636" s="45">
        <v>1241.44</v>
      </c>
      <c r="H636" s="45">
        <v>30.92</v>
      </c>
      <c r="I636" s="45">
        <v>87.07</v>
      </c>
      <c r="J636" s="45">
        <v>102.97</v>
      </c>
      <c r="K636" s="45">
        <v>59.28</v>
      </c>
      <c r="L636" s="45">
        <v>85893.759999999995</v>
      </c>
      <c r="M636" s="45">
        <v>8.6400000000000005E-2</v>
      </c>
      <c r="N636" s="45">
        <v>112.41</v>
      </c>
      <c r="O636" s="45" t="s">
        <v>203</v>
      </c>
      <c r="P636" s="45">
        <v>14</v>
      </c>
      <c r="Q636" s="45">
        <v>3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</row>
    <row r="637" spans="1:23" s="45" customFormat="1">
      <c r="A637" s="45">
        <v>1</v>
      </c>
      <c r="B637" s="45">
        <v>236</v>
      </c>
      <c r="C637" s="45" t="s">
        <v>854</v>
      </c>
      <c r="D637" s="45" t="s">
        <v>896</v>
      </c>
      <c r="E637" s="45">
        <v>986.53</v>
      </c>
      <c r="F637" s="45">
        <v>743.71</v>
      </c>
      <c r="G637" s="45">
        <v>960.63</v>
      </c>
      <c r="H637" s="45">
        <v>59.09</v>
      </c>
      <c r="I637" s="45">
        <v>16.66</v>
      </c>
      <c r="J637" s="45">
        <v>19.68</v>
      </c>
      <c r="K637" s="45">
        <v>21.74</v>
      </c>
      <c r="L637" s="45">
        <v>1857.34</v>
      </c>
      <c r="M637" s="45">
        <v>0.25800000000000001</v>
      </c>
      <c r="N637" s="45">
        <v>20.98</v>
      </c>
      <c r="O637" s="45" t="s">
        <v>203</v>
      </c>
      <c r="P637" s="45">
        <v>14</v>
      </c>
      <c r="Q637" s="45">
        <v>3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</row>
    <row r="638" spans="1:23" s="45" customFormat="1">
      <c r="A638" s="45">
        <v>1</v>
      </c>
      <c r="B638" s="45">
        <v>238</v>
      </c>
      <c r="C638" s="45" t="s">
        <v>854</v>
      </c>
      <c r="D638" s="45" t="s">
        <v>897</v>
      </c>
      <c r="E638" s="45">
        <v>8691.86</v>
      </c>
      <c r="F638" s="45">
        <v>785.33</v>
      </c>
      <c r="G638" s="45">
        <v>1038.29</v>
      </c>
      <c r="H638" s="45">
        <v>54.68</v>
      </c>
      <c r="I638" s="45">
        <v>38.61</v>
      </c>
      <c r="J638" s="45">
        <v>65.87</v>
      </c>
      <c r="K638" s="45">
        <v>33.590000000000003</v>
      </c>
      <c r="L638" s="45">
        <v>20318.259999999998</v>
      </c>
      <c r="M638" s="45">
        <v>0.10100000000000001</v>
      </c>
      <c r="N638" s="45">
        <v>65.97</v>
      </c>
      <c r="O638" s="45" t="s">
        <v>203</v>
      </c>
      <c r="P638" s="45">
        <v>14</v>
      </c>
      <c r="Q638" s="45">
        <v>3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</row>
    <row r="639" spans="1:23" s="46" customFormat="1" ht="17" thickBot="1">
      <c r="A639" s="46">
        <v>1</v>
      </c>
      <c r="B639" s="46">
        <v>240</v>
      </c>
      <c r="C639" s="46" t="s">
        <v>854</v>
      </c>
      <c r="D639" s="46" t="s">
        <v>898</v>
      </c>
      <c r="E639" s="46">
        <v>5045.8999999999996</v>
      </c>
      <c r="F639" s="46">
        <v>797.71</v>
      </c>
      <c r="G639" s="46">
        <v>1163.95</v>
      </c>
      <c r="H639" s="46">
        <v>57.78</v>
      </c>
      <c r="I639" s="46">
        <v>44.67</v>
      </c>
      <c r="J639" s="46">
        <v>36.340000000000003</v>
      </c>
      <c r="K639" s="46">
        <v>27.66</v>
      </c>
      <c r="L639" s="46">
        <v>10914.19</v>
      </c>
      <c r="M639" s="46">
        <v>0.13</v>
      </c>
      <c r="N639" s="46">
        <v>44.78</v>
      </c>
      <c r="O639" s="46" t="s">
        <v>203</v>
      </c>
      <c r="P639" s="46">
        <v>14</v>
      </c>
      <c r="Q639" s="46">
        <v>3</v>
      </c>
      <c r="R639" s="46">
        <v>0</v>
      </c>
      <c r="S639" s="46">
        <v>0</v>
      </c>
      <c r="T639" s="46">
        <v>0</v>
      </c>
      <c r="U639" s="46">
        <v>0</v>
      </c>
      <c r="V639" s="46">
        <v>0</v>
      </c>
      <c r="W639" s="46">
        <v>0</v>
      </c>
    </row>
    <row r="640" spans="1:23" s="45" customFormat="1">
      <c r="A640" s="45">
        <v>8</v>
      </c>
      <c r="B640" s="45">
        <v>2</v>
      </c>
      <c r="C640" s="45" t="s">
        <v>899</v>
      </c>
      <c r="D640" s="45" t="s">
        <v>260</v>
      </c>
      <c r="E640" s="45">
        <v>120.83</v>
      </c>
      <c r="F640" s="45">
        <v>1473.71</v>
      </c>
      <c r="G640" s="45">
        <v>2170.08</v>
      </c>
      <c r="H640" s="45">
        <v>18.149999999999999</v>
      </c>
      <c r="I640" s="45">
        <v>7.44</v>
      </c>
      <c r="J640" s="45">
        <v>4.25</v>
      </c>
      <c r="K640" s="45">
        <v>11.26</v>
      </c>
      <c r="L640" s="45">
        <v>189.48</v>
      </c>
      <c r="M640" s="45">
        <v>0.624</v>
      </c>
      <c r="N640" s="45">
        <v>7.48</v>
      </c>
      <c r="O640" s="45" t="s">
        <v>203</v>
      </c>
      <c r="P640" s="34">
        <v>33</v>
      </c>
      <c r="Q640" s="34">
        <v>1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</row>
    <row r="641" spans="1:23" s="45" customFormat="1">
      <c r="A641" s="45">
        <v>8</v>
      </c>
      <c r="B641" s="45">
        <v>4</v>
      </c>
      <c r="C641" s="45" t="s">
        <v>899</v>
      </c>
      <c r="D641" s="45" t="s">
        <v>261</v>
      </c>
      <c r="E641" s="45">
        <v>192.9</v>
      </c>
      <c r="F641" s="45">
        <v>1493.28</v>
      </c>
      <c r="G641" s="45">
        <v>2184.69</v>
      </c>
      <c r="H641" s="45">
        <v>19.25</v>
      </c>
      <c r="I641" s="45">
        <v>5.31</v>
      </c>
      <c r="J641" s="45">
        <v>11.69</v>
      </c>
      <c r="K641" s="45">
        <v>13.14</v>
      </c>
      <c r="L641" s="45">
        <v>284.31</v>
      </c>
      <c r="M641" s="45">
        <v>0.56799999999999995</v>
      </c>
      <c r="N641" s="45">
        <v>10.84</v>
      </c>
      <c r="O641" s="45" t="s">
        <v>203</v>
      </c>
      <c r="P641" s="34">
        <v>33</v>
      </c>
      <c r="Q641" s="34">
        <v>1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</row>
    <row r="642" spans="1:23" s="45" customFormat="1">
      <c r="A642" s="45">
        <v>8</v>
      </c>
      <c r="B642" s="45">
        <v>6</v>
      </c>
      <c r="C642" s="45" t="s">
        <v>899</v>
      </c>
      <c r="D642" s="45" t="s">
        <v>262</v>
      </c>
      <c r="E642" s="45">
        <v>2249.11</v>
      </c>
      <c r="F642" s="45">
        <v>1430.74</v>
      </c>
      <c r="G642" s="45">
        <v>1999.76</v>
      </c>
      <c r="H642" s="45">
        <v>23.44</v>
      </c>
      <c r="I642" s="45">
        <v>23.38</v>
      </c>
      <c r="J642" s="45">
        <v>24.44</v>
      </c>
      <c r="K642" s="45">
        <v>18.77</v>
      </c>
      <c r="L642" s="45">
        <v>2266.2800000000002</v>
      </c>
      <c r="M642" s="45">
        <v>0.36599999999999999</v>
      </c>
      <c r="N642" s="45">
        <v>26.83</v>
      </c>
      <c r="O642" s="45" t="s">
        <v>203</v>
      </c>
      <c r="P642" s="34">
        <v>33</v>
      </c>
      <c r="Q642" s="34">
        <v>1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</row>
    <row r="643" spans="1:23" s="45" customFormat="1">
      <c r="A643" s="45">
        <v>8</v>
      </c>
      <c r="B643" s="45">
        <v>8</v>
      </c>
      <c r="C643" s="45" t="s">
        <v>899</v>
      </c>
      <c r="D643" s="45" t="s">
        <v>264</v>
      </c>
      <c r="E643" s="45">
        <v>258.62</v>
      </c>
      <c r="F643" s="45">
        <v>1554.43</v>
      </c>
      <c r="G643" s="45">
        <v>2172.4</v>
      </c>
      <c r="H643" s="45">
        <v>27.85</v>
      </c>
      <c r="I643" s="45">
        <v>9.56</v>
      </c>
      <c r="J643" s="45">
        <v>7.44</v>
      </c>
      <c r="K643" s="45">
        <v>13.14</v>
      </c>
      <c r="L643" s="45">
        <v>386.81</v>
      </c>
      <c r="M643" s="45">
        <v>0.50700000000000001</v>
      </c>
      <c r="N643" s="45">
        <v>13.06</v>
      </c>
      <c r="O643" s="45" t="s">
        <v>203</v>
      </c>
      <c r="P643" s="34">
        <v>33</v>
      </c>
      <c r="Q643" s="34">
        <v>1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</row>
    <row r="644" spans="1:23" s="45" customFormat="1">
      <c r="A644" s="45">
        <v>8</v>
      </c>
      <c r="B644" s="45">
        <v>10</v>
      </c>
      <c r="C644" s="45" t="s">
        <v>899</v>
      </c>
      <c r="D644" s="45" t="s">
        <v>265</v>
      </c>
      <c r="E644" s="45">
        <v>2870.22</v>
      </c>
      <c r="F644" s="45">
        <v>1592.93</v>
      </c>
      <c r="G644" s="45">
        <v>2122.2800000000002</v>
      </c>
      <c r="H644" s="45">
        <v>37</v>
      </c>
      <c r="I644" s="45">
        <v>52.07</v>
      </c>
      <c r="J644" s="45">
        <v>28.69</v>
      </c>
      <c r="K644" s="45">
        <v>22.53</v>
      </c>
      <c r="L644" s="45">
        <v>3386.36</v>
      </c>
      <c r="M644" s="45">
        <v>0.28799999999999998</v>
      </c>
      <c r="N644" s="45">
        <v>55.28</v>
      </c>
      <c r="O644" s="45" t="s">
        <v>256</v>
      </c>
      <c r="P644" s="34">
        <v>33</v>
      </c>
      <c r="Q644" s="34">
        <v>1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</row>
    <row r="645" spans="1:23" s="34" customFormat="1" ht="15">
      <c r="A645" s="34">
        <v>8</v>
      </c>
      <c r="B645" s="34">
        <v>12</v>
      </c>
      <c r="C645" s="34" t="s">
        <v>899</v>
      </c>
      <c r="D645" s="34" t="s">
        <v>266</v>
      </c>
      <c r="E645" s="34">
        <v>546.91</v>
      </c>
      <c r="F645" s="34">
        <v>1574.42</v>
      </c>
      <c r="G645" s="34">
        <v>1938.82</v>
      </c>
      <c r="H645" s="34">
        <v>41.35</v>
      </c>
      <c r="I645" s="34">
        <v>9.56</v>
      </c>
      <c r="J645" s="34">
        <v>10.63</v>
      </c>
      <c r="K645" s="34">
        <v>16.89</v>
      </c>
      <c r="L645" s="34">
        <v>673.31</v>
      </c>
      <c r="M645" s="34">
        <v>0.48</v>
      </c>
      <c r="N645" s="34">
        <v>11.65</v>
      </c>
      <c r="O645" s="34" t="s">
        <v>263</v>
      </c>
      <c r="P645" s="34">
        <v>33</v>
      </c>
      <c r="Q645" s="34">
        <v>1</v>
      </c>
      <c r="R645" s="34">
        <v>23</v>
      </c>
      <c r="S645" s="34">
        <v>229757.38</v>
      </c>
      <c r="T645" s="34">
        <v>1556.71</v>
      </c>
      <c r="U645" s="34">
        <v>1938.22</v>
      </c>
      <c r="V645" s="34">
        <v>46.88</v>
      </c>
      <c r="W645" s="34">
        <v>123339.04</v>
      </c>
    </row>
    <row r="646" spans="1:23" s="34" customFormat="1" ht="15">
      <c r="A646" s="34">
        <v>8</v>
      </c>
      <c r="B646" s="34">
        <v>14</v>
      </c>
      <c r="C646" s="34" t="s">
        <v>899</v>
      </c>
      <c r="D646" s="34" t="s">
        <v>267</v>
      </c>
      <c r="E646" s="34">
        <v>657.14</v>
      </c>
      <c r="F646" s="34">
        <v>1579.5</v>
      </c>
      <c r="G646" s="34">
        <v>1927.18</v>
      </c>
      <c r="H646" s="34">
        <v>43.75</v>
      </c>
      <c r="I646" s="34">
        <v>10.63</v>
      </c>
      <c r="J646" s="34">
        <v>13.81</v>
      </c>
      <c r="K646" s="34">
        <v>18.77</v>
      </c>
      <c r="L646" s="34">
        <v>860.51</v>
      </c>
      <c r="M646" s="34">
        <v>0.42499999999999999</v>
      </c>
      <c r="N646" s="34">
        <v>17.05</v>
      </c>
      <c r="O646" s="34" t="s">
        <v>263</v>
      </c>
      <c r="P646" s="34">
        <v>33</v>
      </c>
      <c r="Q646" s="34">
        <v>1</v>
      </c>
      <c r="R646" s="34">
        <v>23</v>
      </c>
      <c r="S646" s="34">
        <v>229757.38</v>
      </c>
      <c r="T646" s="34">
        <v>1556.71</v>
      </c>
      <c r="U646" s="34">
        <v>1938.22</v>
      </c>
      <c r="V646" s="34">
        <v>46.88</v>
      </c>
      <c r="W646" s="34">
        <v>123339.04</v>
      </c>
    </row>
    <row r="647" spans="1:23" s="45" customFormat="1">
      <c r="A647" s="45">
        <v>8</v>
      </c>
      <c r="B647" s="45">
        <v>16</v>
      </c>
      <c r="C647" s="45" t="s">
        <v>899</v>
      </c>
      <c r="D647" s="45" t="s">
        <v>273</v>
      </c>
      <c r="E647" s="45">
        <v>201.38</v>
      </c>
      <c r="F647" s="45">
        <v>1433.75</v>
      </c>
      <c r="G647" s="45">
        <v>1996.52</v>
      </c>
      <c r="H647" s="45">
        <v>43.08</v>
      </c>
      <c r="I647" s="45">
        <v>14.88</v>
      </c>
      <c r="J647" s="45">
        <v>7.44</v>
      </c>
      <c r="K647" s="45">
        <v>11.26</v>
      </c>
      <c r="L647" s="45">
        <v>397.54</v>
      </c>
      <c r="M647" s="45">
        <v>0.41799999999999998</v>
      </c>
      <c r="N647" s="45">
        <v>16.600000000000001</v>
      </c>
      <c r="O647" s="45" t="s">
        <v>203</v>
      </c>
      <c r="P647" s="34">
        <v>33</v>
      </c>
      <c r="Q647" s="34">
        <v>1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</row>
    <row r="648" spans="1:23" s="45" customFormat="1">
      <c r="A648" s="45">
        <v>8</v>
      </c>
      <c r="B648" s="45">
        <v>18</v>
      </c>
      <c r="C648" s="45" t="s">
        <v>899</v>
      </c>
      <c r="D648" s="45" t="s">
        <v>268</v>
      </c>
      <c r="E648" s="45">
        <v>4012.79</v>
      </c>
      <c r="F648" s="45">
        <v>1453.37</v>
      </c>
      <c r="G648" s="45">
        <v>2001.61</v>
      </c>
      <c r="H648" s="45">
        <v>29.82</v>
      </c>
      <c r="I648" s="45">
        <v>25.5</v>
      </c>
      <c r="J648" s="45">
        <v>29.75</v>
      </c>
      <c r="K648" s="45">
        <v>30.04</v>
      </c>
      <c r="L648" s="45">
        <v>3129.91</v>
      </c>
      <c r="M648" s="45">
        <v>0.39</v>
      </c>
      <c r="N648" s="45">
        <v>37.39</v>
      </c>
      <c r="O648" s="45" t="s">
        <v>203</v>
      </c>
      <c r="P648" s="34">
        <v>33</v>
      </c>
      <c r="Q648" s="34">
        <v>1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</row>
    <row r="649" spans="1:23" s="45" customFormat="1">
      <c r="A649" s="45">
        <v>8</v>
      </c>
      <c r="B649" s="45">
        <v>20</v>
      </c>
      <c r="C649" s="45" t="s">
        <v>899</v>
      </c>
      <c r="D649" s="45" t="s">
        <v>269</v>
      </c>
      <c r="E649" s="45">
        <v>2768.47</v>
      </c>
      <c r="F649" s="45">
        <v>1278.56</v>
      </c>
      <c r="G649" s="45">
        <v>1942.66</v>
      </c>
      <c r="H649" s="45">
        <v>52.85</v>
      </c>
      <c r="I649" s="45">
        <v>22.32</v>
      </c>
      <c r="J649" s="45">
        <v>18.059999999999999</v>
      </c>
      <c r="K649" s="45">
        <v>24.4</v>
      </c>
      <c r="L649" s="45">
        <v>2215.48</v>
      </c>
      <c r="M649" s="45">
        <v>0.43</v>
      </c>
      <c r="N649" s="45">
        <v>22.39</v>
      </c>
      <c r="O649" s="45" t="s">
        <v>203</v>
      </c>
      <c r="P649" s="34">
        <v>33</v>
      </c>
      <c r="Q649" s="34">
        <v>1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</row>
    <row r="650" spans="1:23" s="45" customFormat="1">
      <c r="A650" s="45">
        <v>8</v>
      </c>
      <c r="B650" s="45">
        <v>22</v>
      </c>
      <c r="C650" s="45" t="s">
        <v>899</v>
      </c>
      <c r="D650" s="45" t="s">
        <v>270</v>
      </c>
      <c r="E650" s="45">
        <v>8496.19</v>
      </c>
      <c r="F650" s="45">
        <v>1604.14</v>
      </c>
      <c r="G650" s="45">
        <v>2189.35</v>
      </c>
      <c r="H650" s="45">
        <v>36.700000000000003</v>
      </c>
      <c r="I650" s="45">
        <v>69.069999999999993</v>
      </c>
      <c r="J650" s="45">
        <v>49.94</v>
      </c>
      <c r="K650" s="45">
        <v>41.3</v>
      </c>
      <c r="L650" s="45">
        <v>8170.34</v>
      </c>
      <c r="M650" s="45">
        <v>0.246</v>
      </c>
      <c r="N650" s="45">
        <v>74.64</v>
      </c>
      <c r="O650" s="45" t="s">
        <v>256</v>
      </c>
      <c r="P650" s="34">
        <v>33</v>
      </c>
      <c r="Q650" s="34">
        <v>1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</row>
    <row r="651" spans="1:23" s="45" customFormat="1">
      <c r="A651" s="45">
        <v>8</v>
      </c>
      <c r="B651" s="45">
        <v>24</v>
      </c>
      <c r="C651" s="45" t="s">
        <v>899</v>
      </c>
      <c r="D651" s="45" t="s">
        <v>271</v>
      </c>
      <c r="E651" s="45">
        <v>114.47</v>
      </c>
      <c r="F651" s="45">
        <v>1480.51</v>
      </c>
      <c r="G651" s="45">
        <v>1907.68</v>
      </c>
      <c r="H651" s="45">
        <v>49.78</v>
      </c>
      <c r="I651" s="45">
        <v>6.38</v>
      </c>
      <c r="J651" s="45">
        <v>6.38</v>
      </c>
      <c r="K651" s="45">
        <v>11.26</v>
      </c>
      <c r="L651" s="45">
        <v>195.71</v>
      </c>
      <c r="M651" s="45">
        <v>0.58299999999999996</v>
      </c>
      <c r="N651" s="45">
        <v>8.3699999999999992</v>
      </c>
      <c r="O651" s="45" t="s">
        <v>203</v>
      </c>
      <c r="P651" s="34">
        <v>33</v>
      </c>
      <c r="Q651" s="34">
        <v>1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</row>
    <row r="652" spans="1:23" s="45" customFormat="1">
      <c r="A652" s="45">
        <v>8</v>
      </c>
      <c r="B652" s="45">
        <v>26</v>
      </c>
      <c r="C652" s="45" t="s">
        <v>899</v>
      </c>
      <c r="D652" s="45" t="s">
        <v>272</v>
      </c>
      <c r="E652" s="45">
        <v>635.94000000000005</v>
      </c>
      <c r="F652" s="45">
        <v>1652.44</v>
      </c>
      <c r="G652" s="45">
        <v>2196.9</v>
      </c>
      <c r="H652" s="45">
        <v>52.89</v>
      </c>
      <c r="I652" s="45">
        <v>13.81</v>
      </c>
      <c r="J652" s="45">
        <v>9.56</v>
      </c>
      <c r="K652" s="45">
        <v>18.77</v>
      </c>
      <c r="L652" s="45">
        <v>792.16</v>
      </c>
      <c r="M652" s="45">
        <v>0.45100000000000001</v>
      </c>
      <c r="N652" s="45">
        <v>12.98</v>
      </c>
      <c r="O652" s="45" t="s">
        <v>256</v>
      </c>
      <c r="P652" s="34">
        <v>33</v>
      </c>
      <c r="Q652" s="34">
        <v>1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</row>
    <row r="653" spans="1:23" s="45" customFormat="1">
      <c r="A653" s="45">
        <v>8</v>
      </c>
      <c r="B653" s="45">
        <v>28</v>
      </c>
      <c r="C653" s="45" t="s">
        <v>899</v>
      </c>
      <c r="D653" s="45" t="s">
        <v>440</v>
      </c>
      <c r="E653" s="45">
        <v>188.66</v>
      </c>
      <c r="F653" s="45">
        <v>1577.3</v>
      </c>
      <c r="G653" s="45">
        <v>2191.16</v>
      </c>
      <c r="H653" s="45">
        <v>48.41</v>
      </c>
      <c r="I653" s="45">
        <v>9.56</v>
      </c>
      <c r="J653" s="45">
        <v>7.44</v>
      </c>
      <c r="K653" s="45">
        <v>11.26</v>
      </c>
      <c r="L653" s="45">
        <v>327.08</v>
      </c>
      <c r="M653" s="45">
        <v>0.48599999999999999</v>
      </c>
      <c r="N653" s="45">
        <v>10.71</v>
      </c>
      <c r="O653" s="45" t="s">
        <v>203</v>
      </c>
      <c r="P653" s="34">
        <v>33</v>
      </c>
      <c r="Q653" s="34">
        <v>1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</row>
    <row r="654" spans="1:23" s="45" customFormat="1">
      <c r="A654" s="45">
        <v>8</v>
      </c>
      <c r="B654" s="45">
        <v>30</v>
      </c>
      <c r="C654" s="45" t="s">
        <v>899</v>
      </c>
      <c r="D654" s="45" t="s">
        <v>443</v>
      </c>
      <c r="E654" s="45">
        <v>103.87</v>
      </c>
      <c r="F654" s="45">
        <v>1410.61</v>
      </c>
      <c r="G654" s="45">
        <v>1908.16</v>
      </c>
      <c r="H654" s="45">
        <v>51.3</v>
      </c>
      <c r="I654" s="45">
        <v>8.5</v>
      </c>
      <c r="J654" s="45">
        <v>5.31</v>
      </c>
      <c r="K654" s="45">
        <v>9.39</v>
      </c>
      <c r="L654" s="45">
        <v>184.78</v>
      </c>
      <c r="M654" s="45">
        <v>0.57799999999999996</v>
      </c>
      <c r="N654" s="45">
        <v>9.86</v>
      </c>
      <c r="O654" s="45" t="s">
        <v>203</v>
      </c>
      <c r="P654" s="34">
        <v>33</v>
      </c>
      <c r="Q654" s="34">
        <v>1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</row>
    <row r="655" spans="1:23" s="45" customFormat="1">
      <c r="A655" s="45">
        <v>8</v>
      </c>
      <c r="B655" s="45">
        <v>32</v>
      </c>
      <c r="C655" s="45" t="s">
        <v>899</v>
      </c>
      <c r="D655" s="45" t="s">
        <v>441</v>
      </c>
      <c r="E655" s="45">
        <v>481.2</v>
      </c>
      <c r="F655" s="45">
        <v>1557.51</v>
      </c>
      <c r="G655" s="45">
        <v>1914.51</v>
      </c>
      <c r="H655" s="45">
        <v>51.14</v>
      </c>
      <c r="I655" s="45">
        <v>11.69</v>
      </c>
      <c r="J655" s="45">
        <v>8.5</v>
      </c>
      <c r="K655" s="45">
        <v>16.89</v>
      </c>
      <c r="L655" s="45">
        <v>551.25</v>
      </c>
      <c r="M655" s="45">
        <v>0.53900000000000003</v>
      </c>
      <c r="N655" s="45">
        <v>11.47</v>
      </c>
      <c r="O655" s="34" t="s">
        <v>263</v>
      </c>
      <c r="P655" s="34">
        <v>33</v>
      </c>
      <c r="Q655" s="34">
        <v>1</v>
      </c>
      <c r="R655" s="34">
        <v>23</v>
      </c>
      <c r="S655" s="34">
        <v>229757.38</v>
      </c>
      <c r="T655" s="34">
        <v>1556.71</v>
      </c>
      <c r="U655" s="34">
        <v>1938.22</v>
      </c>
      <c r="V655" s="34">
        <v>46.88</v>
      </c>
      <c r="W655" s="34">
        <v>123339.04</v>
      </c>
    </row>
    <row r="656" spans="1:23" s="45" customFormat="1">
      <c r="A656" s="45">
        <v>8</v>
      </c>
      <c r="B656" s="45">
        <v>34</v>
      </c>
      <c r="C656" s="45" t="s">
        <v>899</v>
      </c>
      <c r="D656" s="45" t="s">
        <v>442</v>
      </c>
      <c r="E656" s="45">
        <v>362.49</v>
      </c>
      <c r="F656" s="45">
        <v>1313.36</v>
      </c>
      <c r="G656" s="45">
        <v>2118.92</v>
      </c>
      <c r="H656" s="45">
        <v>44.23</v>
      </c>
      <c r="I656" s="45">
        <v>10.63</v>
      </c>
      <c r="J656" s="45">
        <v>15.94</v>
      </c>
      <c r="K656" s="45">
        <v>16.89</v>
      </c>
      <c r="L656" s="45">
        <v>583.82000000000005</v>
      </c>
      <c r="M656" s="45">
        <v>0.42099999999999999</v>
      </c>
      <c r="N656" s="45">
        <v>18.25</v>
      </c>
      <c r="O656" s="45" t="s">
        <v>203</v>
      </c>
      <c r="P656" s="34">
        <v>33</v>
      </c>
      <c r="Q656" s="34">
        <v>1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</row>
    <row r="657" spans="1:23" s="45" customFormat="1">
      <c r="A657" s="45">
        <v>8</v>
      </c>
      <c r="B657" s="45">
        <v>36</v>
      </c>
      <c r="C657" s="45" t="s">
        <v>899</v>
      </c>
      <c r="D657" s="45" t="s">
        <v>474</v>
      </c>
      <c r="E657" s="45">
        <v>538.42999999999995</v>
      </c>
      <c r="F657" s="45">
        <v>1638.55</v>
      </c>
      <c r="G657" s="45">
        <v>2174.98</v>
      </c>
      <c r="H657" s="45">
        <v>55.19</v>
      </c>
      <c r="I657" s="45">
        <v>10.63</v>
      </c>
      <c r="J657" s="45">
        <v>13.81</v>
      </c>
      <c r="K657" s="45">
        <v>16.89</v>
      </c>
      <c r="L657" s="45">
        <v>709.96</v>
      </c>
      <c r="M657" s="45">
        <v>0.45100000000000001</v>
      </c>
      <c r="N657" s="45">
        <v>16.329999999999998</v>
      </c>
      <c r="O657" s="45" t="s">
        <v>256</v>
      </c>
      <c r="P657" s="34">
        <v>33</v>
      </c>
      <c r="Q657" s="34">
        <v>1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</row>
    <row r="658" spans="1:23" s="45" customFormat="1">
      <c r="A658" s="45">
        <v>8</v>
      </c>
      <c r="B658" s="45">
        <v>38</v>
      </c>
      <c r="C658" s="45" t="s">
        <v>899</v>
      </c>
      <c r="D658" s="45" t="s">
        <v>475</v>
      </c>
      <c r="E658" s="45">
        <v>235.3</v>
      </c>
      <c r="F658" s="45">
        <v>1644.93</v>
      </c>
      <c r="G658" s="45">
        <v>2187.9899999999998</v>
      </c>
      <c r="H658" s="45">
        <v>51.95</v>
      </c>
      <c r="I658" s="45">
        <v>7.44</v>
      </c>
      <c r="J658" s="45">
        <v>9.56</v>
      </c>
      <c r="K658" s="45">
        <v>15.02</v>
      </c>
      <c r="L658" s="45">
        <v>413</v>
      </c>
      <c r="M658" s="45">
        <v>0.44600000000000001</v>
      </c>
      <c r="N658" s="45">
        <v>10.199999999999999</v>
      </c>
      <c r="O658" s="45" t="s">
        <v>256</v>
      </c>
      <c r="P658" s="34">
        <v>33</v>
      </c>
      <c r="Q658" s="34">
        <v>1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</row>
    <row r="659" spans="1:23" s="45" customFormat="1">
      <c r="A659" s="45">
        <v>8</v>
      </c>
      <c r="B659" s="45">
        <v>40</v>
      </c>
      <c r="C659" s="45" t="s">
        <v>899</v>
      </c>
      <c r="D659" s="45" t="s">
        <v>476</v>
      </c>
      <c r="E659" s="45">
        <v>267.10000000000002</v>
      </c>
      <c r="F659" s="45">
        <v>1567.71</v>
      </c>
      <c r="G659" s="45">
        <v>1905.13</v>
      </c>
      <c r="H659" s="45">
        <v>55.08</v>
      </c>
      <c r="I659" s="45">
        <v>10.63</v>
      </c>
      <c r="J659" s="45">
        <v>7.44</v>
      </c>
      <c r="K659" s="45">
        <v>13.14</v>
      </c>
      <c r="L659" s="45">
        <v>400.49</v>
      </c>
      <c r="M659" s="45">
        <v>0.501</v>
      </c>
      <c r="N659" s="45">
        <v>10.33</v>
      </c>
      <c r="O659" s="34" t="s">
        <v>263</v>
      </c>
      <c r="P659" s="34">
        <v>33</v>
      </c>
      <c r="Q659" s="34">
        <v>1</v>
      </c>
      <c r="R659" s="34">
        <v>23</v>
      </c>
      <c r="S659" s="34">
        <v>229757.38</v>
      </c>
      <c r="T659" s="34">
        <v>1556.71</v>
      </c>
      <c r="U659" s="34">
        <v>1938.22</v>
      </c>
      <c r="V659" s="34">
        <v>46.88</v>
      </c>
      <c r="W659" s="34">
        <v>123339.04</v>
      </c>
    </row>
    <row r="660" spans="1:23" s="45" customFormat="1">
      <c r="A660" s="45">
        <v>8</v>
      </c>
      <c r="B660" s="45">
        <v>42</v>
      </c>
      <c r="C660" s="45" t="s">
        <v>899</v>
      </c>
      <c r="D660" s="45" t="s">
        <v>477</v>
      </c>
      <c r="E660" s="45">
        <v>175.94</v>
      </c>
      <c r="F660" s="45">
        <v>1470.21</v>
      </c>
      <c r="G660" s="45">
        <v>1916.73</v>
      </c>
      <c r="H660" s="45">
        <v>56.04</v>
      </c>
      <c r="I660" s="45">
        <v>8.5</v>
      </c>
      <c r="J660" s="45">
        <v>7.44</v>
      </c>
      <c r="K660" s="45">
        <v>13.14</v>
      </c>
      <c r="L660" s="45">
        <v>324.25</v>
      </c>
      <c r="M660" s="45">
        <v>0.46800000000000003</v>
      </c>
      <c r="N660" s="45">
        <v>11.98</v>
      </c>
      <c r="O660" s="45" t="s">
        <v>203</v>
      </c>
      <c r="P660" s="34">
        <v>33</v>
      </c>
      <c r="Q660" s="34">
        <v>1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</row>
    <row r="661" spans="1:23" s="45" customFormat="1">
      <c r="A661" s="45">
        <v>8</v>
      </c>
      <c r="B661" s="45">
        <v>44</v>
      </c>
      <c r="C661" s="45" t="s">
        <v>899</v>
      </c>
      <c r="D661" s="45" t="s">
        <v>480</v>
      </c>
      <c r="E661" s="45">
        <v>3749.94</v>
      </c>
      <c r="F661" s="45">
        <v>1324.41</v>
      </c>
      <c r="G661" s="45">
        <v>2079.27</v>
      </c>
      <c r="H661" s="45">
        <v>45.55</v>
      </c>
      <c r="I661" s="45">
        <v>39.32</v>
      </c>
      <c r="J661" s="45">
        <v>35.07</v>
      </c>
      <c r="K661" s="45">
        <v>28.16</v>
      </c>
      <c r="L661" s="45">
        <v>3944.26</v>
      </c>
      <c r="M661" s="45">
        <v>0.29599999999999999</v>
      </c>
      <c r="N661" s="45">
        <v>42.35</v>
      </c>
      <c r="O661" s="45" t="s">
        <v>256</v>
      </c>
      <c r="P661" s="34">
        <v>33</v>
      </c>
      <c r="Q661" s="34">
        <v>1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</row>
    <row r="662" spans="1:23" s="45" customFormat="1">
      <c r="A662" s="45">
        <v>8</v>
      </c>
      <c r="B662" s="45">
        <v>46</v>
      </c>
      <c r="C662" s="45" t="s">
        <v>899</v>
      </c>
      <c r="D662" s="45" t="s">
        <v>481</v>
      </c>
      <c r="E662" s="45">
        <v>307.37</v>
      </c>
      <c r="F662" s="45">
        <v>1374.6</v>
      </c>
      <c r="G662" s="45">
        <v>2089.54</v>
      </c>
      <c r="H662" s="45">
        <v>52.34</v>
      </c>
      <c r="I662" s="45">
        <v>9.56</v>
      </c>
      <c r="J662" s="45">
        <v>11.69</v>
      </c>
      <c r="K662" s="45">
        <v>15.02</v>
      </c>
      <c r="L662" s="45">
        <v>552.53</v>
      </c>
      <c r="M662" s="45">
        <v>0.39900000000000002</v>
      </c>
      <c r="N662" s="45">
        <v>11.71</v>
      </c>
      <c r="O662" s="45" t="s">
        <v>203</v>
      </c>
      <c r="P662" s="34">
        <v>33</v>
      </c>
      <c r="Q662" s="34">
        <v>1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</row>
    <row r="663" spans="1:23" s="45" customFormat="1">
      <c r="A663" s="45">
        <v>8</v>
      </c>
      <c r="B663" s="45">
        <v>48</v>
      </c>
      <c r="C663" s="45" t="s">
        <v>899</v>
      </c>
      <c r="D663" s="45" t="s">
        <v>482</v>
      </c>
      <c r="E663" s="45">
        <v>1191.33</v>
      </c>
      <c r="F663" s="45">
        <v>1623.54</v>
      </c>
      <c r="G663" s="45">
        <v>2151.66</v>
      </c>
      <c r="H663" s="45">
        <v>48.67</v>
      </c>
      <c r="I663" s="45">
        <v>20.190000000000001</v>
      </c>
      <c r="J663" s="45">
        <v>27.63</v>
      </c>
      <c r="K663" s="45">
        <v>28.16</v>
      </c>
      <c r="L663" s="45">
        <v>1798.89</v>
      </c>
      <c r="M663" s="45">
        <v>0.30199999999999999</v>
      </c>
      <c r="N663" s="45">
        <v>32.26</v>
      </c>
      <c r="O663" s="45" t="s">
        <v>256</v>
      </c>
      <c r="P663" s="34">
        <v>33</v>
      </c>
      <c r="Q663" s="34">
        <v>1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</row>
    <row r="664" spans="1:23" s="45" customFormat="1">
      <c r="A664" s="45">
        <v>8</v>
      </c>
      <c r="B664" s="45">
        <v>50</v>
      </c>
      <c r="C664" s="45" t="s">
        <v>899</v>
      </c>
      <c r="D664" s="45" t="s">
        <v>483</v>
      </c>
      <c r="E664" s="45">
        <v>1360.92</v>
      </c>
      <c r="F664" s="45">
        <v>1300.8499999999999</v>
      </c>
      <c r="G664" s="45">
        <v>2102.16</v>
      </c>
      <c r="H664" s="45">
        <v>49.22</v>
      </c>
      <c r="I664" s="45">
        <v>14.88</v>
      </c>
      <c r="J664" s="45">
        <v>22.32</v>
      </c>
      <c r="K664" s="45">
        <v>20.65</v>
      </c>
      <c r="L664" s="45">
        <v>1684.65</v>
      </c>
      <c r="M664" s="45">
        <v>0.35299999999999998</v>
      </c>
      <c r="N664" s="45">
        <v>22.39</v>
      </c>
      <c r="O664" s="45" t="s">
        <v>256</v>
      </c>
      <c r="P664" s="34">
        <v>33</v>
      </c>
      <c r="Q664" s="34">
        <v>1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</row>
    <row r="665" spans="1:23" s="45" customFormat="1">
      <c r="A665" s="45">
        <v>8</v>
      </c>
      <c r="B665" s="45">
        <v>52</v>
      </c>
      <c r="C665" s="45" t="s">
        <v>899</v>
      </c>
      <c r="D665" s="45" t="s">
        <v>484</v>
      </c>
      <c r="E665" s="45">
        <v>1240.0899999999999</v>
      </c>
      <c r="F665" s="45">
        <v>1661.41</v>
      </c>
      <c r="G665" s="45">
        <v>2211.38</v>
      </c>
      <c r="H665" s="45">
        <v>55.14</v>
      </c>
      <c r="I665" s="45">
        <v>18.07</v>
      </c>
      <c r="J665" s="45">
        <v>21.25</v>
      </c>
      <c r="K665" s="45">
        <v>20.65</v>
      </c>
      <c r="L665" s="45">
        <v>1486.67</v>
      </c>
      <c r="M665" s="45">
        <v>0.375</v>
      </c>
      <c r="N665" s="45">
        <v>25.59</v>
      </c>
      <c r="O665" s="45" t="s">
        <v>256</v>
      </c>
      <c r="P665" s="34">
        <v>33</v>
      </c>
      <c r="Q665" s="34">
        <v>1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</row>
    <row r="666" spans="1:23" s="45" customFormat="1">
      <c r="A666" s="45">
        <v>8</v>
      </c>
      <c r="B666" s="45">
        <v>54</v>
      </c>
      <c r="C666" s="45" t="s">
        <v>899</v>
      </c>
      <c r="D666" s="45" t="s">
        <v>485</v>
      </c>
      <c r="E666" s="45">
        <v>387.92</v>
      </c>
      <c r="F666" s="45">
        <v>1508.24</v>
      </c>
      <c r="G666" s="45">
        <v>2057.52</v>
      </c>
      <c r="H666" s="45">
        <v>56.81</v>
      </c>
      <c r="I666" s="45">
        <v>8.5</v>
      </c>
      <c r="J666" s="45">
        <v>10.63</v>
      </c>
      <c r="K666" s="45">
        <v>18.77</v>
      </c>
      <c r="L666" s="45">
        <v>540.65</v>
      </c>
      <c r="M666" s="45">
        <v>0.47599999999999998</v>
      </c>
      <c r="N666" s="45">
        <v>13.01</v>
      </c>
      <c r="O666" s="45" t="s">
        <v>203</v>
      </c>
      <c r="P666" s="34">
        <v>33</v>
      </c>
      <c r="Q666" s="34">
        <v>1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</row>
    <row r="667" spans="1:23" s="45" customFormat="1">
      <c r="A667" s="45">
        <v>8</v>
      </c>
      <c r="B667" s="45">
        <v>56</v>
      </c>
      <c r="C667" s="45" t="s">
        <v>899</v>
      </c>
      <c r="D667" s="45" t="s">
        <v>487</v>
      </c>
      <c r="E667" s="45">
        <v>1678.89</v>
      </c>
      <c r="F667" s="45">
        <v>1367.36</v>
      </c>
      <c r="G667" s="45">
        <v>2068.38</v>
      </c>
      <c r="H667" s="45">
        <v>52</v>
      </c>
      <c r="I667" s="45">
        <v>30.82</v>
      </c>
      <c r="J667" s="45">
        <v>19.13</v>
      </c>
      <c r="K667" s="45">
        <v>26.28</v>
      </c>
      <c r="L667" s="45">
        <v>1995.6</v>
      </c>
      <c r="M667" s="45">
        <v>0.34200000000000003</v>
      </c>
      <c r="N667" s="45">
        <v>31.65</v>
      </c>
      <c r="O667" s="45" t="s">
        <v>256</v>
      </c>
      <c r="P667" s="34">
        <v>33</v>
      </c>
      <c r="Q667" s="34">
        <v>1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</row>
    <row r="668" spans="1:23" s="45" customFormat="1">
      <c r="A668" s="45">
        <v>8</v>
      </c>
      <c r="B668" s="45">
        <v>58</v>
      </c>
      <c r="C668" s="45" t="s">
        <v>899</v>
      </c>
      <c r="D668" s="45" t="s">
        <v>488</v>
      </c>
      <c r="E668" s="45">
        <v>669.86</v>
      </c>
      <c r="F668" s="45">
        <v>1527.7</v>
      </c>
      <c r="G668" s="45">
        <v>1939.14</v>
      </c>
      <c r="H668" s="45">
        <v>66.05</v>
      </c>
      <c r="I668" s="45">
        <v>8.5</v>
      </c>
      <c r="J668" s="45">
        <v>12.75</v>
      </c>
      <c r="K668" s="45">
        <v>20.65</v>
      </c>
      <c r="L668" s="45">
        <v>749.67</v>
      </c>
      <c r="M668" s="45">
        <v>0.49399999999999999</v>
      </c>
      <c r="N668" s="45">
        <v>17.2</v>
      </c>
      <c r="O668" s="34" t="s">
        <v>263</v>
      </c>
      <c r="P668" s="34">
        <v>33</v>
      </c>
      <c r="Q668" s="34">
        <v>1</v>
      </c>
      <c r="R668" s="34">
        <v>23</v>
      </c>
      <c r="S668" s="34">
        <v>229757.38</v>
      </c>
      <c r="T668" s="34">
        <v>1556.71</v>
      </c>
      <c r="U668" s="34">
        <v>1938.22</v>
      </c>
      <c r="V668" s="34">
        <v>46.88</v>
      </c>
      <c r="W668" s="34">
        <v>123339.04</v>
      </c>
    </row>
    <row r="669" spans="1:23" s="45" customFormat="1">
      <c r="A669" s="45">
        <v>8</v>
      </c>
      <c r="B669" s="45">
        <v>60</v>
      </c>
      <c r="C669" s="45" t="s">
        <v>899</v>
      </c>
      <c r="D669" s="45" t="s">
        <v>530</v>
      </c>
      <c r="E669" s="45">
        <v>354.01</v>
      </c>
      <c r="F669" s="45">
        <v>1450.47</v>
      </c>
      <c r="G669" s="45">
        <v>1918.13</v>
      </c>
      <c r="H669" s="45">
        <v>63.81</v>
      </c>
      <c r="I669" s="45">
        <v>13.81</v>
      </c>
      <c r="J669" s="45">
        <v>8.5</v>
      </c>
      <c r="K669" s="45">
        <v>15.02</v>
      </c>
      <c r="L669" s="45">
        <v>657.9</v>
      </c>
      <c r="M669" s="45">
        <v>0.36799999999999999</v>
      </c>
      <c r="N669" s="45">
        <v>14.95</v>
      </c>
      <c r="O669" s="45" t="s">
        <v>203</v>
      </c>
      <c r="P669" s="34">
        <v>33</v>
      </c>
      <c r="Q669" s="34">
        <v>1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</row>
    <row r="670" spans="1:23" s="45" customFormat="1">
      <c r="A670" s="45">
        <v>8</v>
      </c>
      <c r="B670" s="45">
        <v>62</v>
      </c>
      <c r="C670" s="45" t="s">
        <v>899</v>
      </c>
      <c r="D670" s="45" t="s">
        <v>489</v>
      </c>
      <c r="E670" s="45">
        <v>436.68</v>
      </c>
      <c r="F670" s="45">
        <v>1518.84</v>
      </c>
      <c r="G670" s="45">
        <v>1942.47</v>
      </c>
      <c r="H670" s="45">
        <v>63.15</v>
      </c>
      <c r="I670" s="45">
        <v>9.56</v>
      </c>
      <c r="J670" s="45">
        <v>10.63</v>
      </c>
      <c r="K670" s="45">
        <v>16.89</v>
      </c>
      <c r="L670" s="45">
        <v>578.62</v>
      </c>
      <c r="M670" s="45">
        <v>0.48099999999999998</v>
      </c>
      <c r="N670" s="45">
        <v>11.9</v>
      </c>
      <c r="O670" s="34" t="s">
        <v>263</v>
      </c>
      <c r="P670" s="34">
        <v>33</v>
      </c>
      <c r="Q670" s="34">
        <v>1</v>
      </c>
      <c r="R670" s="34">
        <v>23</v>
      </c>
      <c r="S670" s="34">
        <v>229757.38</v>
      </c>
      <c r="T670" s="34">
        <v>1556.71</v>
      </c>
      <c r="U670" s="34">
        <v>1938.22</v>
      </c>
      <c r="V670" s="34">
        <v>46.88</v>
      </c>
      <c r="W670" s="34">
        <v>123339.04</v>
      </c>
    </row>
    <row r="671" spans="1:23" s="45" customFormat="1">
      <c r="A671" s="45">
        <v>8</v>
      </c>
      <c r="B671" s="45">
        <v>64</v>
      </c>
      <c r="C671" s="45" t="s">
        <v>899</v>
      </c>
      <c r="D671" s="45" t="s">
        <v>490</v>
      </c>
      <c r="E671" s="45">
        <v>317.97000000000003</v>
      </c>
      <c r="F671" s="45">
        <v>1527.83</v>
      </c>
      <c r="G671" s="45">
        <v>2007.32</v>
      </c>
      <c r="H671" s="45">
        <v>69.23</v>
      </c>
      <c r="I671" s="45">
        <v>9.56</v>
      </c>
      <c r="J671" s="45">
        <v>8.5</v>
      </c>
      <c r="K671" s="45">
        <v>16.89</v>
      </c>
      <c r="L671" s="45">
        <v>447.01</v>
      </c>
      <c r="M671" s="45">
        <v>0.504</v>
      </c>
      <c r="N671" s="45">
        <v>14.64</v>
      </c>
      <c r="O671" s="34" t="s">
        <v>263</v>
      </c>
      <c r="P671" s="34">
        <v>33</v>
      </c>
      <c r="Q671" s="34">
        <v>1</v>
      </c>
      <c r="R671" s="34">
        <v>23</v>
      </c>
      <c r="S671" s="34">
        <v>229757.38</v>
      </c>
      <c r="T671" s="34">
        <v>1556.71</v>
      </c>
      <c r="U671" s="34">
        <v>1938.22</v>
      </c>
      <c r="V671" s="34">
        <v>46.88</v>
      </c>
      <c r="W671" s="34">
        <v>123339.04</v>
      </c>
    </row>
    <row r="672" spans="1:23" s="45" customFormat="1">
      <c r="A672" s="45">
        <v>8</v>
      </c>
      <c r="B672" s="45">
        <v>66</v>
      </c>
      <c r="C672" s="45" t="s">
        <v>899</v>
      </c>
      <c r="D672" s="45" t="s">
        <v>491</v>
      </c>
      <c r="E672" s="45">
        <v>390.04</v>
      </c>
      <c r="F672" s="45">
        <v>1549</v>
      </c>
      <c r="G672" s="45">
        <v>1943.92</v>
      </c>
      <c r="H672" s="45">
        <v>66.89</v>
      </c>
      <c r="I672" s="45">
        <v>12.75</v>
      </c>
      <c r="J672" s="45">
        <v>8.5</v>
      </c>
      <c r="K672" s="45">
        <v>15.02</v>
      </c>
      <c r="L672" s="45">
        <v>485.85</v>
      </c>
      <c r="M672" s="45">
        <v>0.53100000000000003</v>
      </c>
      <c r="N672" s="45">
        <v>12.26</v>
      </c>
      <c r="O672" s="34" t="s">
        <v>263</v>
      </c>
      <c r="P672" s="34">
        <v>33</v>
      </c>
      <c r="Q672" s="34">
        <v>1</v>
      </c>
      <c r="R672" s="34">
        <v>23</v>
      </c>
      <c r="S672" s="34">
        <v>229757.38</v>
      </c>
      <c r="T672" s="34">
        <v>1556.71</v>
      </c>
      <c r="U672" s="34">
        <v>1938.22</v>
      </c>
      <c r="V672" s="34">
        <v>46.88</v>
      </c>
      <c r="W672" s="34">
        <v>123339.04</v>
      </c>
    </row>
    <row r="673" spans="1:23" s="45" customFormat="1">
      <c r="A673" s="45">
        <v>8</v>
      </c>
      <c r="B673" s="45">
        <v>68</v>
      </c>
      <c r="C673" s="45" t="s">
        <v>899</v>
      </c>
      <c r="D673" s="45" t="s">
        <v>492</v>
      </c>
      <c r="E673" s="45">
        <v>313.73</v>
      </c>
      <c r="F673" s="45">
        <v>1647.87</v>
      </c>
      <c r="G673" s="45">
        <v>2173.7399999999998</v>
      </c>
      <c r="H673" s="45">
        <v>69.930000000000007</v>
      </c>
      <c r="I673" s="45">
        <v>8.5</v>
      </c>
      <c r="J673" s="45">
        <v>8.5</v>
      </c>
      <c r="K673" s="45">
        <v>15.02</v>
      </c>
      <c r="L673" s="45">
        <v>428.91</v>
      </c>
      <c r="M673" s="45">
        <v>0.52100000000000002</v>
      </c>
      <c r="N673" s="45">
        <v>14.33</v>
      </c>
      <c r="O673" s="45" t="s">
        <v>256</v>
      </c>
      <c r="P673" s="34">
        <v>33</v>
      </c>
      <c r="Q673" s="34">
        <v>1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</row>
    <row r="674" spans="1:23" s="45" customFormat="1">
      <c r="A674" s="45">
        <v>8</v>
      </c>
      <c r="B674" s="45">
        <v>70</v>
      </c>
      <c r="C674" s="45" t="s">
        <v>899</v>
      </c>
      <c r="D674" s="45" t="s">
        <v>493</v>
      </c>
      <c r="E674" s="45">
        <v>1878.15</v>
      </c>
      <c r="F674" s="45">
        <v>1300.21</v>
      </c>
      <c r="G674" s="45">
        <v>2007.73</v>
      </c>
      <c r="H674" s="45">
        <v>66.67</v>
      </c>
      <c r="I674" s="45">
        <v>20.190000000000001</v>
      </c>
      <c r="J674" s="45">
        <v>24.44</v>
      </c>
      <c r="K674" s="45">
        <v>22.53</v>
      </c>
      <c r="L674" s="45">
        <v>2444.98</v>
      </c>
      <c r="M674" s="45">
        <v>0.30099999999999999</v>
      </c>
      <c r="N674" s="45">
        <v>25.12</v>
      </c>
      <c r="O674" s="45" t="s">
        <v>203</v>
      </c>
      <c r="P674" s="34">
        <v>33</v>
      </c>
      <c r="Q674" s="34">
        <v>1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</row>
    <row r="675" spans="1:23" s="45" customFormat="1">
      <c r="A675" s="45">
        <v>8</v>
      </c>
      <c r="B675" s="45">
        <v>72</v>
      </c>
      <c r="C675" s="45" t="s">
        <v>899</v>
      </c>
      <c r="D675" s="45" t="s">
        <v>544</v>
      </c>
      <c r="E675" s="45">
        <v>688.94</v>
      </c>
      <c r="F675" s="45">
        <v>1284.7</v>
      </c>
      <c r="G675" s="45">
        <v>2024.03</v>
      </c>
      <c r="H675" s="45">
        <v>64.73</v>
      </c>
      <c r="I675" s="45">
        <v>14.88</v>
      </c>
      <c r="J675" s="45">
        <v>18.059999999999999</v>
      </c>
      <c r="K675" s="45">
        <v>18.77</v>
      </c>
      <c r="L675" s="45">
        <v>1037.8</v>
      </c>
      <c r="M675" s="45">
        <v>0.36299999999999999</v>
      </c>
      <c r="N675" s="45">
        <v>17.920000000000002</v>
      </c>
      <c r="O675" s="45" t="s">
        <v>203</v>
      </c>
      <c r="P675" s="34">
        <v>33</v>
      </c>
      <c r="Q675" s="34">
        <v>1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</row>
    <row r="676" spans="1:23" s="45" customFormat="1">
      <c r="A676" s="45">
        <v>8</v>
      </c>
      <c r="B676" s="45">
        <v>74</v>
      </c>
      <c r="C676" s="45" t="s">
        <v>899</v>
      </c>
      <c r="D676" s="45" t="s">
        <v>547</v>
      </c>
      <c r="E676" s="45">
        <v>91.15</v>
      </c>
      <c r="F676" s="45">
        <v>1378.22</v>
      </c>
      <c r="G676" s="45">
        <v>2030.12</v>
      </c>
      <c r="H676" s="45">
        <v>69.150000000000006</v>
      </c>
      <c r="I676" s="45">
        <v>4.25</v>
      </c>
      <c r="J676" s="45">
        <v>6.38</v>
      </c>
      <c r="K676" s="45">
        <v>11.26</v>
      </c>
      <c r="L676" s="45">
        <v>158.76</v>
      </c>
      <c r="M676" s="45">
        <v>0.61699999999999999</v>
      </c>
      <c r="N676" s="45">
        <v>9.51</v>
      </c>
      <c r="O676" s="45" t="s">
        <v>203</v>
      </c>
      <c r="P676" s="34">
        <v>33</v>
      </c>
      <c r="Q676" s="34">
        <v>1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</row>
    <row r="677" spans="1:23" s="45" customFormat="1">
      <c r="A677" s="45">
        <v>8</v>
      </c>
      <c r="B677" s="45">
        <v>76</v>
      </c>
      <c r="C677" s="45" t="s">
        <v>899</v>
      </c>
      <c r="D677" s="45" t="s">
        <v>494</v>
      </c>
      <c r="E677" s="45">
        <v>1948.1</v>
      </c>
      <c r="F677" s="45">
        <v>1291.9100000000001</v>
      </c>
      <c r="G677" s="45">
        <v>2064.25</v>
      </c>
      <c r="H677" s="45">
        <v>59.73</v>
      </c>
      <c r="I677" s="45">
        <v>37.19</v>
      </c>
      <c r="J677" s="45">
        <v>17</v>
      </c>
      <c r="K677" s="45">
        <v>22.53</v>
      </c>
      <c r="L677" s="45">
        <v>2519.4899999999998</v>
      </c>
      <c r="M677" s="45">
        <v>0.29899999999999999</v>
      </c>
      <c r="N677" s="45">
        <v>40.29</v>
      </c>
      <c r="O677" s="45" t="s">
        <v>256</v>
      </c>
      <c r="P677" s="34">
        <v>33</v>
      </c>
      <c r="Q677" s="34">
        <v>1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</row>
    <row r="678" spans="1:23" s="45" customFormat="1">
      <c r="A678" s="45">
        <v>8</v>
      </c>
      <c r="B678" s="45">
        <v>78</v>
      </c>
      <c r="C678" s="45" t="s">
        <v>899</v>
      </c>
      <c r="D678" s="45" t="s">
        <v>495</v>
      </c>
      <c r="E678" s="45">
        <v>214.1</v>
      </c>
      <c r="F678" s="45">
        <v>1444.48</v>
      </c>
      <c r="G678" s="45">
        <v>1987.23</v>
      </c>
      <c r="H678" s="45">
        <v>69.569999999999993</v>
      </c>
      <c r="I678" s="45">
        <v>10.63</v>
      </c>
      <c r="J678" s="45">
        <v>7.44</v>
      </c>
      <c r="K678" s="45">
        <v>13.14</v>
      </c>
      <c r="L678" s="45">
        <v>354.53</v>
      </c>
      <c r="M678" s="45">
        <v>0.48799999999999999</v>
      </c>
      <c r="N678" s="45">
        <v>10.76</v>
      </c>
      <c r="O678" s="45" t="s">
        <v>203</v>
      </c>
      <c r="P678" s="34">
        <v>33</v>
      </c>
      <c r="Q678" s="34">
        <v>1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</row>
    <row r="679" spans="1:23" s="45" customFormat="1">
      <c r="A679" s="45">
        <v>8</v>
      </c>
      <c r="B679" s="45">
        <v>80</v>
      </c>
      <c r="C679" s="45" t="s">
        <v>899</v>
      </c>
      <c r="D679" s="45" t="s">
        <v>531</v>
      </c>
      <c r="E679" s="45">
        <v>72.069999999999993</v>
      </c>
      <c r="F679" s="45">
        <v>1538.76</v>
      </c>
      <c r="G679" s="45">
        <v>1950.27</v>
      </c>
      <c r="H679" s="45">
        <v>70.95</v>
      </c>
      <c r="I679" s="45">
        <v>5.31</v>
      </c>
      <c r="J679" s="45">
        <v>7.44</v>
      </c>
      <c r="K679" s="45">
        <v>9.39</v>
      </c>
      <c r="L679" s="45">
        <v>158.09</v>
      </c>
      <c r="M679" s="45">
        <v>0.53</v>
      </c>
      <c r="N679" s="45">
        <v>6.46</v>
      </c>
      <c r="O679" s="34" t="s">
        <v>263</v>
      </c>
      <c r="P679" s="34">
        <v>33</v>
      </c>
      <c r="Q679" s="34">
        <v>1</v>
      </c>
      <c r="R679" s="34">
        <v>23</v>
      </c>
      <c r="S679" s="34">
        <v>229757.38</v>
      </c>
      <c r="T679" s="34">
        <v>1556.71</v>
      </c>
      <c r="U679" s="34">
        <v>1938.22</v>
      </c>
      <c r="V679" s="34">
        <v>46.88</v>
      </c>
      <c r="W679" s="34">
        <v>123339.04</v>
      </c>
    </row>
    <row r="680" spans="1:23" s="45" customFormat="1">
      <c r="A680" s="45">
        <v>8</v>
      </c>
      <c r="B680" s="45">
        <v>82</v>
      </c>
      <c r="C680" s="45" t="s">
        <v>899</v>
      </c>
      <c r="D680" s="45" t="s">
        <v>532</v>
      </c>
      <c r="E680" s="45">
        <v>203.5</v>
      </c>
      <c r="F680" s="45">
        <v>1458.34</v>
      </c>
      <c r="G680" s="45">
        <v>1988.73</v>
      </c>
      <c r="H680" s="45">
        <v>70.06</v>
      </c>
      <c r="I680" s="45">
        <v>5.31</v>
      </c>
      <c r="J680" s="45">
        <v>11.69</v>
      </c>
      <c r="K680" s="45">
        <v>13.14</v>
      </c>
      <c r="L680" s="45">
        <v>307.26</v>
      </c>
      <c r="M680" s="45">
        <v>0.54500000000000004</v>
      </c>
      <c r="N680" s="45">
        <v>11.47</v>
      </c>
      <c r="O680" s="45" t="s">
        <v>203</v>
      </c>
      <c r="P680" s="34">
        <v>33</v>
      </c>
      <c r="Q680" s="34">
        <v>1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</row>
    <row r="681" spans="1:23" s="45" customFormat="1">
      <c r="A681" s="45">
        <v>8</v>
      </c>
      <c r="B681" s="45">
        <v>84</v>
      </c>
      <c r="C681" s="45" t="s">
        <v>899</v>
      </c>
      <c r="D681" s="45" t="s">
        <v>533</v>
      </c>
      <c r="E681" s="45">
        <v>204724.58</v>
      </c>
      <c r="F681" s="45">
        <v>1395.48</v>
      </c>
      <c r="G681" s="45">
        <v>1959.47</v>
      </c>
      <c r="H681" s="45">
        <v>41.74</v>
      </c>
      <c r="I681" s="45">
        <v>168.97</v>
      </c>
      <c r="J681" s="45">
        <v>116.89</v>
      </c>
      <c r="K681" s="45">
        <v>75.09</v>
      </c>
      <c r="L681" s="45">
        <v>119739.85</v>
      </c>
      <c r="M681" s="45">
        <v>0.14000000000000001</v>
      </c>
      <c r="N681" s="45">
        <v>168.5</v>
      </c>
      <c r="O681" s="34" t="s">
        <v>249</v>
      </c>
      <c r="P681" s="34">
        <v>33</v>
      </c>
      <c r="Q681" s="34">
        <v>1</v>
      </c>
      <c r="R681" s="34">
        <v>23</v>
      </c>
      <c r="S681" s="34">
        <v>229757.38</v>
      </c>
      <c r="T681" s="34">
        <v>1556.71</v>
      </c>
      <c r="U681" s="34">
        <v>1938.22</v>
      </c>
      <c r="V681" s="34">
        <v>46.88</v>
      </c>
      <c r="W681" s="34">
        <v>123339.04</v>
      </c>
    </row>
    <row r="682" spans="1:23" s="45" customFormat="1">
      <c r="A682" s="45">
        <v>8</v>
      </c>
      <c r="B682" s="45">
        <v>86</v>
      </c>
      <c r="C682" s="45" t="s">
        <v>899</v>
      </c>
      <c r="D682" s="45" t="s">
        <v>496</v>
      </c>
      <c r="E682" s="45">
        <v>544.79</v>
      </c>
      <c r="F682" s="45">
        <v>1376.36</v>
      </c>
      <c r="G682" s="45">
        <v>2100.89</v>
      </c>
      <c r="H682" s="45">
        <v>68.8</v>
      </c>
      <c r="I682" s="45">
        <v>22.32</v>
      </c>
      <c r="J682" s="45">
        <v>10.63</v>
      </c>
      <c r="K682" s="45">
        <v>16.89</v>
      </c>
      <c r="L682" s="45">
        <v>910.24</v>
      </c>
      <c r="M682" s="45">
        <v>0.35399999999999998</v>
      </c>
      <c r="N682" s="45">
        <v>22.09</v>
      </c>
      <c r="O682" s="45" t="s">
        <v>203</v>
      </c>
      <c r="P682" s="34">
        <v>33</v>
      </c>
      <c r="Q682" s="34">
        <v>1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</row>
    <row r="683" spans="1:23" s="45" customFormat="1">
      <c r="A683" s="45">
        <v>8</v>
      </c>
      <c r="B683" s="45">
        <v>88</v>
      </c>
      <c r="C683" s="45" t="s">
        <v>899</v>
      </c>
      <c r="D683" s="45" t="s">
        <v>631</v>
      </c>
      <c r="E683" s="45">
        <v>593.54999999999995</v>
      </c>
      <c r="F683" s="45">
        <v>1585</v>
      </c>
      <c r="G683" s="45">
        <v>2174.48</v>
      </c>
      <c r="H683" s="45">
        <v>67.209999999999994</v>
      </c>
      <c r="I683" s="45">
        <v>13.81</v>
      </c>
      <c r="J683" s="45">
        <v>10.63</v>
      </c>
      <c r="K683" s="45">
        <v>16.89</v>
      </c>
      <c r="L683" s="45">
        <v>840.52</v>
      </c>
      <c r="M683" s="45">
        <v>0.40600000000000003</v>
      </c>
      <c r="N683" s="45">
        <v>14.88</v>
      </c>
      <c r="O683" s="45" t="s">
        <v>203</v>
      </c>
      <c r="P683" s="34">
        <v>33</v>
      </c>
      <c r="Q683" s="34">
        <v>1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</row>
    <row r="684" spans="1:23" s="45" customFormat="1">
      <c r="A684" s="45">
        <v>8</v>
      </c>
      <c r="B684" s="45">
        <v>90</v>
      </c>
      <c r="C684" s="45" t="s">
        <v>899</v>
      </c>
      <c r="D684" s="45" t="s">
        <v>566</v>
      </c>
      <c r="E684" s="45">
        <v>833.08</v>
      </c>
      <c r="F684" s="45">
        <v>1551.57</v>
      </c>
      <c r="G684" s="45">
        <v>1976.55</v>
      </c>
      <c r="H684" s="45">
        <v>69.16</v>
      </c>
      <c r="I684" s="45">
        <v>22.32</v>
      </c>
      <c r="J684" s="45">
        <v>12.75</v>
      </c>
      <c r="K684" s="45">
        <v>15.02</v>
      </c>
      <c r="L684" s="45">
        <v>1156.97</v>
      </c>
      <c r="M684" s="45">
        <v>0.37</v>
      </c>
      <c r="N684" s="45">
        <v>23.2</v>
      </c>
      <c r="O684" s="34" t="s">
        <v>263</v>
      </c>
      <c r="P684" s="34">
        <v>33</v>
      </c>
      <c r="Q684" s="34">
        <v>1</v>
      </c>
      <c r="R684" s="34">
        <v>23</v>
      </c>
      <c r="S684" s="34">
        <v>229757.38</v>
      </c>
      <c r="T684" s="34">
        <v>1556.71</v>
      </c>
      <c r="U684" s="34">
        <v>1938.22</v>
      </c>
      <c r="V684" s="34">
        <v>46.88</v>
      </c>
      <c r="W684" s="34">
        <v>123339.04</v>
      </c>
    </row>
    <row r="685" spans="1:23" s="45" customFormat="1">
      <c r="A685" s="45">
        <v>8</v>
      </c>
      <c r="B685" s="45">
        <v>92</v>
      </c>
      <c r="C685" s="45" t="s">
        <v>899</v>
      </c>
      <c r="D685" s="45" t="s">
        <v>632</v>
      </c>
      <c r="E685" s="45">
        <v>86.91</v>
      </c>
      <c r="F685" s="45">
        <v>1545.63</v>
      </c>
      <c r="G685" s="45">
        <v>1998.53</v>
      </c>
      <c r="H685" s="45">
        <v>70.23</v>
      </c>
      <c r="I685" s="45">
        <v>5.31</v>
      </c>
      <c r="J685" s="45">
        <v>6.38</v>
      </c>
      <c r="K685" s="45">
        <v>11.26</v>
      </c>
      <c r="L685" s="45">
        <v>197.38</v>
      </c>
      <c r="M685" s="45">
        <v>0.48099999999999998</v>
      </c>
      <c r="N685" s="45">
        <v>9.9700000000000006</v>
      </c>
      <c r="O685" s="34" t="s">
        <v>263</v>
      </c>
      <c r="P685" s="34">
        <v>33</v>
      </c>
      <c r="Q685" s="34">
        <v>1</v>
      </c>
      <c r="R685" s="34">
        <v>23</v>
      </c>
      <c r="S685" s="34">
        <v>229757.38</v>
      </c>
      <c r="T685" s="34">
        <v>1556.71</v>
      </c>
      <c r="U685" s="34">
        <v>1938.22</v>
      </c>
      <c r="V685" s="34">
        <v>46.88</v>
      </c>
      <c r="W685" s="34">
        <v>123339.04</v>
      </c>
    </row>
    <row r="686" spans="1:23" s="45" customFormat="1">
      <c r="A686" s="45">
        <v>8</v>
      </c>
      <c r="B686" s="45">
        <v>94</v>
      </c>
      <c r="C686" s="45" t="s">
        <v>899</v>
      </c>
      <c r="D686" s="45" t="s">
        <v>534</v>
      </c>
      <c r="E686" s="45">
        <v>104544.63</v>
      </c>
      <c r="F686" s="45">
        <v>1450.87</v>
      </c>
      <c r="G686" s="45">
        <v>2058.37</v>
      </c>
      <c r="H686" s="45">
        <v>45.22</v>
      </c>
      <c r="I686" s="45">
        <v>127.52</v>
      </c>
      <c r="J686" s="45">
        <v>86.07</v>
      </c>
      <c r="K686" s="45">
        <v>61.95</v>
      </c>
      <c r="L686" s="45">
        <v>55134.57</v>
      </c>
      <c r="M686" s="45">
        <v>0.19500000000000001</v>
      </c>
      <c r="N686" s="45">
        <v>129.13</v>
      </c>
      <c r="O686" s="45" t="s">
        <v>203</v>
      </c>
      <c r="P686" s="34">
        <v>33</v>
      </c>
      <c r="Q686" s="34">
        <v>1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</row>
    <row r="687" spans="1:23" s="45" customFormat="1">
      <c r="A687" s="45">
        <v>8</v>
      </c>
      <c r="B687" s="45">
        <v>96</v>
      </c>
      <c r="C687" s="45" t="s">
        <v>899</v>
      </c>
      <c r="D687" s="45" t="s">
        <v>535</v>
      </c>
      <c r="E687" s="45">
        <v>165.34</v>
      </c>
      <c r="F687" s="45">
        <v>1308.68</v>
      </c>
      <c r="G687" s="45">
        <v>2119.4499999999998</v>
      </c>
      <c r="H687" s="45">
        <v>68.489999999999995</v>
      </c>
      <c r="I687" s="45">
        <v>6.38</v>
      </c>
      <c r="J687" s="45">
        <v>6.38</v>
      </c>
      <c r="K687" s="45">
        <v>11.26</v>
      </c>
      <c r="L687" s="45">
        <v>315.8</v>
      </c>
      <c r="M687" s="45">
        <v>0.46100000000000002</v>
      </c>
      <c r="N687" s="45">
        <v>10.130000000000001</v>
      </c>
      <c r="O687" s="45" t="s">
        <v>203</v>
      </c>
      <c r="P687" s="34">
        <v>33</v>
      </c>
      <c r="Q687" s="34">
        <v>1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</row>
    <row r="688" spans="1:23" s="45" customFormat="1">
      <c r="A688" s="45">
        <v>8</v>
      </c>
      <c r="B688" s="45">
        <v>98</v>
      </c>
      <c r="C688" s="45" t="s">
        <v>899</v>
      </c>
      <c r="D688" s="45" t="s">
        <v>536</v>
      </c>
      <c r="E688" s="45">
        <v>138554.81</v>
      </c>
      <c r="F688" s="45">
        <v>1249.1199999999999</v>
      </c>
      <c r="G688" s="45">
        <v>2006.95</v>
      </c>
      <c r="H688" s="45">
        <v>53.59</v>
      </c>
      <c r="I688" s="45">
        <v>149.84</v>
      </c>
      <c r="J688" s="45">
        <v>119.01</v>
      </c>
      <c r="K688" s="45">
        <v>56.32</v>
      </c>
      <c r="L688" s="45">
        <v>85081.74</v>
      </c>
      <c r="M688" s="45">
        <v>0.152</v>
      </c>
      <c r="N688" s="45">
        <v>151.21</v>
      </c>
      <c r="O688" s="34" t="s">
        <v>249</v>
      </c>
      <c r="P688" s="34">
        <v>33</v>
      </c>
      <c r="Q688" s="34">
        <v>1</v>
      </c>
      <c r="R688" s="34">
        <v>23</v>
      </c>
      <c r="S688" s="34">
        <v>229757.38</v>
      </c>
      <c r="T688" s="34">
        <v>1556.71</v>
      </c>
      <c r="U688" s="34">
        <v>1938.22</v>
      </c>
      <c r="V688" s="34">
        <v>46.88</v>
      </c>
      <c r="W688" s="34">
        <v>123339.04</v>
      </c>
    </row>
    <row r="689" spans="1:23" s="46" customFormat="1" ht="17" thickBot="1">
      <c r="A689" s="46">
        <v>8</v>
      </c>
      <c r="B689" s="46">
        <v>100</v>
      </c>
      <c r="C689" s="46" t="s">
        <v>899</v>
      </c>
      <c r="D689" s="46" t="s">
        <v>568</v>
      </c>
      <c r="E689" s="46">
        <v>11150.18</v>
      </c>
      <c r="F689" s="46">
        <v>1524.69</v>
      </c>
      <c r="G689" s="46">
        <v>1976.35</v>
      </c>
      <c r="H689" s="46">
        <v>64.7</v>
      </c>
      <c r="I689" s="46">
        <v>49.95</v>
      </c>
      <c r="J689" s="46">
        <v>52.07</v>
      </c>
      <c r="K689" s="46">
        <v>30.04</v>
      </c>
      <c r="L689" s="46">
        <v>10798.83</v>
      </c>
      <c r="M689" s="46">
        <v>0.224</v>
      </c>
      <c r="N689" s="46">
        <v>53.61</v>
      </c>
      <c r="O689" s="31" t="s">
        <v>263</v>
      </c>
      <c r="P689" s="31">
        <v>33</v>
      </c>
      <c r="Q689" s="31">
        <v>1</v>
      </c>
      <c r="R689" s="31">
        <v>23</v>
      </c>
      <c r="S689" s="31">
        <v>229757.38</v>
      </c>
      <c r="T689" s="31">
        <v>1556.71</v>
      </c>
      <c r="U689" s="31">
        <v>1938.22</v>
      </c>
      <c r="V689" s="31">
        <v>46.88</v>
      </c>
      <c r="W689" s="31">
        <v>123339.04</v>
      </c>
    </row>
    <row r="690" spans="1:23" s="45" customFormat="1">
      <c r="A690" s="47">
        <v>9</v>
      </c>
      <c r="B690" s="45">
        <v>2</v>
      </c>
      <c r="C690" s="45" t="s">
        <v>900</v>
      </c>
      <c r="D690" s="45" t="s">
        <v>260</v>
      </c>
      <c r="E690" s="45">
        <v>391.65</v>
      </c>
      <c r="F690" s="45">
        <v>2505.11</v>
      </c>
      <c r="G690" s="45">
        <v>1803.71</v>
      </c>
      <c r="H690" s="45">
        <v>7.08</v>
      </c>
      <c r="I690" s="45">
        <v>12.11</v>
      </c>
      <c r="J690" s="45">
        <v>12.11</v>
      </c>
      <c r="K690" s="45">
        <v>13.14</v>
      </c>
      <c r="L690" s="45">
        <v>571.16</v>
      </c>
      <c r="M690" s="45">
        <v>0.45300000000000001</v>
      </c>
      <c r="N690" s="45">
        <v>15.45</v>
      </c>
      <c r="O690" s="34" t="s">
        <v>97</v>
      </c>
      <c r="P690" s="34">
        <v>154</v>
      </c>
      <c r="Q690" s="34">
        <v>1</v>
      </c>
      <c r="R690" s="34">
        <v>0</v>
      </c>
      <c r="S690" s="34">
        <v>0</v>
      </c>
      <c r="T690" s="34">
        <v>0</v>
      </c>
      <c r="U690" s="34">
        <v>0</v>
      </c>
      <c r="V690" s="34">
        <v>0</v>
      </c>
      <c r="W690" s="34">
        <v>0</v>
      </c>
    </row>
    <row r="691" spans="1:23" s="45" customFormat="1">
      <c r="A691" s="45">
        <v>9</v>
      </c>
      <c r="B691" s="45">
        <v>4</v>
      </c>
      <c r="C691" s="45" t="s">
        <v>900</v>
      </c>
      <c r="D691" s="45" t="s">
        <v>261</v>
      </c>
      <c r="E691" s="45">
        <v>318.49</v>
      </c>
      <c r="F691" s="45">
        <v>2542.23</v>
      </c>
      <c r="G691" s="45">
        <v>1817.07</v>
      </c>
      <c r="H691" s="45">
        <v>8.6199999999999992</v>
      </c>
      <c r="I691" s="45">
        <v>12.11</v>
      </c>
      <c r="J691" s="45">
        <v>7.57</v>
      </c>
      <c r="K691" s="45">
        <v>11.26</v>
      </c>
      <c r="L691" s="45">
        <v>466.12</v>
      </c>
      <c r="M691" s="45">
        <v>0.48399999999999999</v>
      </c>
      <c r="N691" s="45">
        <v>12.35</v>
      </c>
      <c r="O691" s="34" t="s">
        <v>97</v>
      </c>
      <c r="P691" s="34">
        <v>154</v>
      </c>
      <c r="Q691" s="34">
        <v>1</v>
      </c>
      <c r="R691" s="34">
        <v>0</v>
      </c>
      <c r="S691" s="34">
        <v>0</v>
      </c>
      <c r="T691" s="34">
        <v>0</v>
      </c>
      <c r="U691" s="34">
        <v>0</v>
      </c>
      <c r="V691" s="34">
        <v>0</v>
      </c>
      <c r="W691" s="34">
        <v>0</v>
      </c>
    </row>
    <row r="692" spans="1:23" s="45" customFormat="1">
      <c r="A692" s="45">
        <v>9</v>
      </c>
      <c r="B692" s="45">
        <v>6</v>
      </c>
      <c r="C692" s="45" t="s">
        <v>900</v>
      </c>
      <c r="D692" s="45" t="s">
        <v>262</v>
      </c>
      <c r="E692" s="45">
        <v>94.69</v>
      </c>
      <c r="F692" s="45">
        <v>2341.77</v>
      </c>
      <c r="G692" s="45">
        <v>1792.47</v>
      </c>
      <c r="H692" s="45">
        <v>10.24</v>
      </c>
      <c r="I692" s="45">
        <v>4.54</v>
      </c>
      <c r="J692" s="45">
        <v>7.57</v>
      </c>
      <c r="K692" s="45">
        <v>11.26</v>
      </c>
      <c r="L692" s="45">
        <v>150.30000000000001</v>
      </c>
      <c r="M692" s="45">
        <v>0.66800000000000004</v>
      </c>
      <c r="N692" s="45">
        <v>9.39</v>
      </c>
      <c r="O692" s="34" t="s">
        <v>97</v>
      </c>
      <c r="P692" s="34">
        <v>154</v>
      </c>
      <c r="Q692" s="34">
        <v>1</v>
      </c>
      <c r="R692" s="34">
        <v>0</v>
      </c>
      <c r="S692" s="34">
        <v>0</v>
      </c>
      <c r="T692" s="34">
        <v>0</v>
      </c>
      <c r="U692" s="34">
        <v>0</v>
      </c>
      <c r="V692" s="34">
        <v>0</v>
      </c>
      <c r="W692" s="34">
        <v>0</v>
      </c>
    </row>
    <row r="693" spans="1:23" s="45" customFormat="1">
      <c r="A693" s="45">
        <v>9</v>
      </c>
      <c r="B693" s="45">
        <v>8</v>
      </c>
      <c r="C693" s="45" t="s">
        <v>900</v>
      </c>
      <c r="D693" s="45" t="s">
        <v>264</v>
      </c>
      <c r="E693" s="45">
        <v>439</v>
      </c>
      <c r="F693" s="45">
        <v>2555.27</v>
      </c>
      <c r="G693" s="45">
        <v>1841.49</v>
      </c>
      <c r="H693" s="45">
        <v>11.58</v>
      </c>
      <c r="I693" s="45">
        <v>18.170000000000002</v>
      </c>
      <c r="J693" s="45">
        <v>10.6</v>
      </c>
      <c r="K693" s="45">
        <v>15.02</v>
      </c>
      <c r="L693" s="45">
        <v>587.16999999999996</v>
      </c>
      <c r="M693" s="45">
        <v>0.47599999999999998</v>
      </c>
      <c r="N693" s="45">
        <v>17.82</v>
      </c>
      <c r="O693" s="34" t="s">
        <v>97</v>
      </c>
      <c r="P693" s="34">
        <v>154</v>
      </c>
      <c r="Q693" s="34">
        <v>1</v>
      </c>
      <c r="R693" s="34">
        <v>0</v>
      </c>
      <c r="S693" s="34">
        <v>0</v>
      </c>
      <c r="T693" s="34">
        <v>0</v>
      </c>
      <c r="U693" s="34">
        <v>0</v>
      </c>
      <c r="V693" s="34">
        <v>0</v>
      </c>
      <c r="W693" s="34">
        <v>0</v>
      </c>
    </row>
    <row r="694" spans="1:23" s="45" customFormat="1">
      <c r="A694" s="45">
        <v>9</v>
      </c>
      <c r="B694" s="45">
        <v>10</v>
      </c>
      <c r="C694" s="45" t="s">
        <v>900</v>
      </c>
      <c r="D694" s="45" t="s">
        <v>265</v>
      </c>
      <c r="E694" s="45">
        <v>757.48</v>
      </c>
      <c r="F694" s="45">
        <v>2569.17</v>
      </c>
      <c r="G694" s="45">
        <v>1846.44</v>
      </c>
      <c r="H694" s="45">
        <v>14.7</v>
      </c>
      <c r="I694" s="45">
        <v>12.11</v>
      </c>
      <c r="J694" s="45">
        <v>12.11</v>
      </c>
      <c r="K694" s="45">
        <v>18.77</v>
      </c>
      <c r="L694" s="45">
        <v>715.47</v>
      </c>
      <c r="M694" s="45">
        <v>0.56200000000000006</v>
      </c>
      <c r="N694" s="45">
        <v>18.07</v>
      </c>
      <c r="O694" s="34" t="s">
        <v>97</v>
      </c>
      <c r="P694" s="34">
        <v>154</v>
      </c>
      <c r="Q694" s="34">
        <v>1</v>
      </c>
      <c r="R694" s="34">
        <v>0</v>
      </c>
      <c r="S694" s="34">
        <v>0</v>
      </c>
      <c r="T694" s="34">
        <v>0</v>
      </c>
      <c r="U694" s="34">
        <v>0</v>
      </c>
      <c r="V694" s="34">
        <v>0</v>
      </c>
      <c r="W694" s="34">
        <v>0</v>
      </c>
    </row>
    <row r="695" spans="1:23" s="45" customFormat="1">
      <c r="A695" s="45">
        <v>9</v>
      </c>
      <c r="B695" s="45">
        <v>12</v>
      </c>
      <c r="C695" s="45" t="s">
        <v>900</v>
      </c>
      <c r="D695" s="45" t="s">
        <v>266</v>
      </c>
      <c r="E695" s="45">
        <v>1200.78</v>
      </c>
      <c r="F695" s="45">
        <v>2483.85</v>
      </c>
      <c r="G695" s="45">
        <v>1805.45</v>
      </c>
      <c r="H695" s="45">
        <v>10.33</v>
      </c>
      <c r="I695" s="45">
        <v>15.14</v>
      </c>
      <c r="J695" s="45">
        <v>18.170000000000002</v>
      </c>
      <c r="K695" s="45">
        <v>18.77</v>
      </c>
      <c r="L695" s="45">
        <v>1164.4100000000001</v>
      </c>
      <c r="M695" s="45">
        <v>0.46899999999999997</v>
      </c>
      <c r="N695" s="45">
        <v>18.68</v>
      </c>
      <c r="O695" s="34" t="s">
        <v>97</v>
      </c>
      <c r="P695" s="34">
        <v>154</v>
      </c>
      <c r="Q695" s="34">
        <v>1</v>
      </c>
      <c r="R695" s="34">
        <v>0</v>
      </c>
      <c r="S695" s="34">
        <v>0</v>
      </c>
      <c r="T695" s="34">
        <v>0</v>
      </c>
      <c r="U695" s="34">
        <v>0</v>
      </c>
      <c r="V695" s="34">
        <v>0</v>
      </c>
      <c r="W695" s="34">
        <v>0</v>
      </c>
    </row>
    <row r="696" spans="1:23" s="45" customFormat="1">
      <c r="A696" s="45">
        <v>9</v>
      </c>
      <c r="B696" s="45">
        <v>14</v>
      </c>
      <c r="C696" s="45" t="s">
        <v>900</v>
      </c>
      <c r="D696" s="45" t="s">
        <v>267</v>
      </c>
      <c r="E696" s="45">
        <v>912.42</v>
      </c>
      <c r="F696" s="45">
        <v>2557.46</v>
      </c>
      <c r="G696" s="45">
        <v>1821.07</v>
      </c>
      <c r="H696" s="45">
        <v>11.33</v>
      </c>
      <c r="I696" s="45">
        <v>19.68</v>
      </c>
      <c r="J696" s="45">
        <v>10.6</v>
      </c>
      <c r="K696" s="45">
        <v>16.89</v>
      </c>
      <c r="L696" s="45">
        <v>895.28</v>
      </c>
      <c r="M696" s="45">
        <v>0.50800000000000001</v>
      </c>
      <c r="N696" s="45">
        <v>20.11</v>
      </c>
      <c r="O696" s="34" t="s">
        <v>97</v>
      </c>
      <c r="P696" s="34">
        <v>154</v>
      </c>
      <c r="Q696" s="34">
        <v>1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</row>
    <row r="697" spans="1:23" s="34" customFormat="1" ht="15">
      <c r="A697" s="34">
        <v>9</v>
      </c>
      <c r="B697" s="34">
        <v>16</v>
      </c>
      <c r="C697" s="34" t="s">
        <v>900</v>
      </c>
      <c r="D697" s="34" t="s">
        <v>273</v>
      </c>
      <c r="E697" s="34">
        <v>1545.09</v>
      </c>
      <c r="F697" s="34">
        <v>2557.84</v>
      </c>
      <c r="G697" s="34">
        <v>1872.51</v>
      </c>
      <c r="H697" s="34">
        <v>38.31</v>
      </c>
      <c r="I697" s="34">
        <v>15.14</v>
      </c>
      <c r="J697" s="34">
        <v>15.14</v>
      </c>
      <c r="K697" s="34">
        <v>30.04</v>
      </c>
      <c r="L697" s="34">
        <v>1237.43</v>
      </c>
      <c r="M697" s="34">
        <v>0.52200000000000002</v>
      </c>
      <c r="N697" s="34">
        <v>30.2</v>
      </c>
      <c r="O697" s="34" t="s">
        <v>263</v>
      </c>
      <c r="P697" s="34">
        <v>154</v>
      </c>
      <c r="Q697" s="34">
        <v>1</v>
      </c>
      <c r="R697" s="34">
        <v>24</v>
      </c>
      <c r="S697" s="34">
        <v>398982.16</v>
      </c>
      <c r="T697" s="34">
        <v>2548.81</v>
      </c>
      <c r="U697" s="34">
        <v>1958.29</v>
      </c>
      <c r="V697" s="34">
        <v>21.73</v>
      </c>
      <c r="W697" s="34">
        <v>175923.82</v>
      </c>
    </row>
    <row r="698" spans="1:23" s="45" customFormat="1">
      <c r="A698" s="45">
        <v>9</v>
      </c>
      <c r="B698" s="45">
        <v>18</v>
      </c>
      <c r="C698" s="45" t="s">
        <v>900</v>
      </c>
      <c r="D698" s="45" t="s">
        <v>268</v>
      </c>
      <c r="E698" s="45">
        <v>503.55</v>
      </c>
      <c r="F698" s="45">
        <v>2599.38</v>
      </c>
      <c r="G698" s="45">
        <v>1829.06</v>
      </c>
      <c r="H698" s="45">
        <v>47.81</v>
      </c>
      <c r="I698" s="45">
        <v>10.6</v>
      </c>
      <c r="J698" s="45">
        <v>10.6</v>
      </c>
      <c r="K698" s="45">
        <v>18.77</v>
      </c>
      <c r="L698" s="45">
        <v>614.03</v>
      </c>
      <c r="M698" s="45">
        <v>0.498</v>
      </c>
      <c r="N698" s="45">
        <v>18.07</v>
      </c>
      <c r="O698" s="34" t="s">
        <v>97</v>
      </c>
      <c r="P698" s="34">
        <v>154</v>
      </c>
      <c r="Q698" s="34">
        <v>1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</row>
    <row r="699" spans="1:23" s="45" customFormat="1">
      <c r="A699" s="45">
        <v>9</v>
      </c>
      <c r="B699" s="45">
        <v>20</v>
      </c>
      <c r="C699" s="45" t="s">
        <v>900</v>
      </c>
      <c r="D699" s="45" t="s">
        <v>269</v>
      </c>
      <c r="E699" s="45">
        <v>589.63</v>
      </c>
      <c r="F699" s="45">
        <v>2511.09</v>
      </c>
      <c r="G699" s="45">
        <v>1841.84</v>
      </c>
      <c r="H699" s="45">
        <v>48.88</v>
      </c>
      <c r="I699" s="45">
        <v>10.6</v>
      </c>
      <c r="J699" s="45">
        <v>13.63</v>
      </c>
      <c r="K699" s="45">
        <v>18.77</v>
      </c>
      <c r="L699" s="45">
        <v>706.27</v>
      </c>
      <c r="M699" s="45">
        <v>0.48099999999999998</v>
      </c>
      <c r="N699" s="45">
        <v>19.420000000000002</v>
      </c>
      <c r="O699" s="34" t="s">
        <v>97</v>
      </c>
      <c r="P699" s="34">
        <v>154</v>
      </c>
      <c r="Q699" s="34">
        <v>1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</row>
    <row r="700" spans="1:23" s="34" customFormat="1" ht="15">
      <c r="A700" s="34">
        <v>9</v>
      </c>
      <c r="B700" s="34">
        <v>22</v>
      </c>
      <c r="C700" s="34" t="s">
        <v>900</v>
      </c>
      <c r="D700" s="34" t="s">
        <v>270</v>
      </c>
      <c r="E700" s="34">
        <v>2354.2199999999998</v>
      </c>
      <c r="F700" s="34">
        <v>2539.69</v>
      </c>
      <c r="G700" s="34">
        <v>1882.13</v>
      </c>
      <c r="H700" s="34">
        <v>42.02</v>
      </c>
      <c r="I700" s="34">
        <v>21.2</v>
      </c>
      <c r="J700" s="34">
        <v>15.14</v>
      </c>
      <c r="K700" s="34">
        <v>35.67</v>
      </c>
      <c r="L700" s="34">
        <v>1947.47</v>
      </c>
      <c r="M700" s="34">
        <v>0.439</v>
      </c>
      <c r="N700" s="34">
        <v>35.93</v>
      </c>
      <c r="O700" s="34" t="s">
        <v>263</v>
      </c>
      <c r="P700" s="34">
        <v>154</v>
      </c>
      <c r="Q700" s="34">
        <v>1</v>
      </c>
      <c r="R700" s="34">
        <v>24</v>
      </c>
      <c r="S700" s="34">
        <v>398982.16</v>
      </c>
      <c r="T700" s="34">
        <v>2548.81</v>
      </c>
      <c r="U700" s="34">
        <v>1958.29</v>
      </c>
      <c r="V700" s="34">
        <v>21.73</v>
      </c>
      <c r="W700" s="34">
        <v>175923.82</v>
      </c>
    </row>
    <row r="701" spans="1:23" s="34" customFormat="1" ht="15">
      <c r="A701" s="34">
        <v>9</v>
      </c>
      <c r="B701" s="34">
        <v>24</v>
      </c>
      <c r="C701" s="34" t="s">
        <v>900</v>
      </c>
      <c r="D701" s="34" t="s">
        <v>271</v>
      </c>
      <c r="E701" s="34">
        <v>1583.83</v>
      </c>
      <c r="F701" s="34">
        <v>2543.34</v>
      </c>
      <c r="G701" s="34">
        <v>1860.07</v>
      </c>
      <c r="H701" s="34">
        <v>40.840000000000003</v>
      </c>
      <c r="I701" s="34">
        <v>16.66</v>
      </c>
      <c r="J701" s="34">
        <v>16.66</v>
      </c>
      <c r="K701" s="34">
        <v>26.28</v>
      </c>
      <c r="L701" s="34">
        <v>1410.42</v>
      </c>
      <c r="M701" s="34">
        <v>0.46600000000000003</v>
      </c>
      <c r="N701" s="34">
        <v>25.28</v>
      </c>
      <c r="O701" s="34" t="s">
        <v>263</v>
      </c>
      <c r="P701" s="34">
        <v>154</v>
      </c>
      <c r="Q701" s="34">
        <v>1</v>
      </c>
      <c r="R701" s="34">
        <v>24</v>
      </c>
      <c r="S701" s="34">
        <v>398982.16</v>
      </c>
      <c r="T701" s="34">
        <v>2548.81</v>
      </c>
      <c r="U701" s="34">
        <v>1958.29</v>
      </c>
      <c r="V701" s="34">
        <v>21.73</v>
      </c>
      <c r="W701" s="34">
        <v>175923.82</v>
      </c>
    </row>
    <row r="702" spans="1:23" s="45" customFormat="1">
      <c r="A702" s="45">
        <v>9</v>
      </c>
      <c r="B702" s="45">
        <v>26</v>
      </c>
      <c r="C702" s="45" t="s">
        <v>900</v>
      </c>
      <c r="D702" s="45" t="s">
        <v>272</v>
      </c>
      <c r="E702" s="45">
        <v>658.49</v>
      </c>
      <c r="F702" s="45">
        <v>2556.79</v>
      </c>
      <c r="G702" s="45">
        <v>1745.09</v>
      </c>
      <c r="H702" s="45">
        <v>52.93</v>
      </c>
      <c r="I702" s="45">
        <v>12.11</v>
      </c>
      <c r="J702" s="45">
        <v>9.08</v>
      </c>
      <c r="K702" s="45">
        <v>18.77</v>
      </c>
      <c r="L702" s="45">
        <v>670.88</v>
      </c>
      <c r="M702" s="45">
        <v>0.54600000000000004</v>
      </c>
      <c r="N702" s="45">
        <v>17.16</v>
      </c>
      <c r="O702" s="34" t="s">
        <v>97</v>
      </c>
      <c r="P702" s="34">
        <v>154</v>
      </c>
      <c r="Q702" s="34">
        <v>1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</row>
    <row r="703" spans="1:23" s="34" customFormat="1" ht="15">
      <c r="A703" s="34">
        <v>9</v>
      </c>
      <c r="B703" s="34">
        <v>28</v>
      </c>
      <c r="C703" s="34" t="s">
        <v>900</v>
      </c>
      <c r="D703" s="34" t="s">
        <v>440</v>
      </c>
      <c r="E703" s="34">
        <v>925.33</v>
      </c>
      <c r="F703" s="34">
        <v>2560.29</v>
      </c>
      <c r="G703" s="34">
        <v>1887.84</v>
      </c>
      <c r="H703" s="34">
        <v>49.27</v>
      </c>
      <c r="I703" s="34">
        <v>12.11</v>
      </c>
      <c r="J703" s="34">
        <v>13.63</v>
      </c>
      <c r="K703" s="34">
        <v>20.65</v>
      </c>
      <c r="L703" s="34">
        <v>896.14</v>
      </c>
      <c r="M703" s="34">
        <v>0.51200000000000001</v>
      </c>
      <c r="N703" s="34">
        <v>20.62</v>
      </c>
      <c r="O703" s="34" t="s">
        <v>263</v>
      </c>
      <c r="P703" s="34">
        <v>154</v>
      </c>
      <c r="Q703" s="34">
        <v>1</v>
      </c>
      <c r="R703" s="34">
        <v>24</v>
      </c>
      <c r="S703" s="34">
        <v>398982.16</v>
      </c>
      <c r="T703" s="34">
        <v>2548.81</v>
      </c>
      <c r="U703" s="34">
        <v>1958.29</v>
      </c>
      <c r="V703" s="34">
        <v>21.73</v>
      </c>
      <c r="W703" s="34">
        <v>175923.82</v>
      </c>
    </row>
    <row r="704" spans="1:23" s="45" customFormat="1">
      <c r="A704" s="45">
        <v>9</v>
      </c>
      <c r="B704" s="45">
        <v>30</v>
      </c>
      <c r="C704" s="45" t="s">
        <v>900</v>
      </c>
      <c r="D704" s="45" t="s">
        <v>443</v>
      </c>
      <c r="E704" s="45">
        <v>111.9</v>
      </c>
      <c r="F704" s="45">
        <v>2575.59</v>
      </c>
      <c r="G704" s="45">
        <v>1794.32</v>
      </c>
      <c r="H704" s="45">
        <v>51.98</v>
      </c>
      <c r="I704" s="45">
        <v>7.57</v>
      </c>
      <c r="J704" s="45">
        <v>6.06</v>
      </c>
      <c r="K704" s="45">
        <v>9.39</v>
      </c>
      <c r="L704" s="45">
        <v>170.72</v>
      </c>
      <c r="M704" s="45">
        <v>0.65800000000000003</v>
      </c>
      <c r="N704" s="45">
        <v>8.24</v>
      </c>
      <c r="O704" s="34" t="s">
        <v>97</v>
      </c>
      <c r="P704" s="34">
        <v>154</v>
      </c>
      <c r="Q704" s="34">
        <v>1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</row>
    <row r="705" spans="1:23" s="45" customFormat="1">
      <c r="A705" s="45">
        <v>9</v>
      </c>
      <c r="B705" s="45">
        <v>32</v>
      </c>
      <c r="C705" s="45" t="s">
        <v>900</v>
      </c>
      <c r="D705" s="45" t="s">
        <v>441</v>
      </c>
      <c r="E705" s="45">
        <v>17503.86</v>
      </c>
      <c r="F705" s="45">
        <v>2360.9299999999998</v>
      </c>
      <c r="G705" s="45">
        <v>1634.7</v>
      </c>
      <c r="H705" s="45">
        <v>54.77</v>
      </c>
      <c r="I705" s="45">
        <v>37.85</v>
      </c>
      <c r="J705" s="45">
        <v>52.99</v>
      </c>
      <c r="K705" s="45">
        <v>33.79</v>
      </c>
      <c r="L705" s="45">
        <v>10823.03</v>
      </c>
      <c r="M705" s="45">
        <v>0.30099999999999999</v>
      </c>
      <c r="N705" s="45">
        <v>60.32</v>
      </c>
      <c r="O705" s="34" t="s">
        <v>97</v>
      </c>
      <c r="P705" s="34">
        <v>154</v>
      </c>
      <c r="Q705" s="34">
        <v>1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</row>
    <row r="706" spans="1:23" s="34" customFormat="1" ht="15">
      <c r="A706" s="34">
        <v>9</v>
      </c>
      <c r="B706" s="34">
        <v>34</v>
      </c>
      <c r="C706" s="34" t="s">
        <v>900</v>
      </c>
      <c r="D706" s="34" t="s">
        <v>442</v>
      </c>
      <c r="E706" s="34">
        <v>731.66</v>
      </c>
      <c r="F706" s="34">
        <v>2527.23</v>
      </c>
      <c r="G706" s="34">
        <v>1836.14</v>
      </c>
      <c r="H706" s="34">
        <v>49.59</v>
      </c>
      <c r="I706" s="34">
        <v>15.14</v>
      </c>
      <c r="J706" s="34">
        <v>10.6</v>
      </c>
      <c r="K706" s="34">
        <v>20.65</v>
      </c>
      <c r="L706" s="34">
        <v>792.81</v>
      </c>
      <c r="M706" s="34">
        <v>0.495</v>
      </c>
      <c r="N706" s="34">
        <v>19.37</v>
      </c>
      <c r="O706" s="34" t="s">
        <v>263</v>
      </c>
      <c r="P706" s="34">
        <v>154</v>
      </c>
      <c r="Q706" s="34">
        <v>1</v>
      </c>
      <c r="R706" s="34">
        <v>24</v>
      </c>
      <c r="S706" s="34">
        <v>398982.16</v>
      </c>
      <c r="T706" s="34">
        <v>2548.81</v>
      </c>
      <c r="U706" s="34">
        <v>1958.29</v>
      </c>
      <c r="V706" s="34">
        <v>21.73</v>
      </c>
      <c r="W706" s="34">
        <v>175923.82</v>
      </c>
    </row>
    <row r="707" spans="1:23" s="45" customFormat="1">
      <c r="A707" s="45">
        <v>9</v>
      </c>
      <c r="B707" s="45">
        <v>36</v>
      </c>
      <c r="C707" s="45" t="s">
        <v>900</v>
      </c>
      <c r="D707" s="45" t="s">
        <v>474</v>
      </c>
      <c r="E707" s="45">
        <v>173007.18</v>
      </c>
      <c r="F707" s="45">
        <v>2426.08</v>
      </c>
      <c r="G707" s="45">
        <v>1833.12</v>
      </c>
      <c r="H707" s="45">
        <v>23.82</v>
      </c>
      <c r="I707" s="45">
        <v>157.47999999999999</v>
      </c>
      <c r="J707" s="45">
        <v>134.76</v>
      </c>
      <c r="K707" s="45">
        <v>63.82</v>
      </c>
      <c r="L707" s="45">
        <v>82593.77</v>
      </c>
      <c r="M707" s="45">
        <v>0.182</v>
      </c>
      <c r="N707" s="45">
        <v>163.13</v>
      </c>
      <c r="O707" s="34" t="s">
        <v>97</v>
      </c>
      <c r="P707" s="34">
        <v>154</v>
      </c>
      <c r="Q707" s="34">
        <v>1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</row>
    <row r="708" spans="1:23" s="34" customFormat="1" ht="15">
      <c r="A708" s="34">
        <v>9</v>
      </c>
      <c r="B708" s="34">
        <v>38</v>
      </c>
      <c r="C708" s="34" t="s">
        <v>900</v>
      </c>
      <c r="D708" s="34" t="s">
        <v>475</v>
      </c>
      <c r="E708" s="34">
        <v>5728.46</v>
      </c>
      <c r="F708" s="34">
        <v>2510.7800000000002</v>
      </c>
      <c r="G708" s="34">
        <v>1858.68</v>
      </c>
      <c r="H708" s="34">
        <v>43.07</v>
      </c>
      <c r="I708" s="34">
        <v>48.45</v>
      </c>
      <c r="J708" s="34">
        <v>37.85</v>
      </c>
      <c r="K708" s="34">
        <v>35.67</v>
      </c>
      <c r="L708" s="34">
        <v>5385.66</v>
      </c>
      <c r="M708" s="34">
        <v>0.28699999999999998</v>
      </c>
      <c r="N708" s="34">
        <v>56.36</v>
      </c>
      <c r="O708" s="34" t="s">
        <v>249</v>
      </c>
      <c r="P708" s="34">
        <v>154</v>
      </c>
      <c r="Q708" s="34">
        <v>1</v>
      </c>
      <c r="R708" s="34">
        <v>24</v>
      </c>
      <c r="S708" s="34">
        <v>398982.16</v>
      </c>
      <c r="T708" s="34">
        <v>2548.81</v>
      </c>
      <c r="U708" s="34">
        <v>1958.29</v>
      </c>
      <c r="V708" s="34">
        <v>21.73</v>
      </c>
      <c r="W708" s="34">
        <v>175923.82</v>
      </c>
    </row>
    <row r="709" spans="1:23" s="45" customFormat="1">
      <c r="A709" s="45">
        <v>9</v>
      </c>
      <c r="B709" s="45">
        <v>40</v>
      </c>
      <c r="C709" s="45" t="s">
        <v>900</v>
      </c>
      <c r="D709" s="45" t="s">
        <v>476</v>
      </c>
      <c r="E709" s="45">
        <v>13333.41</v>
      </c>
      <c r="F709" s="45">
        <v>2432.37</v>
      </c>
      <c r="G709" s="45">
        <v>1570.3</v>
      </c>
      <c r="H709" s="45">
        <v>56.49</v>
      </c>
      <c r="I709" s="45">
        <v>28.77</v>
      </c>
      <c r="J709" s="45">
        <v>52.99</v>
      </c>
      <c r="K709" s="45">
        <v>31.91</v>
      </c>
      <c r="L709" s="45">
        <v>8130.2</v>
      </c>
      <c r="M709" s="45">
        <v>0.33400000000000002</v>
      </c>
      <c r="N709" s="45">
        <v>53.22</v>
      </c>
      <c r="O709" s="34" t="s">
        <v>97</v>
      </c>
      <c r="P709" s="34">
        <v>154</v>
      </c>
      <c r="Q709" s="34">
        <v>1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</row>
    <row r="710" spans="1:23" s="45" customFormat="1">
      <c r="A710" s="45">
        <v>9</v>
      </c>
      <c r="B710" s="45">
        <v>42</v>
      </c>
      <c r="C710" s="45" t="s">
        <v>900</v>
      </c>
      <c r="D710" s="45" t="s">
        <v>477</v>
      </c>
      <c r="E710" s="45">
        <v>447.6</v>
      </c>
      <c r="F710" s="45">
        <v>2407.84</v>
      </c>
      <c r="G710" s="45">
        <v>1574.13</v>
      </c>
      <c r="H710" s="45">
        <v>59.33</v>
      </c>
      <c r="I710" s="45">
        <v>10.6</v>
      </c>
      <c r="J710" s="45">
        <v>10.6</v>
      </c>
      <c r="K710" s="45">
        <v>16.89</v>
      </c>
      <c r="L710" s="45">
        <v>562.57000000000005</v>
      </c>
      <c r="M710" s="45">
        <v>0.503</v>
      </c>
      <c r="N710" s="45">
        <v>16.82</v>
      </c>
      <c r="O710" s="34" t="s">
        <v>97</v>
      </c>
      <c r="P710" s="34">
        <v>154</v>
      </c>
      <c r="Q710" s="34">
        <v>1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</row>
    <row r="711" spans="1:23" s="45" customFormat="1">
      <c r="A711" s="45">
        <v>9</v>
      </c>
      <c r="B711" s="45">
        <v>44</v>
      </c>
      <c r="C711" s="45" t="s">
        <v>900</v>
      </c>
      <c r="D711" s="45" t="s">
        <v>480</v>
      </c>
      <c r="E711" s="45">
        <v>53303.5</v>
      </c>
      <c r="F711" s="45">
        <v>2431.09</v>
      </c>
      <c r="G711" s="45">
        <v>1725.12</v>
      </c>
      <c r="H711" s="45">
        <v>41.42</v>
      </c>
      <c r="I711" s="45">
        <v>49.97</v>
      </c>
      <c r="J711" s="45">
        <v>60.57</v>
      </c>
      <c r="K711" s="45">
        <v>58.19</v>
      </c>
      <c r="L711" s="45">
        <v>19776.32</v>
      </c>
      <c r="M711" s="45">
        <v>0.34599999999999997</v>
      </c>
      <c r="N711" s="45">
        <v>68.95</v>
      </c>
      <c r="O711" s="34" t="s">
        <v>97</v>
      </c>
      <c r="P711" s="34">
        <v>154</v>
      </c>
      <c r="Q711" s="34">
        <v>1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</row>
    <row r="712" spans="1:23" s="45" customFormat="1">
      <c r="A712" s="45">
        <v>9</v>
      </c>
      <c r="B712" s="45">
        <v>46</v>
      </c>
      <c r="C712" s="45" t="s">
        <v>900</v>
      </c>
      <c r="D712" s="45" t="s">
        <v>481</v>
      </c>
      <c r="E712" s="45">
        <v>73.17</v>
      </c>
      <c r="F712" s="45">
        <v>2508.85</v>
      </c>
      <c r="G712" s="45">
        <v>1707.51</v>
      </c>
      <c r="H712" s="45">
        <v>62.72</v>
      </c>
      <c r="I712" s="45">
        <v>4.54</v>
      </c>
      <c r="J712" s="45">
        <v>6.06</v>
      </c>
      <c r="K712" s="45">
        <v>7.51</v>
      </c>
      <c r="L712" s="45">
        <v>115.68</v>
      </c>
      <c r="M712" s="45">
        <v>0.73099999999999998</v>
      </c>
      <c r="N712" s="45">
        <v>5.46</v>
      </c>
      <c r="O712" s="34" t="s">
        <v>97</v>
      </c>
      <c r="P712" s="34">
        <v>154</v>
      </c>
      <c r="Q712" s="34">
        <v>1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</row>
    <row r="713" spans="1:23" s="45" customFormat="1">
      <c r="A713" s="45">
        <v>9</v>
      </c>
      <c r="B713" s="45">
        <v>48</v>
      </c>
      <c r="C713" s="45" t="s">
        <v>900</v>
      </c>
      <c r="D713" s="45" t="s">
        <v>482</v>
      </c>
      <c r="E713" s="45">
        <v>44007.13</v>
      </c>
      <c r="F713" s="45">
        <v>2589.36</v>
      </c>
      <c r="G713" s="45">
        <v>1759.68</v>
      </c>
      <c r="H713" s="45">
        <v>46.18</v>
      </c>
      <c r="I713" s="45">
        <v>98.42</v>
      </c>
      <c r="J713" s="45">
        <v>130.22</v>
      </c>
      <c r="K713" s="45">
        <v>48.81</v>
      </c>
      <c r="L713" s="45">
        <v>27735.51</v>
      </c>
      <c r="M713" s="45">
        <v>0.217</v>
      </c>
      <c r="N713" s="45">
        <v>133.04</v>
      </c>
      <c r="O713" s="34" t="s">
        <v>97</v>
      </c>
      <c r="P713" s="34">
        <v>154</v>
      </c>
      <c r="Q713" s="34">
        <v>1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</row>
    <row r="714" spans="1:23" s="45" customFormat="1">
      <c r="A714" s="45">
        <v>9</v>
      </c>
      <c r="B714" s="45">
        <v>50</v>
      </c>
      <c r="C714" s="45" t="s">
        <v>900</v>
      </c>
      <c r="D714" s="45" t="s">
        <v>483</v>
      </c>
      <c r="E714" s="45">
        <v>2448.91</v>
      </c>
      <c r="F714" s="45">
        <v>2520.6</v>
      </c>
      <c r="G714" s="45">
        <v>1808.65</v>
      </c>
      <c r="H714" s="45">
        <v>59.98</v>
      </c>
      <c r="I714" s="45">
        <v>16.66</v>
      </c>
      <c r="J714" s="45">
        <v>36.340000000000003</v>
      </c>
      <c r="K714" s="45">
        <v>26.28</v>
      </c>
      <c r="L714" s="45">
        <v>2423.39</v>
      </c>
      <c r="M714" s="45">
        <v>0.36299999999999999</v>
      </c>
      <c r="N714" s="45">
        <v>35.840000000000003</v>
      </c>
      <c r="O714" s="34" t="s">
        <v>97</v>
      </c>
      <c r="P714" s="34">
        <v>154</v>
      </c>
      <c r="Q714" s="34">
        <v>1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</row>
    <row r="715" spans="1:23" s="45" customFormat="1">
      <c r="A715" s="45">
        <v>9</v>
      </c>
      <c r="B715" s="45">
        <v>52</v>
      </c>
      <c r="C715" s="45" t="s">
        <v>900</v>
      </c>
      <c r="D715" s="45" t="s">
        <v>484</v>
      </c>
      <c r="E715" s="45">
        <v>100852.71</v>
      </c>
      <c r="F715" s="45">
        <v>2398.52</v>
      </c>
      <c r="G715" s="45">
        <v>1524.4</v>
      </c>
      <c r="H715" s="45">
        <v>48.82</v>
      </c>
      <c r="I715" s="45">
        <v>92.37</v>
      </c>
      <c r="J715" s="45">
        <v>84.79</v>
      </c>
      <c r="K715" s="45">
        <v>54.44</v>
      </c>
      <c r="L715" s="45">
        <v>41705.35</v>
      </c>
      <c r="M715" s="45">
        <v>0.251</v>
      </c>
      <c r="N715" s="45">
        <v>93.05</v>
      </c>
      <c r="O715" s="34" t="s">
        <v>97</v>
      </c>
      <c r="P715" s="34">
        <v>154</v>
      </c>
      <c r="Q715" s="34">
        <v>1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</row>
    <row r="716" spans="1:23" s="46" customFormat="1" ht="17" thickBot="1">
      <c r="A716" s="46">
        <v>9</v>
      </c>
      <c r="B716" s="46">
        <v>54</v>
      </c>
      <c r="C716" s="46" t="s">
        <v>900</v>
      </c>
      <c r="D716" s="46" t="s">
        <v>485</v>
      </c>
      <c r="E716" s="46">
        <v>39909.839999999997</v>
      </c>
      <c r="F716" s="46">
        <v>2411.88</v>
      </c>
      <c r="G716" s="46">
        <v>1624.49</v>
      </c>
      <c r="H716" s="46">
        <v>54.88</v>
      </c>
      <c r="I716" s="46">
        <v>45.43</v>
      </c>
      <c r="J716" s="46">
        <v>72.680000000000007</v>
      </c>
      <c r="K716" s="46">
        <v>39.42</v>
      </c>
      <c r="L716" s="46">
        <v>20176.91</v>
      </c>
      <c r="M716" s="46">
        <v>0.28000000000000003</v>
      </c>
      <c r="N716" s="46">
        <v>72.53</v>
      </c>
      <c r="O716" s="31" t="s">
        <v>97</v>
      </c>
      <c r="P716" s="31">
        <v>154</v>
      </c>
      <c r="Q716" s="31">
        <v>1</v>
      </c>
      <c r="R716" s="31">
        <v>0</v>
      </c>
      <c r="S716" s="31">
        <v>0</v>
      </c>
      <c r="T716" s="31">
        <v>0</v>
      </c>
      <c r="U716" s="31">
        <v>0</v>
      </c>
      <c r="V716" s="31">
        <v>0</v>
      </c>
      <c r="W716" s="31">
        <v>0</v>
      </c>
    </row>
    <row r="717" spans="1:23" s="45" customFormat="1">
      <c r="A717" s="47">
        <v>10</v>
      </c>
      <c r="B717" s="45">
        <v>2</v>
      </c>
      <c r="C717" s="45" t="s">
        <v>901</v>
      </c>
      <c r="D717" s="45" t="s">
        <v>245</v>
      </c>
      <c r="E717" s="45">
        <v>107.56</v>
      </c>
      <c r="F717" s="45">
        <v>1798.81</v>
      </c>
      <c r="G717" s="45">
        <v>2672.59</v>
      </c>
      <c r="H717" s="45">
        <v>68.62</v>
      </c>
      <c r="I717" s="45">
        <v>9.08</v>
      </c>
      <c r="J717" s="45">
        <v>6.81</v>
      </c>
      <c r="K717" s="45">
        <v>15.81</v>
      </c>
      <c r="L717" s="45">
        <v>330.89</v>
      </c>
      <c r="M717" s="45">
        <v>0.33100000000000002</v>
      </c>
      <c r="N717" s="45">
        <v>10.63</v>
      </c>
      <c r="O717" s="45" t="s">
        <v>203</v>
      </c>
      <c r="P717" s="45">
        <v>23</v>
      </c>
      <c r="Q717" s="45">
        <v>8</v>
      </c>
      <c r="R717" s="45">
        <v>0</v>
      </c>
      <c r="S717" s="57">
        <v>0</v>
      </c>
      <c r="T717" s="45">
        <v>0</v>
      </c>
      <c r="U717" s="45">
        <v>0</v>
      </c>
      <c r="V717" s="45">
        <v>0</v>
      </c>
      <c r="W717" s="45">
        <v>0</v>
      </c>
    </row>
    <row r="718" spans="1:23" s="45" customFormat="1">
      <c r="A718" s="45">
        <v>10</v>
      </c>
      <c r="B718" s="45">
        <v>4</v>
      </c>
      <c r="C718" s="45" t="s">
        <v>901</v>
      </c>
      <c r="D718" s="45" t="s">
        <v>246</v>
      </c>
      <c r="E718" s="45">
        <v>123.41</v>
      </c>
      <c r="F718" s="45">
        <v>1886.42</v>
      </c>
      <c r="G718" s="45">
        <v>2485.7600000000002</v>
      </c>
      <c r="H718" s="45">
        <v>74.02</v>
      </c>
      <c r="I718" s="45">
        <v>7.57</v>
      </c>
      <c r="J718" s="45">
        <v>8.33</v>
      </c>
      <c r="K718" s="45">
        <v>15.81</v>
      </c>
      <c r="L718" s="45">
        <v>376.33</v>
      </c>
      <c r="M718" s="45">
        <v>0.31900000000000001</v>
      </c>
      <c r="N718" s="45">
        <v>12.06</v>
      </c>
      <c r="O718" s="45" t="s">
        <v>203</v>
      </c>
      <c r="P718" s="45">
        <v>23</v>
      </c>
      <c r="Q718" s="45">
        <v>8</v>
      </c>
      <c r="R718" s="45">
        <v>0</v>
      </c>
      <c r="S718" s="57">
        <v>0</v>
      </c>
      <c r="T718" s="45">
        <v>0</v>
      </c>
      <c r="U718" s="45">
        <v>0</v>
      </c>
      <c r="V718" s="45">
        <v>0</v>
      </c>
      <c r="W718" s="45">
        <v>0</v>
      </c>
    </row>
    <row r="719" spans="1:23" s="45" customFormat="1">
      <c r="A719" s="45">
        <v>10</v>
      </c>
      <c r="B719" s="45">
        <v>6</v>
      </c>
      <c r="C719" s="45" t="s">
        <v>901</v>
      </c>
      <c r="D719" s="45" t="s">
        <v>247</v>
      </c>
      <c r="E719" s="45">
        <v>4328.3100000000004</v>
      </c>
      <c r="F719" s="45">
        <v>2113.7800000000002</v>
      </c>
      <c r="G719" s="45">
        <v>2559.59</v>
      </c>
      <c r="H719" s="45">
        <v>71.44</v>
      </c>
      <c r="I719" s="45">
        <v>26.49</v>
      </c>
      <c r="J719" s="45">
        <v>25.74</v>
      </c>
      <c r="K719" s="45">
        <v>33.590000000000003</v>
      </c>
      <c r="L719" s="45">
        <v>6675.06</v>
      </c>
      <c r="M719" s="45">
        <v>0.192</v>
      </c>
      <c r="N719" s="45">
        <v>29.03</v>
      </c>
      <c r="O719" s="45" t="s">
        <v>203</v>
      </c>
      <c r="P719" s="45">
        <v>23</v>
      </c>
      <c r="Q719" s="45">
        <v>8</v>
      </c>
      <c r="R719" s="45">
        <v>0</v>
      </c>
      <c r="S719" s="57">
        <v>0</v>
      </c>
      <c r="T719" s="45">
        <v>0</v>
      </c>
      <c r="U719" s="45">
        <v>0</v>
      </c>
      <c r="V719" s="45">
        <v>0</v>
      </c>
      <c r="W719" s="45">
        <v>0</v>
      </c>
    </row>
    <row r="720" spans="1:23" s="45" customFormat="1">
      <c r="A720" s="45">
        <v>10</v>
      </c>
      <c r="B720" s="45">
        <v>8</v>
      </c>
      <c r="C720" s="45" t="s">
        <v>901</v>
      </c>
      <c r="D720" s="45" t="s">
        <v>248</v>
      </c>
      <c r="E720" s="45">
        <v>79.25</v>
      </c>
      <c r="F720" s="45">
        <v>1989.83</v>
      </c>
      <c r="G720" s="45">
        <v>2551.38</v>
      </c>
      <c r="H720" s="45">
        <v>80.540000000000006</v>
      </c>
      <c r="I720" s="45">
        <v>7.57</v>
      </c>
      <c r="J720" s="45">
        <v>5.3</v>
      </c>
      <c r="K720" s="45">
        <v>19.760000000000002</v>
      </c>
      <c r="L720" s="45">
        <v>248.85</v>
      </c>
      <c r="M720" s="45">
        <v>0.35899999999999999</v>
      </c>
      <c r="N720" s="45">
        <v>17.940000000000001</v>
      </c>
      <c r="O720" s="45" t="s">
        <v>203</v>
      </c>
      <c r="P720" s="45">
        <v>23</v>
      </c>
      <c r="Q720" s="45">
        <v>8</v>
      </c>
      <c r="R720" s="45">
        <v>0</v>
      </c>
      <c r="S720" s="57">
        <v>0</v>
      </c>
      <c r="T720" s="45">
        <v>0</v>
      </c>
      <c r="U720" s="45">
        <v>0</v>
      </c>
      <c r="V720" s="45">
        <v>0</v>
      </c>
      <c r="W720" s="45">
        <v>0</v>
      </c>
    </row>
    <row r="721" spans="1:23" s="45" customFormat="1">
      <c r="A721" s="45">
        <v>10</v>
      </c>
      <c r="B721" s="45">
        <v>10</v>
      </c>
      <c r="C721" s="45" t="s">
        <v>901</v>
      </c>
      <c r="D721" s="45" t="s">
        <v>250</v>
      </c>
      <c r="E721" s="45">
        <v>82.65</v>
      </c>
      <c r="F721" s="45">
        <v>1822.96</v>
      </c>
      <c r="G721" s="45">
        <v>2630.01</v>
      </c>
      <c r="H721" s="45">
        <v>90.54</v>
      </c>
      <c r="I721" s="45">
        <v>6.06</v>
      </c>
      <c r="J721" s="45">
        <v>6.81</v>
      </c>
      <c r="K721" s="45">
        <v>15.81</v>
      </c>
      <c r="L721" s="45">
        <v>224.81</v>
      </c>
      <c r="M721" s="45">
        <v>0.40799999999999997</v>
      </c>
      <c r="N721" s="45">
        <v>8.61</v>
      </c>
      <c r="O721" s="45" t="s">
        <v>203</v>
      </c>
      <c r="P721" s="45">
        <v>23</v>
      </c>
      <c r="Q721" s="45">
        <v>8</v>
      </c>
      <c r="R721" s="45">
        <v>0</v>
      </c>
      <c r="S721" s="57">
        <v>0</v>
      </c>
      <c r="T721" s="45">
        <v>0</v>
      </c>
      <c r="U721" s="45">
        <v>0</v>
      </c>
      <c r="V721" s="45">
        <v>0</v>
      </c>
      <c r="W721" s="45">
        <v>0</v>
      </c>
    </row>
    <row r="722" spans="1:23" s="34" customFormat="1">
      <c r="A722" s="34">
        <v>10</v>
      </c>
      <c r="B722" s="34">
        <v>12</v>
      </c>
      <c r="C722" s="34" t="s">
        <v>901</v>
      </c>
      <c r="D722" s="34" t="s">
        <v>252</v>
      </c>
      <c r="E722" s="34">
        <v>2024.33</v>
      </c>
      <c r="F722" s="34">
        <v>1823.71</v>
      </c>
      <c r="G722" s="34">
        <v>2649.03</v>
      </c>
      <c r="H722" s="34">
        <v>81.39</v>
      </c>
      <c r="I722" s="34">
        <v>13.63</v>
      </c>
      <c r="J722" s="34">
        <v>31.03</v>
      </c>
      <c r="K722" s="34">
        <v>27.66</v>
      </c>
      <c r="L722" s="34">
        <v>3738.68</v>
      </c>
      <c r="M722" s="34">
        <v>0.20699999999999999</v>
      </c>
      <c r="N722" s="34">
        <v>30.54</v>
      </c>
      <c r="O722" s="34" t="s">
        <v>263</v>
      </c>
      <c r="P722" s="45">
        <v>23</v>
      </c>
      <c r="Q722" s="45">
        <v>8</v>
      </c>
      <c r="R722" s="34">
        <v>25</v>
      </c>
      <c r="S722" s="58">
        <v>175326.09</v>
      </c>
      <c r="T722" s="34">
        <v>1783.81</v>
      </c>
      <c r="U722" s="34">
        <v>2641.59</v>
      </c>
      <c r="V722" s="34">
        <v>92.14</v>
      </c>
      <c r="W722" s="34">
        <v>1249936.3500000001</v>
      </c>
    </row>
    <row r="723" spans="1:23" s="34" customFormat="1">
      <c r="A723" s="34">
        <v>10</v>
      </c>
      <c r="B723" s="34">
        <v>14</v>
      </c>
      <c r="C723" s="34" t="s">
        <v>901</v>
      </c>
      <c r="D723" s="34" t="s">
        <v>253</v>
      </c>
      <c r="E723" s="34">
        <v>4727.97</v>
      </c>
      <c r="F723" s="34">
        <v>1802.31</v>
      </c>
      <c r="G723" s="34">
        <v>2665.48</v>
      </c>
      <c r="H723" s="34">
        <v>73.12</v>
      </c>
      <c r="I723" s="34">
        <v>34.06</v>
      </c>
      <c r="J723" s="34">
        <v>27.25</v>
      </c>
      <c r="K723" s="34">
        <v>39.520000000000003</v>
      </c>
      <c r="L723" s="34">
        <v>8408.32</v>
      </c>
      <c r="M723" s="34">
        <v>0.16200000000000001</v>
      </c>
      <c r="N723" s="34">
        <v>35.76</v>
      </c>
      <c r="O723" s="34" t="s">
        <v>263</v>
      </c>
      <c r="P723" s="45">
        <v>23</v>
      </c>
      <c r="Q723" s="45">
        <v>8</v>
      </c>
      <c r="R723" s="34">
        <v>25</v>
      </c>
      <c r="S723" s="58">
        <v>175326.09</v>
      </c>
      <c r="T723" s="34">
        <v>1783.81</v>
      </c>
      <c r="U723" s="34">
        <v>2641.59</v>
      </c>
      <c r="V723" s="34">
        <v>92.14</v>
      </c>
      <c r="W723" s="34">
        <v>1249936.3500000001</v>
      </c>
    </row>
    <row r="724" spans="1:23" s="45" customFormat="1">
      <c r="A724" s="45">
        <v>10</v>
      </c>
      <c r="B724" s="45">
        <v>16</v>
      </c>
      <c r="C724" s="45" t="s">
        <v>901</v>
      </c>
      <c r="D724" s="45" t="s">
        <v>254</v>
      </c>
      <c r="E724" s="45">
        <v>8088.26</v>
      </c>
      <c r="F724" s="45">
        <v>2045.62</v>
      </c>
      <c r="G724" s="45">
        <v>2539.09</v>
      </c>
      <c r="H724" s="45">
        <v>79.150000000000006</v>
      </c>
      <c r="I724" s="45">
        <v>40.119999999999997</v>
      </c>
      <c r="J724" s="45">
        <v>21.95</v>
      </c>
      <c r="K724" s="45">
        <v>41.5</v>
      </c>
      <c r="L724" s="45">
        <v>11046.93</v>
      </c>
      <c r="M724" s="45">
        <v>0.17599999999999999</v>
      </c>
      <c r="N724" s="45">
        <v>40.76</v>
      </c>
      <c r="O724" s="45" t="s">
        <v>203</v>
      </c>
      <c r="P724" s="45">
        <v>23</v>
      </c>
      <c r="Q724" s="45">
        <v>8</v>
      </c>
      <c r="R724" s="45">
        <v>0</v>
      </c>
      <c r="S724" s="57">
        <v>0</v>
      </c>
      <c r="T724" s="45">
        <v>0</v>
      </c>
      <c r="U724" s="45">
        <v>0</v>
      </c>
      <c r="V724" s="45">
        <v>0</v>
      </c>
      <c r="W724" s="45">
        <v>0</v>
      </c>
    </row>
    <row r="725" spans="1:23" s="34" customFormat="1">
      <c r="A725" s="34">
        <v>10</v>
      </c>
      <c r="B725" s="34">
        <v>18</v>
      </c>
      <c r="C725" s="34" t="s">
        <v>901</v>
      </c>
      <c r="D725" s="34" t="s">
        <v>255</v>
      </c>
      <c r="E725" s="34">
        <v>6477.18</v>
      </c>
      <c r="F725" s="34">
        <v>1798.47</v>
      </c>
      <c r="G725" s="34">
        <v>2641.65</v>
      </c>
      <c r="H725" s="34">
        <v>81</v>
      </c>
      <c r="I725" s="34">
        <v>29.52</v>
      </c>
      <c r="J725" s="34">
        <v>31.79</v>
      </c>
      <c r="K725" s="34">
        <v>47.42</v>
      </c>
      <c r="L725" s="34">
        <v>9368.9699999999993</v>
      </c>
      <c r="M725" s="34">
        <v>0.17899999999999999</v>
      </c>
      <c r="N725" s="34">
        <v>36.520000000000003</v>
      </c>
      <c r="O725" s="34" t="s">
        <v>263</v>
      </c>
      <c r="P725" s="45">
        <v>23</v>
      </c>
      <c r="Q725" s="45">
        <v>8</v>
      </c>
      <c r="R725" s="34">
        <v>25</v>
      </c>
      <c r="S725" s="58">
        <v>175326.09</v>
      </c>
      <c r="T725" s="34">
        <v>1783.81</v>
      </c>
      <c r="U725" s="34">
        <v>2641.59</v>
      </c>
      <c r="V725" s="34">
        <v>92.14</v>
      </c>
      <c r="W725" s="34">
        <v>1249936.3500000001</v>
      </c>
    </row>
    <row r="726" spans="1:23" s="45" customFormat="1">
      <c r="A726" s="45">
        <v>10</v>
      </c>
      <c r="B726" s="45">
        <v>20</v>
      </c>
      <c r="C726" s="45" t="s">
        <v>901</v>
      </c>
      <c r="D726" s="45" t="s">
        <v>257</v>
      </c>
      <c r="E726" s="45">
        <v>864.98</v>
      </c>
      <c r="F726" s="45">
        <v>2043.54</v>
      </c>
      <c r="G726" s="45">
        <v>2507.89</v>
      </c>
      <c r="H726" s="45">
        <v>102.26</v>
      </c>
      <c r="I726" s="45">
        <v>11.35</v>
      </c>
      <c r="J726" s="45">
        <v>19.68</v>
      </c>
      <c r="K726" s="45">
        <v>29.64</v>
      </c>
      <c r="L726" s="45">
        <v>1863.23</v>
      </c>
      <c r="M726" s="45">
        <v>0.23599999999999999</v>
      </c>
      <c r="N726" s="45">
        <v>20.76</v>
      </c>
      <c r="O726" s="34" t="s">
        <v>203</v>
      </c>
      <c r="P726" s="45">
        <v>23</v>
      </c>
      <c r="Q726" s="45">
        <v>8</v>
      </c>
      <c r="R726" s="45">
        <v>0</v>
      </c>
      <c r="S726" s="57">
        <v>0</v>
      </c>
      <c r="T726" s="45">
        <v>0</v>
      </c>
      <c r="U726" s="45">
        <v>0</v>
      </c>
      <c r="V726" s="45">
        <v>0</v>
      </c>
      <c r="W726" s="45">
        <v>0</v>
      </c>
    </row>
    <row r="727" spans="1:23" s="45" customFormat="1">
      <c r="A727" s="45">
        <v>10</v>
      </c>
      <c r="B727" s="45">
        <v>22</v>
      </c>
      <c r="C727" s="45" t="s">
        <v>901</v>
      </c>
      <c r="D727" s="45" t="s">
        <v>258</v>
      </c>
      <c r="E727" s="45">
        <v>2166.98</v>
      </c>
      <c r="F727" s="45">
        <v>1941.32</v>
      </c>
      <c r="G727" s="45">
        <v>2352.66</v>
      </c>
      <c r="H727" s="45">
        <v>102.44</v>
      </c>
      <c r="I727" s="45">
        <v>27.25</v>
      </c>
      <c r="J727" s="45">
        <v>18.170000000000002</v>
      </c>
      <c r="K727" s="45">
        <v>33.590000000000003</v>
      </c>
      <c r="L727" s="45">
        <v>5420.65</v>
      </c>
      <c r="M727" s="45">
        <v>0.14899999999999999</v>
      </c>
      <c r="N727" s="45">
        <v>31.94</v>
      </c>
      <c r="O727" s="34" t="s">
        <v>203</v>
      </c>
      <c r="P727" s="45">
        <v>23</v>
      </c>
      <c r="Q727" s="45">
        <v>8</v>
      </c>
      <c r="R727" s="45">
        <v>0</v>
      </c>
      <c r="S727" s="57">
        <v>0</v>
      </c>
      <c r="T727" s="45">
        <v>0</v>
      </c>
      <c r="U727" s="45">
        <v>0</v>
      </c>
      <c r="V727" s="45">
        <v>0</v>
      </c>
      <c r="W727" s="45">
        <v>0</v>
      </c>
    </row>
    <row r="728" spans="1:23" s="45" customFormat="1">
      <c r="A728" s="45">
        <v>10</v>
      </c>
      <c r="B728" s="45">
        <v>24</v>
      </c>
      <c r="C728" s="45" t="s">
        <v>901</v>
      </c>
      <c r="D728" s="45" t="s">
        <v>308</v>
      </c>
      <c r="E728" s="45">
        <v>864.98</v>
      </c>
      <c r="F728" s="45">
        <v>2042.54</v>
      </c>
      <c r="G728" s="45">
        <v>2492.96</v>
      </c>
      <c r="H728" s="45">
        <v>109.32</v>
      </c>
      <c r="I728" s="45">
        <v>15.9</v>
      </c>
      <c r="J728" s="45">
        <v>15.14</v>
      </c>
      <c r="K728" s="45">
        <v>27.66</v>
      </c>
      <c r="L728" s="45">
        <v>1926.15</v>
      </c>
      <c r="M728" s="45">
        <v>0.22800000000000001</v>
      </c>
      <c r="N728" s="45">
        <v>21.21</v>
      </c>
      <c r="O728" s="34" t="s">
        <v>203</v>
      </c>
      <c r="P728" s="45">
        <v>23</v>
      </c>
      <c r="Q728" s="45">
        <v>8</v>
      </c>
      <c r="R728" s="45">
        <v>0</v>
      </c>
      <c r="S728" s="57">
        <v>0</v>
      </c>
      <c r="T728" s="45">
        <v>0</v>
      </c>
      <c r="U728" s="45">
        <v>0</v>
      </c>
      <c r="V728" s="45">
        <v>0</v>
      </c>
      <c r="W728" s="45">
        <v>0</v>
      </c>
    </row>
    <row r="729" spans="1:23" s="45" customFormat="1">
      <c r="A729" s="45">
        <v>10</v>
      </c>
      <c r="B729" s="45">
        <v>26</v>
      </c>
      <c r="C729" s="45" t="s">
        <v>901</v>
      </c>
      <c r="D729" s="45" t="s">
        <v>309</v>
      </c>
      <c r="E729" s="45">
        <v>1109.53</v>
      </c>
      <c r="F729" s="45">
        <v>1779.88</v>
      </c>
      <c r="G729" s="45">
        <v>2671.2</v>
      </c>
      <c r="H729" s="45">
        <v>102.92</v>
      </c>
      <c r="I729" s="45">
        <v>15.14</v>
      </c>
      <c r="J729" s="45">
        <v>15.14</v>
      </c>
      <c r="K729" s="45">
        <v>27.66</v>
      </c>
      <c r="L729" s="45">
        <v>2294.9699999999998</v>
      </c>
      <c r="M729" s="45">
        <v>0.22600000000000001</v>
      </c>
      <c r="N729" s="45">
        <v>19.89</v>
      </c>
      <c r="O729" s="34" t="s">
        <v>203</v>
      </c>
      <c r="P729" s="45">
        <v>23</v>
      </c>
      <c r="Q729" s="45">
        <v>8</v>
      </c>
      <c r="R729" s="45">
        <v>0</v>
      </c>
      <c r="S729" s="57">
        <v>0</v>
      </c>
      <c r="T729" s="45">
        <v>0</v>
      </c>
      <c r="U729" s="45">
        <v>0</v>
      </c>
      <c r="V729" s="45">
        <v>0</v>
      </c>
      <c r="W729" s="45">
        <v>0</v>
      </c>
    </row>
    <row r="730" spans="1:23" s="45" customFormat="1">
      <c r="A730" s="45">
        <v>10</v>
      </c>
      <c r="B730" s="45">
        <v>28</v>
      </c>
      <c r="C730" s="45" t="s">
        <v>901</v>
      </c>
      <c r="D730" s="45" t="s">
        <v>310</v>
      </c>
      <c r="E730" s="45">
        <v>1125.3800000000001</v>
      </c>
      <c r="F730" s="45">
        <v>1797.83</v>
      </c>
      <c r="G730" s="45">
        <v>2659.18</v>
      </c>
      <c r="H730" s="45">
        <v>108.66</v>
      </c>
      <c r="I730" s="45">
        <v>13.63</v>
      </c>
      <c r="J730" s="45">
        <v>15.14</v>
      </c>
      <c r="K730" s="45">
        <v>31.62</v>
      </c>
      <c r="L730" s="45">
        <v>2445.59</v>
      </c>
      <c r="M730" s="45">
        <v>0.214</v>
      </c>
      <c r="N730" s="45">
        <v>16.98</v>
      </c>
      <c r="O730" s="34" t="s">
        <v>203</v>
      </c>
      <c r="P730" s="45">
        <v>23</v>
      </c>
      <c r="Q730" s="45">
        <v>8</v>
      </c>
      <c r="R730" s="45">
        <v>0</v>
      </c>
      <c r="S730" s="57">
        <v>0</v>
      </c>
      <c r="T730" s="45">
        <v>0</v>
      </c>
      <c r="U730" s="45">
        <v>0</v>
      </c>
      <c r="V730" s="45">
        <v>0</v>
      </c>
      <c r="W730" s="45">
        <v>0</v>
      </c>
    </row>
    <row r="731" spans="1:23" s="45" customFormat="1">
      <c r="A731" s="45">
        <v>10</v>
      </c>
      <c r="B731" s="45">
        <v>30</v>
      </c>
      <c r="C731" s="45" t="s">
        <v>901</v>
      </c>
      <c r="D731" s="45" t="s">
        <v>311</v>
      </c>
      <c r="E731" s="45">
        <v>881.96</v>
      </c>
      <c r="F731" s="45">
        <v>1995.81</v>
      </c>
      <c r="G731" s="45">
        <v>2348.48</v>
      </c>
      <c r="H731" s="45">
        <v>119.89</v>
      </c>
      <c r="I731" s="45">
        <v>15.14</v>
      </c>
      <c r="J731" s="45">
        <v>12.87</v>
      </c>
      <c r="K731" s="45">
        <v>27.66</v>
      </c>
      <c r="L731" s="45">
        <v>2055.31</v>
      </c>
      <c r="M731" s="45">
        <v>0.216</v>
      </c>
      <c r="N731" s="45">
        <v>19.739999999999998</v>
      </c>
      <c r="O731" s="34" t="s">
        <v>203</v>
      </c>
      <c r="P731" s="45">
        <v>23</v>
      </c>
      <c r="Q731" s="45">
        <v>8</v>
      </c>
      <c r="R731" s="45">
        <v>0</v>
      </c>
      <c r="S731" s="57">
        <v>0</v>
      </c>
      <c r="T731" s="45">
        <v>0</v>
      </c>
      <c r="U731" s="45">
        <v>0</v>
      </c>
      <c r="V731" s="45">
        <v>0</v>
      </c>
      <c r="W731" s="45">
        <v>0</v>
      </c>
    </row>
    <row r="732" spans="1:23" s="45" customFormat="1">
      <c r="A732" s="45">
        <v>10</v>
      </c>
      <c r="B732" s="45">
        <v>32</v>
      </c>
      <c r="C732" s="45" t="s">
        <v>901</v>
      </c>
      <c r="D732" s="45" t="s">
        <v>312</v>
      </c>
      <c r="E732" s="45">
        <v>194.73</v>
      </c>
      <c r="F732" s="45">
        <v>1934.21</v>
      </c>
      <c r="G732" s="45">
        <v>2494.59</v>
      </c>
      <c r="H732" s="45">
        <v>123.1</v>
      </c>
      <c r="I732" s="45">
        <v>6.06</v>
      </c>
      <c r="J732" s="45">
        <v>7.57</v>
      </c>
      <c r="K732" s="45">
        <v>21.74</v>
      </c>
      <c r="L732" s="45">
        <v>515.07000000000005</v>
      </c>
      <c r="M732" s="45">
        <v>0.315</v>
      </c>
      <c r="N732" s="45">
        <v>20.47</v>
      </c>
      <c r="O732" s="34" t="s">
        <v>203</v>
      </c>
      <c r="P732" s="45">
        <v>23</v>
      </c>
      <c r="Q732" s="45">
        <v>8</v>
      </c>
      <c r="R732" s="45">
        <v>0</v>
      </c>
      <c r="S732" s="57">
        <v>0</v>
      </c>
      <c r="T732" s="45">
        <v>0</v>
      </c>
      <c r="U732" s="45">
        <v>0</v>
      </c>
      <c r="V732" s="45">
        <v>0</v>
      </c>
      <c r="W732" s="45">
        <v>0</v>
      </c>
    </row>
    <row r="733" spans="1:23" s="45" customFormat="1">
      <c r="A733" s="45">
        <v>10</v>
      </c>
      <c r="B733" s="45">
        <v>34</v>
      </c>
      <c r="C733" s="45" t="s">
        <v>901</v>
      </c>
      <c r="D733" s="45" t="s">
        <v>420</v>
      </c>
      <c r="E733" s="45">
        <v>106.42</v>
      </c>
      <c r="F733" s="45">
        <v>2051.9699999999998</v>
      </c>
      <c r="G733" s="45">
        <v>2351.79</v>
      </c>
      <c r="H733" s="45">
        <v>125.35</v>
      </c>
      <c r="I733" s="45">
        <v>7.57</v>
      </c>
      <c r="J733" s="45">
        <v>7.57</v>
      </c>
      <c r="K733" s="45">
        <v>13.83</v>
      </c>
      <c r="L733" s="45">
        <v>344.81</v>
      </c>
      <c r="M733" s="45">
        <v>0.315</v>
      </c>
      <c r="N733" s="45">
        <v>8.42</v>
      </c>
      <c r="O733" s="34" t="s">
        <v>203</v>
      </c>
      <c r="P733" s="45">
        <v>23</v>
      </c>
      <c r="Q733" s="45">
        <v>8</v>
      </c>
      <c r="R733" s="45">
        <v>0</v>
      </c>
      <c r="S733" s="57">
        <v>0</v>
      </c>
      <c r="T733" s="45">
        <v>0</v>
      </c>
      <c r="U733" s="45">
        <v>0</v>
      </c>
      <c r="V733" s="45">
        <v>0</v>
      </c>
      <c r="W733" s="45">
        <v>0</v>
      </c>
    </row>
    <row r="734" spans="1:23" s="45" customFormat="1">
      <c r="A734" s="45">
        <v>10</v>
      </c>
      <c r="B734" s="45">
        <v>36</v>
      </c>
      <c r="C734" s="45" t="s">
        <v>901</v>
      </c>
      <c r="D734" s="45" t="s">
        <v>421</v>
      </c>
      <c r="E734" s="45">
        <v>278.52</v>
      </c>
      <c r="F734" s="45">
        <v>2035.42</v>
      </c>
      <c r="G734" s="45">
        <v>2355.66</v>
      </c>
      <c r="H734" s="45">
        <v>123.32</v>
      </c>
      <c r="I734" s="45">
        <v>15.14</v>
      </c>
      <c r="J734" s="45">
        <v>7.57</v>
      </c>
      <c r="K734" s="45">
        <v>19.760000000000002</v>
      </c>
      <c r="L734" s="45">
        <v>792.02</v>
      </c>
      <c r="M734" s="45">
        <v>0.26</v>
      </c>
      <c r="N734" s="45">
        <v>19.02</v>
      </c>
      <c r="O734" s="34" t="s">
        <v>203</v>
      </c>
      <c r="P734" s="45">
        <v>23</v>
      </c>
      <c r="Q734" s="45">
        <v>8</v>
      </c>
      <c r="R734" s="45">
        <v>0</v>
      </c>
      <c r="S734" s="57">
        <v>0</v>
      </c>
      <c r="T734" s="45">
        <v>0</v>
      </c>
      <c r="U734" s="45">
        <v>0</v>
      </c>
      <c r="V734" s="45">
        <v>0</v>
      </c>
      <c r="W734" s="45">
        <v>0</v>
      </c>
    </row>
    <row r="735" spans="1:23" s="45" customFormat="1">
      <c r="A735" s="45">
        <v>10</v>
      </c>
      <c r="B735" s="45">
        <v>38</v>
      </c>
      <c r="C735" s="45" t="s">
        <v>901</v>
      </c>
      <c r="D735" s="45" t="s">
        <v>422</v>
      </c>
      <c r="E735" s="45">
        <v>5727.68</v>
      </c>
      <c r="F735" s="45">
        <v>1975.51</v>
      </c>
      <c r="G735" s="45">
        <v>2338.56</v>
      </c>
      <c r="H735" s="45">
        <v>114.72</v>
      </c>
      <c r="I735" s="45">
        <v>47.69</v>
      </c>
      <c r="J735" s="45">
        <v>37.090000000000003</v>
      </c>
      <c r="K735" s="45">
        <v>41.5</v>
      </c>
      <c r="L735" s="45">
        <v>11792.61</v>
      </c>
      <c r="M735" s="45">
        <v>0.13100000000000001</v>
      </c>
      <c r="N735" s="45">
        <v>50.24</v>
      </c>
      <c r="O735" s="45" t="s">
        <v>251</v>
      </c>
      <c r="P735" s="45">
        <v>23</v>
      </c>
      <c r="Q735" s="45">
        <v>8</v>
      </c>
      <c r="R735" s="45">
        <v>0</v>
      </c>
      <c r="S735" s="57">
        <v>0</v>
      </c>
      <c r="T735" s="45">
        <v>0</v>
      </c>
      <c r="U735" s="45">
        <v>0</v>
      </c>
      <c r="V735" s="45">
        <v>0</v>
      </c>
      <c r="W735" s="45">
        <v>0</v>
      </c>
    </row>
    <row r="736" spans="1:23" s="45" customFormat="1">
      <c r="A736" s="45">
        <v>10</v>
      </c>
      <c r="B736" s="45">
        <v>40</v>
      </c>
      <c r="C736" s="45" t="s">
        <v>901</v>
      </c>
      <c r="D736" s="45" t="s">
        <v>423</v>
      </c>
      <c r="E736" s="45">
        <v>9715.2000000000007</v>
      </c>
      <c r="F736" s="45">
        <v>2017.31</v>
      </c>
      <c r="G736" s="45">
        <v>2341.63</v>
      </c>
      <c r="H736" s="45">
        <v>120.38</v>
      </c>
      <c r="I736" s="45">
        <v>46.93</v>
      </c>
      <c r="J736" s="45">
        <v>37.85</v>
      </c>
      <c r="K736" s="45">
        <v>47.42</v>
      </c>
      <c r="L736" s="45">
        <v>19028.37</v>
      </c>
      <c r="M736" s="45">
        <v>0.11600000000000001</v>
      </c>
      <c r="N736" s="45">
        <v>49.07</v>
      </c>
      <c r="O736" s="34" t="s">
        <v>203</v>
      </c>
      <c r="P736" s="45">
        <v>23</v>
      </c>
      <c r="Q736" s="45">
        <v>8</v>
      </c>
      <c r="R736" s="45">
        <v>0</v>
      </c>
      <c r="S736" s="57">
        <v>0</v>
      </c>
      <c r="T736" s="45">
        <v>0</v>
      </c>
      <c r="U736" s="45">
        <v>0</v>
      </c>
      <c r="V736" s="45">
        <v>0</v>
      </c>
      <c r="W736" s="45">
        <v>0</v>
      </c>
    </row>
    <row r="737" spans="1:23" s="45" customFormat="1">
      <c r="A737" s="45">
        <v>10</v>
      </c>
      <c r="B737" s="45">
        <v>42</v>
      </c>
      <c r="C737" s="45" t="s">
        <v>901</v>
      </c>
      <c r="D737" s="45" t="s">
        <v>424</v>
      </c>
      <c r="E737" s="45">
        <v>8374.7000000000007</v>
      </c>
      <c r="F737" s="45">
        <v>2048.02</v>
      </c>
      <c r="G737" s="45">
        <v>2445.34</v>
      </c>
      <c r="H737" s="45">
        <v>120.18</v>
      </c>
      <c r="I737" s="45">
        <v>34.82</v>
      </c>
      <c r="J737" s="45">
        <v>60.56</v>
      </c>
      <c r="K737" s="45">
        <v>53.35</v>
      </c>
      <c r="L737" s="45">
        <v>13652.07</v>
      </c>
      <c r="M737" s="45">
        <v>0.14599999999999999</v>
      </c>
      <c r="N737" s="45">
        <v>63.86</v>
      </c>
      <c r="O737" s="45" t="s">
        <v>251</v>
      </c>
      <c r="P737" s="45">
        <v>23</v>
      </c>
      <c r="Q737" s="45">
        <v>8</v>
      </c>
      <c r="R737" s="45">
        <v>0</v>
      </c>
      <c r="S737" s="57">
        <v>0</v>
      </c>
      <c r="T737" s="45">
        <v>0</v>
      </c>
      <c r="U737" s="45">
        <v>0</v>
      </c>
      <c r="V737" s="45">
        <v>0</v>
      </c>
      <c r="W737" s="45">
        <v>0</v>
      </c>
    </row>
    <row r="738" spans="1:23" s="45" customFormat="1">
      <c r="A738" s="45">
        <v>10</v>
      </c>
      <c r="B738" s="45">
        <v>44</v>
      </c>
      <c r="C738" s="45" t="s">
        <v>901</v>
      </c>
      <c r="D738" s="45" t="s">
        <v>425</v>
      </c>
      <c r="E738" s="45">
        <v>2516.83</v>
      </c>
      <c r="F738" s="45">
        <v>2008.87</v>
      </c>
      <c r="G738" s="45">
        <v>2445.42</v>
      </c>
      <c r="H738" s="45">
        <v>123.15</v>
      </c>
      <c r="I738" s="45">
        <v>16.649999999999999</v>
      </c>
      <c r="J738" s="45">
        <v>21.95</v>
      </c>
      <c r="K738" s="45">
        <v>33.590000000000003</v>
      </c>
      <c r="L738" s="45">
        <v>4762.6400000000003</v>
      </c>
      <c r="M738" s="45">
        <v>0.188</v>
      </c>
      <c r="N738" s="45">
        <v>23.27</v>
      </c>
      <c r="O738" s="45" t="s">
        <v>256</v>
      </c>
      <c r="P738" s="45">
        <v>23</v>
      </c>
      <c r="Q738" s="45">
        <v>8</v>
      </c>
      <c r="R738" s="45">
        <v>0</v>
      </c>
      <c r="S738" s="57">
        <v>0</v>
      </c>
      <c r="T738" s="45">
        <v>0</v>
      </c>
      <c r="U738" s="45">
        <v>0</v>
      </c>
      <c r="V738" s="45">
        <v>0</v>
      </c>
      <c r="W738" s="45">
        <v>0</v>
      </c>
    </row>
    <row r="739" spans="1:23" s="45" customFormat="1">
      <c r="A739" s="45">
        <v>10</v>
      </c>
      <c r="B739" s="45">
        <v>46</v>
      </c>
      <c r="C739" s="45" t="s">
        <v>901</v>
      </c>
      <c r="D739" s="45" t="s">
        <v>519</v>
      </c>
      <c r="E739" s="45">
        <v>116181.62</v>
      </c>
      <c r="F739" s="45">
        <v>2082.0100000000002</v>
      </c>
      <c r="G739" s="45">
        <v>2497.1799999999998</v>
      </c>
      <c r="H739" s="45">
        <v>95.91</v>
      </c>
      <c r="I739" s="45">
        <v>83.26</v>
      </c>
      <c r="J739" s="45">
        <v>86.29</v>
      </c>
      <c r="K739" s="45">
        <v>100.78</v>
      </c>
      <c r="L739" s="45">
        <v>119533.41</v>
      </c>
      <c r="M739" s="45">
        <v>9.6299999999999997E-2</v>
      </c>
      <c r="N739" s="45">
        <v>102.09</v>
      </c>
      <c r="O739" s="45" t="s">
        <v>214</v>
      </c>
      <c r="P739" s="45">
        <v>23</v>
      </c>
      <c r="Q739" s="45">
        <v>8</v>
      </c>
      <c r="R739" s="45">
        <v>0</v>
      </c>
      <c r="S739" s="57">
        <v>0</v>
      </c>
      <c r="T739" s="45">
        <v>0</v>
      </c>
      <c r="U739" s="45">
        <v>0</v>
      </c>
      <c r="V739" s="45">
        <v>0</v>
      </c>
      <c r="W739" s="45">
        <v>0</v>
      </c>
    </row>
    <row r="740" spans="1:23" s="46" customFormat="1" ht="17" thickBot="1">
      <c r="A740" s="46">
        <v>10</v>
      </c>
      <c r="B740" s="46">
        <v>48</v>
      </c>
      <c r="C740" s="46" t="s">
        <v>901</v>
      </c>
      <c r="D740" s="46" t="s">
        <v>520</v>
      </c>
      <c r="E740" s="46">
        <v>428222.85</v>
      </c>
      <c r="F740" s="46">
        <v>1925.23</v>
      </c>
      <c r="G740" s="46">
        <v>2482.63</v>
      </c>
      <c r="H740" s="46">
        <v>96.6</v>
      </c>
      <c r="I740" s="46">
        <v>289.14999999999998</v>
      </c>
      <c r="J740" s="46">
        <v>275.52999999999997</v>
      </c>
      <c r="K740" s="46">
        <v>98.8</v>
      </c>
      <c r="L740" s="46">
        <v>576848.93000000005</v>
      </c>
      <c r="M740" s="46">
        <v>4.7600000000000003E-2</v>
      </c>
      <c r="N740" s="46">
        <v>364.6</v>
      </c>
      <c r="O740" s="46" t="s">
        <v>249</v>
      </c>
      <c r="P740" s="46">
        <v>23</v>
      </c>
      <c r="Q740" s="46">
        <v>8</v>
      </c>
      <c r="R740" s="46">
        <v>0</v>
      </c>
      <c r="S740" s="59">
        <v>0</v>
      </c>
      <c r="T740" s="46">
        <v>0</v>
      </c>
      <c r="U740" s="46">
        <v>0</v>
      </c>
      <c r="V740" s="46">
        <v>0</v>
      </c>
      <c r="W740" s="46">
        <v>0</v>
      </c>
    </row>
    <row r="741" spans="1:23" s="34" customFormat="1">
      <c r="A741" s="34">
        <v>11</v>
      </c>
      <c r="B741" s="34">
        <v>2</v>
      </c>
      <c r="C741" s="45" t="s">
        <v>901</v>
      </c>
      <c r="D741" s="34" t="s">
        <v>245</v>
      </c>
      <c r="E741" s="34">
        <v>982.73</v>
      </c>
      <c r="F741" s="34">
        <v>2054.54</v>
      </c>
      <c r="G741" s="34">
        <v>2937.53</v>
      </c>
      <c r="H741" s="34">
        <v>76.8</v>
      </c>
      <c r="I741" s="34">
        <v>12.11</v>
      </c>
      <c r="J741" s="34">
        <v>11.35</v>
      </c>
      <c r="K741" s="34">
        <v>35.57</v>
      </c>
      <c r="L741" s="34">
        <v>1466.06</v>
      </c>
      <c r="M741" s="34">
        <v>0.32600000000000001</v>
      </c>
      <c r="N741" s="34">
        <v>20.100000000000001</v>
      </c>
      <c r="O741" s="34" t="s">
        <v>263</v>
      </c>
      <c r="P741" s="45">
        <v>23</v>
      </c>
      <c r="Q741" s="45">
        <v>8</v>
      </c>
      <c r="R741" s="34">
        <v>26</v>
      </c>
      <c r="S741" s="58">
        <v>845953.57</v>
      </c>
      <c r="T741" s="34">
        <v>2089.7399999999998</v>
      </c>
      <c r="U741" s="34">
        <v>2909.55</v>
      </c>
      <c r="V741" s="34">
        <v>86.14</v>
      </c>
      <c r="W741" s="34">
        <v>611000.6</v>
      </c>
    </row>
    <row r="742" spans="1:23" s="34" customFormat="1">
      <c r="A742" s="34">
        <v>11</v>
      </c>
      <c r="B742" s="34">
        <v>4</v>
      </c>
      <c r="C742" s="45" t="s">
        <v>901</v>
      </c>
      <c r="D742" s="34" t="s">
        <v>246</v>
      </c>
      <c r="E742" s="34">
        <v>2078.67</v>
      </c>
      <c r="F742" s="34">
        <v>2097.16</v>
      </c>
      <c r="G742" s="34">
        <v>2963.19</v>
      </c>
      <c r="H742" s="34">
        <v>74.37</v>
      </c>
      <c r="I742" s="34">
        <v>21.19</v>
      </c>
      <c r="J742" s="34">
        <v>15.14</v>
      </c>
      <c r="K742" s="34">
        <v>37.54</v>
      </c>
      <c r="L742" s="34">
        <v>3155.49</v>
      </c>
      <c r="M742" s="34">
        <v>0.25</v>
      </c>
      <c r="N742" s="34">
        <v>21.49</v>
      </c>
      <c r="O742" s="34" t="s">
        <v>263</v>
      </c>
      <c r="P742" s="45">
        <v>23</v>
      </c>
      <c r="Q742" s="45">
        <v>8</v>
      </c>
      <c r="R742" s="34">
        <v>26</v>
      </c>
      <c r="S742" s="58">
        <v>845953.57</v>
      </c>
      <c r="T742" s="34">
        <v>2089.7399999999998</v>
      </c>
      <c r="U742" s="34">
        <v>2909.55</v>
      </c>
      <c r="V742" s="34">
        <v>86.14</v>
      </c>
      <c r="W742" s="34">
        <v>611000.6</v>
      </c>
    </row>
    <row r="743" spans="1:23" s="45" customFormat="1">
      <c r="A743" s="45">
        <v>11</v>
      </c>
      <c r="B743" s="45">
        <v>6</v>
      </c>
      <c r="C743" s="45" t="s">
        <v>901</v>
      </c>
      <c r="D743" s="45" t="s">
        <v>247</v>
      </c>
      <c r="E743" s="45">
        <v>112.09</v>
      </c>
      <c r="F743" s="45">
        <v>1980.03</v>
      </c>
      <c r="G743" s="45">
        <v>2901.12</v>
      </c>
      <c r="H743" s="45">
        <v>99.68</v>
      </c>
      <c r="I743" s="45">
        <v>7.57</v>
      </c>
      <c r="J743" s="45">
        <v>6.06</v>
      </c>
      <c r="K743" s="45">
        <v>23.71</v>
      </c>
      <c r="L743" s="45">
        <v>310.45</v>
      </c>
      <c r="M743" s="45">
        <v>0.36199999999999999</v>
      </c>
      <c r="N743" s="45">
        <v>21.87</v>
      </c>
      <c r="O743" s="45" t="s">
        <v>203</v>
      </c>
      <c r="P743" s="45">
        <v>23</v>
      </c>
      <c r="Q743" s="45">
        <v>8</v>
      </c>
      <c r="R743" s="45">
        <v>0</v>
      </c>
      <c r="S743" s="57">
        <v>0</v>
      </c>
      <c r="T743" s="45">
        <v>0</v>
      </c>
      <c r="U743" s="45">
        <v>0</v>
      </c>
      <c r="V743" s="45">
        <v>0</v>
      </c>
      <c r="W743" s="45">
        <v>0</v>
      </c>
    </row>
    <row r="744" spans="1:23" s="45" customFormat="1">
      <c r="A744" s="45">
        <v>11</v>
      </c>
      <c r="B744" s="45">
        <v>8</v>
      </c>
      <c r="C744" s="45" t="s">
        <v>901</v>
      </c>
      <c r="D744" s="45" t="s">
        <v>248</v>
      </c>
      <c r="E744" s="45">
        <v>2027.73</v>
      </c>
      <c r="F744" s="45">
        <v>2131.17</v>
      </c>
      <c r="G744" s="45">
        <v>3152.91</v>
      </c>
      <c r="H744" s="45">
        <v>82.77</v>
      </c>
      <c r="I744" s="45">
        <v>25.74</v>
      </c>
      <c r="J744" s="45">
        <v>21.19</v>
      </c>
      <c r="K744" s="45">
        <v>37.54</v>
      </c>
      <c r="L744" s="45">
        <v>3548.86</v>
      </c>
      <c r="M744" s="45">
        <v>0.218</v>
      </c>
      <c r="N744" s="45">
        <v>28.55</v>
      </c>
      <c r="O744" s="45" t="s">
        <v>256</v>
      </c>
      <c r="P744" s="45">
        <v>23</v>
      </c>
      <c r="Q744" s="45">
        <v>8</v>
      </c>
      <c r="R744" s="45">
        <v>0</v>
      </c>
      <c r="S744" s="57">
        <v>0</v>
      </c>
      <c r="T744" s="45">
        <v>0</v>
      </c>
      <c r="U744" s="45">
        <v>0</v>
      </c>
      <c r="V744" s="45">
        <v>0</v>
      </c>
      <c r="W744" s="45">
        <v>0</v>
      </c>
    </row>
    <row r="745" spans="1:23" s="45" customFormat="1">
      <c r="A745" s="45">
        <v>11</v>
      </c>
      <c r="B745" s="45">
        <v>10</v>
      </c>
      <c r="C745" s="45" t="s">
        <v>901</v>
      </c>
      <c r="D745" s="45" t="s">
        <v>250</v>
      </c>
      <c r="E745" s="45">
        <v>1766.19</v>
      </c>
      <c r="F745" s="45">
        <v>2015.35</v>
      </c>
      <c r="G745" s="45">
        <v>2927.62</v>
      </c>
      <c r="H745" s="45">
        <v>84.8</v>
      </c>
      <c r="I745" s="45">
        <v>26.49</v>
      </c>
      <c r="J745" s="45">
        <v>18.170000000000002</v>
      </c>
      <c r="K745" s="45">
        <v>33.590000000000003</v>
      </c>
      <c r="L745" s="45">
        <v>3150.07</v>
      </c>
      <c r="M745" s="45">
        <v>0.224</v>
      </c>
      <c r="N745" s="45">
        <v>30.12</v>
      </c>
      <c r="O745" s="45" t="s">
        <v>256</v>
      </c>
      <c r="P745" s="45">
        <v>23</v>
      </c>
      <c r="Q745" s="45">
        <v>8</v>
      </c>
      <c r="R745" s="45">
        <v>0</v>
      </c>
      <c r="S745" s="57">
        <v>0</v>
      </c>
      <c r="T745" s="45">
        <v>0</v>
      </c>
      <c r="U745" s="45">
        <v>0</v>
      </c>
      <c r="V745" s="45">
        <v>0</v>
      </c>
      <c r="W745" s="45">
        <v>0</v>
      </c>
    </row>
    <row r="746" spans="1:23" s="45" customFormat="1">
      <c r="A746" s="45">
        <v>11</v>
      </c>
      <c r="B746" s="45">
        <v>12</v>
      </c>
      <c r="C746" s="45" t="s">
        <v>901</v>
      </c>
      <c r="D746" s="45" t="s">
        <v>252</v>
      </c>
      <c r="E746" s="45">
        <v>2208.87</v>
      </c>
      <c r="F746" s="45">
        <v>2121.5500000000002</v>
      </c>
      <c r="G746" s="45">
        <v>3089.68</v>
      </c>
      <c r="H746" s="45">
        <v>81.96</v>
      </c>
      <c r="I746" s="45">
        <v>25.74</v>
      </c>
      <c r="J746" s="45">
        <v>22.71</v>
      </c>
      <c r="K746" s="45">
        <v>35.57</v>
      </c>
      <c r="L746" s="45">
        <v>3823.65</v>
      </c>
      <c r="M746" s="45">
        <v>0.215</v>
      </c>
      <c r="N746" s="45">
        <v>29.45</v>
      </c>
      <c r="O746" s="45" t="s">
        <v>256</v>
      </c>
      <c r="P746" s="45">
        <v>23</v>
      </c>
      <c r="Q746" s="45">
        <v>8</v>
      </c>
      <c r="R746" s="45">
        <v>0</v>
      </c>
      <c r="S746" s="57">
        <v>0</v>
      </c>
      <c r="T746" s="45">
        <v>0</v>
      </c>
      <c r="U746" s="45">
        <v>0</v>
      </c>
      <c r="V746" s="45">
        <v>0</v>
      </c>
      <c r="W746" s="45">
        <v>0</v>
      </c>
    </row>
    <row r="747" spans="1:23" s="34" customFormat="1">
      <c r="A747" s="34">
        <v>11</v>
      </c>
      <c r="B747" s="34">
        <v>14</v>
      </c>
      <c r="C747" s="45" t="s">
        <v>901</v>
      </c>
      <c r="D747" s="34" t="s">
        <v>253</v>
      </c>
      <c r="E747" s="34">
        <v>2571.17</v>
      </c>
      <c r="F747" s="34">
        <v>2095.1999999999998</v>
      </c>
      <c r="G747" s="34">
        <v>2942.62</v>
      </c>
      <c r="H747" s="34">
        <v>87.61</v>
      </c>
      <c r="I747" s="34">
        <v>28.76</v>
      </c>
      <c r="J747" s="34">
        <v>13.62</v>
      </c>
      <c r="K747" s="34">
        <v>41.5</v>
      </c>
      <c r="L747" s="34">
        <v>4399.83</v>
      </c>
      <c r="M747" s="34">
        <v>0.20599999999999999</v>
      </c>
      <c r="N747" s="34">
        <v>29.71</v>
      </c>
      <c r="O747" s="34" t="s">
        <v>263</v>
      </c>
      <c r="P747" s="45">
        <v>23</v>
      </c>
      <c r="Q747" s="45">
        <v>8</v>
      </c>
      <c r="R747" s="34">
        <v>26</v>
      </c>
      <c r="S747" s="58">
        <v>845953.57</v>
      </c>
      <c r="T747" s="34">
        <v>2089.7399999999998</v>
      </c>
      <c r="U747" s="34">
        <v>2909.55</v>
      </c>
      <c r="V747" s="34">
        <v>86.14</v>
      </c>
      <c r="W747" s="34">
        <v>611000.6</v>
      </c>
    </row>
    <row r="748" spans="1:23" s="34" customFormat="1">
      <c r="A748" s="34">
        <v>11</v>
      </c>
      <c r="B748" s="34">
        <v>16</v>
      </c>
      <c r="C748" s="45" t="s">
        <v>901</v>
      </c>
      <c r="D748" s="34" t="s">
        <v>254</v>
      </c>
      <c r="E748" s="34">
        <v>1497.87</v>
      </c>
      <c r="F748" s="34">
        <v>2117.4</v>
      </c>
      <c r="G748" s="34">
        <v>2899.16</v>
      </c>
      <c r="H748" s="34">
        <v>88.06</v>
      </c>
      <c r="I748" s="34">
        <v>18.170000000000002</v>
      </c>
      <c r="J748" s="34">
        <v>12.11</v>
      </c>
      <c r="K748" s="34">
        <v>37.54</v>
      </c>
      <c r="L748" s="34">
        <v>2319.96</v>
      </c>
      <c r="M748" s="34">
        <v>0.27300000000000002</v>
      </c>
      <c r="N748" s="34">
        <v>19.54</v>
      </c>
      <c r="O748" s="34" t="s">
        <v>263</v>
      </c>
      <c r="P748" s="45">
        <v>23</v>
      </c>
      <c r="Q748" s="45">
        <v>8</v>
      </c>
      <c r="R748" s="34">
        <v>26</v>
      </c>
      <c r="S748" s="58">
        <v>845953.57</v>
      </c>
      <c r="T748" s="34">
        <v>2089.7399999999998</v>
      </c>
      <c r="U748" s="34">
        <v>2909.55</v>
      </c>
      <c r="V748" s="34">
        <v>86.14</v>
      </c>
      <c r="W748" s="34">
        <v>611000.6</v>
      </c>
    </row>
    <row r="749" spans="1:23" s="34" customFormat="1">
      <c r="A749" s="34">
        <v>11</v>
      </c>
      <c r="B749" s="34">
        <v>18</v>
      </c>
      <c r="C749" s="45" t="s">
        <v>901</v>
      </c>
      <c r="D749" s="34" t="s">
        <v>255</v>
      </c>
      <c r="E749" s="34">
        <v>1745.82</v>
      </c>
      <c r="F749" s="34">
        <v>2156.2800000000002</v>
      </c>
      <c r="G749" s="34">
        <v>2966</v>
      </c>
      <c r="H749" s="34">
        <v>84.54</v>
      </c>
      <c r="I749" s="34">
        <v>17.41</v>
      </c>
      <c r="J749" s="34">
        <v>32.549999999999997</v>
      </c>
      <c r="K749" s="34">
        <v>35.57</v>
      </c>
      <c r="L749" s="34">
        <v>3604.16</v>
      </c>
      <c r="M749" s="34">
        <v>0.19500000000000001</v>
      </c>
      <c r="N749" s="34">
        <v>32.659999999999997</v>
      </c>
      <c r="O749" s="34" t="s">
        <v>263</v>
      </c>
      <c r="P749" s="45">
        <v>23</v>
      </c>
      <c r="Q749" s="45">
        <v>8</v>
      </c>
      <c r="R749" s="34">
        <v>26</v>
      </c>
      <c r="S749" s="58">
        <v>845953.57</v>
      </c>
      <c r="T749" s="34">
        <v>2089.7399999999998</v>
      </c>
      <c r="U749" s="34">
        <v>2909.55</v>
      </c>
      <c r="V749" s="34">
        <v>86.14</v>
      </c>
      <c r="W749" s="34">
        <v>611000.6</v>
      </c>
    </row>
    <row r="750" spans="1:23" s="34" customFormat="1">
      <c r="A750" s="34">
        <v>11</v>
      </c>
      <c r="B750" s="34">
        <v>20</v>
      </c>
      <c r="C750" s="45" t="s">
        <v>901</v>
      </c>
      <c r="D750" s="34" t="s">
        <v>257</v>
      </c>
      <c r="E750" s="34">
        <v>2795.34</v>
      </c>
      <c r="F750" s="34">
        <v>2118.2800000000002</v>
      </c>
      <c r="G750" s="34">
        <v>2978.61</v>
      </c>
      <c r="H750" s="34">
        <v>80.989999999999995</v>
      </c>
      <c r="I750" s="34">
        <v>20.440000000000001</v>
      </c>
      <c r="J750" s="34">
        <v>29.52</v>
      </c>
      <c r="K750" s="34">
        <v>39.520000000000003</v>
      </c>
      <c r="L750" s="34">
        <v>4620.09</v>
      </c>
      <c r="M750" s="34">
        <v>0.20799999999999999</v>
      </c>
      <c r="N750" s="34">
        <v>35.229999999999997</v>
      </c>
      <c r="O750" s="34" t="s">
        <v>263</v>
      </c>
      <c r="P750" s="45">
        <v>23</v>
      </c>
      <c r="Q750" s="45">
        <v>8</v>
      </c>
      <c r="R750" s="34">
        <v>26</v>
      </c>
      <c r="S750" s="58">
        <v>845953.57</v>
      </c>
      <c r="T750" s="34">
        <v>2089.7399999999998</v>
      </c>
      <c r="U750" s="34">
        <v>2909.55</v>
      </c>
      <c r="V750" s="34">
        <v>86.14</v>
      </c>
      <c r="W750" s="34">
        <v>611000.6</v>
      </c>
    </row>
    <row r="751" spans="1:23" s="34" customFormat="1">
      <c r="A751" s="34">
        <v>11</v>
      </c>
      <c r="B751" s="34">
        <v>22</v>
      </c>
      <c r="C751" s="45" t="s">
        <v>901</v>
      </c>
      <c r="D751" s="34" t="s">
        <v>258</v>
      </c>
      <c r="E751" s="34">
        <v>4833.26</v>
      </c>
      <c r="F751" s="34">
        <v>2057.27</v>
      </c>
      <c r="G751" s="34">
        <v>3013</v>
      </c>
      <c r="H751" s="34">
        <v>87.28</v>
      </c>
      <c r="I751" s="34">
        <v>53.74</v>
      </c>
      <c r="J751" s="34">
        <v>34.82</v>
      </c>
      <c r="K751" s="34">
        <v>37.54</v>
      </c>
      <c r="L751" s="34">
        <v>8535.6299999999992</v>
      </c>
      <c r="M751" s="34">
        <v>0.16200000000000001</v>
      </c>
      <c r="N751" s="34">
        <v>57.72</v>
      </c>
      <c r="O751" s="34" t="s">
        <v>263</v>
      </c>
      <c r="P751" s="45">
        <v>23</v>
      </c>
      <c r="Q751" s="45">
        <v>8</v>
      </c>
      <c r="R751" s="34">
        <v>26</v>
      </c>
      <c r="S751" s="58">
        <v>845953.57</v>
      </c>
      <c r="T751" s="34">
        <v>2089.7399999999998</v>
      </c>
      <c r="U751" s="34">
        <v>2909.55</v>
      </c>
      <c r="V751" s="34">
        <v>86.14</v>
      </c>
      <c r="W751" s="34">
        <v>611000.6</v>
      </c>
    </row>
    <row r="752" spans="1:23" s="45" customFormat="1">
      <c r="A752" s="45">
        <v>11</v>
      </c>
      <c r="B752" s="45">
        <v>24</v>
      </c>
      <c r="C752" s="45" t="s">
        <v>901</v>
      </c>
      <c r="D752" s="45" t="s">
        <v>308</v>
      </c>
      <c r="E752" s="45">
        <v>2118.3000000000002</v>
      </c>
      <c r="F752" s="45">
        <v>1995.66</v>
      </c>
      <c r="G752" s="45">
        <v>2950.48</v>
      </c>
      <c r="H752" s="45">
        <v>85.64</v>
      </c>
      <c r="I752" s="45">
        <v>18.920000000000002</v>
      </c>
      <c r="J752" s="45">
        <v>15.14</v>
      </c>
      <c r="K752" s="45">
        <v>39.520000000000003</v>
      </c>
      <c r="L752" s="45">
        <v>2918.75</v>
      </c>
      <c r="M752" s="45">
        <v>0.27300000000000002</v>
      </c>
      <c r="N752" s="45">
        <v>38.19</v>
      </c>
      <c r="O752" s="45" t="s">
        <v>203</v>
      </c>
      <c r="P752" s="45">
        <v>23</v>
      </c>
      <c r="Q752" s="45">
        <v>8</v>
      </c>
      <c r="R752" s="45">
        <v>0</v>
      </c>
      <c r="S752" s="57">
        <v>0</v>
      </c>
      <c r="T752" s="45">
        <v>0</v>
      </c>
      <c r="U752" s="45">
        <v>0</v>
      </c>
      <c r="V752" s="45">
        <v>0</v>
      </c>
      <c r="W752" s="45">
        <v>0</v>
      </c>
    </row>
    <row r="753" spans="1:23" s="45" customFormat="1">
      <c r="A753" s="45">
        <v>11</v>
      </c>
      <c r="B753" s="45">
        <v>26</v>
      </c>
      <c r="C753" s="45" t="s">
        <v>901</v>
      </c>
      <c r="D753" s="45" t="s">
        <v>309</v>
      </c>
      <c r="E753" s="45">
        <v>2056.0300000000002</v>
      </c>
      <c r="F753" s="45">
        <v>2038.9</v>
      </c>
      <c r="G753" s="45">
        <v>2885.53</v>
      </c>
      <c r="H753" s="45">
        <v>94.16</v>
      </c>
      <c r="I753" s="45">
        <v>14.38</v>
      </c>
      <c r="J753" s="45">
        <v>19.68</v>
      </c>
      <c r="K753" s="45">
        <v>39.520000000000003</v>
      </c>
      <c r="L753" s="45">
        <v>3231.4</v>
      </c>
      <c r="M753" s="45">
        <v>0.24199999999999999</v>
      </c>
      <c r="N753" s="45">
        <v>36.35</v>
      </c>
      <c r="O753" s="45" t="s">
        <v>256</v>
      </c>
      <c r="P753" s="45">
        <v>23</v>
      </c>
      <c r="Q753" s="45">
        <v>8</v>
      </c>
      <c r="R753" s="45">
        <v>0</v>
      </c>
      <c r="S753" s="57">
        <v>0</v>
      </c>
      <c r="T753" s="45">
        <v>0</v>
      </c>
      <c r="U753" s="45">
        <v>0</v>
      </c>
      <c r="V753" s="45">
        <v>0</v>
      </c>
      <c r="W753" s="45">
        <v>0</v>
      </c>
    </row>
    <row r="754" spans="1:23" s="34" customFormat="1">
      <c r="A754" s="34">
        <v>11</v>
      </c>
      <c r="B754" s="34">
        <v>28</v>
      </c>
      <c r="C754" s="45" t="s">
        <v>901</v>
      </c>
      <c r="D754" s="34" t="s">
        <v>310</v>
      </c>
      <c r="E754" s="34">
        <v>3242.55</v>
      </c>
      <c r="F754" s="34">
        <v>2091.08</v>
      </c>
      <c r="G754" s="34">
        <v>2912.88</v>
      </c>
      <c r="H754" s="34">
        <v>100.85</v>
      </c>
      <c r="I754" s="34">
        <v>30.28</v>
      </c>
      <c r="J754" s="34">
        <v>16.649999999999999</v>
      </c>
      <c r="K754" s="34">
        <v>55.33</v>
      </c>
      <c r="L754" s="34">
        <v>5392.55</v>
      </c>
      <c r="M754" s="34">
        <v>0.19600000000000001</v>
      </c>
      <c r="N754" s="34">
        <v>34.17</v>
      </c>
      <c r="O754" s="34" t="s">
        <v>263</v>
      </c>
      <c r="P754" s="45">
        <v>23</v>
      </c>
      <c r="Q754" s="45">
        <v>8</v>
      </c>
      <c r="R754" s="34">
        <v>26</v>
      </c>
      <c r="S754" s="58">
        <v>845953.57</v>
      </c>
      <c r="T754" s="34">
        <v>2089.7399999999998</v>
      </c>
      <c r="U754" s="34">
        <v>2909.55</v>
      </c>
      <c r="V754" s="34">
        <v>86.14</v>
      </c>
      <c r="W754" s="34">
        <v>611000.6</v>
      </c>
    </row>
    <row r="755" spans="1:23" s="45" customFormat="1">
      <c r="A755" s="45">
        <v>11</v>
      </c>
      <c r="B755" s="45">
        <v>30</v>
      </c>
      <c r="C755" s="45" t="s">
        <v>901</v>
      </c>
      <c r="D755" s="45" t="s">
        <v>311</v>
      </c>
      <c r="E755" s="45">
        <v>2617.59</v>
      </c>
      <c r="F755" s="45">
        <v>1984.57</v>
      </c>
      <c r="G755" s="45">
        <v>2933.29</v>
      </c>
      <c r="H755" s="45">
        <v>100.02</v>
      </c>
      <c r="I755" s="45">
        <v>19.68</v>
      </c>
      <c r="J755" s="45">
        <v>24.98</v>
      </c>
      <c r="K755" s="45">
        <v>39.520000000000003</v>
      </c>
      <c r="L755" s="45">
        <v>4367.72</v>
      </c>
      <c r="M755" s="45">
        <v>0.21</v>
      </c>
      <c r="N755" s="45">
        <v>26.06</v>
      </c>
      <c r="O755" s="45" t="s">
        <v>256</v>
      </c>
      <c r="P755" s="45">
        <v>23</v>
      </c>
      <c r="Q755" s="45">
        <v>8</v>
      </c>
      <c r="R755" s="45">
        <v>0</v>
      </c>
      <c r="S755" s="57">
        <v>0</v>
      </c>
      <c r="T755" s="45">
        <v>0</v>
      </c>
      <c r="U755" s="45">
        <v>0</v>
      </c>
      <c r="V755" s="45">
        <v>0</v>
      </c>
      <c r="W755" s="45">
        <v>0</v>
      </c>
    </row>
    <row r="756" spans="1:23" s="45" customFormat="1">
      <c r="A756" s="45">
        <v>11</v>
      </c>
      <c r="B756" s="45">
        <v>32</v>
      </c>
      <c r="C756" s="45" t="s">
        <v>901</v>
      </c>
      <c r="D756" s="45" t="s">
        <v>312</v>
      </c>
      <c r="E756" s="45">
        <v>1450.32</v>
      </c>
      <c r="F756" s="45">
        <v>1975.16</v>
      </c>
      <c r="G756" s="45">
        <v>2965.85</v>
      </c>
      <c r="H756" s="45">
        <v>115.42</v>
      </c>
      <c r="I756" s="45">
        <v>15.9</v>
      </c>
      <c r="J756" s="45">
        <v>13.62</v>
      </c>
      <c r="K756" s="45">
        <v>39.520000000000003</v>
      </c>
      <c r="L756" s="45">
        <v>2392.9699999999998</v>
      </c>
      <c r="M756" s="45">
        <v>0.25900000000000001</v>
      </c>
      <c r="N756" s="45">
        <v>34.53</v>
      </c>
      <c r="O756" s="45" t="s">
        <v>203</v>
      </c>
      <c r="P756" s="45">
        <v>23</v>
      </c>
      <c r="Q756" s="45">
        <v>8</v>
      </c>
      <c r="R756" s="45">
        <v>0</v>
      </c>
      <c r="S756" s="57">
        <v>0</v>
      </c>
      <c r="T756" s="45">
        <v>0</v>
      </c>
      <c r="U756" s="45">
        <v>0</v>
      </c>
      <c r="V756" s="45">
        <v>0</v>
      </c>
      <c r="W756" s="45">
        <v>0</v>
      </c>
    </row>
    <row r="757" spans="1:23" s="45" customFormat="1">
      <c r="A757" s="45">
        <v>11</v>
      </c>
      <c r="B757" s="45">
        <v>34</v>
      </c>
      <c r="C757" s="45" t="s">
        <v>901</v>
      </c>
      <c r="D757" s="45" t="s">
        <v>420</v>
      </c>
      <c r="E757" s="45">
        <v>5740.13</v>
      </c>
      <c r="F757" s="45">
        <v>1969.45</v>
      </c>
      <c r="G757" s="45">
        <v>2906.73</v>
      </c>
      <c r="H757" s="45">
        <v>104.88</v>
      </c>
      <c r="I757" s="45">
        <v>18.920000000000002</v>
      </c>
      <c r="J757" s="45">
        <v>38.6</v>
      </c>
      <c r="K757" s="45">
        <v>55.33</v>
      </c>
      <c r="L757" s="45">
        <v>9381.2800000000007</v>
      </c>
      <c r="M757" s="45">
        <v>0.16500000000000001</v>
      </c>
      <c r="N757" s="45">
        <v>45.84</v>
      </c>
      <c r="O757" s="45" t="s">
        <v>203</v>
      </c>
      <c r="P757" s="45">
        <v>23</v>
      </c>
      <c r="Q757" s="45">
        <v>8</v>
      </c>
      <c r="R757" s="45">
        <v>0</v>
      </c>
      <c r="S757" s="57">
        <v>0</v>
      </c>
      <c r="T757" s="45">
        <v>0</v>
      </c>
      <c r="U757" s="45">
        <v>0</v>
      </c>
      <c r="V757" s="45">
        <v>0</v>
      </c>
      <c r="W757" s="45">
        <v>0</v>
      </c>
    </row>
    <row r="758" spans="1:23" s="45" customFormat="1">
      <c r="A758" s="45">
        <v>11</v>
      </c>
      <c r="B758" s="45">
        <v>36</v>
      </c>
      <c r="C758" s="45" t="s">
        <v>901</v>
      </c>
      <c r="D758" s="45" t="s">
        <v>421</v>
      </c>
      <c r="E758" s="45">
        <v>2439.84</v>
      </c>
      <c r="F758" s="45">
        <v>2129.35</v>
      </c>
      <c r="G758" s="45">
        <v>2920.29</v>
      </c>
      <c r="H758" s="45">
        <v>114.84</v>
      </c>
      <c r="I758" s="45">
        <v>15.14</v>
      </c>
      <c r="J758" s="45">
        <v>22.71</v>
      </c>
      <c r="K758" s="45">
        <v>37.54</v>
      </c>
      <c r="L758" s="45">
        <v>4375.25</v>
      </c>
      <c r="M758" s="45">
        <v>0.2</v>
      </c>
      <c r="N758" s="45">
        <v>23.32</v>
      </c>
      <c r="O758" s="34" t="s">
        <v>263</v>
      </c>
      <c r="P758" s="45">
        <v>23</v>
      </c>
      <c r="Q758" s="45">
        <v>8</v>
      </c>
      <c r="R758" s="34">
        <v>26</v>
      </c>
      <c r="S758" s="58">
        <v>845953.57</v>
      </c>
      <c r="T758" s="34">
        <v>2089.7399999999998</v>
      </c>
      <c r="U758" s="34">
        <v>2909.55</v>
      </c>
      <c r="V758" s="34">
        <v>86.14</v>
      </c>
      <c r="W758" s="34">
        <v>611000.6</v>
      </c>
    </row>
    <row r="759" spans="1:23" s="45" customFormat="1">
      <c r="A759" s="45">
        <v>11</v>
      </c>
      <c r="B759" s="45">
        <v>38</v>
      </c>
      <c r="C759" s="45" t="s">
        <v>901</v>
      </c>
      <c r="D759" s="45" t="s">
        <v>422</v>
      </c>
      <c r="E759" s="45">
        <v>1179.73</v>
      </c>
      <c r="F759" s="45">
        <v>1993.92</v>
      </c>
      <c r="G759" s="45">
        <v>2920.91</v>
      </c>
      <c r="H759" s="45">
        <v>121.1</v>
      </c>
      <c r="I759" s="45">
        <v>12.11</v>
      </c>
      <c r="J759" s="45">
        <v>12.11</v>
      </c>
      <c r="K759" s="45">
        <v>33.590000000000003</v>
      </c>
      <c r="L759" s="45">
        <v>1725.37</v>
      </c>
      <c r="M759" s="45">
        <v>0.313</v>
      </c>
      <c r="N759" s="45">
        <v>29.87</v>
      </c>
      <c r="O759" s="34" t="s">
        <v>263</v>
      </c>
      <c r="P759" s="45">
        <v>23</v>
      </c>
      <c r="Q759" s="45">
        <v>8</v>
      </c>
      <c r="R759" s="34">
        <v>26</v>
      </c>
      <c r="S759" s="58">
        <v>845953.57</v>
      </c>
      <c r="T759" s="34">
        <v>2089.7399999999998</v>
      </c>
      <c r="U759" s="34">
        <v>2909.55</v>
      </c>
      <c r="V759" s="34">
        <v>86.14</v>
      </c>
      <c r="W759" s="34">
        <v>611000.6</v>
      </c>
    </row>
    <row r="760" spans="1:23" s="46" customFormat="1" ht="17" thickBot="1">
      <c r="A760" s="46">
        <v>11</v>
      </c>
      <c r="B760" s="46">
        <v>40</v>
      </c>
      <c r="C760" s="46" t="s">
        <v>901</v>
      </c>
      <c r="D760" s="46" t="s">
        <v>423</v>
      </c>
      <c r="E760" s="46">
        <v>2150</v>
      </c>
      <c r="F760" s="46">
        <v>1973.82</v>
      </c>
      <c r="G760" s="46">
        <v>2927.28</v>
      </c>
      <c r="H760" s="46">
        <v>115.09</v>
      </c>
      <c r="I760" s="46">
        <v>15.9</v>
      </c>
      <c r="J760" s="46">
        <v>18.920000000000002</v>
      </c>
      <c r="K760" s="46">
        <v>41.5</v>
      </c>
      <c r="L760" s="46">
        <v>3482.99</v>
      </c>
      <c r="M760" s="46">
        <v>0.23100000000000001</v>
      </c>
      <c r="N760" s="46">
        <v>35.39</v>
      </c>
      <c r="O760" s="31" t="s">
        <v>263</v>
      </c>
      <c r="P760" s="46">
        <v>23</v>
      </c>
      <c r="Q760" s="46">
        <v>8</v>
      </c>
      <c r="R760" s="31">
        <v>26</v>
      </c>
      <c r="S760" s="60">
        <v>845953.57</v>
      </c>
      <c r="T760" s="31">
        <v>2089.7399999999998</v>
      </c>
      <c r="U760" s="31">
        <v>2909.55</v>
      </c>
      <c r="V760" s="31">
        <v>86.14</v>
      </c>
      <c r="W760" s="31">
        <v>611000.6</v>
      </c>
    </row>
    <row r="761" spans="1:23" s="45" customFormat="1">
      <c r="A761" s="45">
        <v>12</v>
      </c>
      <c r="B761" s="45">
        <v>10</v>
      </c>
      <c r="C761" s="45" t="s">
        <v>901</v>
      </c>
      <c r="D761" s="45" t="s">
        <v>250</v>
      </c>
      <c r="E761" s="45">
        <v>891.02</v>
      </c>
      <c r="F761" s="45">
        <v>2907.58</v>
      </c>
      <c r="G761" s="45">
        <v>2852.05</v>
      </c>
      <c r="H761" s="45">
        <v>50.26</v>
      </c>
      <c r="I761" s="45">
        <v>19.68</v>
      </c>
      <c r="J761" s="45">
        <v>25.74</v>
      </c>
      <c r="K761" s="45">
        <v>21.74</v>
      </c>
      <c r="L761" s="45">
        <v>2571.06</v>
      </c>
      <c r="M761" s="45">
        <v>0.17399999999999999</v>
      </c>
      <c r="N761" s="45">
        <v>28.39</v>
      </c>
      <c r="O761" s="34" t="s">
        <v>203</v>
      </c>
      <c r="P761" s="45">
        <v>23</v>
      </c>
      <c r="Q761" s="45">
        <v>8</v>
      </c>
      <c r="R761" s="45">
        <v>0</v>
      </c>
      <c r="S761" s="57">
        <v>0</v>
      </c>
      <c r="T761" s="45">
        <v>0</v>
      </c>
      <c r="U761" s="45">
        <v>0</v>
      </c>
      <c r="V761" s="45">
        <v>0</v>
      </c>
      <c r="W761" s="45">
        <v>0</v>
      </c>
    </row>
    <row r="762" spans="1:23" s="45" customFormat="1">
      <c r="A762" s="45">
        <v>12</v>
      </c>
      <c r="B762" s="45">
        <v>16</v>
      </c>
      <c r="C762" s="45" t="s">
        <v>901</v>
      </c>
      <c r="D762" s="45" t="s">
        <v>254</v>
      </c>
      <c r="E762" s="45">
        <v>186.81</v>
      </c>
      <c r="F762" s="45">
        <v>2832.73</v>
      </c>
      <c r="G762" s="45">
        <v>2832.81</v>
      </c>
      <c r="H762" s="45">
        <v>62.13</v>
      </c>
      <c r="I762" s="45">
        <v>7.57</v>
      </c>
      <c r="J762" s="45">
        <v>10.6</v>
      </c>
      <c r="K762" s="45">
        <v>17.78</v>
      </c>
      <c r="L762" s="45">
        <v>506.15</v>
      </c>
      <c r="M762" s="45">
        <v>0.312</v>
      </c>
      <c r="N762" s="45">
        <v>9.9600000000000009</v>
      </c>
      <c r="O762" s="34" t="s">
        <v>203</v>
      </c>
      <c r="P762" s="45">
        <v>23</v>
      </c>
      <c r="Q762" s="45">
        <v>8</v>
      </c>
      <c r="R762" s="45">
        <v>0</v>
      </c>
      <c r="S762" s="57">
        <v>0</v>
      </c>
      <c r="T762" s="45">
        <v>0</v>
      </c>
      <c r="U762" s="45">
        <v>0</v>
      </c>
      <c r="V762" s="45">
        <v>0</v>
      </c>
      <c r="W762" s="45">
        <v>0</v>
      </c>
    </row>
    <row r="763" spans="1:23" s="45" customFormat="1">
      <c r="A763" s="45">
        <v>12</v>
      </c>
      <c r="B763" s="45">
        <v>18</v>
      </c>
      <c r="C763" s="45" t="s">
        <v>901</v>
      </c>
      <c r="D763" s="45" t="s">
        <v>255</v>
      </c>
      <c r="E763" s="45">
        <v>354.37</v>
      </c>
      <c r="F763" s="45">
        <v>2992.09</v>
      </c>
      <c r="G763" s="45">
        <v>2483.33</v>
      </c>
      <c r="H763" s="45">
        <v>61.83</v>
      </c>
      <c r="I763" s="45">
        <v>7.57</v>
      </c>
      <c r="J763" s="45">
        <v>12.11</v>
      </c>
      <c r="K763" s="45">
        <v>17.78</v>
      </c>
      <c r="L763" s="45">
        <v>783.07</v>
      </c>
      <c r="M763" s="45">
        <v>0.309</v>
      </c>
      <c r="N763" s="45">
        <v>12.9</v>
      </c>
      <c r="O763" s="34" t="s">
        <v>256</v>
      </c>
      <c r="P763" s="45">
        <v>23</v>
      </c>
      <c r="Q763" s="45">
        <v>8</v>
      </c>
      <c r="R763" s="45">
        <v>0</v>
      </c>
      <c r="S763" s="57">
        <v>0</v>
      </c>
      <c r="T763" s="45">
        <v>0</v>
      </c>
      <c r="U763" s="45">
        <v>0</v>
      </c>
      <c r="V763" s="45">
        <v>0</v>
      </c>
      <c r="W763" s="45">
        <v>0</v>
      </c>
    </row>
    <row r="764" spans="1:23" s="45" customFormat="1">
      <c r="A764" s="45">
        <v>12</v>
      </c>
      <c r="B764" s="45">
        <v>22</v>
      </c>
      <c r="C764" s="45" t="s">
        <v>901</v>
      </c>
      <c r="D764" s="45" t="s">
        <v>258</v>
      </c>
      <c r="E764" s="45">
        <v>89.44</v>
      </c>
      <c r="F764" s="45">
        <v>2706.81</v>
      </c>
      <c r="G764" s="45">
        <v>2787.4</v>
      </c>
      <c r="H764" s="45">
        <v>63.38</v>
      </c>
      <c r="I764" s="45">
        <v>5.3</v>
      </c>
      <c r="J764" s="45">
        <v>11.35</v>
      </c>
      <c r="K764" s="45">
        <v>13.83</v>
      </c>
      <c r="L764" s="45">
        <v>267.04000000000002</v>
      </c>
      <c r="M764" s="45">
        <v>0.36199999999999999</v>
      </c>
      <c r="N764" s="45">
        <v>10.78</v>
      </c>
      <c r="O764" s="34" t="s">
        <v>256</v>
      </c>
      <c r="P764" s="45">
        <v>23</v>
      </c>
      <c r="Q764" s="45">
        <v>8</v>
      </c>
      <c r="R764" s="45">
        <v>0</v>
      </c>
      <c r="S764" s="57">
        <v>0</v>
      </c>
      <c r="T764" s="45">
        <v>0</v>
      </c>
      <c r="U764" s="45">
        <v>0</v>
      </c>
      <c r="V764" s="45">
        <v>0</v>
      </c>
      <c r="W764" s="45">
        <v>0</v>
      </c>
    </row>
    <row r="765" spans="1:23" s="45" customFormat="1">
      <c r="A765" s="45">
        <v>12</v>
      </c>
      <c r="B765" s="45">
        <v>24</v>
      </c>
      <c r="C765" s="45" t="s">
        <v>901</v>
      </c>
      <c r="D765" s="45" t="s">
        <v>308</v>
      </c>
      <c r="E765" s="45">
        <v>880.83</v>
      </c>
      <c r="F765" s="45">
        <v>2707.52</v>
      </c>
      <c r="G765" s="45">
        <v>2849.64</v>
      </c>
      <c r="H765" s="45">
        <v>65.25</v>
      </c>
      <c r="I765" s="45">
        <v>18.920000000000002</v>
      </c>
      <c r="J765" s="45">
        <v>13.62</v>
      </c>
      <c r="K765" s="45">
        <v>23.71</v>
      </c>
      <c r="L765" s="45">
        <v>1610.07</v>
      </c>
      <c r="M765" s="45">
        <v>0.27600000000000002</v>
      </c>
      <c r="N765" s="45">
        <v>21.49</v>
      </c>
      <c r="O765" s="34" t="s">
        <v>203</v>
      </c>
      <c r="P765" s="45">
        <v>23</v>
      </c>
      <c r="Q765" s="45">
        <v>8</v>
      </c>
      <c r="R765" s="45">
        <v>0</v>
      </c>
      <c r="S765" s="57">
        <v>0</v>
      </c>
      <c r="T765" s="45">
        <v>0</v>
      </c>
      <c r="U765" s="45">
        <v>0</v>
      </c>
      <c r="V765" s="45">
        <v>0</v>
      </c>
      <c r="W765" s="45">
        <v>0</v>
      </c>
    </row>
    <row r="766" spans="1:23" s="45" customFormat="1">
      <c r="A766" s="45">
        <v>12</v>
      </c>
      <c r="B766" s="45">
        <v>26</v>
      </c>
      <c r="C766" s="45" t="s">
        <v>901</v>
      </c>
      <c r="D766" s="45" t="s">
        <v>309</v>
      </c>
      <c r="E766" s="45">
        <v>104.16</v>
      </c>
      <c r="F766" s="45">
        <v>2779.35</v>
      </c>
      <c r="G766" s="45">
        <v>2667.92</v>
      </c>
      <c r="H766" s="45">
        <v>73.48</v>
      </c>
      <c r="I766" s="45">
        <v>4.54</v>
      </c>
      <c r="J766" s="45">
        <v>6.06</v>
      </c>
      <c r="K766" s="45">
        <v>19.760000000000002</v>
      </c>
      <c r="L766" s="45">
        <v>221.26</v>
      </c>
      <c r="M766" s="45">
        <v>0.48399999999999999</v>
      </c>
      <c r="N766" s="45">
        <v>14.89</v>
      </c>
      <c r="O766" s="34" t="s">
        <v>203</v>
      </c>
      <c r="P766" s="45">
        <v>23</v>
      </c>
      <c r="Q766" s="45">
        <v>8</v>
      </c>
      <c r="R766" s="45">
        <v>0</v>
      </c>
      <c r="S766" s="57">
        <v>0</v>
      </c>
      <c r="T766" s="45">
        <v>0</v>
      </c>
      <c r="U766" s="45">
        <v>0</v>
      </c>
      <c r="V766" s="45">
        <v>0</v>
      </c>
      <c r="W766" s="45">
        <v>0</v>
      </c>
    </row>
    <row r="767" spans="1:23" s="45" customFormat="1">
      <c r="A767" s="45">
        <v>12</v>
      </c>
      <c r="B767" s="45">
        <v>30</v>
      </c>
      <c r="C767" s="45" t="s">
        <v>901</v>
      </c>
      <c r="D767" s="45" t="s">
        <v>311</v>
      </c>
      <c r="E767" s="45">
        <v>370.22</v>
      </c>
      <c r="F767" s="45">
        <v>3014.61</v>
      </c>
      <c r="G767" s="45">
        <v>2781.46</v>
      </c>
      <c r="H767" s="45">
        <v>60.58</v>
      </c>
      <c r="I767" s="45">
        <v>23.47</v>
      </c>
      <c r="J767" s="45">
        <v>10.6</v>
      </c>
      <c r="K767" s="45">
        <v>17.78</v>
      </c>
      <c r="L767" s="45">
        <v>807.89</v>
      </c>
      <c r="M767" s="45">
        <v>0.309</v>
      </c>
      <c r="N767" s="45">
        <v>26.13</v>
      </c>
      <c r="O767" s="34" t="s">
        <v>203</v>
      </c>
      <c r="P767" s="45">
        <v>23</v>
      </c>
      <c r="Q767" s="45">
        <v>8</v>
      </c>
      <c r="R767" s="45">
        <v>0</v>
      </c>
      <c r="S767" s="57">
        <v>0</v>
      </c>
      <c r="T767" s="45">
        <v>0</v>
      </c>
      <c r="U767" s="45">
        <v>0</v>
      </c>
      <c r="V767" s="45">
        <v>0</v>
      </c>
      <c r="W767" s="45">
        <v>0</v>
      </c>
    </row>
    <row r="768" spans="1:23" s="45" customFormat="1">
      <c r="A768" s="45">
        <v>12</v>
      </c>
      <c r="B768" s="45">
        <v>32</v>
      </c>
      <c r="C768" s="45" t="s">
        <v>901</v>
      </c>
      <c r="D768" s="45" t="s">
        <v>312</v>
      </c>
      <c r="E768" s="45">
        <v>980.46</v>
      </c>
      <c r="F768" s="45">
        <v>2787.85</v>
      </c>
      <c r="G768" s="45">
        <v>2881.46</v>
      </c>
      <c r="H768" s="45">
        <v>62.71</v>
      </c>
      <c r="I768" s="45">
        <v>11.35</v>
      </c>
      <c r="J768" s="45">
        <v>15.9</v>
      </c>
      <c r="K768" s="45">
        <v>23.71</v>
      </c>
      <c r="L768" s="45">
        <v>1597.87</v>
      </c>
      <c r="M768" s="45">
        <v>0.29899999999999999</v>
      </c>
      <c r="N768" s="45">
        <v>18.22</v>
      </c>
      <c r="O768" s="34" t="s">
        <v>203</v>
      </c>
      <c r="P768" s="45">
        <v>23</v>
      </c>
      <c r="Q768" s="45">
        <v>8</v>
      </c>
      <c r="R768" s="45">
        <v>0</v>
      </c>
      <c r="S768" s="57">
        <v>0</v>
      </c>
      <c r="T768" s="45">
        <v>0</v>
      </c>
      <c r="U768" s="45">
        <v>0</v>
      </c>
      <c r="V768" s="45">
        <v>0</v>
      </c>
      <c r="W768" s="45">
        <v>0</v>
      </c>
    </row>
    <row r="769" spans="1:23" s="45" customFormat="1">
      <c r="A769" s="45">
        <v>12</v>
      </c>
      <c r="B769" s="45">
        <v>40</v>
      </c>
      <c r="C769" s="45" t="s">
        <v>901</v>
      </c>
      <c r="D769" s="45" t="s">
        <v>423</v>
      </c>
      <c r="E769" s="45">
        <v>2806.66</v>
      </c>
      <c r="F769" s="45">
        <v>3038.87</v>
      </c>
      <c r="G769" s="45">
        <v>2601.39</v>
      </c>
      <c r="H769" s="45">
        <v>55.79</v>
      </c>
      <c r="I769" s="45">
        <v>39.36</v>
      </c>
      <c r="J769" s="45">
        <v>16.649999999999999</v>
      </c>
      <c r="K769" s="45">
        <v>35.57</v>
      </c>
      <c r="L769" s="45">
        <v>4573.07</v>
      </c>
      <c r="M769" s="45">
        <v>0.21</v>
      </c>
      <c r="N769" s="45">
        <v>46.21</v>
      </c>
      <c r="O769" s="34" t="s">
        <v>203</v>
      </c>
      <c r="P769" s="45">
        <v>23</v>
      </c>
      <c r="Q769" s="45">
        <v>8</v>
      </c>
      <c r="R769" s="45">
        <v>0</v>
      </c>
      <c r="S769" s="57">
        <v>0</v>
      </c>
      <c r="T769" s="45">
        <v>0</v>
      </c>
      <c r="U769" s="45">
        <v>0</v>
      </c>
      <c r="V769" s="45">
        <v>0</v>
      </c>
      <c r="W769" s="45">
        <v>0</v>
      </c>
    </row>
    <row r="770" spans="1:23" s="45" customFormat="1">
      <c r="A770" s="45">
        <v>12</v>
      </c>
      <c r="B770" s="45">
        <v>42</v>
      </c>
      <c r="C770" s="45" t="s">
        <v>901</v>
      </c>
      <c r="D770" s="45" t="s">
        <v>424</v>
      </c>
      <c r="E770" s="45">
        <v>98.5</v>
      </c>
      <c r="F770" s="45">
        <v>2652.54</v>
      </c>
      <c r="G770" s="45">
        <v>2773.28</v>
      </c>
      <c r="H770" s="45">
        <v>73.5</v>
      </c>
      <c r="I770" s="45">
        <v>8.33</v>
      </c>
      <c r="J770" s="45">
        <v>9.84</v>
      </c>
      <c r="K770" s="45">
        <v>13.83</v>
      </c>
      <c r="L770" s="45">
        <v>289.07</v>
      </c>
      <c r="M770" s="45">
        <v>0.35699999999999998</v>
      </c>
      <c r="N770" s="45">
        <v>9.11</v>
      </c>
      <c r="O770" s="34" t="s">
        <v>256</v>
      </c>
      <c r="P770" s="45">
        <v>23</v>
      </c>
      <c r="Q770" s="45">
        <v>8</v>
      </c>
      <c r="R770" s="45">
        <v>0</v>
      </c>
      <c r="S770" s="57">
        <v>0</v>
      </c>
      <c r="T770" s="45">
        <v>0</v>
      </c>
      <c r="U770" s="45">
        <v>0</v>
      </c>
      <c r="V770" s="45">
        <v>0</v>
      </c>
      <c r="W770" s="45">
        <v>0</v>
      </c>
    </row>
    <row r="771" spans="1:23" s="45" customFormat="1">
      <c r="A771" s="45">
        <v>12</v>
      </c>
      <c r="B771" s="45">
        <v>48</v>
      </c>
      <c r="C771" s="45" t="s">
        <v>901</v>
      </c>
      <c r="D771" s="45" t="s">
        <v>520</v>
      </c>
      <c r="E771" s="45">
        <v>1691.47</v>
      </c>
      <c r="F771" s="45">
        <v>2971.25</v>
      </c>
      <c r="G771" s="45">
        <v>2654.17</v>
      </c>
      <c r="H771" s="45">
        <v>65.03</v>
      </c>
      <c r="I771" s="45">
        <v>40.880000000000003</v>
      </c>
      <c r="J771" s="45">
        <v>25.74</v>
      </c>
      <c r="K771" s="45">
        <v>25.69</v>
      </c>
      <c r="L771" s="45">
        <v>3706.82</v>
      </c>
      <c r="M771" s="45">
        <v>0.185</v>
      </c>
      <c r="N771" s="45">
        <v>42.54</v>
      </c>
      <c r="O771" s="45" t="s">
        <v>249</v>
      </c>
      <c r="P771" s="45">
        <v>23</v>
      </c>
      <c r="Q771" s="45">
        <v>8</v>
      </c>
      <c r="R771" s="45">
        <v>0</v>
      </c>
      <c r="S771" s="57">
        <v>0</v>
      </c>
      <c r="T771" s="45">
        <v>0</v>
      </c>
      <c r="U771" s="45">
        <v>0</v>
      </c>
      <c r="V771" s="45">
        <v>0</v>
      </c>
      <c r="W771" s="45">
        <v>0</v>
      </c>
    </row>
    <row r="772" spans="1:23" s="45" customFormat="1">
      <c r="A772" s="45">
        <v>12</v>
      </c>
      <c r="B772" s="45">
        <v>56</v>
      </c>
      <c r="C772" s="45" t="s">
        <v>901</v>
      </c>
      <c r="D772" s="45" t="s">
        <v>524</v>
      </c>
      <c r="E772" s="45">
        <v>121.14</v>
      </c>
      <c r="F772" s="45">
        <v>2992.25</v>
      </c>
      <c r="G772" s="45">
        <v>2466.73</v>
      </c>
      <c r="H772" s="45">
        <v>74</v>
      </c>
      <c r="I772" s="45">
        <v>9.08</v>
      </c>
      <c r="J772" s="45">
        <v>5.3</v>
      </c>
      <c r="K772" s="45">
        <v>15.81</v>
      </c>
      <c r="L772" s="45">
        <v>330.79</v>
      </c>
      <c r="M772" s="45">
        <v>0.35799999999999998</v>
      </c>
      <c r="N772" s="45">
        <v>10.33</v>
      </c>
      <c r="O772" s="34" t="s">
        <v>203</v>
      </c>
      <c r="P772" s="45">
        <v>23</v>
      </c>
      <c r="Q772" s="45">
        <v>8</v>
      </c>
      <c r="R772" s="45">
        <v>0</v>
      </c>
      <c r="S772" s="57">
        <v>0</v>
      </c>
      <c r="T772" s="45">
        <v>0</v>
      </c>
      <c r="U772" s="45">
        <v>0</v>
      </c>
      <c r="V772" s="45">
        <v>0</v>
      </c>
      <c r="W772" s="45">
        <v>0</v>
      </c>
    </row>
    <row r="773" spans="1:23" s="45" customFormat="1">
      <c r="A773" s="45">
        <v>12</v>
      </c>
      <c r="B773" s="45">
        <v>58</v>
      </c>
      <c r="C773" s="45" t="s">
        <v>901</v>
      </c>
      <c r="D773" s="45" t="s">
        <v>525</v>
      </c>
      <c r="E773" s="45">
        <v>149.44999999999999</v>
      </c>
      <c r="F773" s="45">
        <v>2708.53</v>
      </c>
      <c r="G773" s="45">
        <v>2833.96</v>
      </c>
      <c r="H773" s="45">
        <v>67</v>
      </c>
      <c r="I773" s="45">
        <v>6.81</v>
      </c>
      <c r="J773" s="45">
        <v>9.08</v>
      </c>
      <c r="K773" s="45">
        <v>19.760000000000002</v>
      </c>
      <c r="L773" s="45">
        <v>408.64</v>
      </c>
      <c r="M773" s="45">
        <v>0.33300000000000002</v>
      </c>
      <c r="N773" s="45">
        <v>9.36</v>
      </c>
      <c r="O773" s="34" t="s">
        <v>256</v>
      </c>
      <c r="P773" s="45">
        <v>23</v>
      </c>
      <c r="Q773" s="45">
        <v>8</v>
      </c>
      <c r="R773" s="45">
        <v>0</v>
      </c>
      <c r="S773" s="57">
        <v>0</v>
      </c>
      <c r="T773" s="45">
        <v>0</v>
      </c>
      <c r="U773" s="45">
        <v>0</v>
      </c>
      <c r="V773" s="45">
        <v>0</v>
      </c>
      <c r="W773" s="45">
        <v>0</v>
      </c>
    </row>
    <row r="774" spans="1:23" s="45" customFormat="1">
      <c r="A774" s="45">
        <v>12</v>
      </c>
      <c r="B774" s="45">
        <v>62</v>
      </c>
      <c r="C774" s="45" t="s">
        <v>901</v>
      </c>
      <c r="D774" s="45" t="s">
        <v>527</v>
      </c>
      <c r="E774" s="45">
        <v>344.18</v>
      </c>
      <c r="F774" s="45">
        <v>3004.59</v>
      </c>
      <c r="G774" s="45">
        <v>2605.98</v>
      </c>
      <c r="H774" s="45">
        <v>71.3</v>
      </c>
      <c r="I774" s="45">
        <v>12.87</v>
      </c>
      <c r="J774" s="45">
        <v>7.57</v>
      </c>
      <c r="K774" s="45">
        <v>21.74</v>
      </c>
      <c r="L774" s="45">
        <v>756.92</v>
      </c>
      <c r="M774" s="45">
        <v>0.314</v>
      </c>
      <c r="N774" s="45">
        <v>19.989999999999998</v>
      </c>
      <c r="O774" s="34" t="s">
        <v>256</v>
      </c>
      <c r="P774" s="45">
        <v>23</v>
      </c>
      <c r="Q774" s="45">
        <v>8</v>
      </c>
      <c r="R774" s="45">
        <v>0</v>
      </c>
      <c r="S774" s="57">
        <v>0</v>
      </c>
      <c r="T774" s="45">
        <v>0</v>
      </c>
      <c r="U774" s="45">
        <v>0</v>
      </c>
      <c r="V774" s="45">
        <v>0</v>
      </c>
      <c r="W774" s="45">
        <v>0</v>
      </c>
    </row>
    <row r="775" spans="1:23" s="45" customFormat="1">
      <c r="A775" s="45">
        <v>12</v>
      </c>
      <c r="B775" s="45">
        <v>64</v>
      </c>
      <c r="C775" s="45" t="s">
        <v>901</v>
      </c>
      <c r="D775" s="45" t="s">
        <v>528</v>
      </c>
      <c r="E775" s="45">
        <v>108.69</v>
      </c>
      <c r="F775" s="45">
        <v>2967.08</v>
      </c>
      <c r="G775" s="45">
        <v>2634.63</v>
      </c>
      <c r="H775" s="45">
        <v>76.510000000000005</v>
      </c>
      <c r="I775" s="45">
        <v>7.57</v>
      </c>
      <c r="J775" s="45">
        <v>11.35</v>
      </c>
      <c r="K775" s="45">
        <v>15.81</v>
      </c>
      <c r="L775" s="45">
        <v>336.28</v>
      </c>
      <c r="M775" s="45">
        <v>0.32800000000000001</v>
      </c>
      <c r="N775" s="45">
        <v>12.36</v>
      </c>
      <c r="O775" s="34" t="s">
        <v>256</v>
      </c>
      <c r="P775" s="45">
        <v>23</v>
      </c>
      <c r="Q775" s="45">
        <v>8</v>
      </c>
      <c r="R775" s="45">
        <v>0</v>
      </c>
      <c r="S775" s="57">
        <v>0</v>
      </c>
      <c r="T775" s="45">
        <v>0</v>
      </c>
      <c r="U775" s="45">
        <v>0</v>
      </c>
      <c r="V775" s="45">
        <v>0</v>
      </c>
      <c r="W775" s="45">
        <v>0</v>
      </c>
    </row>
    <row r="776" spans="1:23" s="45" customFormat="1">
      <c r="A776" s="45">
        <v>12</v>
      </c>
      <c r="B776" s="45">
        <v>66</v>
      </c>
      <c r="C776" s="45" t="s">
        <v>901</v>
      </c>
      <c r="D776" s="45" t="s">
        <v>529</v>
      </c>
      <c r="E776" s="45">
        <v>827.62</v>
      </c>
      <c r="F776" s="45">
        <v>2719.51</v>
      </c>
      <c r="G776" s="45">
        <v>2824.66</v>
      </c>
      <c r="H776" s="45">
        <v>67</v>
      </c>
      <c r="I776" s="45">
        <v>17.41</v>
      </c>
      <c r="J776" s="45">
        <v>11.35</v>
      </c>
      <c r="K776" s="45">
        <v>29.64</v>
      </c>
      <c r="L776" s="45">
        <v>1467.93</v>
      </c>
      <c r="M776" s="45">
        <v>0.28999999999999998</v>
      </c>
      <c r="N776" s="45">
        <v>23.04</v>
      </c>
      <c r="O776" s="34" t="s">
        <v>203</v>
      </c>
      <c r="P776" s="45">
        <v>23</v>
      </c>
      <c r="Q776" s="45">
        <v>8</v>
      </c>
      <c r="R776" s="45">
        <v>0</v>
      </c>
      <c r="S776" s="57">
        <v>0</v>
      </c>
      <c r="T776" s="45">
        <v>0</v>
      </c>
      <c r="U776" s="45">
        <v>0</v>
      </c>
      <c r="V776" s="45">
        <v>0</v>
      </c>
      <c r="W776" s="45">
        <v>0</v>
      </c>
    </row>
    <row r="777" spans="1:23" s="34" customFormat="1">
      <c r="A777" s="34">
        <v>12</v>
      </c>
      <c r="B777" s="34">
        <v>68</v>
      </c>
      <c r="C777" s="45" t="s">
        <v>901</v>
      </c>
      <c r="D777" s="34" t="s">
        <v>760</v>
      </c>
      <c r="E777" s="34">
        <v>95.1</v>
      </c>
      <c r="F777" s="34">
        <v>2783.06</v>
      </c>
      <c r="G777" s="34">
        <v>2870.45</v>
      </c>
      <c r="H777" s="34">
        <v>69.44</v>
      </c>
      <c r="I777" s="34">
        <v>5.3</v>
      </c>
      <c r="J777" s="34">
        <v>5.3</v>
      </c>
      <c r="K777" s="34">
        <v>21.74</v>
      </c>
      <c r="L777" s="34">
        <v>252.73</v>
      </c>
      <c r="M777" s="34">
        <v>0.39900000000000002</v>
      </c>
      <c r="N777" s="34">
        <v>20.05</v>
      </c>
      <c r="O777" s="34" t="s">
        <v>263</v>
      </c>
      <c r="P777" s="45">
        <v>23</v>
      </c>
      <c r="Q777" s="45">
        <v>8</v>
      </c>
      <c r="R777" s="34">
        <v>27</v>
      </c>
      <c r="S777" s="58">
        <v>100407.69</v>
      </c>
      <c r="T777" s="34">
        <v>2868.62</v>
      </c>
      <c r="U777" s="34">
        <v>2824.78</v>
      </c>
      <c r="V777" s="34">
        <v>71.709999999999994</v>
      </c>
      <c r="W777" s="34">
        <v>76644.11</v>
      </c>
    </row>
    <row r="778" spans="1:23" s="45" customFormat="1">
      <c r="A778" s="45">
        <v>12</v>
      </c>
      <c r="B778" s="45">
        <v>72</v>
      </c>
      <c r="C778" s="45" t="s">
        <v>901</v>
      </c>
      <c r="D778" s="45" t="s">
        <v>762</v>
      </c>
      <c r="E778" s="45">
        <v>105.29</v>
      </c>
      <c r="F778" s="45">
        <v>2434.89</v>
      </c>
      <c r="G778" s="45">
        <v>2904.75</v>
      </c>
      <c r="H778" s="45">
        <v>77.3</v>
      </c>
      <c r="I778" s="45">
        <v>6.81</v>
      </c>
      <c r="J778" s="45">
        <v>6.06</v>
      </c>
      <c r="K778" s="45">
        <v>17.78</v>
      </c>
      <c r="L778" s="45">
        <v>339.2</v>
      </c>
      <c r="M778" s="45">
        <v>0.318</v>
      </c>
      <c r="N778" s="45">
        <v>13.53</v>
      </c>
      <c r="O778" s="34" t="s">
        <v>203</v>
      </c>
      <c r="P778" s="45">
        <v>23</v>
      </c>
      <c r="Q778" s="45">
        <v>8</v>
      </c>
      <c r="R778" s="45">
        <v>0</v>
      </c>
      <c r="S778" s="57">
        <v>0</v>
      </c>
      <c r="T778" s="45">
        <v>0</v>
      </c>
      <c r="U778" s="45">
        <v>0</v>
      </c>
      <c r="V778" s="45">
        <v>0</v>
      </c>
      <c r="W778" s="45">
        <v>0</v>
      </c>
    </row>
    <row r="779" spans="1:23" s="45" customFormat="1">
      <c r="A779" s="45">
        <v>12</v>
      </c>
      <c r="B779" s="45">
        <v>74</v>
      </c>
      <c r="C779" s="45" t="s">
        <v>901</v>
      </c>
      <c r="D779" s="45" t="s">
        <v>763</v>
      </c>
      <c r="E779" s="45">
        <v>472.12</v>
      </c>
      <c r="F779" s="45">
        <v>2980.2</v>
      </c>
      <c r="G779" s="45">
        <v>2645.46</v>
      </c>
      <c r="H779" s="45">
        <v>75.53</v>
      </c>
      <c r="I779" s="45">
        <v>18.920000000000002</v>
      </c>
      <c r="J779" s="45">
        <v>13.62</v>
      </c>
      <c r="K779" s="45">
        <v>21.74</v>
      </c>
      <c r="L779" s="45">
        <v>1028.76</v>
      </c>
      <c r="M779" s="45">
        <v>0.28499999999999998</v>
      </c>
      <c r="N779" s="45">
        <v>22.9</v>
      </c>
      <c r="O779" s="34" t="s">
        <v>203</v>
      </c>
      <c r="P779" s="45">
        <v>23</v>
      </c>
      <c r="Q779" s="45">
        <v>8</v>
      </c>
      <c r="R779" s="45">
        <v>0</v>
      </c>
      <c r="S779" s="57">
        <v>0</v>
      </c>
      <c r="T779" s="45">
        <v>0</v>
      </c>
      <c r="U779" s="45">
        <v>0</v>
      </c>
      <c r="V779" s="45">
        <v>0</v>
      </c>
      <c r="W779" s="45">
        <v>0</v>
      </c>
    </row>
    <row r="780" spans="1:23" s="45" customFormat="1">
      <c r="A780" s="45">
        <v>12</v>
      </c>
      <c r="B780" s="45">
        <v>80</v>
      </c>
      <c r="C780" s="45" t="s">
        <v>901</v>
      </c>
      <c r="D780" s="45" t="s">
        <v>766</v>
      </c>
      <c r="E780" s="45">
        <v>320.41000000000003</v>
      </c>
      <c r="F780" s="45">
        <v>2430.75</v>
      </c>
      <c r="G780" s="45">
        <v>2901.35</v>
      </c>
      <c r="H780" s="45">
        <v>80.19</v>
      </c>
      <c r="I780" s="45">
        <v>9.84</v>
      </c>
      <c r="J780" s="45">
        <v>10.6</v>
      </c>
      <c r="K780" s="45">
        <v>23.71</v>
      </c>
      <c r="L780" s="45">
        <v>902.93</v>
      </c>
      <c r="M780" s="45">
        <v>0.251</v>
      </c>
      <c r="N780" s="45">
        <v>18.37</v>
      </c>
      <c r="O780" s="34" t="s">
        <v>203</v>
      </c>
      <c r="P780" s="45">
        <v>23</v>
      </c>
      <c r="Q780" s="45">
        <v>8</v>
      </c>
      <c r="R780" s="45">
        <v>0</v>
      </c>
      <c r="S780" s="57">
        <v>0</v>
      </c>
      <c r="T780" s="45">
        <v>0</v>
      </c>
      <c r="U780" s="45">
        <v>0</v>
      </c>
      <c r="V780" s="45">
        <v>0</v>
      </c>
      <c r="W780" s="45">
        <v>0</v>
      </c>
    </row>
    <row r="781" spans="1:23" s="45" customFormat="1">
      <c r="A781" s="45">
        <v>12</v>
      </c>
      <c r="B781" s="45">
        <v>84</v>
      </c>
      <c r="C781" s="45" t="s">
        <v>901</v>
      </c>
      <c r="D781" s="45" t="s">
        <v>768</v>
      </c>
      <c r="E781" s="45">
        <v>386.07</v>
      </c>
      <c r="F781" s="45">
        <v>2803.04</v>
      </c>
      <c r="G781" s="45">
        <v>2727.56</v>
      </c>
      <c r="H781" s="45">
        <v>82.61</v>
      </c>
      <c r="I781" s="45">
        <v>13.63</v>
      </c>
      <c r="J781" s="45">
        <v>9.08</v>
      </c>
      <c r="K781" s="45">
        <v>23.71</v>
      </c>
      <c r="L781" s="45">
        <v>915.32</v>
      </c>
      <c r="M781" s="45">
        <v>0.28000000000000003</v>
      </c>
      <c r="N781" s="45">
        <v>15.44</v>
      </c>
      <c r="O781" s="34" t="s">
        <v>214</v>
      </c>
      <c r="P781" s="45">
        <v>23</v>
      </c>
      <c r="Q781" s="45">
        <v>8</v>
      </c>
      <c r="R781" s="45">
        <v>0</v>
      </c>
      <c r="S781" s="57">
        <v>0</v>
      </c>
      <c r="T781" s="45">
        <v>0</v>
      </c>
      <c r="U781" s="45">
        <v>0</v>
      </c>
      <c r="V781" s="45">
        <v>0</v>
      </c>
      <c r="W781" s="45">
        <v>0</v>
      </c>
    </row>
    <row r="782" spans="1:23" s="45" customFormat="1">
      <c r="A782" s="45">
        <v>12</v>
      </c>
      <c r="B782" s="45">
        <v>88</v>
      </c>
      <c r="C782" s="45" t="s">
        <v>901</v>
      </c>
      <c r="D782" s="45" t="s">
        <v>770</v>
      </c>
      <c r="E782" s="45">
        <v>129.07</v>
      </c>
      <c r="F782" s="45">
        <v>3045.64</v>
      </c>
      <c r="G782" s="45">
        <v>2519.12</v>
      </c>
      <c r="H782" s="45">
        <v>83.82</v>
      </c>
      <c r="I782" s="45">
        <v>10.6</v>
      </c>
      <c r="J782" s="45">
        <v>6.06</v>
      </c>
      <c r="K782" s="45">
        <v>21.74</v>
      </c>
      <c r="L782" s="45">
        <v>386.58</v>
      </c>
      <c r="M782" s="45">
        <v>0.31900000000000001</v>
      </c>
      <c r="N782" s="45">
        <v>20.32</v>
      </c>
      <c r="O782" s="34" t="s">
        <v>203</v>
      </c>
      <c r="P782" s="45">
        <v>23</v>
      </c>
      <c r="Q782" s="45">
        <v>8</v>
      </c>
      <c r="R782" s="45">
        <v>0</v>
      </c>
      <c r="S782" s="57">
        <v>0</v>
      </c>
      <c r="T782" s="45">
        <v>0</v>
      </c>
      <c r="U782" s="45">
        <v>0</v>
      </c>
      <c r="V782" s="45">
        <v>0</v>
      </c>
      <c r="W782" s="45">
        <v>0</v>
      </c>
    </row>
    <row r="783" spans="1:23" s="45" customFormat="1">
      <c r="A783" s="45">
        <v>12</v>
      </c>
      <c r="B783" s="45">
        <v>90</v>
      </c>
      <c r="C783" s="45" t="s">
        <v>901</v>
      </c>
      <c r="D783" s="45" t="s">
        <v>771</v>
      </c>
      <c r="E783" s="45">
        <v>189.07</v>
      </c>
      <c r="F783" s="45">
        <v>2833.26</v>
      </c>
      <c r="G783" s="45">
        <v>2816.54</v>
      </c>
      <c r="H783" s="45">
        <v>83.9</v>
      </c>
      <c r="I783" s="45">
        <v>9.84</v>
      </c>
      <c r="J783" s="45">
        <v>6.81</v>
      </c>
      <c r="K783" s="45">
        <v>19.760000000000002</v>
      </c>
      <c r="L783" s="45">
        <v>543.67999999999995</v>
      </c>
      <c r="M783" s="45">
        <v>0.29299999999999998</v>
      </c>
      <c r="N783" s="45">
        <v>12.06</v>
      </c>
      <c r="O783" s="34" t="s">
        <v>256</v>
      </c>
      <c r="P783" s="45">
        <v>23</v>
      </c>
      <c r="Q783" s="45">
        <v>8</v>
      </c>
      <c r="R783" s="45">
        <v>0</v>
      </c>
      <c r="S783" s="57">
        <v>0</v>
      </c>
      <c r="T783" s="45">
        <v>0</v>
      </c>
      <c r="U783" s="45">
        <v>0</v>
      </c>
      <c r="V783" s="45">
        <v>0</v>
      </c>
      <c r="W783" s="45">
        <v>0</v>
      </c>
    </row>
    <row r="784" spans="1:23" s="45" customFormat="1">
      <c r="A784" s="45">
        <v>12</v>
      </c>
      <c r="B784" s="45">
        <v>102</v>
      </c>
      <c r="C784" s="45" t="s">
        <v>901</v>
      </c>
      <c r="D784" s="45" t="s">
        <v>777</v>
      </c>
      <c r="E784" s="45">
        <v>1696</v>
      </c>
      <c r="F784" s="45">
        <v>2462.7399999999998</v>
      </c>
      <c r="G784" s="45">
        <v>2787.48</v>
      </c>
      <c r="H784" s="45">
        <v>83.77</v>
      </c>
      <c r="I784" s="45">
        <v>12.11</v>
      </c>
      <c r="J784" s="45">
        <v>24.98</v>
      </c>
      <c r="K784" s="45">
        <v>35.57</v>
      </c>
      <c r="L784" s="45">
        <v>3450.79</v>
      </c>
      <c r="M784" s="45">
        <v>0.19900000000000001</v>
      </c>
      <c r="N784" s="45">
        <v>27.93</v>
      </c>
      <c r="O784" s="34" t="s">
        <v>256</v>
      </c>
      <c r="P784" s="45">
        <v>23</v>
      </c>
      <c r="Q784" s="45">
        <v>8</v>
      </c>
      <c r="R784" s="45">
        <v>0</v>
      </c>
      <c r="S784" s="57">
        <v>0</v>
      </c>
      <c r="T784" s="45">
        <v>0</v>
      </c>
      <c r="U784" s="45">
        <v>0</v>
      </c>
      <c r="V784" s="45">
        <v>0</v>
      </c>
      <c r="W784" s="45">
        <v>0</v>
      </c>
    </row>
    <row r="785" spans="1:23" s="45" customFormat="1">
      <c r="A785" s="45">
        <v>12</v>
      </c>
      <c r="B785" s="45">
        <v>108</v>
      </c>
      <c r="C785" s="45" t="s">
        <v>901</v>
      </c>
      <c r="D785" s="45" t="s">
        <v>780</v>
      </c>
      <c r="E785" s="45">
        <v>1671.09</v>
      </c>
      <c r="F785" s="45">
        <v>2761.8</v>
      </c>
      <c r="G785" s="45">
        <v>2663.56</v>
      </c>
      <c r="H785" s="45">
        <v>83.63</v>
      </c>
      <c r="I785" s="45">
        <v>25.74</v>
      </c>
      <c r="J785" s="45">
        <v>16.649999999999999</v>
      </c>
      <c r="K785" s="45">
        <v>41.5</v>
      </c>
      <c r="L785" s="45">
        <v>2909.74</v>
      </c>
      <c r="M785" s="45">
        <v>0.23400000000000001</v>
      </c>
      <c r="N785" s="45">
        <v>25.67</v>
      </c>
      <c r="O785" s="34" t="s">
        <v>203</v>
      </c>
      <c r="P785" s="45">
        <v>23</v>
      </c>
      <c r="Q785" s="45">
        <v>8</v>
      </c>
      <c r="R785" s="45">
        <v>0</v>
      </c>
      <c r="S785" s="57">
        <v>0</v>
      </c>
      <c r="T785" s="45">
        <v>0</v>
      </c>
      <c r="U785" s="45">
        <v>0</v>
      </c>
      <c r="V785" s="45">
        <v>0</v>
      </c>
      <c r="W785" s="45">
        <v>0</v>
      </c>
    </row>
    <row r="786" spans="1:23" s="34" customFormat="1">
      <c r="A786" s="34">
        <v>12</v>
      </c>
      <c r="B786" s="34">
        <v>110</v>
      </c>
      <c r="C786" s="45" t="s">
        <v>901</v>
      </c>
      <c r="D786" s="34" t="s">
        <v>781</v>
      </c>
      <c r="E786" s="34">
        <v>17403.810000000001</v>
      </c>
      <c r="F786" s="34">
        <v>2863.64</v>
      </c>
      <c r="G786" s="34">
        <v>2828.85</v>
      </c>
      <c r="H786" s="34">
        <v>67.14</v>
      </c>
      <c r="I786" s="34">
        <v>73.42</v>
      </c>
      <c r="J786" s="34">
        <v>53.74</v>
      </c>
      <c r="K786" s="34">
        <v>61.26</v>
      </c>
      <c r="L786" s="34">
        <v>26149.93</v>
      </c>
      <c r="M786" s="34">
        <v>0.124</v>
      </c>
      <c r="N786" s="34">
        <v>76.94</v>
      </c>
      <c r="O786" s="34" t="s">
        <v>294</v>
      </c>
      <c r="P786" s="45">
        <v>23</v>
      </c>
      <c r="Q786" s="45">
        <v>8</v>
      </c>
      <c r="R786" s="34">
        <v>28</v>
      </c>
      <c r="S786" s="58">
        <v>12690.28</v>
      </c>
      <c r="T786" s="34">
        <v>2798.23</v>
      </c>
      <c r="U786" s="34">
        <v>2862.77</v>
      </c>
      <c r="V786" s="34">
        <v>83.86</v>
      </c>
      <c r="W786" s="34">
        <v>12339.23</v>
      </c>
    </row>
    <row r="787" spans="1:23" s="45" customFormat="1">
      <c r="A787" s="45">
        <v>12</v>
      </c>
      <c r="B787" s="45">
        <v>112</v>
      </c>
      <c r="C787" s="45" t="s">
        <v>901</v>
      </c>
      <c r="D787" s="45" t="s">
        <v>782</v>
      </c>
      <c r="E787" s="45">
        <v>293.23</v>
      </c>
      <c r="F787" s="45">
        <v>2905.62</v>
      </c>
      <c r="G787" s="45">
        <v>2858.22</v>
      </c>
      <c r="H787" s="45">
        <v>98.69</v>
      </c>
      <c r="I787" s="45">
        <v>14.38</v>
      </c>
      <c r="J787" s="45">
        <v>9.08</v>
      </c>
      <c r="K787" s="45">
        <v>17.78</v>
      </c>
      <c r="L787" s="45">
        <v>846.83</v>
      </c>
      <c r="M787" s="45">
        <v>0.252</v>
      </c>
      <c r="N787" s="45">
        <v>15.09</v>
      </c>
      <c r="O787" s="34" t="s">
        <v>256</v>
      </c>
      <c r="P787" s="45">
        <v>23</v>
      </c>
      <c r="Q787" s="45">
        <v>8</v>
      </c>
      <c r="R787" s="45">
        <v>0</v>
      </c>
      <c r="S787" s="57">
        <v>0</v>
      </c>
      <c r="T787" s="45">
        <v>0</v>
      </c>
      <c r="U787" s="45">
        <v>0</v>
      </c>
      <c r="V787" s="45">
        <v>0</v>
      </c>
      <c r="W787" s="45">
        <v>0</v>
      </c>
    </row>
    <row r="788" spans="1:23" s="45" customFormat="1">
      <c r="A788" s="45">
        <v>12</v>
      </c>
      <c r="B788" s="45">
        <v>114</v>
      </c>
      <c r="C788" s="45" t="s">
        <v>901</v>
      </c>
      <c r="D788" s="45" t="s">
        <v>783</v>
      </c>
      <c r="E788" s="45">
        <v>2678.73</v>
      </c>
      <c r="F788" s="45">
        <v>2962.12</v>
      </c>
      <c r="G788" s="45">
        <v>2791.85</v>
      </c>
      <c r="H788" s="45">
        <v>80.97</v>
      </c>
      <c r="I788" s="45">
        <v>70.400000000000006</v>
      </c>
      <c r="J788" s="45">
        <v>21.19</v>
      </c>
      <c r="K788" s="45">
        <v>37.54</v>
      </c>
      <c r="L788" s="45">
        <v>5086.91</v>
      </c>
      <c r="M788" s="45">
        <v>0.183</v>
      </c>
      <c r="N788" s="45">
        <v>75.599999999999994</v>
      </c>
      <c r="O788" s="34" t="s">
        <v>214</v>
      </c>
      <c r="P788" s="45">
        <v>23</v>
      </c>
      <c r="Q788" s="45">
        <v>8</v>
      </c>
      <c r="R788" s="45">
        <v>0</v>
      </c>
      <c r="S788" s="57">
        <v>0</v>
      </c>
      <c r="T788" s="45">
        <v>0</v>
      </c>
      <c r="U788" s="45">
        <v>0</v>
      </c>
      <c r="V788" s="45">
        <v>0</v>
      </c>
      <c r="W788" s="45">
        <v>0</v>
      </c>
    </row>
    <row r="789" spans="1:23" s="45" customFormat="1">
      <c r="A789" s="45">
        <v>12</v>
      </c>
      <c r="B789" s="45">
        <v>118</v>
      </c>
      <c r="C789" s="45" t="s">
        <v>901</v>
      </c>
      <c r="D789" s="45" t="s">
        <v>785</v>
      </c>
      <c r="E789" s="45">
        <v>1069.9100000000001</v>
      </c>
      <c r="F789" s="45">
        <v>3029.3</v>
      </c>
      <c r="G789" s="45">
        <v>2513.1999999999998</v>
      </c>
      <c r="H789" s="45">
        <v>86.94</v>
      </c>
      <c r="I789" s="45">
        <v>25.74</v>
      </c>
      <c r="J789" s="45">
        <v>10.6</v>
      </c>
      <c r="K789" s="45">
        <v>29.64</v>
      </c>
      <c r="L789" s="45">
        <v>2454.41</v>
      </c>
      <c r="M789" s="45">
        <v>0.20599999999999999</v>
      </c>
      <c r="N789" s="45">
        <v>27.71</v>
      </c>
      <c r="O789" s="34" t="s">
        <v>214</v>
      </c>
      <c r="P789" s="45">
        <v>23</v>
      </c>
      <c r="Q789" s="45">
        <v>8</v>
      </c>
      <c r="R789" s="45">
        <v>0</v>
      </c>
      <c r="S789" s="57">
        <v>0</v>
      </c>
      <c r="T789" s="45">
        <v>0</v>
      </c>
      <c r="U789" s="45">
        <v>0</v>
      </c>
      <c r="V789" s="45">
        <v>0</v>
      </c>
      <c r="W789" s="45">
        <v>0</v>
      </c>
    </row>
    <row r="790" spans="1:23" s="45" customFormat="1">
      <c r="A790" s="45">
        <v>12</v>
      </c>
      <c r="B790" s="45">
        <v>120</v>
      </c>
      <c r="C790" s="45" t="s">
        <v>901</v>
      </c>
      <c r="D790" s="45" t="s">
        <v>786</v>
      </c>
      <c r="E790" s="45">
        <v>275.12</v>
      </c>
      <c r="F790" s="45">
        <v>3031.08</v>
      </c>
      <c r="G790" s="45">
        <v>2587.16</v>
      </c>
      <c r="H790" s="45">
        <v>93.83</v>
      </c>
      <c r="I790" s="45">
        <v>13.63</v>
      </c>
      <c r="J790" s="45">
        <v>8.33</v>
      </c>
      <c r="K790" s="45">
        <v>25.69</v>
      </c>
      <c r="L790" s="45">
        <v>790.93</v>
      </c>
      <c r="M790" s="45">
        <v>0.25900000000000001</v>
      </c>
      <c r="N790" s="45">
        <v>23.95</v>
      </c>
      <c r="O790" s="34" t="s">
        <v>203</v>
      </c>
      <c r="P790" s="45">
        <v>23</v>
      </c>
      <c r="Q790" s="45">
        <v>8</v>
      </c>
      <c r="R790" s="45">
        <v>0</v>
      </c>
      <c r="S790" s="57">
        <v>0</v>
      </c>
      <c r="T790" s="45">
        <v>0</v>
      </c>
      <c r="U790" s="45">
        <v>0</v>
      </c>
      <c r="V790" s="45">
        <v>0</v>
      </c>
      <c r="W790" s="45">
        <v>0</v>
      </c>
    </row>
    <row r="791" spans="1:23" s="45" customFormat="1">
      <c r="A791" s="45">
        <v>12</v>
      </c>
      <c r="B791" s="45">
        <v>122</v>
      </c>
      <c r="C791" s="45" t="s">
        <v>901</v>
      </c>
      <c r="D791" s="45" t="s">
        <v>787</v>
      </c>
      <c r="E791" s="45">
        <v>654.4</v>
      </c>
      <c r="F791" s="45">
        <v>2935.22</v>
      </c>
      <c r="G791" s="45">
        <v>2607.88</v>
      </c>
      <c r="H791" s="45">
        <v>90.2</v>
      </c>
      <c r="I791" s="45">
        <v>11.35</v>
      </c>
      <c r="J791" s="45">
        <v>15.14</v>
      </c>
      <c r="K791" s="45">
        <v>23.71</v>
      </c>
      <c r="L791" s="45">
        <v>1353.57</v>
      </c>
      <c r="M791" s="45">
        <v>0.26900000000000002</v>
      </c>
      <c r="N791" s="45">
        <v>18.41</v>
      </c>
      <c r="O791" s="34" t="s">
        <v>203</v>
      </c>
      <c r="P791" s="45">
        <v>23</v>
      </c>
      <c r="Q791" s="45">
        <v>8</v>
      </c>
      <c r="R791" s="45">
        <v>0</v>
      </c>
      <c r="S791" s="57">
        <v>0</v>
      </c>
      <c r="T791" s="45">
        <v>0</v>
      </c>
      <c r="U791" s="45">
        <v>0</v>
      </c>
      <c r="V791" s="45">
        <v>0</v>
      </c>
      <c r="W791" s="45">
        <v>0</v>
      </c>
    </row>
    <row r="792" spans="1:23" s="45" customFormat="1">
      <c r="A792" s="45">
        <v>12</v>
      </c>
      <c r="B792" s="45">
        <v>126</v>
      </c>
      <c r="C792" s="45" t="s">
        <v>901</v>
      </c>
      <c r="D792" s="45" t="s">
        <v>789</v>
      </c>
      <c r="E792" s="45">
        <v>1694.87</v>
      </c>
      <c r="F792" s="45">
        <v>2709.57</v>
      </c>
      <c r="G792" s="45">
        <v>2809.67</v>
      </c>
      <c r="H792" s="45">
        <v>84.94</v>
      </c>
      <c r="I792" s="45">
        <v>17.41</v>
      </c>
      <c r="J792" s="45">
        <v>15.9</v>
      </c>
      <c r="K792" s="45">
        <v>47.42</v>
      </c>
      <c r="L792" s="45">
        <v>3185.28</v>
      </c>
      <c r="M792" s="45">
        <v>0.216</v>
      </c>
      <c r="N792" s="45">
        <v>29.57</v>
      </c>
      <c r="O792" s="34" t="s">
        <v>203</v>
      </c>
      <c r="P792" s="45">
        <v>23</v>
      </c>
      <c r="Q792" s="45">
        <v>8</v>
      </c>
      <c r="R792" s="45">
        <v>0</v>
      </c>
      <c r="S792" s="57">
        <v>0</v>
      </c>
      <c r="T792" s="45">
        <v>0</v>
      </c>
      <c r="U792" s="45">
        <v>0</v>
      </c>
      <c r="V792" s="45">
        <v>0</v>
      </c>
      <c r="W792" s="45">
        <v>0</v>
      </c>
    </row>
    <row r="793" spans="1:23" s="45" customFormat="1">
      <c r="A793" s="45">
        <v>12</v>
      </c>
      <c r="B793" s="45">
        <v>128</v>
      </c>
      <c r="C793" s="45" t="s">
        <v>901</v>
      </c>
      <c r="D793" s="45" t="s">
        <v>790</v>
      </c>
      <c r="E793" s="45">
        <v>1069.9100000000001</v>
      </c>
      <c r="F793" s="45">
        <v>3032.23</v>
      </c>
      <c r="G793" s="45">
        <v>2410.59</v>
      </c>
      <c r="H793" s="45">
        <v>86.26</v>
      </c>
      <c r="I793" s="45">
        <v>19.68</v>
      </c>
      <c r="J793" s="45">
        <v>11.35</v>
      </c>
      <c r="K793" s="45">
        <v>35.57</v>
      </c>
      <c r="L793" s="45">
        <v>2143.88</v>
      </c>
      <c r="M793" s="45">
        <v>0.23599999999999999</v>
      </c>
      <c r="N793" s="45">
        <v>29.45</v>
      </c>
      <c r="O793" s="34" t="s">
        <v>256</v>
      </c>
      <c r="P793" s="45">
        <v>23</v>
      </c>
      <c r="Q793" s="45">
        <v>8</v>
      </c>
      <c r="R793" s="45">
        <v>0</v>
      </c>
      <c r="S793" s="57">
        <v>0</v>
      </c>
      <c r="T793" s="45">
        <v>0</v>
      </c>
      <c r="U793" s="45">
        <v>0</v>
      </c>
      <c r="V793" s="45">
        <v>0</v>
      </c>
      <c r="W793" s="45">
        <v>0</v>
      </c>
    </row>
    <row r="794" spans="1:23" s="45" customFormat="1">
      <c r="A794" s="45">
        <v>12</v>
      </c>
      <c r="B794" s="45">
        <v>130</v>
      </c>
      <c r="C794" s="45" t="s">
        <v>901</v>
      </c>
      <c r="D794" s="45" t="s">
        <v>791</v>
      </c>
      <c r="E794" s="45">
        <v>208.32</v>
      </c>
      <c r="F794" s="45">
        <v>3020.58</v>
      </c>
      <c r="G794" s="45">
        <v>2585.63</v>
      </c>
      <c r="H794" s="45">
        <v>101.36</v>
      </c>
      <c r="I794" s="45">
        <v>8.33</v>
      </c>
      <c r="J794" s="45">
        <v>8.33</v>
      </c>
      <c r="K794" s="45">
        <v>23.71</v>
      </c>
      <c r="L794" s="45">
        <v>583.65</v>
      </c>
      <c r="M794" s="45">
        <v>0.29099999999999998</v>
      </c>
      <c r="N794" s="45">
        <v>11.36</v>
      </c>
      <c r="O794" s="34" t="s">
        <v>203</v>
      </c>
      <c r="P794" s="45">
        <v>23</v>
      </c>
      <c r="Q794" s="45">
        <v>8</v>
      </c>
      <c r="R794" s="45">
        <v>0</v>
      </c>
      <c r="S794" s="57">
        <v>0</v>
      </c>
      <c r="T794" s="45">
        <v>0</v>
      </c>
      <c r="U794" s="45">
        <v>0</v>
      </c>
      <c r="V794" s="45">
        <v>0</v>
      </c>
      <c r="W794" s="45">
        <v>0</v>
      </c>
    </row>
    <row r="795" spans="1:23" s="45" customFormat="1">
      <c r="A795" s="45">
        <v>12</v>
      </c>
      <c r="B795" s="45">
        <v>132</v>
      </c>
      <c r="C795" s="45" t="s">
        <v>901</v>
      </c>
      <c r="D795" s="45" t="s">
        <v>792</v>
      </c>
      <c r="E795" s="45">
        <v>1077.83</v>
      </c>
      <c r="F795" s="45">
        <v>2960.03</v>
      </c>
      <c r="G795" s="45">
        <v>2592.5500000000002</v>
      </c>
      <c r="H795" s="45">
        <v>91.44</v>
      </c>
      <c r="I795" s="45">
        <v>29.52</v>
      </c>
      <c r="J795" s="45">
        <v>13.62</v>
      </c>
      <c r="K795" s="45">
        <v>31.62</v>
      </c>
      <c r="L795" s="45">
        <v>2103.06</v>
      </c>
      <c r="M795" s="45">
        <v>0.24199999999999999</v>
      </c>
      <c r="N795" s="45">
        <v>30.74</v>
      </c>
      <c r="O795" s="45" t="s">
        <v>249</v>
      </c>
      <c r="P795" s="45">
        <v>23</v>
      </c>
      <c r="Q795" s="45">
        <v>8</v>
      </c>
      <c r="R795" s="45">
        <v>0</v>
      </c>
      <c r="S795" s="57">
        <v>0</v>
      </c>
      <c r="T795" s="45">
        <v>0</v>
      </c>
      <c r="U795" s="45">
        <v>0</v>
      </c>
      <c r="V795" s="45">
        <v>0</v>
      </c>
      <c r="W795" s="45">
        <v>0</v>
      </c>
    </row>
    <row r="796" spans="1:23" s="45" customFormat="1">
      <c r="A796" s="45">
        <v>12</v>
      </c>
      <c r="B796" s="45">
        <v>134</v>
      </c>
      <c r="C796" s="45" t="s">
        <v>901</v>
      </c>
      <c r="D796" s="45" t="s">
        <v>793</v>
      </c>
      <c r="E796" s="45">
        <v>82.65</v>
      </c>
      <c r="F796" s="45">
        <v>2921.54</v>
      </c>
      <c r="G796" s="45">
        <v>2625.07</v>
      </c>
      <c r="H796" s="45">
        <v>95.5</v>
      </c>
      <c r="I796" s="45">
        <v>6.06</v>
      </c>
      <c r="J796" s="45">
        <v>5.3</v>
      </c>
      <c r="K796" s="45">
        <v>15.81</v>
      </c>
      <c r="L796" s="45">
        <v>238.45</v>
      </c>
      <c r="M796" s="45">
        <v>0.38500000000000001</v>
      </c>
      <c r="N796" s="45">
        <v>14.2</v>
      </c>
      <c r="O796" s="45" t="s">
        <v>256</v>
      </c>
      <c r="P796" s="45">
        <v>23</v>
      </c>
      <c r="Q796" s="45">
        <v>8</v>
      </c>
      <c r="R796" s="45">
        <v>0</v>
      </c>
      <c r="S796" s="57">
        <v>0</v>
      </c>
      <c r="T796" s="45">
        <v>0</v>
      </c>
      <c r="U796" s="45">
        <v>0</v>
      </c>
      <c r="V796" s="45">
        <v>0</v>
      </c>
      <c r="W796" s="45">
        <v>0</v>
      </c>
    </row>
    <row r="797" spans="1:23" s="45" customFormat="1">
      <c r="A797" s="45">
        <v>12</v>
      </c>
      <c r="B797" s="45">
        <v>136</v>
      </c>
      <c r="C797" s="45" t="s">
        <v>901</v>
      </c>
      <c r="D797" s="45" t="s">
        <v>794</v>
      </c>
      <c r="E797" s="45">
        <v>1557.87</v>
      </c>
      <c r="F797" s="45">
        <v>2772.87</v>
      </c>
      <c r="G797" s="45">
        <v>2638.16</v>
      </c>
      <c r="H797" s="45">
        <v>83.02</v>
      </c>
      <c r="I797" s="45">
        <v>20.440000000000001</v>
      </c>
      <c r="J797" s="45">
        <v>18.920000000000002</v>
      </c>
      <c r="K797" s="45">
        <v>39.520000000000003</v>
      </c>
      <c r="L797" s="45">
        <v>2747.3</v>
      </c>
      <c r="M797" s="45">
        <v>0.23699999999999999</v>
      </c>
      <c r="N797" s="45">
        <v>34.53</v>
      </c>
      <c r="O797" s="34" t="s">
        <v>203</v>
      </c>
      <c r="P797" s="45">
        <v>23</v>
      </c>
      <c r="Q797" s="45">
        <v>8</v>
      </c>
      <c r="R797" s="45">
        <v>0</v>
      </c>
      <c r="S797" s="57">
        <v>0</v>
      </c>
      <c r="T797" s="45">
        <v>0</v>
      </c>
      <c r="U797" s="45">
        <v>0</v>
      </c>
      <c r="V797" s="45">
        <v>0</v>
      </c>
      <c r="W797" s="45">
        <v>0</v>
      </c>
    </row>
    <row r="798" spans="1:23" s="45" customFormat="1">
      <c r="A798" s="45">
        <v>12</v>
      </c>
      <c r="B798" s="45">
        <v>138</v>
      </c>
      <c r="C798" s="45" t="s">
        <v>901</v>
      </c>
      <c r="D798" s="45" t="s">
        <v>795</v>
      </c>
      <c r="E798" s="45">
        <v>88.31</v>
      </c>
      <c r="F798" s="45">
        <v>2995.69</v>
      </c>
      <c r="G798" s="45">
        <v>2659.86</v>
      </c>
      <c r="H798" s="45">
        <v>105.89</v>
      </c>
      <c r="I798" s="45">
        <v>5.3</v>
      </c>
      <c r="J798" s="45">
        <v>6.06</v>
      </c>
      <c r="K798" s="45">
        <v>19.760000000000002</v>
      </c>
      <c r="L798" s="45">
        <v>253.46</v>
      </c>
      <c r="M798" s="45">
        <v>0.378</v>
      </c>
      <c r="N798" s="45">
        <v>18.059999999999999</v>
      </c>
      <c r="O798" s="34" t="s">
        <v>203</v>
      </c>
      <c r="P798" s="45">
        <v>23</v>
      </c>
      <c r="Q798" s="45">
        <v>8</v>
      </c>
      <c r="R798" s="45">
        <v>0</v>
      </c>
      <c r="S798" s="57">
        <v>0</v>
      </c>
      <c r="T798" s="45">
        <v>0</v>
      </c>
      <c r="U798" s="45">
        <v>0</v>
      </c>
      <c r="V798" s="45">
        <v>0</v>
      </c>
      <c r="W798" s="45">
        <v>0</v>
      </c>
    </row>
    <row r="799" spans="1:23" s="45" customFormat="1">
      <c r="A799" s="45">
        <v>12</v>
      </c>
      <c r="B799" s="45">
        <v>140</v>
      </c>
      <c r="C799" s="45" t="s">
        <v>901</v>
      </c>
      <c r="D799" s="45" t="s">
        <v>796</v>
      </c>
      <c r="E799" s="45">
        <v>1803.56</v>
      </c>
      <c r="F799" s="45">
        <v>2438.48</v>
      </c>
      <c r="G799" s="45">
        <v>2751.52</v>
      </c>
      <c r="H799" s="45">
        <v>86.9</v>
      </c>
      <c r="I799" s="45">
        <v>25.74</v>
      </c>
      <c r="J799" s="45">
        <v>20.440000000000001</v>
      </c>
      <c r="K799" s="45">
        <v>31.62</v>
      </c>
      <c r="L799" s="45">
        <v>3622.65</v>
      </c>
      <c r="M799" s="45">
        <v>0.19800000000000001</v>
      </c>
      <c r="N799" s="45">
        <v>27.24</v>
      </c>
      <c r="O799" s="45" t="s">
        <v>251</v>
      </c>
      <c r="P799" s="45">
        <v>23</v>
      </c>
      <c r="Q799" s="45">
        <v>8</v>
      </c>
      <c r="R799" s="45">
        <v>0</v>
      </c>
      <c r="S799" s="57">
        <v>0</v>
      </c>
      <c r="T799" s="45">
        <v>0</v>
      </c>
      <c r="U799" s="45">
        <v>0</v>
      </c>
      <c r="V799" s="45">
        <v>0</v>
      </c>
      <c r="W799" s="45">
        <v>0</v>
      </c>
    </row>
    <row r="800" spans="1:23" s="45" customFormat="1">
      <c r="A800" s="45">
        <v>12</v>
      </c>
      <c r="B800" s="45">
        <v>142</v>
      </c>
      <c r="C800" s="45" t="s">
        <v>901</v>
      </c>
      <c r="D800" s="45" t="s">
        <v>797</v>
      </c>
      <c r="E800" s="45">
        <v>11025.13</v>
      </c>
      <c r="F800" s="45">
        <v>2786.86</v>
      </c>
      <c r="G800" s="45">
        <v>2835.45</v>
      </c>
      <c r="H800" s="45">
        <v>81.44</v>
      </c>
      <c r="I800" s="45">
        <v>101.43</v>
      </c>
      <c r="J800" s="45">
        <v>24.98</v>
      </c>
      <c r="K800" s="45">
        <v>45.45</v>
      </c>
      <c r="L800" s="45">
        <v>17149.43</v>
      </c>
      <c r="M800" s="45">
        <v>0.14000000000000001</v>
      </c>
      <c r="N800" s="45">
        <v>102.73</v>
      </c>
      <c r="O800" s="45" t="s">
        <v>203</v>
      </c>
      <c r="P800" s="45">
        <v>23</v>
      </c>
      <c r="Q800" s="45">
        <v>8</v>
      </c>
      <c r="R800" s="45">
        <v>0</v>
      </c>
      <c r="S800" s="57">
        <v>0</v>
      </c>
      <c r="T800" s="45">
        <v>0</v>
      </c>
      <c r="U800" s="45">
        <v>0</v>
      </c>
      <c r="V800" s="45">
        <v>0</v>
      </c>
      <c r="W800" s="45">
        <v>0</v>
      </c>
    </row>
    <row r="801" spans="1:23" s="45" customFormat="1">
      <c r="A801" s="45">
        <v>12</v>
      </c>
      <c r="B801" s="45">
        <v>146</v>
      </c>
      <c r="C801" s="45" t="s">
        <v>901</v>
      </c>
      <c r="D801" s="45" t="s">
        <v>799</v>
      </c>
      <c r="E801" s="45">
        <v>1428.81</v>
      </c>
      <c r="F801" s="45">
        <v>2396.7600000000002</v>
      </c>
      <c r="G801" s="45">
        <v>2657.34</v>
      </c>
      <c r="H801" s="45">
        <v>95.41</v>
      </c>
      <c r="I801" s="45">
        <v>12.87</v>
      </c>
      <c r="J801" s="45">
        <v>33.31</v>
      </c>
      <c r="K801" s="45">
        <v>29.64</v>
      </c>
      <c r="L801" s="45">
        <v>3201.86</v>
      </c>
      <c r="M801" s="45">
        <v>0.192</v>
      </c>
      <c r="N801" s="45">
        <v>33.1</v>
      </c>
      <c r="O801" s="45" t="s">
        <v>256</v>
      </c>
      <c r="P801" s="45">
        <v>23</v>
      </c>
      <c r="Q801" s="45">
        <v>8</v>
      </c>
      <c r="R801" s="45">
        <v>0</v>
      </c>
      <c r="S801" s="57">
        <v>0</v>
      </c>
      <c r="T801" s="45">
        <v>0</v>
      </c>
      <c r="U801" s="45">
        <v>0</v>
      </c>
      <c r="V801" s="45">
        <v>0</v>
      </c>
      <c r="W801" s="45">
        <v>0</v>
      </c>
    </row>
    <row r="802" spans="1:23" s="45" customFormat="1">
      <c r="A802" s="45">
        <v>12</v>
      </c>
      <c r="B802" s="45">
        <v>148</v>
      </c>
      <c r="C802" s="45" t="s">
        <v>901</v>
      </c>
      <c r="D802" s="45" t="s">
        <v>800</v>
      </c>
      <c r="E802" s="45">
        <v>1878.28</v>
      </c>
      <c r="F802" s="45">
        <v>2779.35</v>
      </c>
      <c r="G802" s="45">
        <v>2727.75</v>
      </c>
      <c r="H802" s="45">
        <v>89.06</v>
      </c>
      <c r="I802" s="45">
        <v>21.95</v>
      </c>
      <c r="J802" s="45">
        <v>28.01</v>
      </c>
      <c r="K802" s="45">
        <v>41.5</v>
      </c>
      <c r="L802" s="45">
        <v>3241.42</v>
      </c>
      <c r="M802" s="45">
        <v>0.22700000000000001</v>
      </c>
      <c r="N802" s="45">
        <v>40.28</v>
      </c>
      <c r="O802" s="34" t="s">
        <v>203</v>
      </c>
      <c r="P802" s="45">
        <v>23</v>
      </c>
      <c r="Q802" s="45">
        <v>8</v>
      </c>
      <c r="R802" s="45">
        <v>0</v>
      </c>
      <c r="S802" s="57">
        <v>0</v>
      </c>
      <c r="T802" s="45">
        <v>0</v>
      </c>
      <c r="U802" s="45">
        <v>0</v>
      </c>
      <c r="V802" s="45">
        <v>0</v>
      </c>
      <c r="W802" s="45">
        <v>0</v>
      </c>
    </row>
    <row r="803" spans="1:23" s="45" customFormat="1">
      <c r="A803" s="45">
        <v>12</v>
      </c>
      <c r="B803" s="45">
        <v>150</v>
      </c>
      <c r="C803" s="45" t="s">
        <v>901</v>
      </c>
      <c r="D803" s="45" t="s">
        <v>801</v>
      </c>
      <c r="E803" s="45">
        <v>1924.7</v>
      </c>
      <c r="F803" s="45">
        <v>2654.32</v>
      </c>
      <c r="G803" s="45">
        <v>2770.41</v>
      </c>
      <c r="H803" s="45">
        <v>92.74</v>
      </c>
      <c r="I803" s="45">
        <v>12.87</v>
      </c>
      <c r="J803" s="45">
        <v>47.69</v>
      </c>
      <c r="K803" s="45">
        <v>35.57</v>
      </c>
      <c r="L803" s="45">
        <v>4374.26</v>
      </c>
      <c r="M803" s="45">
        <v>0.17100000000000001</v>
      </c>
      <c r="N803" s="45">
        <v>47.69</v>
      </c>
      <c r="O803" s="45" t="s">
        <v>256</v>
      </c>
      <c r="P803" s="45">
        <v>23</v>
      </c>
      <c r="Q803" s="45">
        <v>8</v>
      </c>
      <c r="R803" s="45">
        <v>0</v>
      </c>
      <c r="S803" s="57">
        <v>0</v>
      </c>
      <c r="T803" s="45">
        <v>0</v>
      </c>
      <c r="U803" s="45">
        <v>0</v>
      </c>
      <c r="V803" s="45">
        <v>0</v>
      </c>
      <c r="W803" s="45">
        <v>0</v>
      </c>
    </row>
    <row r="804" spans="1:23" s="45" customFormat="1">
      <c r="A804" s="45">
        <v>12</v>
      </c>
      <c r="B804" s="45">
        <v>154</v>
      </c>
      <c r="C804" s="45" t="s">
        <v>901</v>
      </c>
      <c r="D804" s="45" t="s">
        <v>855</v>
      </c>
      <c r="E804" s="45">
        <v>82.65</v>
      </c>
      <c r="F804" s="45">
        <v>2393.29</v>
      </c>
      <c r="G804" s="45">
        <v>2638.17</v>
      </c>
      <c r="H804" s="45">
        <v>100.53</v>
      </c>
      <c r="I804" s="45">
        <v>6.06</v>
      </c>
      <c r="J804" s="45">
        <v>7.57</v>
      </c>
      <c r="K804" s="45">
        <v>15.81</v>
      </c>
      <c r="L804" s="45">
        <v>254.63</v>
      </c>
      <c r="M804" s="45">
        <v>0.36</v>
      </c>
      <c r="N804" s="45">
        <v>9.06</v>
      </c>
      <c r="O804" s="45" t="s">
        <v>256</v>
      </c>
      <c r="P804" s="45">
        <v>23</v>
      </c>
      <c r="Q804" s="45">
        <v>8</v>
      </c>
      <c r="R804" s="45">
        <v>0</v>
      </c>
      <c r="S804" s="57">
        <v>0</v>
      </c>
      <c r="T804" s="45">
        <v>0</v>
      </c>
      <c r="U804" s="45">
        <v>0</v>
      </c>
      <c r="V804" s="45">
        <v>0</v>
      </c>
      <c r="W804" s="45">
        <v>0</v>
      </c>
    </row>
    <row r="805" spans="1:23" s="45" customFormat="1">
      <c r="A805" s="45">
        <v>12</v>
      </c>
      <c r="B805" s="45">
        <v>156</v>
      </c>
      <c r="C805" s="45" t="s">
        <v>901</v>
      </c>
      <c r="D805" s="45" t="s">
        <v>856</v>
      </c>
      <c r="E805" s="45">
        <v>472.12</v>
      </c>
      <c r="F805" s="45">
        <v>3061.64</v>
      </c>
      <c r="G805" s="45">
        <v>2401.87</v>
      </c>
      <c r="H805" s="45">
        <v>97.11</v>
      </c>
      <c r="I805" s="45">
        <v>9.84</v>
      </c>
      <c r="J805" s="45">
        <v>11.35</v>
      </c>
      <c r="K805" s="45">
        <v>27.66</v>
      </c>
      <c r="L805" s="45">
        <v>1043.74</v>
      </c>
      <c r="M805" s="45">
        <v>0.28100000000000003</v>
      </c>
      <c r="N805" s="45">
        <v>12.94</v>
      </c>
      <c r="O805" s="34" t="s">
        <v>203</v>
      </c>
      <c r="P805" s="45">
        <v>23</v>
      </c>
      <c r="Q805" s="45">
        <v>8</v>
      </c>
      <c r="R805" s="45">
        <v>0</v>
      </c>
      <c r="S805" s="57">
        <v>0</v>
      </c>
      <c r="T805" s="45">
        <v>0</v>
      </c>
      <c r="U805" s="45">
        <v>0</v>
      </c>
      <c r="V805" s="45">
        <v>0</v>
      </c>
      <c r="W805" s="45">
        <v>0</v>
      </c>
    </row>
    <row r="806" spans="1:23" s="45" customFormat="1">
      <c r="A806" s="45">
        <v>12</v>
      </c>
      <c r="B806" s="45">
        <v>158</v>
      </c>
      <c r="C806" s="45" t="s">
        <v>901</v>
      </c>
      <c r="D806" s="45" t="s">
        <v>857</v>
      </c>
      <c r="E806" s="45">
        <v>723.46</v>
      </c>
      <c r="F806" s="45">
        <v>2455.15</v>
      </c>
      <c r="G806" s="45">
        <v>2913.16</v>
      </c>
      <c r="H806" s="45">
        <v>93.78</v>
      </c>
      <c r="I806" s="45">
        <v>21.19</v>
      </c>
      <c r="J806" s="45">
        <v>9.08</v>
      </c>
      <c r="K806" s="45">
        <v>29.64</v>
      </c>
      <c r="L806" s="45">
        <v>1962.93</v>
      </c>
      <c r="M806" s="45">
        <v>0.19900000000000001</v>
      </c>
      <c r="N806" s="45">
        <v>22.24</v>
      </c>
      <c r="O806" s="34" t="s">
        <v>203</v>
      </c>
      <c r="P806" s="45">
        <v>23</v>
      </c>
      <c r="Q806" s="45">
        <v>8</v>
      </c>
      <c r="R806" s="45">
        <v>0</v>
      </c>
      <c r="S806" s="57">
        <v>0</v>
      </c>
      <c r="T806" s="45">
        <v>0</v>
      </c>
      <c r="U806" s="45">
        <v>0</v>
      </c>
      <c r="V806" s="45">
        <v>0</v>
      </c>
      <c r="W806" s="45">
        <v>0</v>
      </c>
    </row>
    <row r="807" spans="1:23" s="45" customFormat="1">
      <c r="A807" s="45">
        <v>12</v>
      </c>
      <c r="B807" s="45">
        <v>160</v>
      </c>
      <c r="C807" s="45" t="s">
        <v>901</v>
      </c>
      <c r="D807" s="45" t="s">
        <v>858</v>
      </c>
      <c r="E807" s="45">
        <v>348.71</v>
      </c>
      <c r="F807" s="45">
        <v>3022.09</v>
      </c>
      <c r="G807" s="45">
        <v>2437.13</v>
      </c>
      <c r="H807" s="45">
        <v>107.42</v>
      </c>
      <c r="I807" s="45">
        <v>8.33</v>
      </c>
      <c r="J807" s="45">
        <v>9.08</v>
      </c>
      <c r="K807" s="45">
        <v>23.71</v>
      </c>
      <c r="L807" s="45">
        <v>960.99</v>
      </c>
      <c r="M807" s="45">
        <v>0.249</v>
      </c>
      <c r="N807" s="45">
        <v>14.95</v>
      </c>
      <c r="O807" s="45" t="s">
        <v>256</v>
      </c>
      <c r="P807" s="45">
        <v>23</v>
      </c>
      <c r="Q807" s="45">
        <v>8</v>
      </c>
      <c r="R807" s="45">
        <v>0</v>
      </c>
      <c r="S807" s="57">
        <v>0</v>
      </c>
      <c r="T807" s="45">
        <v>0</v>
      </c>
      <c r="U807" s="45">
        <v>0</v>
      </c>
      <c r="V807" s="45">
        <v>0</v>
      </c>
      <c r="W807" s="45">
        <v>0</v>
      </c>
    </row>
    <row r="808" spans="1:23" s="45" customFormat="1">
      <c r="A808" s="45">
        <v>12</v>
      </c>
      <c r="B808" s="45">
        <v>162</v>
      </c>
      <c r="C808" s="45" t="s">
        <v>901</v>
      </c>
      <c r="D808" s="45" t="s">
        <v>859</v>
      </c>
      <c r="E808" s="45">
        <v>189.07</v>
      </c>
      <c r="F808" s="45">
        <v>2459.4699999999998</v>
      </c>
      <c r="G808" s="45">
        <v>2741.02</v>
      </c>
      <c r="H808" s="45">
        <v>115.48</v>
      </c>
      <c r="I808" s="45">
        <v>10.6</v>
      </c>
      <c r="J808" s="45">
        <v>8.33</v>
      </c>
      <c r="K808" s="45">
        <v>19.760000000000002</v>
      </c>
      <c r="L808" s="45">
        <v>575.17999999999995</v>
      </c>
      <c r="M808" s="45">
        <v>0.27700000000000002</v>
      </c>
      <c r="N808" s="45">
        <v>10.48</v>
      </c>
      <c r="O808" s="45" t="s">
        <v>256</v>
      </c>
      <c r="P808" s="45">
        <v>23</v>
      </c>
      <c r="Q808" s="45">
        <v>8</v>
      </c>
      <c r="R808" s="45">
        <v>0</v>
      </c>
      <c r="S808" s="57">
        <v>0</v>
      </c>
      <c r="T808" s="45">
        <v>0</v>
      </c>
      <c r="U808" s="45">
        <v>0</v>
      </c>
      <c r="V808" s="45">
        <v>0</v>
      </c>
      <c r="W808" s="45">
        <v>0</v>
      </c>
    </row>
    <row r="809" spans="1:23" s="45" customFormat="1">
      <c r="A809" s="45">
        <v>12</v>
      </c>
      <c r="B809" s="45">
        <v>164</v>
      </c>
      <c r="C809" s="45" t="s">
        <v>901</v>
      </c>
      <c r="D809" s="45" t="s">
        <v>860</v>
      </c>
      <c r="E809" s="45">
        <v>1902.06</v>
      </c>
      <c r="F809" s="45">
        <v>2411.91</v>
      </c>
      <c r="G809" s="45">
        <v>2740.03</v>
      </c>
      <c r="H809" s="45">
        <v>92.17</v>
      </c>
      <c r="I809" s="45">
        <v>18.920000000000002</v>
      </c>
      <c r="J809" s="45">
        <v>32.549999999999997</v>
      </c>
      <c r="K809" s="45">
        <v>39.520000000000003</v>
      </c>
      <c r="L809" s="45">
        <v>4041.32</v>
      </c>
      <c r="M809" s="45">
        <v>0.184</v>
      </c>
      <c r="N809" s="45">
        <v>39.11</v>
      </c>
      <c r="O809" s="45" t="s">
        <v>203</v>
      </c>
      <c r="P809" s="45">
        <v>23</v>
      </c>
      <c r="Q809" s="45">
        <v>8</v>
      </c>
      <c r="R809" s="45">
        <v>0</v>
      </c>
      <c r="S809" s="57">
        <v>0</v>
      </c>
      <c r="T809" s="45">
        <v>0</v>
      </c>
      <c r="U809" s="45">
        <v>0</v>
      </c>
      <c r="V809" s="45">
        <v>0</v>
      </c>
      <c r="W809" s="45">
        <v>0</v>
      </c>
    </row>
    <row r="810" spans="1:23" s="45" customFormat="1">
      <c r="A810" s="45">
        <v>12</v>
      </c>
      <c r="B810" s="45">
        <v>166</v>
      </c>
      <c r="C810" s="45" t="s">
        <v>901</v>
      </c>
      <c r="D810" s="45" t="s">
        <v>861</v>
      </c>
      <c r="E810" s="45">
        <v>869.51</v>
      </c>
      <c r="F810" s="45">
        <v>2670.39</v>
      </c>
      <c r="G810" s="45">
        <v>2765.46</v>
      </c>
      <c r="H810" s="45">
        <v>100.71</v>
      </c>
      <c r="I810" s="45">
        <v>16.649999999999999</v>
      </c>
      <c r="J810" s="45">
        <v>14.38</v>
      </c>
      <c r="K810" s="45">
        <v>31.62</v>
      </c>
      <c r="L810" s="45">
        <v>1906.68</v>
      </c>
      <c r="M810" s="45">
        <v>0.23100000000000001</v>
      </c>
      <c r="N810" s="45">
        <v>25.13</v>
      </c>
      <c r="O810" s="45" t="s">
        <v>203</v>
      </c>
      <c r="P810" s="45">
        <v>23</v>
      </c>
      <c r="Q810" s="45">
        <v>8</v>
      </c>
      <c r="R810" s="45">
        <v>0</v>
      </c>
      <c r="S810" s="57">
        <v>0</v>
      </c>
      <c r="T810" s="45">
        <v>0</v>
      </c>
      <c r="U810" s="45">
        <v>0</v>
      </c>
      <c r="V810" s="45">
        <v>0</v>
      </c>
      <c r="W810" s="45">
        <v>0</v>
      </c>
    </row>
    <row r="811" spans="1:23" s="45" customFormat="1">
      <c r="A811" s="45">
        <v>12</v>
      </c>
      <c r="B811" s="45">
        <v>168</v>
      </c>
      <c r="C811" s="45" t="s">
        <v>901</v>
      </c>
      <c r="D811" s="45" t="s">
        <v>862</v>
      </c>
      <c r="E811" s="45">
        <v>105.29</v>
      </c>
      <c r="F811" s="45">
        <v>2456.91</v>
      </c>
      <c r="G811" s="45">
        <v>2737.35</v>
      </c>
      <c r="H811" s="45">
        <v>116.71</v>
      </c>
      <c r="I811" s="45">
        <v>5.3</v>
      </c>
      <c r="J811" s="45">
        <v>6.81</v>
      </c>
      <c r="K811" s="45">
        <v>25.69</v>
      </c>
      <c r="L811" s="45">
        <v>319.88</v>
      </c>
      <c r="M811" s="45">
        <v>0.33700000000000002</v>
      </c>
      <c r="N811" s="45">
        <v>22.58</v>
      </c>
      <c r="O811" s="45" t="s">
        <v>256</v>
      </c>
      <c r="P811" s="45">
        <v>23</v>
      </c>
      <c r="Q811" s="45">
        <v>8</v>
      </c>
      <c r="R811" s="45">
        <v>0</v>
      </c>
      <c r="S811" s="57">
        <v>0</v>
      </c>
      <c r="T811" s="45">
        <v>0</v>
      </c>
      <c r="U811" s="45">
        <v>0</v>
      </c>
      <c r="V811" s="45">
        <v>0</v>
      </c>
      <c r="W811" s="45">
        <v>0</v>
      </c>
    </row>
    <row r="812" spans="1:23" s="45" customFormat="1">
      <c r="A812" s="45">
        <v>12</v>
      </c>
      <c r="B812" s="45">
        <v>170</v>
      </c>
      <c r="C812" s="45" t="s">
        <v>901</v>
      </c>
      <c r="D812" s="45" t="s">
        <v>863</v>
      </c>
      <c r="E812" s="45">
        <v>990.65</v>
      </c>
      <c r="F812" s="45">
        <v>3037.46</v>
      </c>
      <c r="G812" s="45">
        <v>2465.2800000000002</v>
      </c>
      <c r="H812" s="45">
        <v>104.43</v>
      </c>
      <c r="I812" s="45">
        <v>16.649999999999999</v>
      </c>
      <c r="J812" s="45">
        <v>20.440000000000001</v>
      </c>
      <c r="K812" s="45">
        <v>31.62</v>
      </c>
      <c r="L812" s="45">
        <v>2541.9</v>
      </c>
      <c r="M812" s="45">
        <v>0.189</v>
      </c>
      <c r="N812" s="45">
        <v>22.81</v>
      </c>
      <c r="O812" s="34" t="s">
        <v>203</v>
      </c>
      <c r="P812" s="45">
        <v>23</v>
      </c>
      <c r="Q812" s="45">
        <v>8</v>
      </c>
      <c r="R812" s="45">
        <v>0</v>
      </c>
      <c r="S812" s="57">
        <v>0</v>
      </c>
      <c r="T812" s="45">
        <v>0</v>
      </c>
      <c r="U812" s="45">
        <v>0</v>
      </c>
      <c r="V812" s="45">
        <v>0</v>
      </c>
      <c r="W812" s="45">
        <v>0</v>
      </c>
    </row>
    <row r="813" spans="1:23" s="34" customFormat="1">
      <c r="A813" s="34">
        <v>12</v>
      </c>
      <c r="B813" s="34">
        <v>172</v>
      </c>
      <c r="C813" s="45" t="s">
        <v>901</v>
      </c>
      <c r="D813" s="34" t="s">
        <v>864</v>
      </c>
      <c r="E813" s="34">
        <v>132.46</v>
      </c>
      <c r="F813" s="34">
        <v>2553.14</v>
      </c>
      <c r="G813" s="34">
        <v>2755.37</v>
      </c>
      <c r="H813" s="34">
        <v>113.14</v>
      </c>
      <c r="I813" s="34">
        <v>5.3</v>
      </c>
      <c r="J813" s="34">
        <v>11.35</v>
      </c>
      <c r="K813" s="34">
        <v>19.760000000000002</v>
      </c>
      <c r="L813" s="34">
        <v>389.13</v>
      </c>
      <c r="M813" s="34">
        <v>0.32300000000000001</v>
      </c>
      <c r="N813" s="34">
        <v>19.05</v>
      </c>
      <c r="O813" s="34" t="s">
        <v>263</v>
      </c>
      <c r="P813" s="45">
        <v>23</v>
      </c>
      <c r="Q813" s="45">
        <v>8</v>
      </c>
      <c r="R813" s="34">
        <v>29</v>
      </c>
      <c r="S813" s="58">
        <v>127605.65</v>
      </c>
      <c r="T813" s="34">
        <v>2577.5700000000002</v>
      </c>
      <c r="U813" s="34">
        <v>2781.35</v>
      </c>
      <c r="V813" s="34">
        <v>90.77</v>
      </c>
      <c r="W813" s="34">
        <v>127605.65</v>
      </c>
    </row>
    <row r="814" spans="1:23" s="45" customFormat="1">
      <c r="A814" s="45">
        <v>12</v>
      </c>
      <c r="B814" s="45">
        <v>174</v>
      </c>
      <c r="C814" s="45" t="s">
        <v>901</v>
      </c>
      <c r="D814" s="45" t="s">
        <v>865</v>
      </c>
      <c r="E814" s="45">
        <v>175.49</v>
      </c>
      <c r="F814" s="45">
        <v>2784.42</v>
      </c>
      <c r="G814" s="45">
        <v>2816.47</v>
      </c>
      <c r="H814" s="45">
        <v>117.69</v>
      </c>
      <c r="I814" s="45">
        <v>6.06</v>
      </c>
      <c r="J814" s="45">
        <v>5.3</v>
      </c>
      <c r="K814" s="45">
        <v>21.74</v>
      </c>
      <c r="L814" s="45">
        <v>424.83</v>
      </c>
      <c r="M814" s="45">
        <v>0.35699999999999998</v>
      </c>
      <c r="N814" s="45">
        <v>20.18</v>
      </c>
      <c r="O814" s="34" t="s">
        <v>203</v>
      </c>
      <c r="P814" s="45">
        <v>23</v>
      </c>
      <c r="Q814" s="45">
        <v>8</v>
      </c>
      <c r="R814" s="45">
        <v>0</v>
      </c>
      <c r="S814" s="57">
        <v>0</v>
      </c>
      <c r="T814" s="45">
        <v>0</v>
      </c>
      <c r="U814" s="45">
        <v>0</v>
      </c>
      <c r="V814" s="45">
        <v>0</v>
      </c>
      <c r="W814" s="45">
        <v>0</v>
      </c>
    </row>
    <row r="815" spans="1:23" s="45" customFormat="1">
      <c r="A815" s="45">
        <v>12</v>
      </c>
      <c r="B815" s="45">
        <v>176</v>
      </c>
      <c r="C815" s="45" t="s">
        <v>901</v>
      </c>
      <c r="D815" s="45" t="s">
        <v>866</v>
      </c>
      <c r="E815" s="45">
        <v>663.46</v>
      </c>
      <c r="F815" s="45">
        <v>2876.43</v>
      </c>
      <c r="G815" s="45">
        <v>2847.21</v>
      </c>
      <c r="H815" s="45">
        <v>108.32</v>
      </c>
      <c r="I815" s="45">
        <v>16.649999999999999</v>
      </c>
      <c r="J815" s="45">
        <v>10.6</v>
      </c>
      <c r="K815" s="45">
        <v>25.69</v>
      </c>
      <c r="L815" s="45">
        <v>1735.59</v>
      </c>
      <c r="M815" s="45">
        <v>0.21199999999999999</v>
      </c>
      <c r="N815" s="45">
        <v>23.85</v>
      </c>
      <c r="O815" s="34" t="s">
        <v>203</v>
      </c>
      <c r="P815" s="45">
        <v>23</v>
      </c>
      <c r="Q815" s="45">
        <v>8</v>
      </c>
      <c r="R815" s="45">
        <v>0</v>
      </c>
      <c r="S815" s="57">
        <v>0</v>
      </c>
      <c r="T815" s="45">
        <v>0</v>
      </c>
      <c r="U815" s="45">
        <v>0</v>
      </c>
      <c r="V815" s="45">
        <v>0</v>
      </c>
      <c r="W815" s="45">
        <v>0</v>
      </c>
    </row>
    <row r="816" spans="1:23" s="45" customFormat="1">
      <c r="A816" s="45">
        <v>12</v>
      </c>
      <c r="B816" s="45">
        <v>178</v>
      </c>
      <c r="C816" s="45" t="s">
        <v>901</v>
      </c>
      <c r="D816" s="45" t="s">
        <v>867</v>
      </c>
      <c r="E816" s="45">
        <v>216.25</v>
      </c>
      <c r="F816" s="45">
        <v>3170.36</v>
      </c>
      <c r="G816" s="45">
        <v>2446.44</v>
      </c>
      <c r="H816" s="45">
        <v>110.18</v>
      </c>
      <c r="I816" s="45">
        <v>8.33</v>
      </c>
      <c r="J816" s="45">
        <v>6.81</v>
      </c>
      <c r="K816" s="45">
        <v>19.760000000000002</v>
      </c>
      <c r="L816" s="45">
        <v>511.13</v>
      </c>
      <c r="M816" s="45">
        <v>0.34100000000000003</v>
      </c>
      <c r="N816" s="45">
        <v>13.86</v>
      </c>
      <c r="O816" s="34" t="s">
        <v>203</v>
      </c>
      <c r="P816" s="45">
        <v>23</v>
      </c>
      <c r="Q816" s="45">
        <v>8</v>
      </c>
      <c r="R816" s="45">
        <v>0</v>
      </c>
      <c r="S816" s="57">
        <v>0</v>
      </c>
      <c r="T816" s="45">
        <v>0</v>
      </c>
      <c r="U816" s="45">
        <v>0</v>
      </c>
      <c r="V816" s="45">
        <v>0</v>
      </c>
      <c r="W816" s="45">
        <v>0</v>
      </c>
    </row>
    <row r="817" spans="1:23" s="45" customFormat="1">
      <c r="A817" s="45">
        <v>12</v>
      </c>
      <c r="B817" s="45">
        <v>180</v>
      </c>
      <c r="C817" s="45" t="s">
        <v>901</v>
      </c>
      <c r="D817" s="45" t="s">
        <v>868</v>
      </c>
      <c r="E817" s="45">
        <v>1363.14</v>
      </c>
      <c r="F817" s="45">
        <v>2390.38</v>
      </c>
      <c r="G817" s="45">
        <v>2603.21</v>
      </c>
      <c r="H817" s="45">
        <v>108.82</v>
      </c>
      <c r="I817" s="45">
        <v>17.41</v>
      </c>
      <c r="J817" s="45">
        <v>21.95</v>
      </c>
      <c r="K817" s="45">
        <v>29.64</v>
      </c>
      <c r="L817" s="45">
        <v>3262.34</v>
      </c>
      <c r="M817" s="45">
        <v>0.182</v>
      </c>
      <c r="N817" s="45">
        <v>28.03</v>
      </c>
      <c r="O817" s="34" t="s">
        <v>203</v>
      </c>
      <c r="P817" s="45">
        <v>23</v>
      </c>
      <c r="Q817" s="45">
        <v>8</v>
      </c>
      <c r="R817" s="45">
        <v>0</v>
      </c>
      <c r="S817" s="57">
        <v>0</v>
      </c>
      <c r="T817" s="45">
        <v>0</v>
      </c>
      <c r="U817" s="45">
        <v>0</v>
      </c>
      <c r="V817" s="45">
        <v>0</v>
      </c>
      <c r="W817" s="45">
        <v>0</v>
      </c>
    </row>
    <row r="818" spans="1:23" s="45" customFormat="1">
      <c r="A818" s="45">
        <v>12</v>
      </c>
      <c r="B818" s="45">
        <v>182</v>
      </c>
      <c r="C818" s="45" t="s">
        <v>901</v>
      </c>
      <c r="D818" s="45" t="s">
        <v>869</v>
      </c>
      <c r="E818" s="45">
        <v>123.41</v>
      </c>
      <c r="F818" s="45">
        <v>2852.36</v>
      </c>
      <c r="G818" s="45">
        <v>2668.08</v>
      </c>
      <c r="H818" s="45">
        <v>111.98</v>
      </c>
      <c r="I818" s="45">
        <v>6.81</v>
      </c>
      <c r="J818" s="45">
        <v>6.06</v>
      </c>
      <c r="K818" s="45">
        <v>21.74</v>
      </c>
      <c r="L818" s="45">
        <v>385.79</v>
      </c>
      <c r="M818" s="45">
        <v>0.311</v>
      </c>
      <c r="N818" s="45">
        <v>19.95</v>
      </c>
      <c r="O818" s="34" t="s">
        <v>203</v>
      </c>
      <c r="P818" s="45">
        <v>23</v>
      </c>
      <c r="Q818" s="45">
        <v>8</v>
      </c>
      <c r="R818" s="45">
        <v>0</v>
      </c>
      <c r="S818" s="57">
        <v>0</v>
      </c>
      <c r="T818" s="45">
        <v>0</v>
      </c>
      <c r="U818" s="45">
        <v>0</v>
      </c>
      <c r="V818" s="45">
        <v>0</v>
      </c>
      <c r="W818" s="45">
        <v>0</v>
      </c>
    </row>
    <row r="819" spans="1:23" s="45" customFormat="1">
      <c r="A819" s="45">
        <v>12</v>
      </c>
      <c r="B819" s="45">
        <v>184</v>
      </c>
      <c r="C819" s="45" t="s">
        <v>901</v>
      </c>
      <c r="D819" s="45" t="s">
        <v>870</v>
      </c>
      <c r="E819" s="45">
        <v>2240.58</v>
      </c>
      <c r="F819" s="45">
        <v>2948.05</v>
      </c>
      <c r="G819" s="45">
        <v>2665.29</v>
      </c>
      <c r="H819" s="45">
        <v>99.36</v>
      </c>
      <c r="I819" s="45">
        <v>24.98</v>
      </c>
      <c r="J819" s="45">
        <v>34.06</v>
      </c>
      <c r="K819" s="45">
        <v>45.45</v>
      </c>
      <c r="L819" s="45">
        <v>4771.95</v>
      </c>
      <c r="M819" s="45">
        <v>0.17399999999999999</v>
      </c>
      <c r="N819" s="45">
        <v>37.590000000000003</v>
      </c>
      <c r="O819" s="45" t="s">
        <v>249</v>
      </c>
      <c r="P819" s="45">
        <v>23</v>
      </c>
      <c r="Q819" s="45">
        <v>8</v>
      </c>
      <c r="R819" s="45">
        <v>0</v>
      </c>
      <c r="S819" s="57">
        <v>0</v>
      </c>
      <c r="T819" s="45">
        <v>0</v>
      </c>
      <c r="U819" s="45">
        <v>0</v>
      </c>
      <c r="V819" s="45">
        <v>0</v>
      </c>
      <c r="W819" s="45">
        <v>0</v>
      </c>
    </row>
    <row r="820" spans="1:23" s="45" customFormat="1">
      <c r="A820" s="45">
        <v>12</v>
      </c>
      <c r="B820" s="45">
        <v>186</v>
      </c>
      <c r="C820" s="45" t="s">
        <v>901</v>
      </c>
      <c r="D820" s="45" t="s">
        <v>871</v>
      </c>
      <c r="E820" s="45">
        <v>1922.43</v>
      </c>
      <c r="F820" s="45">
        <v>2596.46</v>
      </c>
      <c r="G820" s="45">
        <v>2709.57</v>
      </c>
      <c r="H820" s="45">
        <v>101.96</v>
      </c>
      <c r="I820" s="45">
        <v>20.440000000000001</v>
      </c>
      <c r="J820" s="45">
        <v>26.49</v>
      </c>
      <c r="K820" s="45">
        <v>35.57</v>
      </c>
      <c r="L820" s="45">
        <v>4031.03</v>
      </c>
      <c r="M820" s="45">
        <v>0.185</v>
      </c>
      <c r="N820" s="45">
        <v>35.799999999999997</v>
      </c>
      <c r="O820" s="45" t="s">
        <v>214</v>
      </c>
      <c r="P820" s="45">
        <v>23</v>
      </c>
      <c r="Q820" s="45">
        <v>8</v>
      </c>
      <c r="R820" s="45">
        <v>0</v>
      </c>
      <c r="S820" s="57">
        <v>0</v>
      </c>
      <c r="T820" s="45">
        <v>0</v>
      </c>
      <c r="U820" s="45">
        <v>0</v>
      </c>
      <c r="V820" s="45">
        <v>0</v>
      </c>
      <c r="W820" s="45">
        <v>0</v>
      </c>
    </row>
    <row r="821" spans="1:23" s="45" customFormat="1">
      <c r="A821" s="45">
        <v>12</v>
      </c>
      <c r="B821" s="45">
        <v>188</v>
      </c>
      <c r="C821" s="45" t="s">
        <v>901</v>
      </c>
      <c r="D821" s="45" t="s">
        <v>872</v>
      </c>
      <c r="E821" s="45">
        <v>921.59</v>
      </c>
      <c r="F821" s="45">
        <v>2546.9299999999998</v>
      </c>
      <c r="G821" s="45">
        <v>2774.7</v>
      </c>
      <c r="H821" s="45">
        <v>111.71</v>
      </c>
      <c r="I821" s="45">
        <v>12.87</v>
      </c>
      <c r="J821" s="45">
        <v>25.74</v>
      </c>
      <c r="K821" s="45">
        <v>29.64</v>
      </c>
      <c r="L821" s="45">
        <v>2202.88</v>
      </c>
      <c r="M821" s="45">
        <v>0.20799999999999999</v>
      </c>
      <c r="N821" s="45">
        <v>26.87</v>
      </c>
      <c r="O821" s="34" t="s">
        <v>203</v>
      </c>
      <c r="P821" s="45">
        <v>23</v>
      </c>
      <c r="Q821" s="45">
        <v>8</v>
      </c>
      <c r="R821" s="45">
        <v>0</v>
      </c>
      <c r="S821" s="57">
        <v>0</v>
      </c>
      <c r="T821" s="45">
        <v>0</v>
      </c>
      <c r="U821" s="45">
        <v>0</v>
      </c>
      <c r="V821" s="45">
        <v>0</v>
      </c>
      <c r="W821" s="45">
        <v>0</v>
      </c>
    </row>
    <row r="822" spans="1:23" s="45" customFormat="1">
      <c r="A822" s="45">
        <v>12</v>
      </c>
      <c r="B822" s="45">
        <v>190</v>
      </c>
      <c r="C822" s="45" t="s">
        <v>901</v>
      </c>
      <c r="D822" s="45" t="s">
        <v>873</v>
      </c>
      <c r="E822" s="45">
        <v>156.24</v>
      </c>
      <c r="F822" s="45">
        <v>2662.77</v>
      </c>
      <c r="G822" s="45">
        <v>2687.25</v>
      </c>
      <c r="H822" s="45">
        <v>115.88</v>
      </c>
      <c r="I822" s="45">
        <v>6.81</v>
      </c>
      <c r="J822" s="45">
        <v>6.81</v>
      </c>
      <c r="K822" s="45">
        <v>25.69</v>
      </c>
      <c r="L822" s="45">
        <v>478.56</v>
      </c>
      <c r="M822" s="45">
        <v>0.29299999999999998</v>
      </c>
      <c r="N822" s="45">
        <v>23.93</v>
      </c>
      <c r="O822" s="34" t="s">
        <v>203</v>
      </c>
      <c r="P822" s="45">
        <v>23</v>
      </c>
      <c r="Q822" s="45">
        <v>8</v>
      </c>
      <c r="R822" s="45">
        <v>0</v>
      </c>
      <c r="S822" s="57">
        <v>0</v>
      </c>
      <c r="T822" s="45">
        <v>0</v>
      </c>
      <c r="U822" s="45">
        <v>0</v>
      </c>
      <c r="V822" s="45">
        <v>0</v>
      </c>
      <c r="W822" s="45">
        <v>0</v>
      </c>
    </row>
    <row r="823" spans="1:23" s="45" customFormat="1">
      <c r="A823" s="45">
        <v>12</v>
      </c>
      <c r="B823" s="45">
        <v>192</v>
      </c>
      <c r="C823" s="45" t="s">
        <v>901</v>
      </c>
      <c r="D823" s="45" t="s">
        <v>874</v>
      </c>
      <c r="E823" s="45">
        <v>1204.6400000000001</v>
      </c>
      <c r="F823" s="45">
        <v>3053.63</v>
      </c>
      <c r="G823" s="45">
        <v>2462.17</v>
      </c>
      <c r="H823" s="45">
        <v>110.19</v>
      </c>
      <c r="I823" s="45">
        <v>16.649999999999999</v>
      </c>
      <c r="J823" s="45">
        <v>21.19</v>
      </c>
      <c r="K823" s="45">
        <v>31.62</v>
      </c>
      <c r="L823" s="45">
        <v>2950.07</v>
      </c>
      <c r="M823" s="45">
        <v>0.186</v>
      </c>
      <c r="N823" s="45">
        <v>30</v>
      </c>
      <c r="O823" s="34" t="s">
        <v>203</v>
      </c>
      <c r="P823" s="45">
        <v>23</v>
      </c>
      <c r="Q823" s="45">
        <v>8</v>
      </c>
      <c r="R823" s="45">
        <v>0</v>
      </c>
      <c r="S823" s="57">
        <v>0</v>
      </c>
      <c r="T823" s="45">
        <v>0</v>
      </c>
      <c r="U823" s="45">
        <v>0</v>
      </c>
      <c r="V823" s="45">
        <v>0</v>
      </c>
      <c r="W823" s="45">
        <v>0</v>
      </c>
    </row>
    <row r="824" spans="1:23" s="45" customFormat="1">
      <c r="A824" s="45">
        <v>12</v>
      </c>
      <c r="B824" s="45">
        <v>194</v>
      </c>
      <c r="C824" s="45" t="s">
        <v>901</v>
      </c>
      <c r="D824" s="45" t="s">
        <v>875</v>
      </c>
      <c r="E824" s="45">
        <v>853.66</v>
      </c>
      <c r="F824" s="45">
        <v>2924.51</v>
      </c>
      <c r="G824" s="45">
        <v>2654.36</v>
      </c>
      <c r="H824" s="45">
        <v>105.52</v>
      </c>
      <c r="I824" s="45">
        <v>13.63</v>
      </c>
      <c r="J824" s="45">
        <v>9.08</v>
      </c>
      <c r="K824" s="45">
        <v>39.520000000000003</v>
      </c>
      <c r="L824" s="45">
        <v>1743.33</v>
      </c>
      <c r="M824" s="45">
        <v>0.25</v>
      </c>
      <c r="N824" s="45">
        <v>37.76</v>
      </c>
      <c r="O824" s="34" t="s">
        <v>203</v>
      </c>
      <c r="P824" s="45">
        <v>23</v>
      </c>
      <c r="Q824" s="45">
        <v>8</v>
      </c>
      <c r="R824" s="45">
        <v>0</v>
      </c>
      <c r="S824" s="57">
        <v>0</v>
      </c>
      <c r="T824" s="45">
        <v>0</v>
      </c>
      <c r="U824" s="45">
        <v>0</v>
      </c>
      <c r="V824" s="45">
        <v>0</v>
      </c>
      <c r="W824" s="45">
        <v>0</v>
      </c>
    </row>
    <row r="825" spans="1:23" s="45" customFormat="1">
      <c r="A825" s="45">
        <v>12</v>
      </c>
      <c r="B825" s="45">
        <v>196</v>
      </c>
      <c r="C825" s="45" t="s">
        <v>901</v>
      </c>
      <c r="D825" s="45" t="s">
        <v>876</v>
      </c>
      <c r="E825" s="45">
        <v>924.99</v>
      </c>
      <c r="F825" s="45">
        <v>2558.6</v>
      </c>
      <c r="G825" s="45">
        <v>2854.99</v>
      </c>
      <c r="H825" s="45">
        <v>121.92</v>
      </c>
      <c r="I825" s="45">
        <v>17.41</v>
      </c>
      <c r="J825" s="45">
        <v>9.08</v>
      </c>
      <c r="K825" s="45">
        <v>31.62</v>
      </c>
      <c r="L825" s="45">
        <v>2153.25</v>
      </c>
      <c r="M825" s="45">
        <v>0.21299999999999999</v>
      </c>
      <c r="N825" s="45">
        <v>18.57</v>
      </c>
      <c r="O825" s="45" t="s">
        <v>214</v>
      </c>
      <c r="P825" s="45">
        <v>23</v>
      </c>
      <c r="Q825" s="45">
        <v>8</v>
      </c>
      <c r="R825" s="45">
        <v>0</v>
      </c>
      <c r="S825" s="57">
        <v>0</v>
      </c>
      <c r="T825" s="45">
        <v>0</v>
      </c>
      <c r="U825" s="45">
        <v>0</v>
      </c>
      <c r="V825" s="45">
        <v>0</v>
      </c>
      <c r="W825" s="45">
        <v>0</v>
      </c>
    </row>
    <row r="826" spans="1:23" s="45" customFormat="1">
      <c r="A826" s="45">
        <v>12</v>
      </c>
      <c r="B826" s="45">
        <v>198</v>
      </c>
      <c r="C826" s="45" t="s">
        <v>901</v>
      </c>
      <c r="D826" s="45" t="s">
        <v>877</v>
      </c>
      <c r="E826" s="45">
        <v>511.74</v>
      </c>
      <c r="F826" s="45">
        <v>3180.34</v>
      </c>
      <c r="G826" s="45">
        <v>2453.23</v>
      </c>
      <c r="H826" s="45">
        <v>115.89</v>
      </c>
      <c r="I826" s="45">
        <v>12.11</v>
      </c>
      <c r="J826" s="45">
        <v>10.6</v>
      </c>
      <c r="K826" s="45">
        <v>23.71</v>
      </c>
      <c r="L826" s="45">
        <v>1293.3</v>
      </c>
      <c r="M826" s="45">
        <v>0.23899999999999999</v>
      </c>
      <c r="N826" s="45">
        <v>15.7</v>
      </c>
      <c r="O826" s="34" t="s">
        <v>203</v>
      </c>
      <c r="P826" s="45">
        <v>23</v>
      </c>
      <c r="Q826" s="45">
        <v>8</v>
      </c>
      <c r="R826" s="45">
        <v>0</v>
      </c>
      <c r="S826" s="57">
        <v>0</v>
      </c>
      <c r="T826" s="45">
        <v>0</v>
      </c>
      <c r="U826" s="45">
        <v>0</v>
      </c>
      <c r="V826" s="45">
        <v>0</v>
      </c>
      <c r="W826" s="45">
        <v>0</v>
      </c>
    </row>
    <row r="827" spans="1:23" s="45" customFormat="1">
      <c r="A827" s="45">
        <v>12</v>
      </c>
      <c r="B827" s="45">
        <v>200</v>
      </c>
      <c r="C827" s="45" t="s">
        <v>901</v>
      </c>
      <c r="D827" s="45" t="s">
        <v>878</v>
      </c>
      <c r="E827" s="45">
        <v>6279.05</v>
      </c>
      <c r="F827" s="45">
        <v>2748.51</v>
      </c>
      <c r="G827" s="45">
        <v>2679.68</v>
      </c>
      <c r="H827" s="45">
        <v>109.87</v>
      </c>
      <c r="I827" s="45">
        <v>68.88</v>
      </c>
      <c r="J827" s="45">
        <v>35.58</v>
      </c>
      <c r="K827" s="45">
        <v>47.42</v>
      </c>
      <c r="L827" s="45">
        <v>11888.14</v>
      </c>
      <c r="M827" s="45">
        <v>0.13800000000000001</v>
      </c>
      <c r="N827" s="45">
        <v>73.89</v>
      </c>
      <c r="O827" s="45" t="s">
        <v>214</v>
      </c>
      <c r="P827" s="45">
        <v>23</v>
      </c>
      <c r="Q827" s="45">
        <v>8</v>
      </c>
      <c r="R827" s="45">
        <v>0</v>
      </c>
      <c r="S827" s="57">
        <v>0</v>
      </c>
      <c r="T827" s="45">
        <v>0</v>
      </c>
      <c r="U827" s="45">
        <v>0</v>
      </c>
      <c r="V827" s="45">
        <v>0</v>
      </c>
      <c r="W827" s="45">
        <v>0</v>
      </c>
    </row>
    <row r="828" spans="1:23" s="45" customFormat="1">
      <c r="A828" s="45">
        <v>12</v>
      </c>
      <c r="B828" s="45">
        <v>202</v>
      </c>
      <c r="C828" s="45" t="s">
        <v>901</v>
      </c>
      <c r="D828" s="45" t="s">
        <v>879</v>
      </c>
      <c r="E828" s="45">
        <v>1551.08</v>
      </c>
      <c r="F828" s="45">
        <v>2564.1999999999998</v>
      </c>
      <c r="G828" s="45">
        <v>2698.66</v>
      </c>
      <c r="H828" s="45">
        <v>112.73</v>
      </c>
      <c r="I828" s="45">
        <v>23.47</v>
      </c>
      <c r="J828" s="45">
        <v>24.22</v>
      </c>
      <c r="K828" s="45">
        <v>35.57</v>
      </c>
      <c r="L828" s="45">
        <v>3080.57</v>
      </c>
      <c r="M828" s="45">
        <v>0.21</v>
      </c>
      <c r="N828" s="45">
        <v>31.12</v>
      </c>
      <c r="O828" s="34" t="s">
        <v>203</v>
      </c>
      <c r="P828" s="45">
        <v>23</v>
      </c>
      <c r="Q828" s="45">
        <v>8</v>
      </c>
      <c r="R828" s="45">
        <v>0</v>
      </c>
      <c r="S828" s="57">
        <v>0</v>
      </c>
      <c r="T828" s="45">
        <v>0</v>
      </c>
      <c r="U828" s="45">
        <v>0</v>
      </c>
      <c r="V828" s="45">
        <v>0</v>
      </c>
      <c r="W828" s="45">
        <v>0</v>
      </c>
    </row>
    <row r="829" spans="1:23" s="45" customFormat="1">
      <c r="A829" s="45">
        <v>12</v>
      </c>
      <c r="B829" s="45">
        <v>204</v>
      </c>
      <c r="C829" s="45" t="s">
        <v>901</v>
      </c>
      <c r="D829" s="45" t="s">
        <v>880</v>
      </c>
      <c r="E829" s="45">
        <v>5754.85</v>
      </c>
      <c r="F829" s="45">
        <v>2521.7600000000002</v>
      </c>
      <c r="G829" s="45">
        <v>2718.91</v>
      </c>
      <c r="H829" s="45">
        <v>115.77</v>
      </c>
      <c r="I829" s="45">
        <v>45.42</v>
      </c>
      <c r="J829" s="45">
        <v>87.81</v>
      </c>
      <c r="K829" s="45">
        <v>37.54</v>
      </c>
      <c r="L829" s="45">
        <v>12048.44</v>
      </c>
      <c r="M829" s="45">
        <v>0.129</v>
      </c>
      <c r="N829" s="45">
        <v>97.17</v>
      </c>
      <c r="O829" s="45" t="s">
        <v>203</v>
      </c>
      <c r="P829" s="45">
        <v>23</v>
      </c>
      <c r="Q829" s="45">
        <v>8</v>
      </c>
      <c r="R829" s="45">
        <v>0</v>
      </c>
      <c r="S829" s="57">
        <v>0</v>
      </c>
      <c r="T829" s="45">
        <v>0</v>
      </c>
      <c r="U829" s="45">
        <v>0</v>
      </c>
      <c r="V829" s="45">
        <v>0</v>
      </c>
      <c r="W829" s="45">
        <v>0</v>
      </c>
    </row>
    <row r="830" spans="1:23" s="46" customFormat="1" ht="17" thickBot="1">
      <c r="A830" s="46">
        <v>12</v>
      </c>
      <c r="B830" s="46">
        <v>206</v>
      </c>
      <c r="C830" s="46" t="s">
        <v>901</v>
      </c>
      <c r="D830" s="46" t="s">
        <v>881</v>
      </c>
      <c r="E830" s="46">
        <v>226.44</v>
      </c>
      <c r="F830" s="46">
        <v>2827.14</v>
      </c>
      <c r="G830" s="46">
        <v>2665.2</v>
      </c>
      <c r="H830" s="46">
        <v>122.99</v>
      </c>
      <c r="I830" s="46">
        <v>6.81</v>
      </c>
      <c r="J830" s="46">
        <v>7.57</v>
      </c>
      <c r="K830" s="46">
        <v>25.69</v>
      </c>
      <c r="L830" s="46">
        <v>608.6</v>
      </c>
      <c r="M830" s="46">
        <v>0.29499999999999998</v>
      </c>
      <c r="N830" s="46">
        <v>23.92</v>
      </c>
      <c r="O830" s="31" t="s">
        <v>203</v>
      </c>
      <c r="P830" s="46">
        <v>23</v>
      </c>
      <c r="Q830" s="46">
        <v>8</v>
      </c>
      <c r="R830" s="46">
        <v>0</v>
      </c>
      <c r="S830" s="59">
        <v>0</v>
      </c>
      <c r="T830" s="46">
        <v>0</v>
      </c>
      <c r="U830" s="46">
        <v>0</v>
      </c>
      <c r="V830" s="46">
        <v>0</v>
      </c>
      <c r="W830" s="46">
        <v>0</v>
      </c>
    </row>
    <row r="831" spans="1:23" s="34" customFormat="1">
      <c r="A831" s="34">
        <v>13</v>
      </c>
      <c r="B831" s="34">
        <v>2</v>
      </c>
      <c r="C831" s="37" t="s">
        <v>901</v>
      </c>
      <c r="D831" s="34" t="s">
        <v>260</v>
      </c>
      <c r="E831" s="34">
        <v>585.33000000000004</v>
      </c>
      <c r="F831" s="34">
        <v>1284.03</v>
      </c>
      <c r="G831" s="34">
        <v>3435.15</v>
      </c>
      <c r="H831" s="34">
        <v>79.5</v>
      </c>
      <c r="I831" s="34">
        <v>12.87</v>
      </c>
      <c r="J831" s="34">
        <v>9.08</v>
      </c>
      <c r="K831" s="34">
        <v>21.74</v>
      </c>
      <c r="L831" s="34">
        <v>757.17</v>
      </c>
      <c r="M831" s="34">
        <v>0.44700000000000001</v>
      </c>
      <c r="N831" s="34">
        <v>16.5</v>
      </c>
      <c r="O831" s="34" t="s">
        <v>203</v>
      </c>
      <c r="P831" s="45">
        <v>23</v>
      </c>
      <c r="Q831" s="45">
        <v>8</v>
      </c>
      <c r="R831" s="45">
        <v>0</v>
      </c>
      <c r="S831" s="57">
        <v>0</v>
      </c>
      <c r="T831" s="45">
        <v>0</v>
      </c>
      <c r="U831" s="45">
        <v>0</v>
      </c>
      <c r="V831" s="45">
        <v>0</v>
      </c>
      <c r="W831" s="45">
        <v>0</v>
      </c>
    </row>
    <row r="832" spans="1:23" s="34" customFormat="1">
      <c r="A832" s="34">
        <v>13</v>
      </c>
      <c r="B832" s="34">
        <v>4</v>
      </c>
      <c r="C832" s="34" t="s">
        <v>901</v>
      </c>
      <c r="D832" s="34" t="s">
        <v>261</v>
      </c>
      <c r="E832" s="34">
        <v>1386.92</v>
      </c>
      <c r="F832" s="34">
        <v>1298.72</v>
      </c>
      <c r="G832" s="34">
        <v>3462.49</v>
      </c>
      <c r="H832" s="34">
        <v>74.34</v>
      </c>
      <c r="I832" s="34">
        <v>19.68</v>
      </c>
      <c r="J832" s="34">
        <v>38.6</v>
      </c>
      <c r="K832" s="34">
        <v>23.71</v>
      </c>
      <c r="L832" s="34">
        <v>2082.8000000000002</v>
      </c>
      <c r="M832" s="34">
        <v>0.28899999999999998</v>
      </c>
      <c r="N832" s="34">
        <v>39.51</v>
      </c>
      <c r="O832" s="34" t="s">
        <v>203</v>
      </c>
      <c r="P832" s="45">
        <v>23</v>
      </c>
      <c r="Q832" s="45">
        <v>8</v>
      </c>
      <c r="R832" s="45">
        <v>0</v>
      </c>
      <c r="S832" s="57">
        <v>0</v>
      </c>
      <c r="T832" s="45">
        <v>0</v>
      </c>
      <c r="U832" s="45">
        <v>0</v>
      </c>
      <c r="V832" s="45">
        <v>0</v>
      </c>
      <c r="W832" s="45">
        <v>0</v>
      </c>
    </row>
    <row r="833" spans="1:23" s="45" customFormat="1">
      <c r="A833" s="45">
        <v>13</v>
      </c>
      <c r="B833" s="45">
        <v>6</v>
      </c>
      <c r="C833" s="45" t="s">
        <v>901</v>
      </c>
      <c r="D833" s="45" t="s">
        <v>262</v>
      </c>
      <c r="E833" s="45">
        <v>526.46</v>
      </c>
      <c r="F833" s="45">
        <v>1343</v>
      </c>
      <c r="G833" s="45">
        <v>3433.26</v>
      </c>
      <c r="H833" s="45">
        <v>80.12</v>
      </c>
      <c r="I833" s="45">
        <v>15.9</v>
      </c>
      <c r="J833" s="45">
        <v>9.08</v>
      </c>
      <c r="K833" s="45">
        <v>19.760000000000002</v>
      </c>
      <c r="L833" s="45">
        <v>751.88</v>
      </c>
      <c r="M833" s="45">
        <v>0.41899999999999998</v>
      </c>
      <c r="N833" s="45">
        <v>17.07</v>
      </c>
      <c r="O833" s="45" t="s">
        <v>256</v>
      </c>
      <c r="P833" s="45">
        <v>23</v>
      </c>
      <c r="Q833" s="45">
        <v>8</v>
      </c>
      <c r="R833" s="45">
        <v>0</v>
      </c>
      <c r="S833" s="57">
        <v>0</v>
      </c>
      <c r="T833" s="45">
        <v>0</v>
      </c>
      <c r="U833" s="45">
        <v>0</v>
      </c>
      <c r="V833" s="45">
        <v>0</v>
      </c>
      <c r="W833" s="45">
        <v>0</v>
      </c>
    </row>
    <row r="834" spans="1:23" s="34" customFormat="1">
      <c r="A834" s="34">
        <v>13</v>
      </c>
      <c r="B834" s="34">
        <v>8</v>
      </c>
      <c r="C834" s="34" t="s">
        <v>901</v>
      </c>
      <c r="D834" s="34" t="s">
        <v>264</v>
      </c>
      <c r="E834" s="34">
        <v>118.88</v>
      </c>
      <c r="F834" s="34">
        <v>1283.52</v>
      </c>
      <c r="G834" s="34">
        <v>3445.82</v>
      </c>
      <c r="H834" s="34">
        <v>81.239999999999995</v>
      </c>
      <c r="I834" s="34">
        <v>10.6</v>
      </c>
      <c r="J834" s="34">
        <v>8.33</v>
      </c>
      <c r="K834" s="34">
        <v>13.83</v>
      </c>
      <c r="L834" s="34">
        <v>315.13</v>
      </c>
      <c r="M834" s="34">
        <v>0.371</v>
      </c>
      <c r="N834" s="34">
        <v>13.75</v>
      </c>
      <c r="O834" s="34" t="s">
        <v>203</v>
      </c>
      <c r="P834" s="45">
        <v>23</v>
      </c>
      <c r="Q834" s="45">
        <v>8</v>
      </c>
      <c r="R834" s="45">
        <v>0</v>
      </c>
      <c r="S834" s="57">
        <v>0</v>
      </c>
      <c r="T834" s="45">
        <v>0</v>
      </c>
      <c r="U834" s="45">
        <v>0</v>
      </c>
      <c r="V834" s="45">
        <v>0</v>
      </c>
      <c r="W834" s="45">
        <v>0</v>
      </c>
    </row>
    <row r="835" spans="1:23" s="34" customFormat="1">
      <c r="A835" s="34">
        <v>13</v>
      </c>
      <c r="B835" s="34">
        <v>10</v>
      </c>
      <c r="C835" s="34" t="s">
        <v>901</v>
      </c>
      <c r="D835" s="34" t="s">
        <v>265</v>
      </c>
      <c r="E835" s="34">
        <v>323.8</v>
      </c>
      <c r="F835" s="34">
        <v>1188.07</v>
      </c>
      <c r="G835" s="34">
        <v>3358.49</v>
      </c>
      <c r="H835" s="34">
        <v>88.68</v>
      </c>
      <c r="I835" s="34">
        <v>9.08</v>
      </c>
      <c r="J835" s="34">
        <v>11.35</v>
      </c>
      <c r="K835" s="34">
        <v>17.78</v>
      </c>
      <c r="L835" s="34">
        <v>517.25</v>
      </c>
      <c r="M835" s="34">
        <v>0.441</v>
      </c>
      <c r="N835" s="34">
        <v>13.98</v>
      </c>
      <c r="O835" s="34" t="s">
        <v>263</v>
      </c>
      <c r="P835" s="45">
        <v>23</v>
      </c>
      <c r="Q835" s="45">
        <v>8</v>
      </c>
      <c r="R835" s="34">
        <v>30</v>
      </c>
      <c r="S835" s="58">
        <v>35017.19</v>
      </c>
      <c r="T835" s="34">
        <v>1210.8800000000001</v>
      </c>
      <c r="U835" s="34">
        <v>3369.33</v>
      </c>
      <c r="V835" s="34">
        <v>84.33</v>
      </c>
      <c r="W835" s="34">
        <v>22711.78</v>
      </c>
    </row>
    <row r="836" spans="1:23" s="45" customFormat="1">
      <c r="A836" s="45">
        <v>13</v>
      </c>
      <c r="B836" s="45">
        <v>12</v>
      </c>
      <c r="C836" s="45" t="s">
        <v>901</v>
      </c>
      <c r="D836" s="45" t="s">
        <v>266</v>
      </c>
      <c r="E836" s="45">
        <v>75.86</v>
      </c>
      <c r="F836" s="45">
        <v>1294.25</v>
      </c>
      <c r="G836" s="45">
        <v>3421.28</v>
      </c>
      <c r="H836" s="45">
        <v>86.18</v>
      </c>
      <c r="I836" s="45">
        <v>5.3</v>
      </c>
      <c r="J836" s="45">
        <v>6.06</v>
      </c>
      <c r="K836" s="45">
        <v>11.86</v>
      </c>
      <c r="L836" s="45">
        <v>175.81</v>
      </c>
      <c r="M836" s="45">
        <v>0.49299999999999999</v>
      </c>
      <c r="N836" s="45">
        <v>7.95</v>
      </c>
      <c r="O836" s="45" t="s">
        <v>203</v>
      </c>
      <c r="P836" s="45">
        <v>23</v>
      </c>
      <c r="Q836" s="45">
        <v>8</v>
      </c>
      <c r="R836" s="45">
        <v>0</v>
      </c>
      <c r="S836" s="57">
        <v>0</v>
      </c>
      <c r="T836" s="45">
        <v>0</v>
      </c>
      <c r="U836" s="45">
        <v>0</v>
      </c>
      <c r="V836" s="45">
        <v>0</v>
      </c>
      <c r="W836" s="45">
        <v>0</v>
      </c>
    </row>
    <row r="837" spans="1:23" s="45" customFormat="1">
      <c r="A837" s="45">
        <v>13</v>
      </c>
      <c r="B837" s="45">
        <v>14</v>
      </c>
      <c r="C837" s="45" t="s">
        <v>901</v>
      </c>
      <c r="D837" s="45" t="s">
        <v>267</v>
      </c>
      <c r="E837" s="45">
        <v>177.75</v>
      </c>
      <c r="F837" s="45">
        <v>1193.04</v>
      </c>
      <c r="G837" s="45">
        <v>3392.25</v>
      </c>
      <c r="H837" s="45">
        <v>90.57</v>
      </c>
      <c r="I837" s="45">
        <v>6.81</v>
      </c>
      <c r="J837" s="45">
        <v>6.06</v>
      </c>
      <c r="K837" s="45">
        <v>13.83</v>
      </c>
      <c r="L837" s="45">
        <v>304.87</v>
      </c>
      <c r="M837" s="45">
        <v>0.501</v>
      </c>
      <c r="N837" s="45">
        <v>13.05</v>
      </c>
      <c r="O837" s="45" t="s">
        <v>203</v>
      </c>
      <c r="P837" s="45">
        <v>23</v>
      </c>
      <c r="Q837" s="45">
        <v>8</v>
      </c>
      <c r="R837" s="45">
        <v>0</v>
      </c>
      <c r="S837" s="57">
        <v>0</v>
      </c>
      <c r="T837" s="45">
        <v>0</v>
      </c>
      <c r="U837" s="45">
        <v>0</v>
      </c>
      <c r="V837" s="45">
        <v>0</v>
      </c>
      <c r="W837" s="45">
        <v>0</v>
      </c>
    </row>
    <row r="838" spans="1:23" s="45" customFormat="1">
      <c r="A838" s="45">
        <v>13</v>
      </c>
      <c r="B838" s="45">
        <v>16</v>
      </c>
      <c r="C838" s="45" t="s">
        <v>901</v>
      </c>
      <c r="D838" s="45" t="s">
        <v>273</v>
      </c>
      <c r="E838" s="45">
        <v>604.58000000000004</v>
      </c>
      <c r="F838" s="45">
        <v>1224.71</v>
      </c>
      <c r="G838" s="45">
        <v>3666.91</v>
      </c>
      <c r="H838" s="45">
        <v>93.79</v>
      </c>
      <c r="I838" s="45">
        <v>9.84</v>
      </c>
      <c r="J838" s="45">
        <v>12.11</v>
      </c>
      <c r="K838" s="45">
        <v>27.66</v>
      </c>
      <c r="L838" s="45">
        <v>936.15</v>
      </c>
      <c r="M838" s="45">
        <v>0.36899999999999999</v>
      </c>
      <c r="N838" s="45">
        <v>13.2</v>
      </c>
      <c r="O838" s="45" t="s">
        <v>203</v>
      </c>
      <c r="P838" s="45">
        <v>23</v>
      </c>
      <c r="Q838" s="45">
        <v>8</v>
      </c>
      <c r="R838" s="45">
        <v>0</v>
      </c>
      <c r="S838" s="57">
        <v>0</v>
      </c>
      <c r="T838" s="45">
        <v>0</v>
      </c>
      <c r="U838" s="45">
        <v>0</v>
      </c>
      <c r="V838" s="45">
        <v>0</v>
      </c>
      <c r="W838" s="45">
        <v>0</v>
      </c>
    </row>
    <row r="839" spans="1:23" s="45" customFormat="1">
      <c r="A839" s="45">
        <v>13</v>
      </c>
      <c r="B839" s="45">
        <v>18</v>
      </c>
      <c r="C839" s="45" t="s">
        <v>901</v>
      </c>
      <c r="D839" s="45" t="s">
        <v>268</v>
      </c>
      <c r="E839" s="45">
        <v>420.04</v>
      </c>
      <c r="F839" s="45">
        <v>1314.61</v>
      </c>
      <c r="G839" s="45">
        <v>3498.17</v>
      </c>
      <c r="H839" s="45">
        <v>89.77</v>
      </c>
      <c r="I839" s="45">
        <v>15.14</v>
      </c>
      <c r="J839" s="45">
        <v>9.84</v>
      </c>
      <c r="K839" s="45">
        <v>15.81</v>
      </c>
      <c r="L839" s="45">
        <v>668.34</v>
      </c>
      <c r="M839" s="45">
        <v>0.40600000000000003</v>
      </c>
      <c r="N839" s="45">
        <v>16.04</v>
      </c>
      <c r="O839" s="45" t="s">
        <v>256</v>
      </c>
      <c r="P839" s="45">
        <v>23</v>
      </c>
      <c r="Q839" s="45">
        <v>8</v>
      </c>
      <c r="R839" s="45">
        <v>0</v>
      </c>
      <c r="S839" s="57">
        <v>0</v>
      </c>
      <c r="T839" s="45">
        <v>0</v>
      </c>
      <c r="U839" s="45">
        <v>0</v>
      </c>
      <c r="V839" s="45">
        <v>0</v>
      </c>
      <c r="W839" s="45">
        <v>0</v>
      </c>
    </row>
    <row r="840" spans="1:23" s="45" customFormat="1">
      <c r="A840" s="45">
        <v>13</v>
      </c>
      <c r="B840" s="45">
        <v>20</v>
      </c>
      <c r="C840" s="45" t="s">
        <v>901</v>
      </c>
      <c r="D840" s="45" t="s">
        <v>269</v>
      </c>
      <c r="E840" s="45">
        <v>494.76</v>
      </c>
      <c r="F840" s="45">
        <v>1288.44</v>
      </c>
      <c r="G840" s="45">
        <v>3402.31</v>
      </c>
      <c r="H840" s="45">
        <v>96.77</v>
      </c>
      <c r="I840" s="45">
        <v>11.35</v>
      </c>
      <c r="J840" s="45">
        <v>9.84</v>
      </c>
      <c r="K840" s="45">
        <v>19.760000000000002</v>
      </c>
      <c r="L840" s="45">
        <v>672.46</v>
      </c>
      <c r="M840" s="45">
        <v>0.45</v>
      </c>
      <c r="N840" s="45">
        <v>13.24</v>
      </c>
      <c r="O840" s="45" t="s">
        <v>256</v>
      </c>
      <c r="P840" s="45">
        <v>23</v>
      </c>
      <c r="Q840" s="45">
        <v>8</v>
      </c>
      <c r="R840" s="45">
        <v>0</v>
      </c>
      <c r="S840" s="57">
        <v>0</v>
      </c>
      <c r="T840" s="45">
        <v>0</v>
      </c>
      <c r="U840" s="45">
        <v>0</v>
      </c>
      <c r="V840" s="45">
        <v>0</v>
      </c>
      <c r="W840" s="45">
        <v>0</v>
      </c>
    </row>
    <row r="841" spans="1:23" s="45" customFormat="1">
      <c r="A841" s="45">
        <v>13</v>
      </c>
      <c r="B841" s="45">
        <v>22</v>
      </c>
      <c r="C841" s="45" t="s">
        <v>901</v>
      </c>
      <c r="D841" s="45" t="s">
        <v>270</v>
      </c>
      <c r="E841" s="45">
        <v>2263.2199999999998</v>
      </c>
      <c r="F841" s="45">
        <v>1218.97</v>
      </c>
      <c r="G841" s="45">
        <v>3680.9</v>
      </c>
      <c r="H841" s="45">
        <v>96.09</v>
      </c>
      <c r="I841" s="45">
        <v>31.03</v>
      </c>
      <c r="J841" s="45">
        <v>21.19</v>
      </c>
      <c r="K841" s="45">
        <v>33.590000000000003</v>
      </c>
      <c r="L841" s="45">
        <v>3643.68</v>
      </c>
      <c r="M841" s="45">
        <v>0.22900000000000001</v>
      </c>
      <c r="N841" s="45">
        <v>30.35</v>
      </c>
      <c r="O841" s="45" t="s">
        <v>203</v>
      </c>
      <c r="P841" s="45">
        <v>23</v>
      </c>
      <c r="Q841" s="45">
        <v>8</v>
      </c>
      <c r="R841" s="45">
        <v>0</v>
      </c>
      <c r="S841" s="57">
        <v>0</v>
      </c>
      <c r="T841" s="45">
        <v>0</v>
      </c>
      <c r="U841" s="45">
        <v>0</v>
      </c>
      <c r="V841" s="45">
        <v>0</v>
      </c>
      <c r="W841" s="45">
        <v>0</v>
      </c>
    </row>
    <row r="842" spans="1:23" s="34" customFormat="1">
      <c r="A842" s="34">
        <v>13</v>
      </c>
      <c r="B842" s="34">
        <v>24</v>
      </c>
      <c r="C842" s="34" t="s">
        <v>901</v>
      </c>
      <c r="D842" s="34" t="s">
        <v>271</v>
      </c>
      <c r="E842" s="34">
        <v>554.77</v>
      </c>
      <c r="F842" s="34">
        <v>1215.5999999999999</v>
      </c>
      <c r="G842" s="34">
        <v>3646.04</v>
      </c>
      <c r="H842" s="34">
        <v>110.8</v>
      </c>
      <c r="I842" s="34">
        <v>12.11</v>
      </c>
      <c r="J842" s="34">
        <v>12.11</v>
      </c>
      <c r="K842" s="34">
        <v>19.760000000000002</v>
      </c>
      <c r="L842" s="34">
        <v>1048.43</v>
      </c>
      <c r="M842" s="34">
        <v>0.311</v>
      </c>
      <c r="N842" s="34">
        <v>13.92</v>
      </c>
      <c r="O842" s="34" t="s">
        <v>263</v>
      </c>
      <c r="P842" s="45">
        <v>23</v>
      </c>
      <c r="Q842" s="45">
        <v>8</v>
      </c>
      <c r="R842" s="34">
        <v>31</v>
      </c>
      <c r="S842" s="58">
        <v>169436.27</v>
      </c>
      <c r="T842" s="34">
        <v>1250.51</v>
      </c>
      <c r="U842" s="34">
        <v>3611.37</v>
      </c>
      <c r="V842" s="34">
        <v>104.08</v>
      </c>
      <c r="W842" s="34">
        <v>184049.55</v>
      </c>
    </row>
    <row r="843" spans="1:23" s="34" customFormat="1">
      <c r="A843" s="34">
        <v>13</v>
      </c>
      <c r="B843" s="34">
        <v>26</v>
      </c>
      <c r="C843" s="34" t="s">
        <v>901</v>
      </c>
      <c r="D843" s="34" t="s">
        <v>272</v>
      </c>
      <c r="E843" s="34">
        <v>3225.57</v>
      </c>
      <c r="F843" s="34">
        <v>1190.83</v>
      </c>
      <c r="G843" s="34">
        <v>3679.57</v>
      </c>
      <c r="H843" s="34">
        <v>101.4</v>
      </c>
      <c r="I843" s="34">
        <v>32.549999999999997</v>
      </c>
      <c r="J843" s="34">
        <v>29.52</v>
      </c>
      <c r="K843" s="34">
        <v>29.64</v>
      </c>
      <c r="L843" s="34">
        <v>4823.58</v>
      </c>
      <c r="M843" s="34">
        <v>0.219</v>
      </c>
      <c r="N843" s="34">
        <v>38.090000000000003</v>
      </c>
      <c r="O843" s="34" t="s">
        <v>203</v>
      </c>
      <c r="P843" s="45">
        <v>23</v>
      </c>
      <c r="Q843" s="45">
        <v>8</v>
      </c>
      <c r="R843" s="45">
        <v>0</v>
      </c>
      <c r="S843" s="57">
        <v>0</v>
      </c>
      <c r="T843" s="45">
        <v>0</v>
      </c>
      <c r="U843" s="45">
        <v>0</v>
      </c>
      <c r="V843" s="45">
        <v>0</v>
      </c>
      <c r="W843" s="45">
        <v>0</v>
      </c>
    </row>
    <row r="844" spans="1:23" s="34" customFormat="1">
      <c r="A844" s="34">
        <v>13</v>
      </c>
      <c r="B844" s="34">
        <v>28</v>
      </c>
      <c r="C844" s="34" t="s">
        <v>901</v>
      </c>
      <c r="D844" s="34" t="s">
        <v>440</v>
      </c>
      <c r="E844" s="34">
        <v>1779.78</v>
      </c>
      <c r="F844" s="34">
        <v>1237.48</v>
      </c>
      <c r="G844" s="34">
        <v>3630.74</v>
      </c>
      <c r="H844" s="34">
        <v>104.71</v>
      </c>
      <c r="I844" s="34">
        <v>18.920000000000002</v>
      </c>
      <c r="J844" s="34">
        <v>29.52</v>
      </c>
      <c r="K844" s="34">
        <v>27.66</v>
      </c>
      <c r="L844" s="34">
        <v>2713.82</v>
      </c>
      <c r="M844" s="34">
        <v>0.26200000000000001</v>
      </c>
      <c r="N844" s="34">
        <v>29.84</v>
      </c>
      <c r="O844" s="34" t="s">
        <v>263</v>
      </c>
      <c r="P844" s="45">
        <v>23</v>
      </c>
      <c r="Q844" s="45">
        <v>8</v>
      </c>
      <c r="R844" s="34">
        <v>31</v>
      </c>
      <c r="S844" s="58">
        <v>169436.27</v>
      </c>
      <c r="T844" s="34">
        <v>1250.51</v>
      </c>
      <c r="U844" s="34">
        <v>3611.37</v>
      </c>
      <c r="V844" s="34">
        <v>104.08</v>
      </c>
      <c r="W844" s="34">
        <v>184049.55</v>
      </c>
    </row>
    <row r="845" spans="1:23" s="46" customFormat="1" ht="17" thickBot="1">
      <c r="A845" s="46">
        <v>13</v>
      </c>
      <c r="B845" s="46">
        <v>30</v>
      </c>
      <c r="C845" s="46" t="s">
        <v>901</v>
      </c>
      <c r="D845" s="46" t="s">
        <v>443</v>
      </c>
      <c r="E845" s="46">
        <v>5160.46</v>
      </c>
      <c r="F845" s="46">
        <v>1314.69</v>
      </c>
      <c r="G845" s="46">
        <v>3590.58</v>
      </c>
      <c r="H845" s="46">
        <v>116.01</v>
      </c>
      <c r="I845" s="46">
        <v>74.94</v>
      </c>
      <c r="J845" s="46">
        <v>62.83</v>
      </c>
      <c r="K845" s="46">
        <v>35.57</v>
      </c>
      <c r="L845" s="46">
        <v>8513.39</v>
      </c>
      <c r="M845" s="46">
        <v>0.17</v>
      </c>
      <c r="N845" s="46">
        <v>97.4</v>
      </c>
      <c r="O845" s="46" t="s">
        <v>203</v>
      </c>
      <c r="P845" s="46">
        <v>23</v>
      </c>
      <c r="Q845" s="46">
        <v>8</v>
      </c>
      <c r="R845" s="46">
        <v>0</v>
      </c>
      <c r="S845" s="59">
        <v>0</v>
      </c>
      <c r="T845" s="46">
        <v>0</v>
      </c>
      <c r="U845" s="46">
        <v>0</v>
      </c>
      <c r="V845" s="46">
        <v>0</v>
      </c>
      <c r="W845" s="46">
        <v>0</v>
      </c>
    </row>
    <row r="846" spans="1:23" s="45" customFormat="1">
      <c r="A846" s="45">
        <v>14</v>
      </c>
      <c r="B846" s="45">
        <v>2</v>
      </c>
      <c r="C846" s="47" t="s">
        <v>901</v>
      </c>
      <c r="D846" s="45" t="s">
        <v>260</v>
      </c>
      <c r="E846" s="45">
        <v>212.85</v>
      </c>
      <c r="F846" s="45">
        <v>2150.0700000000002</v>
      </c>
      <c r="G846" s="45">
        <v>3055.12</v>
      </c>
      <c r="H846" s="45">
        <v>76.92</v>
      </c>
      <c r="I846" s="45">
        <v>9.08</v>
      </c>
      <c r="J846" s="45">
        <v>12.11</v>
      </c>
      <c r="K846" s="45">
        <v>13.83</v>
      </c>
      <c r="L846" s="45">
        <v>517.89</v>
      </c>
      <c r="M846" s="45">
        <v>0.33300000000000002</v>
      </c>
      <c r="N846" s="45">
        <v>12.68</v>
      </c>
      <c r="O846" s="45" t="s">
        <v>256</v>
      </c>
      <c r="P846" s="45">
        <v>23</v>
      </c>
      <c r="Q846" s="45">
        <v>8</v>
      </c>
      <c r="R846" s="45">
        <v>0</v>
      </c>
      <c r="S846" s="57">
        <v>0</v>
      </c>
      <c r="T846" s="45">
        <v>0</v>
      </c>
      <c r="U846" s="45">
        <v>0</v>
      </c>
      <c r="V846" s="45">
        <v>0</v>
      </c>
      <c r="W846" s="45">
        <v>0</v>
      </c>
    </row>
    <row r="847" spans="1:23" s="34" customFormat="1">
      <c r="A847" s="34">
        <v>14</v>
      </c>
      <c r="B847" s="34">
        <v>4</v>
      </c>
      <c r="C847" s="45" t="s">
        <v>901</v>
      </c>
      <c r="D847" s="34" t="s">
        <v>261</v>
      </c>
      <c r="E847" s="34">
        <v>845.74</v>
      </c>
      <c r="F847" s="34">
        <v>2069.56</v>
      </c>
      <c r="G847" s="34">
        <v>3019.75</v>
      </c>
      <c r="H847" s="34">
        <v>78.11</v>
      </c>
      <c r="I847" s="34">
        <v>18.920000000000002</v>
      </c>
      <c r="J847" s="34">
        <v>14.38</v>
      </c>
      <c r="K847" s="34">
        <v>25.69</v>
      </c>
      <c r="L847" s="34">
        <v>1328.04</v>
      </c>
      <c r="M847" s="34">
        <v>0.32600000000000001</v>
      </c>
      <c r="N847" s="34">
        <v>23.62</v>
      </c>
      <c r="O847" s="34" t="s">
        <v>263</v>
      </c>
      <c r="P847" s="45">
        <v>23</v>
      </c>
      <c r="Q847" s="45">
        <v>8</v>
      </c>
      <c r="R847" s="34">
        <v>26</v>
      </c>
      <c r="S847" s="58">
        <v>845953.57</v>
      </c>
      <c r="T847" s="34">
        <v>2089.7399999999998</v>
      </c>
      <c r="U847" s="34">
        <v>2909.55</v>
      </c>
      <c r="V847" s="34">
        <v>86.14</v>
      </c>
      <c r="W847" s="34">
        <v>611000.6</v>
      </c>
    </row>
    <row r="848" spans="1:23" s="34" customFormat="1">
      <c r="A848" s="34">
        <v>14</v>
      </c>
      <c r="B848" s="34">
        <v>6</v>
      </c>
      <c r="C848" s="45" t="s">
        <v>901</v>
      </c>
      <c r="D848" s="34" t="s">
        <v>262</v>
      </c>
      <c r="E848" s="34">
        <v>1238.5999999999999</v>
      </c>
      <c r="F848" s="34">
        <v>2153.7199999999998</v>
      </c>
      <c r="G848" s="34">
        <v>2975.68</v>
      </c>
      <c r="H848" s="34">
        <v>89.16</v>
      </c>
      <c r="I848" s="34">
        <v>22.71</v>
      </c>
      <c r="J848" s="34">
        <v>14.38</v>
      </c>
      <c r="K848" s="34">
        <v>31.62</v>
      </c>
      <c r="L848" s="34">
        <v>2097.41</v>
      </c>
      <c r="M848" s="34">
        <v>0.26600000000000001</v>
      </c>
      <c r="N848" s="34">
        <v>23.53</v>
      </c>
      <c r="O848" s="34" t="s">
        <v>263</v>
      </c>
      <c r="P848" s="45">
        <v>23</v>
      </c>
      <c r="Q848" s="45">
        <v>8</v>
      </c>
      <c r="R848" s="34">
        <v>26</v>
      </c>
      <c r="S848" s="58">
        <v>845953.57</v>
      </c>
      <c r="T848" s="34">
        <v>2089.7399999999998</v>
      </c>
      <c r="U848" s="34">
        <v>2909.55</v>
      </c>
      <c r="V848" s="34">
        <v>86.14</v>
      </c>
      <c r="W848" s="34">
        <v>611000.6</v>
      </c>
    </row>
    <row r="849" spans="1:23" s="45" customFormat="1">
      <c r="A849" s="45">
        <v>14</v>
      </c>
      <c r="B849" s="45">
        <v>8</v>
      </c>
      <c r="C849" s="45" t="s">
        <v>901</v>
      </c>
      <c r="D849" s="45" t="s">
        <v>264</v>
      </c>
      <c r="E849" s="45">
        <v>836.68</v>
      </c>
      <c r="F849" s="45">
        <v>2102.4499999999998</v>
      </c>
      <c r="G849" s="45">
        <v>3067.43</v>
      </c>
      <c r="H849" s="45">
        <v>87.78</v>
      </c>
      <c r="I849" s="45">
        <v>13.63</v>
      </c>
      <c r="J849" s="45">
        <v>11.35</v>
      </c>
      <c r="K849" s="45">
        <v>27.66</v>
      </c>
      <c r="L849" s="45">
        <v>1172.3800000000001</v>
      </c>
      <c r="M849" s="45">
        <v>0.36599999999999999</v>
      </c>
      <c r="N849" s="45">
        <v>19.649999999999999</v>
      </c>
      <c r="O849" s="45" t="s">
        <v>203</v>
      </c>
      <c r="P849" s="45">
        <v>23</v>
      </c>
      <c r="Q849" s="45">
        <v>8</v>
      </c>
      <c r="R849" s="45">
        <v>0</v>
      </c>
      <c r="S849" s="57">
        <v>0</v>
      </c>
      <c r="T849" s="45">
        <v>0</v>
      </c>
      <c r="U849" s="45">
        <v>0</v>
      </c>
      <c r="V849" s="45">
        <v>0</v>
      </c>
      <c r="W849" s="45">
        <v>0</v>
      </c>
    </row>
    <row r="850" spans="1:23" s="45" customFormat="1">
      <c r="A850" s="45">
        <v>14</v>
      </c>
      <c r="B850" s="45">
        <v>10</v>
      </c>
      <c r="C850" s="45" t="s">
        <v>901</v>
      </c>
      <c r="D850" s="45" t="s">
        <v>265</v>
      </c>
      <c r="E850" s="45">
        <v>712.14</v>
      </c>
      <c r="F850" s="45">
        <v>2112.2800000000002</v>
      </c>
      <c r="G850" s="45">
        <v>3130.83</v>
      </c>
      <c r="H850" s="45">
        <v>88.04</v>
      </c>
      <c r="I850" s="45">
        <v>13.63</v>
      </c>
      <c r="J850" s="45">
        <v>9.08</v>
      </c>
      <c r="K850" s="45">
        <v>25.69</v>
      </c>
      <c r="L850" s="45">
        <v>1007.18</v>
      </c>
      <c r="M850" s="45">
        <v>0.38300000000000001</v>
      </c>
      <c r="N850" s="45">
        <v>17.899999999999999</v>
      </c>
      <c r="O850" s="45" t="s">
        <v>203</v>
      </c>
      <c r="P850" s="45">
        <v>23</v>
      </c>
      <c r="Q850" s="45">
        <v>8</v>
      </c>
      <c r="R850" s="45">
        <v>0</v>
      </c>
      <c r="S850" s="57">
        <v>0</v>
      </c>
      <c r="T850" s="45">
        <v>0</v>
      </c>
      <c r="U850" s="45">
        <v>0</v>
      </c>
      <c r="V850" s="45">
        <v>0</v>
      </c>
      <c r="W850" s="45">
        <v>0</v>
      </c>
    </row>
    <row r="851" spans="1:23" s="34" customFormat="1">
      <c r="A851" s="34">
        <v>14</v>
      </c>
      <c r="B851" s="34">
        <v>12</v>
      </c>
      <c r="C851" s="45" t="s">
        <v>901</v>
      </c>
      <c r="D851" s="34" t="s">
        <v>266</v>
      </c>
      <c r="E851" s="34">
        <v>690.63</v>
      </c>
      <c r="F851" s="34">
        <v>2146.9</v>
      </c>
      <c r="G851" s="34">
        <v>2998.81</v>
      </c>
      <c r="H851" s="34">
        <v>86.88</v>
      </c>
      <c r="I851" s="34">
        <v>9.84</v>
      </c>
      <c r="J851" s="34">
        <v>15.14</v>
      </c>
      <c r="K851" s="34">
        <v>31.62</v>
      </c>
      <c r="L851" s="34">
        <v>1050.8699999999999</v>
      </c>
      <c r="M851" s="34">
        <v>0.36</v>
      </c>
      <c r="N851" s="34">
        <v>23.48</v>
      </c>
      <c r="O851" s="34" t="s">
        <v>263</v>
      </c>
      <c r="P851" s="45">
        <v>23</v>
      </c>
      <c r="Q851" s="45">
        <v>8</v>
      </c>
      <c r="R851" s="34">
        <v>26</v>
      </c>
      <c r="S851" s="58">
        <v>845953.57</v>
      </c>
      <c r="T851" s="34">
        <v>2089.7399999999998</v>
      </c>
      <c r="U851" s="34">
        <v>2909.55</v>
      </c>
      <c r="V851" s="34">
        <v>86.14</v>
      </c>
      <c r="W851" s="34">
        <v>611000.6</v>
      </c>
    </row>
    <row r="852" spans="1:23" s="34" customFormat="1">
      <c r="A852" s="34">
        <v>14</v>
      </c>
      <c r="B852" s="34">
        <v>14</v>
      </c>
      <c r="C852" s="45" t="s">
        <v>901</v>
      </c>
      <c r="D852" s="34" t="s">
        <v>267</v>
      </c>
      <c r="E852" s="34">
        <v>451.74</v>
      </c>
      <c r="F852" s="34">
        <v>2151.23</v>
      </c>
      <c r="G852" s="34">
        <v>2961.14</v>
      </c>
      <c r="H852" s="34">
        <v>97.51</v>
      </c>
      <c r="I852" s="34">
        <v>7.57</v>
      </c>
      <c r="J852" s="34">
        <v>10.6</v>
      </c>
      <c r="K852" s="34">
        <v>21.74</v>
      </c>
      <c r="L852" s="34">
        <v>712.18</v>
      </c>
      <c r="M852" s="34">
        <v>0.4</v>
      </c>
      <c r="N852" s="34">
        <v>18.43</v>
      </c>
      <c r="O852" s="34" t="s">
        <v>263</v>
      </c>
      <c r="P852" s="45">
        <v>23</v>
      </c>
      <c r="Q852" s="45">
        <v>8</v>
      </c>
      <c r="R852" s="34">
        <v>26</v>
      </c>
      <c r="S852" s="58">
        <v>845953.57</v>
      </c>
      <c r="T852" s="34">
        <v>2089.7399999999998</v>
      </c>
      <c r="U852" s="34">
        <v>2909.55</v>
      </c>
      <c r="V852" s="34">
        <v>86.14</v>
      </c>
      <c r="W852" s="34">
        <v>611000.6</v>
      </c>
    </row>
    <row r="853" spans="1:23" s="31" customFormat="1" ht="17" thickBot="1">
      <c r="A853" s="31">
        <v>14</v>
      </c>
      <c r="B853" s="31">
        <v>16</v>
      </c>
      <c r="C853" s="46" t="s">
        <v>901</v>
      </c>
      <c r="D853" s="31" t="s">
        <v>273</v>
      </c>
      <c r="E853" s="31">
        <v>439.28</v>
      </c>
      <c r="F853" s="31">
        <v>2018.98</v>
      </c>
      <c r="G853" s="31">
        <v>2988.69</v>
      </c>
      <c r="H853" s="31">
        <v>118.85</v>
      </c>
      <c r="I853" s="31">
        <v>12.11</v>
      </c>
      <c r="J853" s="31">
        <v>13.62</v>
      </c>
      <c r="K853" s="31">
        <v>19.760000000000002</v>
      </c>
      <c r="L853" s="31">
        <v>812.77</v>
      </c>
      <c r="M853" s="31">
        <v>0.34399999999999997</v>
      </c>
      <c r="N853" s="31">
        <v>16.059999999999999</v>
      </c>
      <c r="O853" s="31" t="s">
        <v>263</v>
      </c>
      <c r="P853" s="46">
        <v>23</v>
      </c>
      <c r="Q853" s="46">
        <v>8</v>
      </c>
      <c r="R853" s="31">
        <v>26</v>
      </c>
      <c r="S853" s="60">
        <v>845953.57</v>
      </c>
      <c r="T853" s="31">
        <v>2089.7399999999998</v>
      </c>
      <c r="U853" s="31">
        <v>2909.55</v>
      </c>
      <c r="V853" s="31">
        <v>86.14</v>
      </c>
      <c r="W853" s="31">
        <v>611000.6</v>
      </c>
    </row>
    <row r="854" spans="1:23" s="45" customFormat="1">
      <c r="A854" s="34">
        <v>15</v>
      </c>
      <c r="B854" s="45">
        <v>2</v>
      </c>
      <c r="C854" s="45" t="s">
        <v>901</v>
      </c>
      <c r="D854" s="45" t="s">
        <v>260</v>
      </c>
      <c r="E854" s="45">
        <v>838.94</v>
      </c>
      <c r="F854" s="45">
        <v>2984.51</v>
      </c>
      <c r="G854" s="45">
        <v>2561.9</v>
      </c>
      <c r="H854" s="45">
        <v>41.71</v>
      </c>
      <c r="I854" s="45">
        <v>19.68</v>
      </c>
      <c r="J854" s="45">
        <v>13.62</v>
      </c>
      <c r="K854" s="45">
        <v>15.81</v>
      </c>
      <c r="L854" s="45">
        <v>1235.4000000000001</v>
      </c>
      <c r="M854" s="45">
        <v>0.34799999999999998</v>
      </c>
      <c r="N854" s="45">
        <v>19.97</v>
      </c>
      <c r="O854" s="34" t="s">
        <v>203</v>
      </c>
      <c r="P854" s="45">
        <v>23</v>
      </c>
      <c r="Q854" s="45">
        <v>8</v>
      </c>
      <c r="R854" s="45">
        <v>0</v>
      </c>
      <c r="S854" s="57">
        <v>0</v>
      </c>
      <c r="T854" s="45">
        <v>0</v>
      </c>
      <c r="U854" s="45">
        <v>0</v>
      </c>
      <c r="V854" s="45">
        <v>0</v>
      </c>
      <c r="W854" s="45">
        <v>0</v>
      </c>
    </row>
    <row r="855" spans="1:23" s="45" customFormat="1">
      <c r="A855" s="34">
        <v>15</v>
      </c>
      <c r="B855" s="45">
        <v>4</v>
      </c>
      <c r="C855" s="45" t="s">
        <v>901</v>
      </c>
      <c r="D855" s="45" t="s">
        <v>261</v>
      </c>
      <c r="E855" s="45">
        <v>1095.95</v>
      </c>
      <c r="F855" s="45">
        <v>2908.22</v>
      </c>
      <c r="G855" s="45">
        <v>2852.62</v>
      </c>
      <c r="H855" s="45">
        <v>50.02</v>
      </c>
      <c r="I855" s="45">
        <v>23.47</v>
      </c>
      <c r="J855" s="45">
        <v>23.47</v>
      </c>
      <c r="K855" s="45">
        <v>17.78</v>
      </c>
      <c r="L855" s="45">
        <v>2289.87</v>
      </c>
      <c r="M855" s="45">
        <v>0.224</v>
      </c>
      <c r="N855" s="45">
        <v>25.27</v>
      </c>
      <c r="O855" s="34" t="s">
        <v>203</v>
      </c>
      <c r="P855" s="45">
        <v>23</v>
      </c>
      <c r="Q855" s="45">
        <v>8</v>
      </c>
      <c r="R855" s="45">
        <v>0</v>
      </c>
      <c r="S855" s="57">
        <v>0</v>
      </c>
      <c r="T855" s="45">
        <v>0</v>
      </c>
      <c r="U855" s="45">
        <v>0</v>
      </c>
      <c r="V855" s="45">
        <v>0</v>
      </c>
      <c r="W855" s="45">
        <v>0</v>
      </c>
    </row>
    <row r="856" spans="1:23" s="45" customFormat="1">
      <c r="A856" s="34">
        <v>15</v>
      </c>
      <c r="B856" s="45">
        <v>6</v>
      </c>
      <c r="C856" s="45" t="s">
        <v>901</v>
      </c>
      <c r="D856" s="45" t="s">
        <v>262</v>
      </c>
      <c r="E856" s="45">
        <v>89.44</v>
      </c>
      <c r="F856" s="45">
        <v>2979.71</v>
      </c>
      <c r="G856" s="45">
        <v>2524.4299999999998</v>
      </c>
      <c r="H856" s="45">
        <v>53.25</v>
      </c>
      <c r="I856" s="45">
        <v>7.57</v>
      </c>
      <c r="J856" s="45">
        <v>8.33</v>
      </c>
      <c r="K856" s="45">
        <v>9.8800000000000008</v>
      </c>
      <c r="L856" s="45">
        <v>237.77</v>
      </c>
      <c r="M856" s="45">
        <v>0.40699999999999997</v>
      </c>
      <c r="N856" s="45">
        <v>8.6300000000000008</v>
      </c>
      <c r="O856" s="34" t="s">
        <v>203</v>
      </c>
      <c r="P856" s="45">
        <v>23</v>
      </c>
      <c r="Q856" s="45">
        <v>8</v>
      </c>
      <c r="R856" s="45">
        <v>0</v>
      </c>
      <c r="S856" s="57">
        <v>0</v>
      </c>
      <c r="T856" s="45">
        <v>0</v>
      </c>
      <c r="U856" s="45">
        <v>0</v>
      </c>
      <c r="V856" s="45">
        <v>0</v>
      </c>
      <c r="W856" s="45">
        <v>0</v>
      </c>
    </row>
    <row r="857" spans="1:23" s="45" customFormat="1">
      <c r="A857" s="34">
        <v>15</v>
      </c>
      <c r="B857" s="45">
        <v>8</v>
      </c>
      <c r="C857" s="45" t="s">
        <v>901</v>
      </c>
      <c r="D857" s="45" t="s">
        <v>264</v>
      </c>
      <c r="E857" s="45">
        <v>305.69</v>
      </c>
      <c r="F857" s="45">
        <v>2694.14</v>
      </c>
      <c r="G857" s="45">
        <v>2801.84</v>
      </c>
      <c r="H857" s="45">
        <v>59.67</v>
      </c>
      <c r="I857" s="45">
        <v>6.81</v>
      </c>
      <c r="J857" s="45">
        <v>6.81</v>
      </c>
      <c r="K857" s="45">
        <v>17.78</v>
      </c>
      <c r="L857" s="45">
        <v>426.93</v>
      </c>
      <c r="M857" s="45">
        <v>0.51400000000000001</v>
      </c>
      <c r="N857" s="45">
        <v>13.18</v>
      </c>
      <c r="O857" s="45" t="s">
        <v>256</v>
      </c>
      <c r="P857" s="45">
        <v>23</v>
      </c>
      <c r="Q857" s="45">
        <v>8</v>
      </c>
      <c r="R857" s="45">
        <v>0</v>
      </c>
      <c r="S857" s="57">
        <v>0</v>
      </c>
      <c r="T857" s="45">
        <v>0</v>
      </c>
      <c r="U857" s="45">
        <v>0</v>
      </c>
      <c r="V857" s="45">
        <v>0</v>
      </c>
      <c r="W857" s="45">
        <v>0</v>
      </c>
    </row>
    <row r="858" spans="1:23" s="45" customFormat="1">
      <c r="A858" s="34">
        <v>15</v>
      </c>
      <c r="B858" s="45">
        <v>10</v>
      </c>
      <c r="C858" s="45" t="s">
        <v>901</v>
      </c>
      <c r="D858" s="45" t="s">
        <v>265</v>
      </c>
      <c r="E858" s="45">
        <v>98.5</v>
      </c>
      <c r="F858" s="45">
        <v>2694.63</v>
      </c>
      <c r="G858" s="45">
        <v>2810.02</v>
      </c>
      <c r="H858" s="45">
        <v>60.51</v>
      </c>
      <c r="I858" s="45">
        <v>5.3</v>
      </c>
      <c r="J858" s="45">
        <v>5.3</v>
      </c>
      <c r="K858" s="45">
        <v>13.83</v>
      </c>
      <c r="L858" s="45">
        <v>202.83</v>
      </c>
      <c r="M858" s="45">
        <v>0.50900000000000001</v>
      </c>
      <c r="N858" s="45">
        <v>10.87</v>
      </c>
      <c r="O858" s="45" t="s">
        <v>256</v>
      </c>
      <c r="P858" s="45">
        <v>23</v>
      </c>
      <c r="Q858" s="45">
        <v>8</v>
      </c>
      <c r="R858" s="45">
        <v>0</v>
      </c>
      <c r="S858" s="57">
        <v>0</v>
      </c>
      <c r="T858" s="45">
        <v>0</v>
      </c>
      <c r="U858" s="45">
        <v>0</v>
      </c>
      <c r="V858" s="45">
        <v>0</v>
      </c>
      <c r="W858" s="45">
        <v>0</v>
      </c>
    </row>
    <row r="859" spans="1:23" s="45" customFormat="1">
      <c r="A859" s="34">
        <v>15</v>
      </c>
      <c r="B859" s="45">
        <v>12</v>
      </c>
      <c r="C859" s="45" t="s">
        <v>901</v>
      </c>
      <c r="D859" s="45" t="s">
        <v>266</v>
      </c>
      <c r="E859" s="45">
        <v>244.55</v>
      </c>
      <c r="F859" s="45">
        <v>2747.27</v>
      </c>
      <c r="G859" s="45">
        <v>2917.12</v>
      </c>
      <c r="H859" s="45">
        <v>62.83</v>
      </c>
      <c r="I859" s="45">
        <v>7.57</v>
      </c>
      <c r="J859" s="45">
        <v>6.06</v>
      </c>
      <c r="K859" s="45">
        <v>17.78</v>
      </c>
      <c r="L859" s="45">
        <v>347.31</v>
      </c>
      <c r="M859" s="45">
        <v>0.54500000000000004</v>
      </c>
      <c r="N859" s="45">
        <v>7.88</v>
      </c>
      <c r="O859" s="34" t="s">
        <v>203</v>
      </c>
      <c r="P859" s="45">
        <v>23</v>
      </c>
      <c r="Q859" s="45">
        <v>8</v>
      </c>
      <c r="R859" s="45">
        <v>0</v>
      </c>
      <c r="S859" s="57">
        <v>0</v>
      </c>
      <c r="T859" s="45">
        <v>0</v>
      </c>
      <c r="U859" s="45">
        <v>0</v>
      </c>
      <c r="V859" s="45">
        <v>0</v>
      </c>
      <c r="W859" s="45">
        <v>0</v>
      </c>
    </row>
    <row r="860" spans="1:23" s="45" customFormat="1">
      <c r="A860" s="34">
        <v>15</v>
      </c>
      <c r="B860" s="45">
        <v>14</v>
      </c>
      <c r="C860" s="45" t="s">
        <v>901</v>
      </c>
      <c r="D860" s="45" t="s">
        <v>267</v>
      </c>
      <c r="E860" s="45">
        <v>244.55</v>
      </c>
      <c r="F860" s="45">
        <v>2651.06</v>
      </c>
      <c r="G860" s="45">
        <v>2895.03</v>
      </c>
      <c r="H860" s="45">
        <v>66.13</v>
      </c>
      <c r="I860" s="45">
        <v>6.06</v>
      </c>
      <c r="J860" s="45">
        <v>6.81</v>
      </c>
      <c r="K860" s="45">
        <v>15.81</v>
      </c>
      <c r="L860" s="45">
        <v>384.03</v>
      </c>
      <c r="M860" s="45">
        <v>0.49199999999999999</v>
      </c>
      <c r="N860" s="45">
        <v>14.73</v>
      </c>
      <c r="O860" s="34" t="s">
        <v>203</v>
      </c>
      <c r="P860" s="45">
        <v>23</v>
      </c>
      <c r="Q860" s="45">
        <v>8</v>
      </c>
      <c r="R860" s="45">
        <v>0</v>
      </c>
      <c r="S860" s="57">
        <v>0</v>
      </c>
      <c r="T860" s="45">
        <v>0</v>
      </c>
      <c r="U860" s="45">
        <v>0</v>
      </c>
      <c r="V860" s="45">
        <v>0</v>
      </c>
      <c r="W860" s="45">
        <v>0</v>
      </c>
    </row>
    <row r="861" spans="1:23" s="34" customFormat="1">
      <c r="A861" s="34">
        <v>15</v>
      </c>
      <c r="B861" s="34">
        <v>16</v>
      </c>
      <c r="C861" s="34" t="s">
        <v>901</v>
      </c>
      <c r="D861" s="34" t="s">
        <v>273</v>
      </c>
      <c r="E861" s="34">
        <v>8546.7999999999993</v>
      </c>
      <c r="F861" s="34">
        <v>2865.84</v>
      </c>
      <c r="G861" s="34">
        <v>2817.8</v>
      </c>
      <c r="H861" s="34">
        <v>61.83</v>
      </c>
      <c r="I861" s="34">
        <v>28.76</v>
      </c>
      <c r="J861" s="34">
        <v>31.03</v>
      </c>
      <c r="K861" s="34">
        <v>35.57</v>
      </c>
      <c r="L861" s="34">
        <v>5850.32</v>
      </c>
      <c r="M861" s="34">
        <v>0.34599999999999997</v>
      </c>
      <c r="N861" s="34">
        <v>34.97</v>
      </c>
      <c r="O861" s="34" t="s">
        <v>294</v>
      </c>
      <c r="P861" s="45">
        <v>23</v>
      </c>
      <c r="Q861" s="45">
        <v>8</v>
      </c>
      <c r="R861" s="34">
        <v>32</v>
      </c>
      <c r="S861" s="58">
        <v>84835.93</v>
      </c>
      <c r="T861" s="34">
        <v>2871.44</v>
      </c>
      <c r="U861" s="34">
        <v>2830.22</v>
      </c>
      <c r="V861" s="34">
        <v>72.5</v>
      </c>
      <c r="W861" s="34">
        <v>61957.77</v>
      </c>
    </row>
    <row r="862" spans="1:23" s="45" customFormat="1">
      <c r="A862" s="34">
        <v>15</v>
      </c>
      <c r="B862" s="45">
        <v>18</v>
      </c>
      <c r="C862" s="45" t="s">
        <v>901</v>
      </c>
      <c r="D862" s="45" t="s">
        <v>268</v>
      </c>
      <c r="E862" s="45">
        <v>12652.06</v>
      </c>
      <c r="F862" s="45">
        <v>3006.42</v>
      </c>
      <c r="G862" s="45">
        <v>2541.15</v>
      </c>
      <c r="H862" s="45">
        <v>53.75</v>
      </c>
      <c r="I862" s="45">
        <v>49.96</v>
      </c>
      <c r="J862" s="45">
        <v>43.9</v>
      </c>
      <c r="K862" s="45">
        <v>29.64</v>
      </c>
      <c r="L862" s="45">
        <v>12585.27</v>
      </c>
      <c r="M862" s="45">
        <v>0.20899999999999999</v>
      </c>
      <c r="N862" s="45">
        <v>51.47</v>
      </c>
      <c r="O862" s="34" t="s">
        <v>203</v>
      </c>
      <c r="P862" s="45">
        <v>23</v>
      </c>
      <c r="Q862" s="45">
        <v>8</v>
      </c>
      <c r="R862" s="45">
        <v>0</v>
      </c>
      <c r="S862" s="57">
        <v>0</v>
      </c>
      <c r="T862" s="45">
        <v>0</v>
      </c>
      <c r="U862" s="45">
        <v>0</v>
      </c>
      <c r="V862" s="45">
        <v>0</v>
      </c>
      <c r="W862" s="45">
        <v>0</v>
      </c>
    </row>
    <row r="863" spans="1:23" s="34" customFormat="1">
      <c r="A863" s="34">
        <v>15</v>
      </c>
      <c r="B863" s="34">
        <v>20</v>
      </c>
      <c r="C863" s="45" t="s">
        <v>901</v>
      </c>
      <c r="D863" s="34" t="s">
        <v>269</v>
      </c>
      <c r="E863" s="34">
        <v>105.29</v>
      </c>
      <c r="F863" s="34">
        <v>2616.15</v>
      </c>
      <c r="G863" s="34">
        <v>2780.08</v>
      </c>
      <c r="H863" s="34">
        <v>68.459999999999994</v>
      </c>
      <c r="I863" s="34">
        <v>6.81</v>
      </c>
      <c r="J863" s="34">
        <v>6.81</v>
      </c>
      <c r="K863" s="34">
        <v>11.86</v>
      </c>
      <c r="L863" s="34">
        <v>272.17</v>
      </c>
      <c r="M863" s="34">
        <v>0.39600000000000002</v>
      </c>
      <c r="N863" s="34">
        <v>7.27</v>
      </c>
      <c r="O863" s="34" t="s">
        <v>263</v>
      </c>
      <c r="P863" s="45">
        <v>23</v>
      </c>
      <c r="Q863" s="45">
        <v>8</v>
      </c>
      <c r="R863" s="34">
        <v>29</v>
      </c>
      <c r="S863" s="58">
        <v>127605.65</v>
      </c>
      <c r="T863" s="34">
        <v>2577.5700000000002</v>
      </c>
      <c r="U863" s="34">
        <v>2781.35</v>
      </c>
      <c r="V863" s="34">
        <v>90.77</v>
      </c>
      <c r="W863" s="34">
        <v>127605.65</v>
      </c>
    </row>
    <row r="864" spans="1:23" s="45" customFormat="1">
      <c r="A864" s="34">
        <v>15</v>
      </c>
      <c r="B864" s="45">
        <v>22</v>
      </c>
      <c r="C864" s="45" t="s">
        <v>901</v>
      </c>
      <c r="D864" s="45" t="s">
        <v>270</v>
      </c>
      <c r="E864" s="45">
        <v>311.35000000000002</v>
      </c>
      <c r="F864" s="45">
        <v>2688</v>
      </c>
      <c r="G864" s="45">
        <v>2788.41</v>
      </c>
      <c r="H864" s="45">
        <v>62.72</v>
      </c>
      <c r="I864" s="45">
        <v>6.81</v>
      </c>
      <c r="J864" s="45">
        <v>7.57</v>
      </c>
      <c r="K864" s="45">
        <v>19.760000000000002</v>
      </c>
      <c r="L864" s="45">
        <v>445.92</v>
      </c>
      <c r="M864" s="45">
        <v>0.498</v>
      </c>
      <c r="N864" s="45">
        <v>15.57</v>
      </c>
      <c r="O864" s="45" t="s">
        <v>256</v>
      </c>
      <c r="P864" s="45">
        <v>23</v>
      </c>
      <c r="Q864" s="45">
        <v>8</v>
      </c>
      <c r="R864" s="45">
        <v>0</v>
      </c>
      <c r="S864" s="57">
        <v>0</v>
      </c>
      <c r="T864" s="45">
        <v>0</v>
      </c>
      <c r="U864" s="45">
        <v>0</v>
      </c>
      <c r="V864" s="45">
        <v>0</v>
      </c>
      <c r="W864" s="45">
        <v>0</v>
      </c>
    </row>
    <row r="865" spans="1:23" s="45" customFormat="1">
      <c r="A865" s="34">
        <v>15</v>
      </c>
      <c r="B865" s="45">
        <v>24</v>
      </c>
      <c r="C865" s="45" t="s">
        <v>901</v>
      </c>
      <c r="D865" s="45" t="s">
        <v>271</v>
      </c>
      <c r="E865" s="45">
        <v>3770.15</v>
      </c>
      <c r="F865" s="45">
        <v>2877.36</v>
      </c>
      <c r="G865" s="45">
        <v>2874.54</v>
      </c>
      <c r="H865" s="45">
        <v>61.3</v>
      </c>
      <c r="I865" s="45">
        <v>28.76</v>
      </c>
      <c r="J865" s="45">
        <v>21.19</v>
      </c>
      <c r="K865" s="45">
        <v>25.69</v>
      </c>
      <c r="L865" s="45">
        <v>3532.6</v>
      </c>
      <c r="M865" s="45">
        <v>0.33200000000000002</v>
      </c>
      <c r="N865" s="45">
        <v>28.44</v>
      </c>
      <c r="O865" s="45" t="s">
        <v>203</v>
      </c>
      <c r="P865" s="45">
        <v>23</v>
      </c>
      <c r="Q865" s="45">
        <v>8</v>
      </c>
      <c r="R865" s="45">
        <v>0</v>
      </c>
      <c r="S865" s="57">
        <v>0</v>
      </c>
      <c r="T865" s="45">
        <v>0</v>
      </c>
      <c r="U865" s="45">
        <v>0</v>
      </c>
      <c r="V865" s="45">
        <v>0</v>
      </c>
      <c r="W865" s="45">
        <v>0</v>
      </c>
    </row>
    <row r="866" spans="1:23" s="45" customFormat="1">
      <c r="A866" s="34">
        <v>15</v>
      </c>
      <c r="B866" s="45">
        <v>26</v>
      </c>
      <c r="C866" s="45" t="s">
        <v>901</v>
      </c>
      <c r="D866" s="45" t="s">
        <v>272</v>
      </c>
      <c r="E866" s="45">
        <v>280.77999999999997</v>
      </c>
      <c r="F866" s="45">
        <v>2684.07</v>
      </c>
      <c r="G866" s="45">
        <v>2888.36</v>
      </c>
      <c r="H866" s="45">
        <v>60.08</v>
      </c>
      <c r="I866" s="45">
        <v>10.6</v>
      </c>
      <c r="J866" s="45">
        <v>6.06</v>
      </c>
      <c r="K866" s="45">
        <v>15.81</v>
      </c>
      <c r="L866" s="45">
        <v>425.47</v>
      </c>
      <c r="M866" s="45">
        <v>0.48699999999999999</v>
      </c>
      <c r="N866" s="45">
        <v>13.96</v>
      </c>
      <c r="O866" s="45" t="s">
        <v>256</v>
      </c>
      <c r="P866" s="45">
        <v>23</v>
      </c>
      <c r="Q866" s="45">
        <v>8</v>
      </c>
      <c r="R866" s="45">
        <v>0</v>
      </c>
      <c r="S866" s="57">
        <v>0</v>
      </c>
      <c r="T866" s="45">
        <v>0</v>
      </c>
      <c r="U866" s="45">
        <v>0</v>
      </c>
      <c r="V866" s="45">
        <v>0</v>
      </c>
      <c r="W866" s="45">
        <v>0</v>
      </c>
    </row>
    <row r="867" spans="1:23" s="45" customFormat="1">
      <c r="A867" s="34">
        <v>15</v>
      </c>
      <c r="B867" s="45">
        <v>28</v>
      </c>
      <c r="C867" s="45" t="s">
        <v>901</v>
      </c>
      <c r="D867" s="45" t="s">
        <v>440</v>
      </c>
      <c r="E867" s="45">
        <v>277.38</v>
      </c>
      <c r="F867" s="45">
        <v>2278.46</v>
      </c>
      <c r="G867" s="45">
        <v>2719.64</v>
      </c>
      <c r="H867" s="45">
        <v>72.58</v>
      </c>
      <c r="I867" s="45">
        <v>21.19</v>
      </c>
      <c r="J867" s="45">
        <v>13.62</v>
      </c>
      <c r="K867" s="45">
        <v>11.86</v>
      </c>
      <c r="L867" s="45">
        <v>597.30999999999995</v>
      </c>
      <c r="M867" s="45">
        <v>0.34399999999999997</v>
      </c>
      <c r="N867" s="45">
        <v>23.77</v>
      </c>
      <c r="O867" s="45" t="s">
        <v>256</v>
      </c>
      <c r="P867" s="45">
        <v>23</v>
      </c>
      <c r="Q867" s="45">
        <v>8</v>
      </c>
      <c r="R867" s="45">
        <v>0</v>
      </c>
      <c r="S867" s="57">
        <v>0</v>
      </c>
      <c r="T867" s="45">
        <v>0</v>
      </c>
      <c r="U867" s="45">
        <v>0</v>
      </c>
      <c r="V867" s="45">
        <v>0</v>
      </c>
      <c r="W867" s="45">
        <v>0</v>
      </c>
    </row>
    <row r="868" spans="1:23" s="45" customFormat="1">
      <c r="A868" s="34">
        <v>15</v>
      </c>
      <c r="B868" s="45">
        <v>30</v>
      </c>
      <c r="C868" s="45" t="s">
        <v>901</v>
      </c>
      <c r="D868" s="45" t="s">
        <v>443</v>
      </c>
      <c r="E868" s="45">
        <v>228.7</v>
      </c>
      <c r="F868" s="45">
        <v>2631.73</v>
      </c>
      <c r="G868" s="45">
        <v>2758.66</v>
      </c>
      <c r="H868" s="45">
        <v>63.58</v>
      </c>
      <c r="I868" s="45">
        <v>6.81</v>
      </c>
      <c r="J868" s="45">
        <v>7.57</v>
      </c>
      <c r="K868" s="45">
        <v>17.78</v>
      </c>
      <c r="L868" s="45">
        <v>356.05</v>
      </c>
      <c r="M868" s="45">
        <v>0.50800000000000001</v>
      </c>
      <c r="N868" s="45">
        <v>9.61</v>
      </c>
      <c r="O868" s="34" t="s">
        <v>203</v>
      </c>
      <c r="P868" s="45">
        <v>23</v>
      </c>
      <c r="Q868" s="45">
        <v>8</v>
      </c>
      <c r="R868" s="45">
        <v>0</v>
      </c>
      <c r="S868" s="57">
        <v>0</v>
      </c>
      <c r="T868" s="45">
        <v>0</v>
      </c>
      <c r="U868" s="45">
        <v>0</v>
      </c>
      <c r="V868" s="45">
        <v>0</v>
      </c>
      <c r="W868" s="45">
        <v>0</v>
      </c>
    </row>
    <row r="869" spans="1:23" s="45" customFormat="1">
      <c r="A869" s="34">
        <v>15</v>
      </c>
      <c r="B869" s="45">
        <v>32</v>
      </c>
      <c r="C869" s="45" t="s">
        <v>901</v>
      </c>
      <c r="D869" s="45" t="s">
        <v>441</v>
      </c>
      <c r="E869" s="45">
        <v>74.72</v>
      </c>
      <c r="F869" s="45">
        <v>2463.94</v>
      </c>
      <c r="G869" s="45">
        <v>2757.16</v>
      </c>
      <c r="H869" s="45">
        <v>73.59</v>
      </c>
      <c r="I869" s="45">
        <v>3.78</v>
      </c>
      <c r="J869" s="45">
        <v>6.81</v>
      </c>
      <c r="K869" s="45">
        <v>9.8800000000000008</v>
      </c>
      <c r="L869" s="45">
        <v>163.63</v>
      </c>
      <c r="M869" s="45">
        <v>0.52400000000000002</v>
      </c>
      <c r="N869" s="45">
        <v>8.51</v>
      </c>
      <c r="O869" s="45" t="s">
        <v>256</v>
      </c>
      <c r="P869" s="45">
        <v>23</v>
      </c>
      <c r="Q869" s="45">
        <v>8</v>
      </c>
      <c r="R869" s="45">
        <v>0</v>
      </c>
      <c r="S869" s="57">
        <v>0</v>
      </c>
      <c r="T869" s="45">
        <v>0</v>
      </c>
      <c r="U869" s="45">
        <v>0</v>
      </c>
      <c r="V869" s="45">
        <v>0</v>
      </c>
      <c r="W869" s="45">
        <v>0</v>
      </c>
    </row>
    <row r="870" spans="1:23" s="45" customFormat="1">
      <c r="A870" s="34">
        <v>15</v>
      </c>
      <c r="B870" s="45">
        <v>34</v>
      </c>
      <c r="C870" s="45" t="s">
        <v>901</v>
      </c>
      <c r="D870" s="45" t="s">
        <v>442</v>
      </c>
      <c r="E870" s="45">
        <v>112.09</v>
      </c>
      <c r="F870" s="45">
        <v>2592.91</v>
      </c>
      <c r="G870" s="45">
        <v>2862.91</v>
      </c>
      <c r="H870" s="45">
        <v>66.17</v>
      </c>
      <c r="I870" s="45">
        <v>6.06</v>
      </c>
      <c r="J870" s="45">
        <v>6.06</v>
      </c>
      <c r="K870" s="45">
        <v>11.86</v>
      </c>
      <c r="L870" s="45">
        <v>255.49</v>
      </c>
      <c r="M870" s="45">
        <v>0.44</v>
      </c>
      <c r="N870" s="45">
        <v>8.3699999999999992</v>
      </c>
      <c r="O870" s="45" t="s">
        <v>256</v>
      </c>
      <c r="P870" s="45">
        <v>23</v>
      </c>
      <c r="Q870" s="45">
        <v>8</v>
      </c>
      <c r="R870" s="45">
        <v>0</v>
      </c>
      <c r="S870" s="57">
        <v>0</v>
      </c>
      <c r="T870" s="45">
        <v>0</v>
      </c>
      <c r="U870" s="45">
        <v>0</v>
      </c>
      <c r="V870" s="45">
        <v>0</v>
      </c>
      <c r="W870" s="45">
        <v>0</v>
      </c>
    </row>
    <row r="871" spans="1:23" s="45" customFormat="1">
      <c r="A871" s="34">
        <v>15</v>
      </c>
      <c r="B871" s="45">
        <v>36</v>
      </c>
      <c r="C871" s="45" t="s">
        <v>901</v>
      </c>
      <c r="D871" s="45" t="s">
        <v>474</v>
      </c>
      <c r="E871" s="45">
        <v>204.92</v>
      </c>
      <c r="F871" s="45">
        <v>2651.8</v>
      </c>
      <c r="G871" s="45">
        <v>2910.84</v>
      </c>
      <c r="H871" s="45">
        <v>69.44</v>
      </c>
      <c r="I871" s="45">
        <v>6.06</v>
      </c>
      <c r="J871" s="45">
        <v>6.81</v>
      </c>
      <c r="K871" s="45">
        <v>15.81</v>
      </c>
      <c r="L871" s="45">
        <v>358.36</v>
      </c>
      <c r="M871" s="45">
        <v>0.46899999999999997</v>
      </c>
      <c r="N871" s="45">
        <v>9.61</v>
      </c>
      <c r="O871" s="34" t="s">
        <v>203</v>
      </c>
      <c r="P871" s="45">
        <v>23</v>
      </c>
      <c r="Q871" s="45">
        <v>8</v>
      </c>
      <c r="R871" s="45">
        <v>0</v>
      </c>
      <c r="S871" s="57">
        <v>0</v>
      </c>
      <c r="T871" s="45">
        <v>0</v>
      </c>
      <c r="U871" s="45">
        <v>0</v>
      </c>
      <c r="V871" s="45">
        <v>0</v>
      </c>
      <c r="W871" s="45">
        <v>0</v>
      </c>
    </row>
    <row r="872" spans="1:23" s="45" customFormat="1">
      <c r="A872" s="34">
        <v>15</v>
      </c>
      <c r="B872" s="45">
        <v>38</v>
      </c>
      <c r="C872" s="45" t="s">
        <v>901</v>
      </c>
      <c r="D872" s="45" t="s">
        <v>475</v>
      </c>
      <c r="E872" s="45">
        <v>135.86000000000001</v>
      </c>
      <c r="F872" s="45">
        <v>2428.6</v>
      </c>
      <c r="G872" s="45">
        <v>2665.86</v>
      </c>
      <c r="H872" s="45">
        <v>72.010000000000005</v>
      </c>
      <c r="I872" s="45">
        <v>5.3</v>
      </c>
      <c r="J872" s="45">
        <v>6.81</v>
      </c>
      <c r="K872" s="45">
        <v>13.83</v>
      </c>
      <c r="L872" s="45">
        <v>264.31</v>
      </c>
      <c r="M872" s="45">
        <v>0.48399999999999999</v>
      </c>
      <c r="N872" s="45">
        <v>9.99</v>
      </c>
      <c r="O872" s="45" t="s">
        <v>256</v>
      </c>
      <c r="P872" s="45">
        <v>23</v>
      </c>
      <c r="Q872" s="45">
        <v>8</v>
      </c>
      <c r="R872" s="45">
        <v>0</v>
      </c>
      <c r="S872" s="57">
        <v>0</v>
      </c>
      <c r="T872" s="45">
        <v>0</v>
      </c>
      <c r="U872" s="45">
        <v>0</v>
      </c>
      <c r="V872" s="45">
        <v>0</v>
      </c>
      <c r="W872" s="45">
        <v>0</v>
      </c>
    </row>
    <row r="873" spans="1:23" s="45" customFormat="1">
      <c r="A873" s="34">
        <v>15</v>
      </c>
      <c r="B873" s="45">
        <v>40</v>
      </c>
      <c r="C873" s="45" t="s">
        <v>901</v>
      </c>
      <c r="D873" s="45" t="s">
        <v>476</v>
      </c>
      <c r="E873" s="45">
        <v>329.46</v>
      </c>
      <c r="F873" s="45">
        <v>2634.1</v>
      </c>
      <c r="G873" s="45">
        <v>2766.64</v>
      </c>
      <c r="H873" s="45">
        <v>74.7</v>
      </c>
      <c r="I873" s="45">
        <v>7.57</v>
      </c>
      <c r="J873" s="45">
        <v>6.81</v>
      </c>
      <c r="K873" s="45">
        <v>21.74</v>
      </c>
      <c r="L873" s="45">
        <v>481</v>
      </c>
      <c r="M873" s="45">
        <v>0.48</v>
      </c>
      <c r="N873" s="45">
        <v>15.73</v>
      </c>
      <c r="O873" s="34" t="s">
        <v>203</v>
      </c>
      <c r="P873" s="45">
        <v>23</v>
      </c>
      <c r="Q873" s="45">
        <v>8</v>
      </c>
      <c r="R873" s="45">
        <v>0</v>
      </c>
      <c r="S873" s="57">
        <v>0</v>
      </c>
      <c r="T873" s="45">
        <v>0</v>
      </c>
      <c r="U873" s="45">
        <v>0</v>
      </c>
      <c r="V873" s="45">
        <v>0</v>
      </c>
      <c r="W873" s="45">
        <v>0</v>
      </c>
    </row>
    <row r="874" spans="1:23" s="45" customFormat="1">
      <c r="A874" s="34">
        <v>15</v>
      </c>
      <c r="B874" s="45">
        <v>42</v>
      </c>
      <c r="C874" s="45" t="s">
        <v>901</v>
      </c>
      <c r="D874" s="45" t="s">
        <v>477</v>
      </c>
      <c r="E874" s="45">
        <v>478.91</v>
      </c>
      <c r="F874" s="45">
        <v>2696.28</v>
      </c>
      <c r="G874" s="45">
        <v>2915.23</v>
      </c>
      <c r="H874" s="45">
        <v>75.47</v>
      </c>
      <c r="I874" s="45">
        <v>9.84</v>
      </c>
      <c r="J874" s="45">
        <v>8.33</v>
      </c>
      <c r="K874" s="45">
        <v>21.74</v>
      </c>
      <c r="L874" s="45">
        <v>641.25</v>
      </c>
      <c r="M874" s="45">
        <v>0.46200000000000002</v>
      </c>
      <c r="N874" s="45">
        <v>14.97</v>
      </c>
      <c r="O874" s="34" t="s">
        <v>203</v>
      </c>
      <c r="P874" s="45">
        <v>23</v>
      </c>
      <c r="Q874" s="45">
        <v>8</v>
      </c>
      <c r="R874" s="45">
        <v>0</v>
      </c>
      <c r="S874" s="57">
        <v>0</v>
      </c>
      <c r="T874" s="45">
        <v>0</v>
      </c>
      <c r="U874" s="45">
        <v>0</v>
      </c>
      <c r="V874" s="45">
        <v>0</v>
      </c>
      <c r="W874" s="45">
        <v>0</v>
      </c>
    </row>
    <row r="875" spans="1:23" s="45" customFormat="1">
      <c r="A875" s="34">
        <v>15</v>
      </c>
      <c r="B875" s="45">
        <v>44</v>
      </c>
      <c r="C875" s="45" t="s">
        <v>901</v>
      </c>
      <c r="D875" s="45" t="s">
        <v>480</v>
      </c>
      <c r="E875" s="45">
        <v>804.98</v>
      </c>
      <c r="F875" s="45">
        <v>2447.98</v>
      </c>
      <c r="G875" s="45">
        <v>2717.48</v>
      </c>
      <c r="H875" s="45">
        <v>78.59</v>
      </c>
      <c r="I875" s="45">
        <v>15.14</v>
      </c>
      <c r="J875" s="45">
        <v>13.62</v>
      </c>
      <c r="K875" s="45">
        <v>17.78</v>
      </c>
      <c r="L875" s="45">
        <v>1170.69</v>
      </c>
      <c r="M875" s="45">
        <v>0.35699999999999998</v>
      </c>
      <c r="N875" s="45">
        <v>19.149999999999999</v>
      </c>
      <c r="O875" s="45" t="s">
        <v>256</v>
      </c>
      <c r="P875" s="45">
        <v>23</v>
      </c>
      <c r="Q875" s="45">
        <v>8</v>
      </c>
      <c r="R875" s="45">
        <v>0</v>
      </c>
      <c r="S875" s="57">
        <v>0</v>
      </c>
      <c r="T875" s="45">
        <v>0</v>
      </c>
      <c r="U875" s="45">
        <v>0</v>
      </c>
      <c r="V875" s="45">
        <v>0</v>
      </c>
      <c r="W875" s="45">
        <v>0</v>
      </c>
    </row>
    <row r="876" spans="1:23" s="45" customFormat="1">
      <c r="A876" s="34">
        <v>15</v>
      </c>
      <c r="B876" s="45">
        <v>46</v>
      </c>
      <c r="C876" s="45" t="s">
        <v>901</v>
      </c>
      <c r="D876" s="45" t="s">
        <v>481</v>
      </c>
      <c r="E876" s="45">
        <v>1175.2</v>
      </c>
      <c r="F876" s="45">
        <v>2727.52</v>
      </c>
      <c r="G876" s="45">
        <v>2906.81</v>
      </c>
      <c r="H876" s="45">
        <v>69.33</v>
      </c>
      <c r="I876" s="45">
        <v>9.84</v>
      </c>
      <c r="J876" s="45">
        <v>18.920000000000002</v>
      </c>
      <c r="K876" s="45">
        <v>27.66</v>
      </c>
      <c r="L876" s="45">
        <v>1674.95</v>
      </c>
      <c r="M876" s="45">
        <v>0.32200000000000001</v>
      </c>
      <c r="N876" s="45">
        <v>19.8</v>
      </c>
      <c r="O876" s="34" t="s">
        <v>203</v>
      </c>
      <c r="P876" s="45">
        <v>23</v>
      </c>
      <c r="Q876" s="45">
        <v>8</v>
      </c>
      <c r="R876" s="45">
        <v>0</v>
      </c>
      <c r="S876" s="57">
        <v>0</v>
      </c>
      <c r="T876" s="45">
        <v>0</v>
      </c>
      <c r="U876" s="45">
        <v>0</v>
      </c>
      <c r="V876" s="45">
        <v>0</v>
      </c>
      <c r="W876" s="45">
        <v>0</v>
      </c>
    </row>
    <row r="877" spans="1:23" s="45" customFormat="1">
      <c r="A877" s="34">
        <v>15</v>
      </c>
      <c r="B877" s="45">
        <v>48</v>
      </c>
      <c r="C877" s="45" t="s">
        <v>901</v>
      </c>
      <c r="D877" s="45" t="s">
        <v>482</v>
      </c>
      <c r="E877" s="45">
        <v>76.989999999999995</v>
      </c>
      <c r="F877" s="45">
        <v>2269.9499999999998</v>
      </c>
      <c r="G877" s="45">
        <v>2672.26</v>
      </c>
      <c r="H877" s="45">
        <v>80.17</v>
      </c>
      <c r="I877" s="45">
        <v>5.3</v>
      </c>
      <c r="J877" s="45">
        <v>5.3</v>
      </c>
      <c r="K877" s="45">
        <v>13.83</v>
      </c>
      <c r="L877" s="45">
        <v>211.51</v>
      </c>
      <c r="M877" s="45">
        <v>0.41399999999999998</v>
      </c>
      <c r="N877" s="45">
        <v>9.27</v>
      </c>
      <c r="O877" s="34" t="s">
        <v>203</v>
      </c>
      <c r="P877" s="45">
        <v>23</v>
      </c>
      <c r="Q877" s="45">
        <v>8</v>
      </c>
      <c r="R877" s="45">
        <v>0</v>
      </c>
      <c r="S877" s="57">
        <v>0</v>
      </c>
      <c r="T877" s="45">
        <v>0</v>
      </c>
      <c r="U877" s="45">
        <v>0</v>
      </c>
      <c r="V877" s="45">
        <v>0</v>
      </c>
      <c r="W877" s="45">
        <v>0</v>
      </c>
    </row>
    <row r="878" spans="1:23" s="45" customFormat="1">
      <c r="A878" s="34">
        <v>15</v>
      </c>
      <c r="B878" s="45">
        <v>50</v>
      </c>
      <c r="C878" s="45" t="s">
        <v>901</v>
      </c>
      <c r="D878" s="45" t="s">
        <v>483</v>
      </c>
      <c r="E878" s="45">
        <v>523.07000000000005</v>
      </c>
      <c r="F878" s="45">
        <v>2459.9</v>
      </c>
      <c r="G878" s="45">
        <v>2764.77</v>
      </c>
      <c r="H878" s="45">
        <v>76.67</v>
      </c>
      <c r="I878" s="45">
        <v>10.6</v>
      </c>
      <c r="J878" s="45">
        <v>12.87</v>
      </c>
      <c r="K878" s="45">
        <v>19.760000000000002</v>
      </c>
      <c r="L878" s="45">
        <v>874.23</v>
      </c>
      <c r="M878" s="45">
        <v>0.35899999999999999</v>
      </c>
      <c r="N878" s="45">
        <v>16.04</v>
      </c>
      <c r="O878" s="45" t="s">
        <v>256</v>
      </c>
      <c r="P878" s="45">
        <v>23</v>
      </c>
      <c r="Q878" s="45">
        <v>8</v>
      </c>
      <c r="R878" s="45">
        <v>0</v>
      </c>
      <c r="S878" s="57">
        <v>0</v>
      </c>
      <c r="T878" s="45">
        <v>0</v>
      </c>
      <c r="U878" s="45">
        <v>0</v>
      </c>
      <c r="V878" s="45">
        <v>0</v>
      </c>
      <c r="W878" s="45">
        <v>0</v>
      </c>
    </row>
    <row r="879" spans="1:23" s="45" customFormat="1">
      <c r="A879" s="34">
        <v>15</v>
      </c>
      <c r="B879" s="45">
        <v>52</v>
      </c>
      <c r="C879" s="45" t="s">
        <v>901</v>
      </c>
      <c r="D879" s="45" t="s">
        <v>484</v>
      </c>
      <c r="E879" s="45">
        <v>1100.47</v>
      </c>
      <c r="F879" s="45">
        <v>3112.68</v>
      </c>
      <c r="G879" s="45">
        <v>2866.15</v>
      </c>
      <c r="H879" s="45">
        <v>73.680000000000007</v>
      </c>
      <c r="I879" s="45">
        <v>13.63</v>
      </c>
      <c r="J879" s="45">
        <v>19.68</v>
      </c>
      <c r="K879" s="45">
        <v>17.78</v>
      </c>
      <c r="L879" s="45">
        <v>1811.84</v>
      </c>
      <c r="M879" s="45">
        <v>0.28499999999999998</v>
      </c>
      <c r="N879" s="45">
        <v>21.05</v>
      </c>
      <c r="O879" s="34" t="s">
        <v>203</v>
      </c>
      <c r="P879" s="45">
        <v>23</v>
      </c>
      <c r="Q879" s="45">
        <v>8</v>
      </c>
      <c r="R879" s="45">
        <v>0</v>
      </c>
      <c r="S879" s="57">
        <v>0</v>
      </c>
      <c r="T879" s="45">
        <v>0</v>
      </c>
      <c r="U879" s="45">
        <v>0</v>
      </c>
      <c r="V879" s="45">
        <v>0</v>
      </c>
      <c r="W879" s="45">
        <v>0</v>
      </c>
    </row>
    <row r="880" spans="1:23" s="45" customFormat="1">
      <c r="A880" s="34">
        <v>15</v>
      </c>
      <c r="B880" s="45">
        <v>54</v>
      </c>
      <c r="C880" s="45" t="s">
        <v>901</v>
      </c>
      <c r="D880" s="45" t="s">
        <v>485</v>
      </c>
      <c r="E880" s="45">
        <v>2335.6799999999998</v>
      </c>
      <c r="F880" s="45">
        <v>2601.9899999999998</v>
      </c>
      <c r="G880" s="45">
        <v>2889.29</v>
      </c>
      <c r="H880" s="45">
        <v>74.81</v>
      </c>
      <c r="I880" s="45">
        <v>21.19</v>
      </c>
      <c r="J880" s="45">
        <v>19.68</v>
      </c>
      <c r="K880" s="45">
        <v>29.64</v>
      </c>
      <c r="L880" s="45">
        <v>2920.65</v>
      </c>
      <c r="M880" s="45">
        <v>0.29099999999999998</v>
      </c>
      <c r="N880" s="45">
        <v>23.44</v>
      </c>
      <c r="O880" s="45" t="s">
        <v>251</v>
      </c>
      <c r="P880" s="45">
        <v>23</v>
      </c>
      <c r="Q880" s="45">
        <v>8</v>
      </c>
      <c r="R880" s="45">
        <v>0</v>
      </c>
      <c r="S880" s="57">
        <v>0</v>
      </c>
      <c r="T880" s="45">
        <v>0</v>
      </c>
      <c r="U880" s="45">
        <v>0</v>
      </c>
      <c r="V880" s="45">
        <v>0</v>
      </c>
      <c r="W880" s="45">
        <v>0</v>
      </c>
    </row>
    <row r="881" spans="1:23" s="45" customFormat="1">
      <c r="A881" s="34">
        <v>15</v>
      </c>
      <c r="B881" s="45">
        <v>56</v>
      </c>
      <c r="C881" s="45" t="s">
        <v>901</v>
      </c>
      <c r="D881" s="45" t="s">
        <v>487</v>
      </c>
      <c r="E881" s="45">
        <v>52573.71</v>
      </c>
      <c r="F881" s="45">
        <v>2956.65</v>
      </c>
      <c r="G881" s="45">
        <v>2717.73</v>
      </c>
      <c r="H881" s="45">
        <v>57.52</v>
      </c>
      <c r="I881" s="45">
        <v>83.26</v>
      </c>
      <c r="J881" s="45">
        <v>63.58</v>
      </c>
      <c r="K881" s="45">
        <v>55.33</v>
      </c>
      <c r="L881" s="45">
        <v>37012.230000000003</v>
      </c>
      <c r="M881" s="45">
        <v>0.183</v>
      </c>
      <c r="N881" s="45">
        <v>88.71</v>
      </c>
      <c r="O881" s="45" t="s">
        <v>251</v>
      </c>
      <c r="P881" s="45">
        <v>23</v>
      </c>
      <c r="Q881" s="45">
        <v>8</v>
      </c>
      <c r="R881" s="45">
        <v>0</v>
      </c>
      <c r="S881" s="57">
        <v>0</v>
      </c>
      <c r="T881" s="45">
        <v>0</v>
      </c>
      <c r="U881" s="45">
        <v>0</v>
      </c>
      <c r="V881" s="45">
        <v>0</v>
      </c>
      <c r="W881" s="45">
        <v>0</v>
      </c>
    </row>
    <row r="882" spans="1:23" s="45" customFormat="1">
      <c r="A882" s="34">
        <v>15</v>
      </c>
      <c r="B882" s="45">
        <v>58</v>
      </c>
      <c r="C882" s="45" t="s">
        <v>901</v>
      </c>
      <c r="D882" s="45" t="s">
        <v>488</v>
      </c>
      <c r="E882" s="45">
        <v>76.989999999999995</v>
      </c>
      <c r="F882" s="45">
        <v>2609.77</v>
      </c>
      <c r="G882" s="45">
        <v>2858.96</v>
      </c>
      <c r="H882" s="45">
        <v>84.76</v>
      </c>
      <c r="I882" s="45">
        <v>5.3</v>
      </c>
      <c r="J882" s="45">
        <v>5.3</v>
      </c>
      <c r="K882" s="45">
        <v>15.81</v>
      </c>
      <c r="L882" s="45">
        <v>188.13</v>
      </c>
      <c r="M882" s="45">
        <v>0.46500000000000002</v>
      </c>
      <c r="N882" s="45">
        <v>14.04</v>
      </c>
      <c r="O882" s="34" t="s">
        <v>203</v>
      </c>
      <c r="P882" s="45">
        <v>23</v>
      </c>
      <c r="Q882" s="45">
        <v>8</v>
      </c>
      <c r="R882" s="45">
        <v>0</v>
      </c>
      <c r="S882" s="57">
        <v>0</v>
      </c>
      <c r="T882" s="45">
        <v>0</v>
      </c>
      <c r="U882" s="45">
        <v>0</v>
      </c>
      <c r="V882" s="45">
        <v>0</v>
      </c>
      <c r="W882" s="45">
        <v>0</v>
      </c>
    </row>
    <row r="883" spans="1:23" s="45" customFormat="1">
      <c r="A883" s="34">
        <v>15</v>
      </c>
      <c r="B883" s="45">
        <v>60</v>
      </c>
      <c r="C883" s="45" t="s">
        <v>901</v>
      </c>
      <c r="D883" s="45" t="s">
        <v>530</v>
      </c>
      <c r="E883" s="45">
        <v>160.77000000000001</v>
      </c>
      <c r="F883" s="45">
        <v>2501.46</v>
      </c>
      <c r="G883" s="45">
        <v>2880.92</v>
      </c>
      <c r="H883" s="45">
        <v>76.81</v>
      </c>
      <c r="I883" s="45">
        <v>6.81</v>
      </c>
      <c r="J883" s="45">
        <v>7.57</v>
      </c>
      <c r="K883" s="45">
        <v>13.83</v>
      </c>
      <c r="L883" s="45">
        <v>366.98</v>
      </c>
      <c r="M883" s="45">
        <v>0.39</v>
      </c>
      <c r="N883" s="45">
        <v>9.52</v>
      </c>
      <c r="O883" s="45" t="s">
        <v>256</v>
      </c>
      <c r="P883" s="45">
        <v>23</v>
      </c>
      <c r="Q883" s="45">
        <v>8</v>
      </c>
      <c r="R883" s="45">
        <v>0</v>
      </c>
      <c r="S883" s="57">
        <v>0</v>
      </c>
      <c r="T883" s="45">
        <v>0</v>
      </c>
      <c r="U883" s="45">
        <v>0</v>
      </c>
      <c r="V883" s="45">
        <v>0</v>
      </c>
      <c r="W883" s="45">
        <v>0</v>
      </c>
    </row>
    <row r="884" spans="1:23" s="45" customFormat="1">
      <c r="A884" s="34">
        <v>15</v>
      </c>
      <c r="B884" s="45">
        <v>62</v>
      </c>
      <c r="C884" s="45" t="s">
        <v>901</v>
      </c>
      <c r="D884" s="45" t="s">
        <v>489</v>
      </c>
      <c r="E884" s="45">
        <v>275.12</v>
      </c>
      <c r="F884" s="45">
        <v>2282.9899999999998</v>
      </c>
      <c r="G884" s="45">
        <v>2649.1</v>
      </c>
      <c r="H884" s="45">
        <v>87.59</v>
      </c>
      <c r="I884" s="45">
        <v>12.11</v>
      </c>
      <c r="J884" s="45">
        <v>12.11</v>
      </c>
      <c r="K884" s="45">
        <v>19.760000000000002</v>
      </c>
      <c r="L884" s="45">
        <v>477.06</v>
      </c>
      <c r="M884" s="45">
        <v>0.42899999999999999</v>
      </c>
      <c r="N884" s="45">
        <v>17.98</v>
      </c>
      <c r="O884" s="45" t="s">
        <v>256</v>
      </c>
      <c r="P884" s="45">
        <v>23</v>
      </c>
      <c r="Q884" s="45">
        <v>8</v>
      </c>
      <c r="R884" s="45">
        <v>0</v>
      </c>
      <c r="S884" s="57">
        <v>0</v>
      </c>
      <c r="T884" s="45">
        <v>0</v>
      </c>
      <c r="U884" s="45">
        <v>0</v>
      </c>
      <c r="V884" s="45">
        <v>0</v>
      </c>
      <c r="W884" s="45">
        <v>0</v>
      </c>
    </row>
    <row r="885" spans="1:23" s="45" customFormat="1">
      <c r="A885" s="34">
        <v>15</v>
      </c>
      <c r="B885" s="45">
        <v>64</v>
      </c>
      <c r="C885" s="45" t="s">
        <v>901</v>
      </c>
      <c r="D885" s="45" t="s">
        <v>490</v>
      </c>
      <c r="E885" s="45">
        <v>337.39</v>
      </c>
      <c r="F885" s="45">
        <v>2626.1</v>
      </c>
      <c r="G885" s="45">
        <v>2675.15</v>
      </c>
      <c r="H885" s="45">
        <v>84.44</v>
      </c>
      <c r="I885" s="45">
        <v>9.08</v>
      </c>
      <c r="J885" s="45">
        <v>7.57</v>
      </c>
      <c r="K885" s="45">
        <v>17.78</v>
      </c>
      <c r="L885" s="45">
        <v>554.15</v>
      </c>
      <c r="M885" s="45">
        <v>0.42299999999999999</v>
      </c>
      <c r="N885" s="45">
        <v>8.59</v>
      </c>
      <c r="O885" s="34" t="s">
        <v>203</v>
      </c>
      <c r="P885" s="45">
        <v>23</v>
      </c>
      <c r="Q885" s="45">
        <v>8</v>
      </c>
      <c r="R885" s="45">
        <v>0</v>
      </c>
      <c r="S885" s="57">
        <v>0</v>
      </c>
      <c r="T885" s="45">
        <v>0</v>
      </c>
      <c r="U885" s="45">
        <v>0</v>
      </c>
      <c r="V885" s="45">
        <v>0</v>
      </c>
      <c r="W885" s="45">
        <v>0</v>
      </c>
    </row>
    <row r="886" spans="1:23" s="45" customFormat="1">
      <c r="A886" s="34">
        <v>15</v>
      </c>
      <c r="B886" s="45">
        <v>66</v>
      </c>
      <c r="C886" s="45" t="s">
        <v>901</v>
      </c>
      <c r="D886" s="45" t="s">
        <v>491</v>
      </c>
      <c r="E886" s="45">
        <v>2985.55</v>
      </c>
      <c r="F886" s="45">
        <v>3272.44</v>
      </c>
      <c r="G886" s="45">
        <v>2792.16</v>
      </c>
      <c r="H886" s="45">
        <v>72.28</v>
      </c>
      <c r="I886" s="45">
        <v>24.22</v>
      </c>
      <c r="J886" s="45">
        <v>18.920000000000002</v>
      </c>
      <c r="K886" s="45">
        <v>29.64</v>
      </c>
      <c r="L886" s="45">
        <v>2770.89</v>
      </c>
      <c r="M886" s="45">
        <v>0.36199999999999999</v>
      </c>
      <c r="N886" s="45">
        <v>24.38</v>
      </c>
      <c r="O886" s="34" t="s">
        <v>203</v>
      </c>
      <c r="P886" s="45">
        <v>23</v>
      </c>
      <c r="Q886" s="45">
        <v>8</v>
      </c>
      <c r="R886" s="45">
        <v>0</v>
      </c>
      <c r="S886" s="57">
        <v>0</v>
      </c>
      <c r="T886" s="45">
        <v>0</v>
      </c>
      <c r="U886" s="45">
        <v>0</v>
      </c>
      <c r="V886" s="45">
        <v>0</v>
      </c>
      <c r="W886" s="45">
        <v>0</v>
      </c>
    </row>
    <row r="887" spans="1:23" s="45" customFormat="1">
      <c r="A887" s="34">
        <v>15</v>
      </c>
      <c r="B887" s="45">
        <v>68</v>
      </c>
      <c r="C887" s="45" t="s">
        <v>901</v>
      </c>
      <c r="D887" s="45" t="s">
        <v>492</v>
      </c>
      <c r="E887" s="45">
        <v>249.08</v>
      </c>
      <c r="F887" s="45">
        <v>2303.96</v>
      </c>
      <c r="G887" s="45">
        <v>2553.11</v>
      </c>
      <c r="H887" s="45">
        <v>89.45</v>
      </c>
      <c r="I887" s="45">
        <v>9.84</v>
      </c>
      <c r="J887" s="45">
        <v>8.33</v>
      </c>
      <c r="K887" s="45">
        <v>17.78</v>
      </c>
      <c r="L887" s="45">
        <v>478.9</v>
      </c>
      <c r="M887" s="45">
        <v>0.4</v>
      </c>
      <c r="N887" s="45">
        <v>10.37</v>
      </c>
      <c r="O887" s="45" t="s">
        <v>256</v>
      </c>
      <c r="P887" s="45">
        <v>23</v>
      </c>
      <c r="Q887" s="45">
        <v>8</v>
      </c>
      <c r="R887" s="45">
        <v>0</v>
      </c>
      <c r="S887" s="57">
        <v>0</v>
      </c>
      <c r="T887" s="45">
        <v>0</v>
      </c>
      <c r="U887" s="45">
        <v>0</v>
      </c>
      <c r="V887" s="45">
        <v>0</v>
      </c>
      <c r="W887" s="45">
        <v>0</v>
      </c>
    </row>
    <row r="888" spans="1:23" s="45" customFormat="1">
      <c r="A888" s="34">
        <v>15</v>
      </c>
      <c r="B888" s="45">
        <v>70</v>
      </c>
      <c r="C888" s="45" t="s">
        <v>901</v>
      </c>
      <c r="D888" s="45" t="s">
        <v>493</v>
      </c>
      <c r="E888" s="45">
        <v>390.6</v>
      </c>
      <c r="F888" s="45">
        <v>2707.87</v>
      </c>
      <c r="G888" s="45">
        <v>2862.35</v>
      </c>
      <c r="H888" s="45">
        <v>92.68</v>
      </c>
      <c r="I888" s="45">
        <v>8.33</v>
      </c>
      <c r="J888" s="45">
        <v>8.33</v>
      </c>
      <c r="K888" s="45">
        <v>25.69</v>
      </c>
      <c r="L888" s="45">
        <v>620.87</v>
      </c>
      <c r="M888" s="45">
        <v>0.41599999999999998</v>
      </c>
      <c r="N888" s="45">
        <v>24.48</v>
      </c>
      <c r="O888" s="34" t="s">
        <v>203</v>
      </c>
      <c r="P888" s="45">
        <v>23</v>
      </c>
      <c r="Q888" s="45">
        <v>8</v>
      </c>
      <c r="R888" s="45">
        <v>0</v>
      </c>
      <c r="S888" s="57">
        <v>0</v>
      </c>
      <c r="T888" s="45">
        <v>0</v>
      </c>
      <c r="U888" s="45">
        <v>0</v>
      </c>
      <c r="V888" s="45">
        <v>0</v>
      </c>
      <c r="W888" s="45">
        <v>0</v>
      </c>
    </row>
    <row r="889" spans="1:23" s="45" customFormat="1">
      <c r="A889" s="34">
        <v>15</v>
      </c>
      <c r="B889" s="45">
        <v>72</v>
      </c>
      <c r="C889" s="45" t="s">
        <v>901</v>
      </c>
      <c r="D889" s="45" t="s">
        <v>544</v>
      </c>
      <c r="E889" s="45">
        <v>74.72</v>
      </c>
      <c r="F889" s="45">
        <v>2303.7600000000002</v>
      </c>
      <c r="G889" s="45">
        <v>2675.63</v>
      </c>
      <c r="H889" s="45">
        <v>89.91</v>
      </c>
      <c r="I889" s="45">
        <v>7.57</v>
      </c>
      <c r="J889" s="45">
        <v>6.06</v>
      </c>
      <c r="K889" s="45">
        <v>9.8800000000000008</v>
      </c>
      <c r="L889" s="45">
        <v>174.31</v>
      </c>
      <c r="M889" s="45">
        <v>0.49199999999999999</v>
      </c>
      <c r="N889" s="45">
        <v>9.5500000000000007</v>
      </c>
      <c r="O889" s="34" t="s">
        <v>203</v>
      </c>
      <c r="P889" s="45">
        <v>23</v>
      </c>
      <c r="Q889" s="45">
        <v>8</v>
      </c>
      <c r="R889" s="45">
        <v>0</v>
      </c>
      <c r="S889" s="57">
        <v>0</v>
      </c>
      <c r="T889" s="45">
        <v>0</v>
      </c>
      <c r="U889" s="45">
        <v>0</v>
      </c>
      <c r="V889" s="45">
        <v>0</v>
      </c>
      <c r="W889" s="45">
        <v>0</v>
      </c>
    </row>
    <row r="890" spans="1:23" s="45" customFormat="1">
      <c r="A890" s="34">
        <v>15</v>
      </c>
      <c r="B890" s="45">
        <v>74</v>
      </c>
      <c r="C890" s="45" t="s">
        <v>901</v>
      </c>
      <c r="D890" s="45" t="s">
        <v>547</v>
      </c>
      <c r="E890" s="45">
        <v>499.29</v>
      </c>
      <c r="F890" s="45">
        <v>2645.47</v>
      </c>
      <c r="G890" s="45">
        <v>2699.2</v>
      </c>
      <c r="H890" s="45">
        <v>89.77</v>
      </c>
      <c r="I890" s="45">
        <v>9.08</v>
      </c>
      <c r="J890" s="45">
        <v>12.11</v>
      </c>
      <c r="K890" s="45">
        <v>21.74</v>
      </c>
      <c r="L890" s="45">
        <v>845.27</v>
      </c>
      <c r="M890" s="45">
        <v>0.36</v>
      </c>
      <c r="N890" s="45">
        <v>12.39</v>
      </c>
      <c r="O890" s="45" t="s">
        <v>256</v>
      </c>
      <c r="P890" s="45">
        <v>23</v>
      </c>
      <c r="Q890" s="45">
        <v>8</v>
      </c>
      <c r="R890" s="45">
        <v>0</v>
      </c>
      <c r="S890" s="57">
        <v>0</v>
      </c>
      <c r="T890" s="45">
        <v>0</v>
      </c>
      <c r="U890" s="45">
        <v>0</v>
      </c>
      <c r="V890" s="45">
        <v>0</v>
      </c>
      <c r="W890" s="45">
        <v>0</v>
      </c>
    </row>
    <row r="891" spans="1:23" s="45" customFormat="1">
      <c r="A891" s="34">
        <v>15</v>
      </c>
      <c r="B891" s="45">
        <v>76</v>
      </c>
      <c r="C891" s="45" t="s">
        <v>901</v>
      </c>
      <c r="D891" s="45" t="s">
        <v>494</v>
      </c>
      <c r="E891" s="45">
        <v>216.25</v>
      </c>
      <c r="F891" s="45">
        <v>2633.65</v>
      </c>
      <c r="G891" s="45">
        <v>2840.18</v>
      </c>
      <c r="H891" s="45">
        <v>94.97</v>
      </c>
      <c r="I891" s="45">
        <v>6.06</v>
      </c>
      <c r="J891" s="45">
        <v>6.81</v>
      </c>
      <c r="K891" s="45">
        <v>21.74</v>
      </c>
      <c r="L891" s="45">
        <v>390.51</v>
      </c>
      <c r="M891" s="45">
        <v>0.44600000000000001</v>
      </c>
      <c r="N891" s="45">
        <v>19.95</v>
      </c>
      <c r="O891" s="45" t="s">
        <v>256</v>
      </c>
      <c r="P891" s="45">
        <v>23</v>
      </c>
      <c r="Q891" s="45">
        <v>8</v>
      </c>
      <c r="R891" s="45">
        <v>0</v>
      </c>
      <c r="S891" s="57">
        <v>0</v>
      </c>
      <c r="T891" s="45">
        <v>0</v>
      </c>
      <c r="U891" s="45">
        <v>0</v>
      </c>
      <c r="V891" s="45">
        <v>0</v>
      </c>
      <c r="W891" s="45">
        <v>0</v>
      </c>
    </row>
    <row r="892" spans="1:23" s="45" customFormat="1">
      <c r="A892" s="34">
        <v>15</v>
      </c>
      <c r="B892" s="45">
        <v>78</v>
      </c>
      <c r="C892" s="45" t="s">
        <v>901</v>
      </c>
      <c r="D892" s="45" t="s">
        <v>495</v>
      </c>
      <c r="E892" s="45">
        <v>151.71</v>
      </c>
      <c r="F892" s="45">
        <v>2627.16</v>
      </c>
      <c r="G892" s="45">
        <v>2664.02</v>
      </c>
      <c r="H892" s="45">
        <v>89.33</v>
      </c>
      <c r="I892" s="45">
        <v>5.3</v>
      </c>
      <c r="J892" s="45">
        <v>6.06</v>
      </c>
      <c r="K892" s="45">
        <v>13.83</v>
      </c>
      <c r="L892" s="45">
        <v>276.62</v>
      </c>
      <c r="M892" s="45">
        <v>0.497</v>
      </c>
      <c r="N892" s="45">
        <v>6.99</v>
      </c>
      <c r="O892" s="34" t="s">
        <v>203</v>
      </c>
      <c r="P892" s="45">
        <v>23</v>
      </c>
      <c r="Q892" s="45">
        <v>8</v>
      </c>
      <c r="R892" s="45">
        <v>0</v>
      </c>
      <c r="S892" s="57">
        <v>0</v>
      </c>
      <c r="T892" s="45">
        <v>0</v>
      </c>
      <c r="U892" s="45">
        <v>0</v>
      </c>
      <c r="V892" s="45">
        <v>0</v>
      </c>
      <c r="W892" s="45">
        <v>0</v>
      </c>
    </row>
    <row r="893" spans="1:23" s="34" customFormat="1">
      <c r="A893" s="34">
        <v>15</v>
      </c>
      <c r="B893" s="34">
        <v>80</v>
      </c>
      <c r="C893" s="34" t="s">
        <v>901</v>
      </c>
      <c r="D893" s="34" t="s">
        <v>531</v>
      </c>
      <c r="E893" s="34">
        <v>227.57</v>
      </c>
      <c r="F893" s="34">
        <v>2656.23</v>
      </c>
      <c r="G893" s="34">
        <v>2697.27</v>
      </c>
      <c r="H893" s="34">
        <v>85.83</v>
      </c>
      <c r="I893" s="34">
        <v>6.06</v>
      </c>
      <c r="J893" s="34">
        <v>7.57</v>
      </c>
      <c r="K893" s="34">
        <v>15.81</v>
      </c>
      <c r="L893" s="34">
        <v>476.02</v>
      </c>
      <c r="M893" s="34">
        <v>0.379</v>
      </c>
      <c r="N893" s="34">
        <v>12</v>
      </c>
      <c r="O893" s="34" t="s">
        <v>203</v>
      </c>
      <c r="P893" s="45">
        <v>23</v>
      </c>
      <c r="Q893" s="45">
        <v>8</v>
      </c>
      <c r="R893" s="45">
        <v>0</v>
      </c>
      <c r="S893" s="57">
        <v>0</v>
      </c>
      <c r="T893" s="45">
        <v>0</v>
      </c>
      <c r="U893" s="45">
        <v>0</v>
      </c>
      <c r="V893" s="45">
        <v>0</v>
      </c>
      <c r="W893" s="45">
        <v>0</v>
      </c>
    </row>
    <row r="894" spans="1:23" s="45" customFormat="1">
      <c r="A894" s="34">
        <v>15</v>
      </c>
      <c r="B894" s="45">
        <v>82</v>
      </c>
      <c r="C894" s="45" t="s">
        <v>901</v>
      </c>
      <c r="D894" s="45" t="s">
        <v>532</v>
      </c>
      <c r="E894" s="45">
        <v>348.71</v>
      </c>
      <c r="F894" s="45">
        <v>2514.2399999999998</v>
      </c>
      <c r="G894" s="45">
        <v>2722.27</v>
      </c>
      <c r="H894" s="45">
        <v>88.88</v>
      </c>
      <c r="I894" s="45">
        <v>8.33</v>
      </c>
      <c r="J894" s="45">
        <v>6.81</v>
      </c>
      <c r="K894" s="45">
        <v>17.78</v>
      </c>
      <c r="L894" s="45">
        <v>592.58000000000004</v>
      </c>
      <c r="M894" s="45">
        <v>0.40400000000000003</v>
      </c>
      <c r="N894" s="45">
        <v>11.1</v>
      </c>
      <c r="O894" s="34" t="s">
        <v>203</v>
      </c>
      <c r="P894" s="45">
        <v>23</v>
      </c>
      <c r="Q894" s="45">
        <v>8</v>
      </c>
      <c r="R894" s="45">
        <v>0</v>
      </c>
      <c r="S894" s="57">
        <v>0</v>
      </c>
      <c r="T894" s="45">
        <v>0</v>
      </c>
      <c r="U894" s="45">
        <v>0</v>
      </c>
      <c r="V894" s="45">
        <v>0</v>
      </c>
      <c r="W894" s="45">
        <v>0</v>
      </c>
    </row>
    <row r="895" spans="1:23" s="34" customFormat="1">
      <c r="A895" s="34">
        <v>15</v>
      </c>
      <c r="B895" s="34">
        <v>84</v>
      </c>
      <c r="C895" s="34" t="s">
        <v>901</v>
      </c>
      <c r="D895" s="34" t="s">
        <v>533</v>
      </c>
      <c r="E895" s="34">
        <v>358.9</v>
      </c>
      <c r="F895" s="34">
        <v>2635.93</v>
      </c>
      <c r="G895" s="34">
        <v>2774.16</v>
      </c>
      <c r="H895" s="34">
        <v>96.28</v>
      </c>
      <c r="I895" s="34">
        <v>8.33</v>
      </c>
      <c r="J895" s="34">
        <v>8.33</v>
      </c>
      <c r="K895" s="34">
        <v>21.74</v>
      </c>
      <c r="L895" s="34">
        <v>590.37</v>
      </c>
      <c r="M895" s="34">
        <v>0.41399999999999998</v>
      </c>
      <c r="N895" s="34">
        <v>12.47</v>
      </c>
      <c r="O895" s="34" t="s">
        <v>263</v>
      </c>
      <c r="P895" s="45">
        <v>23</v>
      </c>
      <c r="Q895" s="45">
        <v>8</v>
      </c>
      <c r="R895" s="34">
        <v>29</v>
      </c>
      <c r="S895" s="58">
        <v>127605.65</v>
      </c>
      <c r="T895" s="34">
        <v>2577.5700000000002</v>
      </c>
      <c r="U895" s="34">
        <v>2781.35</v>
      </c>
      <c r="V895" s="34">
        <v>90.77</v>
      </c>
      <c r="W895" s="34">
        <v>127605.65</v>
      </c>
    </row>
    <row r="896" spans="1:23" s="45" customFormat="1">
      <c r="A896" s="34">
        <v>15</v>
      </c>
      <c r="B896" s="45">
        <v>86</v>
      </c>
      <c r="C896" s="45" t="s">
        <v>901</v>
      </c>
      <c r="D896" s="45" t="s">
        <v>496</v>
      </c>
      <c r="E896" s="45">
        <v>213.98</v>
      </c>
      <c r="F896" s="45">
        <v>2641.02</v>
      </c>
      <c r="G896" s="45">
        <v>2663.96</v>
      </c>
      <c r="H896" s="45">
        <v>93.89</v>
      </c>
      <c r="I896" s="45">
        <v>6.81</v>
      </c>
      <c r="J896" s="45">
        <v>7.57</v>
      </c>
      <c r="K896" s="45">
        <v>15.81</v>
      </c>
      <c r="L896" s="45">
        <v>381.31</v>
      </c>
      <c r="M896" s="45">
        <v>0.45400000000000001</v>
      </c>
      <c r="N896" s="45">
        <v>11.61</v>
      </c>
      <c r="O896" s="45" t="s">
        <v>256</v>
      </c>
      <c r="P896" s="45">
        <v>23</v>
      </c>
      <c r="Q896" s="45">
        <v>8</v>
      </c>
      <c r="R896" s="45">
        <v>0</v>
      </c>
      <c r="S896" s="57">
        <v>0</v>
      </c>
      <c r="T896" s="45">
        <v>0</v>
      </c>
      <c r="U896" s="45">
        <v>0</v>
      </c>
      <c r="V896" s="45">
        <v>0</v>
      </c>
      <c r="W896" s="45">
        <v>0</v>
      </c>
    </row>
    <row r="897" spans="1:23" s="45" customFormat="1">
      <c r="A897" s="34">
        <v>15</v>
      </c>
      <c r="B897" s="45">
        <v>88</v>
      </c>
      <c r="C897" s="45" t="s">
        <v>901</v>
      </c>
      <c r="D897" s="45" t="s">
        <v>631</v>
      </c>
      <c r="E897" s="45">
        <v>176.62</v>
      </c>
      <c r="F897" s="45">
        <v>2657.85</v>
      </c>
      <c r="G897" s="45">
        <v>2835.85</v>
      </c>
      <c r="H897" s="45">
        <v>94.34</v>
      </c>
      <c r="I897" s="45">
        <v>6.81</v>
      </c>
      <c r="J897" s="45">
        <v>9.08</v>
      </c>
      <c r="K897" s="45">
        <v>15.81</v>
      </c>
      <c r="L897" s="45">
        <v>404.8</v>
      </c>
      <c r="M897" s="45">
        <v>0.376</v>
      </c>
      <c r="N897" s="45">
        <v>14.19</v>
      </c>
      <c r="O897" s="34" t="s">
        <v>203</v>
      </c>
      <c r="P897" s="45">
        <v>23</v>
      </c>
      <c r="Q897" s="45">
        <v>8</v>
      </c>
      <c r="R897" s="45">
        <v>0</v>
      </c>
      <c r="S897" s="57">
        <v>0</v>
      </c>
      <c r="T897" s="45">
        <v>0</v>
      </c>
      <c r="U897" s="45">
        <v>0</v>
      </c>
      <c r="V897" s="45">
        <v>0</v>
      </c>
      <c r="W897" s="45">
        <v>0</v>
      </c>
    </row>
    <row r="898" spans="1:23" s="45" customFormat="1">
      <c r="A898" s="34">
        <v>15</v>
      </c>
      <c r="B898" s="45">
        <v>90</v>
      </c>
      <c r="C898" s="45" t="s">
        <v>901</v>
      </c>
      <c r="D898" s="45" t="s">
        <v>566</v>
      </c>
      <c r="E898" s="45">
        <v>6599.45</v>
      </c>
      <c r="F898" s="45">
        <v>2512.1999999999998</v>
      </c>
      <c r="G898" s="45">
        <v>2907.02</v>
      </c>
      <c r="H898" s="45">
        <v>79.64</v>
      </c>
      <c r="I898" s="45">
        <v>42.39</v>
      </c>
      <c r="J898" s="45">
        <v>23.47</v>
      </c>
      <c r="K898" s="45">
        <v>37.54</v>
      </c>
      <c r="L898" s="45">
        <v>7558.73</v>
      </c>
      <c r="M898" s="45">
        <v>0.22500000000000001</v>
      </c>
      <c r="N898" s="45">
        <v>46.31</v>
      </c>
      <c r="O898" s="45" t="s">
        <v>256</v>
      </c>
      <c r="P898" s="45">
        <v>23</v>
      </c>
      <c r="Q898" s="45">
        <v>8</v>
      </c>
      <c r="R898" s="45">
        <v>0</v>
      </c>
      <c r="S898" s="57">
        <v>0</v>
      </c>
      <c r="T898" s="45">
        <v>0</v>
      </c>
      <c r="U898" s="45">
        <v>0</v>
      </c>
      <c r="V898" s="45">
        <v>0</v>
      </c>
      <c r="W898" s="45">
        <v>0</v>
      </c>
    </row>
    <row r="899" spans="1:23" s="45" customFormat="1">
      <c r="A899" s="34">
        <v>15</v>
      </c>
      <c r="B899" s="45">
        <v>92</v>
      </c>
      <c r="C899" s="45" t="s">
        <v>901</v>
      </c>
      <c r="D899" s="45" t="s">
        <v>632</v>
      </c>
      <c r="E899" s="45">
        <v>343.05</v>
      </c>
      <c r="F899" s="45">
        <v>3183.38</v>
      </c>
      <c r="G899" s="45">
        <v>2747.72</v>
      </c>
      <c r="H899" s="45">
        <v>91.06</v>
      </c>
      <c r="I899" s="45">
        <v>11.35</v>
      </c>
      <c r="J899" s="45">
        <v>10.6</v>
      </c>
      <c r="K899" s="45">
        <v>19.760000000000002</v>
      </c>
      <c r="L899" s="45">
        <v>726.17</v>
      </c>
      <c r="M899" s="45">
        <v>0.32600000000000001</v>
      </c>
      <c r="N899" s="45">
        <v>13.23</v>
      </c>
      <c r="O899" s="45" t="s">
        <v>256</v>
      </c>
      <c r="P899" s="45">
        <v>23</v>
      </c>
      <c r="Q899" s="45">
        <v>8</v>
      </c>
      <c r="R899" s="45">
        <v>0</v>
      </c>
      <c r="S899" s="57">
        <v>0</v>
      </c>
      <c r="T899" s="45">
        <v>0</v>
      </c>
      <c r="U899" s="45">
        <v>0</v>
      </c>
      <c r="V899" s="45">
        <v>0</v>
      </c>
      <c r="W899" s="45">
        <v>0</v>
      </c>
    </row>
    <row r="900" spans="1:23" s="45" customFormat="1">
      <c r="A900" s="34">
        <v>15</v>
      </c>
      <c r="B900" s="45">
        <v>94</v>
      </c>
      <c r="C900" s="45" t="s">
        <v>901</v>
      </c>
      <c r="D900" s="45" t="s">
        <v>534</v>
      </c>
      <c r="E900" s="45">
        <v>1215.96</v>
      </c>
      <c r="F900" s="45">
        <v>2701.88</v>
      </c>
      <c r="G900" s="45">
        <v>2772.88</v>
      </c>
      <c r="H900" s="45">
        <v>86.62</v>
      </c>
      <c r="I900" s="45">
        <v>15.14</v>
      </c>
      <c r="J900" s="45">
        <v>14.38</v>
      </c>
      <c r="K900" s="45">
        <v>35.57</v>
      </c>
      <c r="L900" s="45">
        <v>1896.09</v>
      </c>
      <c r="M900" s="45">
        <v>0.29099999999999998</v>
      </c>
      <c r="N900" s="45">
        <v>33.15</v>
      </c>
      <c r="O900" s="34" t="s">
        <v>203</v>
      </c>
      <c r="P900" s="45">
        <v>23</v>
      </c>
      <c r="Q900" s="45">
        <v>8</v>
      </c>
      <c r="R900" s="45">
        <v>0</v>
      </c>
      <c r="S900" s="57">
        <v>0</v>
      </c>
      <c r="T900" s="45">
        <v>0</v>
      </c>
      <c r="U900" s="45">
        <v>0</v>
      </c>
      <c r="V900" s="45">
        <v>0</v>
      </c>
      <c r="W900" s="45">
        <v>0</v>
      </c>
    </row>
    <row r="901" spans="1:23" s="34" customFormat="1">
      <c r="A901" s="34">
        <v>15</v>
      </c>
      <c r="B901" s="34">
        <v>96</v>
      </c>
      <c r="C901" s="34" t="s">
        <v>901</v>
      </c>
      <c r="D901" s="34" t="s">
        <v>535</v>
      </c>
      <c r="E901" s="34">
        <v>254.74</v>
      </c>
      <c r="F901" s="34">
        <v>2682.85</v>
      </c>
      <c r="G901" s="34">
        <v>2788.91</v>
      </c>
      <c r="H901" s="34">
        <v>95.4</v>
      </c>
      <c r="I901" s="34">
        <v>8.33</v>
      </c>
      <c r="J901" s="34">
        <v>7.57</v>
      </c>
      <c r="K901" s="34">
        <v>19.760000000000002</v>
      </c>
      <c r="L901" s="34">
        <v>612.89</v>
      </c>
      <c r="M901" s="34">
        <v>0.317</v>
      </c>
      <c r="N901" s="34">
        <v>18.79</v>
      </c>
      <c r="O901" s="34" t="s">
        <v>263</v>
      </c>
      <c r="P901" s="45">
        <v>23</v>
      </c>
      <c r="Q901" s="45">
        <v>8</v>
      </c>
      <c r="R901" s="34">
        <v>29</v>
      </c>
      <c r="S901" s="58">
        <v>127605.65</v>
      </c>
      <c r="T901" s="34">
        <v>2577.5700000000002</v>
      </c>
      <c r="U901" s="34">
        <v>2781.35</v>
      </c>
      <c r="V901" s="34">
        <v>90.77</v>
      </c>
      <c r="W901" s="34">
        <v>127605.65</v>
      </c>
    </row>
    <row r="902" spans="1:23" s="45" customFormat="1">
      <c r="A902" s="34">
        <v>15</v>
      </c>
      <c r="B902" s="45">
        <v>98</v>
      </c>
      <c r="C902" s="45" t="s">
        <v>901</v>
      </c>
      <c r="D902" s="45" t="s">
        <v>536</v>
      </c>
      <c r="E902" s="45">
        <v>9072.1200000000008</v>
      </c>
      <c r="F902" s="45">
        <v>2704.06</v>
      </c>
      <c r="G902" s="45">
        <v>2796.39</v>
      </c>
      <c r="H902" s="45">
        <v>73.72</v>
      </c>
      <c r="I902" s="45">
        <v>34.82</v>
      </c>
      <c r="J902" s="45">
        <v>43.15</v>
      </c>
      <c r="K902" s="45">
        <v>53.35</v>
      </c>
      <c r="L902" s="45">
        <v>11217.09</v>
      </c>
      <c r="M902" s="45">
        <v>0.188</v>
      </c>
      <c r="N902" s="45">
        <v>43.56</v>
      </c>
      <c r="O902" s="45" t="s">
        <v>249</v>
      </c>
      <c r="P902" s="45">
        <v>23</v>
      </c>
      <c r="Q902" s="45">
        <v>8</v>
      </c>
      <c r="R902" s="45">
        <v>0</v>
      </c>
      <c r="S902" s="57">
        <v>0</v>
      </c>
      <c r="T902" s="45">
        <v>0</v>
      </c>
      <c r="U902" s="45">
        <v>0</v>
      </c>
      <c r="V902" s="45">
        <v>0</v>
      </c>
      <c r="W902" s="45">
        <v>0</v>
      </c>
    </row>
    <row r="903" spans="1:23" s="45" customFormat="1">
      <c r="A903" s="34">
        <v>15</v>
      </c>
      <c r="B903" s="45">
        <v>100</v>
      </c>
      <c r="C903" s="45" t="s">
        <v>901</v>
      </c>
      <c r="D903" s="45" t="s">
        <v>568</v>
      </c>
      <c r="E903" s="45">
        <v>532.12</v>
      </c>
      <c r="F903" s="45">
        <v>2691.71</v>
      </c>
      <c r="G903" s="45">
        <v>2762.7</v>
      </c>
      <c r="H903" s="45">
        <v>94.57</v>
      </c>
      <c r="I903" s="45">
        <v>12.11</v>
      </c>
      <c r="J903" s="45">
        <v>9.08</v>
      </c>
      <c r="K903" s="45">
        <v>31.62</v>
      </c>
      <c r="L903" s="45">
        <v>915.88</v>
      </c>
      <c r="M903" s="45">
        <v>0.34699999999999998</v>
      </c>
      <c r="N903" s="45">
        <v>29.36</v>
      </c>
      <c r="O903" s="34" t="s">
        <v>203</v>
      </c>
      <c r="P903" s="45">
        <v>23</v>
      </c>
      <c r="Q903" s="45">
        <v>8</v>
      </c>
      <c r="R903" s="45">
        <v>0</v>
      </c>
      <c r="S903" s="57">
        <v>0</v>
      </c>
      <c r="T903" s="45">
        <v>0</v>
      </c>
      <c r="U903" s="45">
        <v>0</v>
      </c>
      <c r="V903" s="45">
        <v>0</v>
      </c>
      <c r="W903" s="45">
        <v>0</v>
      </c>
    </row>
    <row r="904" spans="1:23" s="45" customFormat="1">
      <c r="A904" s="34">
        <v>15</v>
      </c>
      <c r="B904" s="45">
        <v>102</v>
      </c>
      <c r="C904" s="45" t="s">
        <v>901</v>
      </c>
      <c r="D904" s="45" t="s">
        <v>497</v>
      </c>
      <c r="E904" s="45">
        <v>202.66</v>
      </c>
      <c r="F904" s="45">
        <v>2698.26</v>
      </c>
      <c r="G904" s="45">
        <v>2782.79</v>
      </c>
      <c r="H904" s="45">
        <v>97.12</v>
      </c>
      <c r="I904" s="45">
        <v>10.6</v>
      </c>
      <c r="J904" s="45">
        <v>6.06</v>
      </c>
      <c r="K904" s="45">
        <v>17.78</v>
      </c>
      <c r="L904" s="45">
        <v>466.3</v>
      </c>
      <c r="M904" s="45">
        <v>0.35799999999999998</v>
      </c>
      <c r="N904" s="45">
        <v>10.07</v>
      </c>
      <c r="O904" s="34" t="s">
        <v>203</v>
      </c>
      <c r="P904" s="45">
        <v>23</v>
      </c>
      <c r="Q904" s="45">
        <v>8</v>
      </c>
      <c r="R904" s="45">
        <v>0</v>
      </c>
      <c r="S904" s="57">
        <v>0</v>
      </c>
      <c r="T904" s="45">
        <v>0</v>
      </c>
      <c r="U904" s="45">
        <v>0</v>
      </c>
      <c r="V904" s="45">
        <v>0</v>
      </c>
      <c r="W904" s="45">
        <v>0</v>
      </c>
    </row>
    <row r="905" spans="1:23" s="45" customFormat="1">
      <c r="A905" s="34">
        <v>15</v>
      </c>
      <c r="B905" s="45">
        <v>104</v>
      </c>
      <c r="C905" s="45" t="s">
        <v>901</v>
      </c>
      <c r="D905" s="45" t="s">
        <v>498</v>
      </c>
      <c r="E905" s="45">
        <v>4543.42</v>
      </c>
      <c r="F905" s="45">
        <v>3041.54</v>
      </c>
      <c r="G905" s="45">
        <v>2797.2</v>
      </c>
      <c r="H905" s="45">
        <v>92.49</v>
      </c>
      <c r="I905" s="45">
        <v>26.49</v>
      </c>
      <c r="J905" s="45">
        <v>31.03</v>
      </c>
      <c r="K905" s="45">
        <v>25.69</v>
      </c>
      <c r="L905" s="45">
        <v>6313.47</v>
      </c>
      <c r="M905" s="45">
        <v>0.21</v>
      </c>
      <c r="N905" s="45">
        <v>31.62</v>
      </c>
      <c r="O905" s="34" t="s">
        <v>203</v>
      </c>
      <c r="P905" s="45">
        <v>23</v>
      </c>
      <c r="Q905" s="45">
        <v>8</v>
      </c>
      <c r="R905" s="45">
        <v>0</v>
      </c>
      <c r="S905" s="57">
        <v>0</v>
      </c>
      <c r="T905" s="45">
        <v>0</v>
      </c>
      <c r="U905" s="45">
        <v>0</v>
      </c>
      <c r="V905" s="45">
        <v>0</v>
      </c>
      <c r="W905" s="45">
        <v>0</v>
      </c>
    </row>
    <row r="906" spans="1:23" s="34" customFormat="1">
      <c r="A906" s="34">
        <v>15</v>
      </c>
      <c r="B906" s="34">
        <v>106</v>
      </c>
      <c r="C906" s="34" t="s">
        <v>901</v>
      </c>
      <c r="D906" s="34" t="s">
        <v>499</v>
      </c>
      <c r="E906" s="34">
        <v>146.05000000000001</v>
      </c>
      <c r="F906" s="34">
        <v>2517.4</v>
      </c>
      <c r="G906" s="34">
        <v>2803.21</v>
      </c>
      <c r="H906" s="34">
        <v>102.92</v>
      </c>
      <c r="I906" s="34">
        <v>6.06</v>
      </c>
      <c r="J906" s="34">
        <v>5.3</v>
      </c>
      <c r="K906" s="34">
        <v>17.78</v>
      </c>
      <c r="L906" s="34">
        <v>335.34</v>
      </c>
      <c r="M906" s="34">
        <v>0.4</v>
      </c>
      <c r="N906" s="34">
        <v>15.99</v>
      </c>
      <c r="O906" s="34" t="s">
        <v>263</v>
      </c>
      <c r="P906" s="45">
        <v>23</v>
      </c>
      <c r="Q906" s="45">
        <v>8</v>
      </c>
      <c r="R906" s="34">
        <v>29</v>
      </c>
      <c r="S906" s="58">
        <v>127605.65</v>
      </c>
      <c r="T906" s="34">
        <v>2577.5700000000002</v>
      </c>
      <c r="U906" s="34">
        <v>2781.35</v>
      </c>
      <c r="V906" s="34">
        <v>90.77</v>
      </c>
      <c r="W906" s="34">
        <v>127605.65</v>
      </c>
    </row>
    <row r="907" spans="1:23" s="45" customFormat="1">
      <c r="A907" s="34">
        <v>15</v>
      </c>
      <c r="B907" s="45">
        <v>108</v>
      </c>
      <c r="C907" s="45" t="s">
        <v>901</v>
      </c>
      <c r="D907" s="45" t="s">
        <v>569</v>
      </c>
      <c r="E907" s="45">
        <v>5643.9</v>
      </c>
      <c r="F907" s="45">
        <v>3013.68</v>
      </c>
      <c r="G907" s="45">
        <v>2901.1</v>
      </c>
      <c r="H907" s="45">
        <v>91.47</v>
      </c>
      <c r="I907" s="45">
        <v>32.549999999999997</v>
      </c>
      <c r="J907" s="45">
        <v>24.22</v>
      </c>
      <c r="K907" s="45">
        <v>33.590000000000003</v>
      </c>
      <c r="L907" s="45">
        <v>6755.42</v>
      </c>
      <c r="M907" s="45">
        <v>0.22700000000000001</v>
      </c>
      <c r="N907" s="45">
        <v>36.1</v>
      </c>
      <c r="O907" s="34" t="s">
        <v>203</v>
      </c>
      <c r="P907" s="45">
        <v>23</v>
      </c>
      <c r="Q907" s="45">
        <v>8</v>
      </c>
      <c r="R907" s="45">
        <v>0</v>
      </c>
      <c r="S907" s="57">
        <v>0</v>
      </c>
      <c r="T907" s="45">
        <v>0</v>
      </c>
      <c r="U907" s="45">
        <v>0</v>
      </c>
      <c r="V907" s="45">
        <v>0</v>
      </c>
      <c r="W907" s="45">
        <v>0</v>
      </c>
    </row>
    <row r="908" spans="1:23" s="45" customFormat="1">
      <c r="A908" s="34">
        <v>15</v>
      </c>
      <c r="B908" s="45">
        <v>110</v>
      </c>
      <c r="C908" s="45" t="s">
        <v>901</v>
      </c>
      <c r="D908" s="45" t="s">
        <v>570</v>
      </c>
      <c r="E908" s="45">
        <v>259.27</v>
      </c>
      <c r="F908" s="45">
        <v>2322.23</v>
      </c>
      <c r="G908" s="45">
        <v>2602.7199999999998</v>
      </c>
      <c r="H908" s="45">
        <v>100.41</v>
      </c>
      <c r="I908" s="45">
        <v>9.08</v>
      </c>
      <c r="J908" s="45">
        <v>9.84</v>
      </c>
      <c r="K908" s="45">
        <v>15.81</v>
      </c>
      <c r="L908" s="45">
        <v>551.01</v>
      </c>
      <c r="M908" s="45">
        <v>0.35699999999999998</v>
      </c>
      <c r="N908" s="45">
        <v>11.08</v>
      </c>
      <c r="O908" s="45" t="s">
        <v>256</v>
      </c>
      <c r="P908" s="45">
        <v>23</v>
      </c>
      <c r="Q908" s="45">
        <v>8</v>
      </c>
      <c r="R908" s="45">
        <v>0</v>
      </c>
      <c r="S908" s="57">
        <v>0</v>
      </c>
      <c r="T908" s="45">
        <v>0</v>
      </c>
      <c r="U908" s="45">
        <v>0</v>
      </c>
      <c r="V908" s="45">
        <v>0</v>
      </c>
      <c r="W908" s="45">
        <v>0</v>
      </c>
    </row>
    <row r="909" spans="1:23" s="45" customFormat="1">
      <c r="A909" s="34">
        <v>15</v>
      </c>
      <c r="B909" s="45">
        <v>112</v>
      </c>
      <c r="C909" s="45" t="s">
        <v>901</v>
      </c>
      <c r="D909" s="45" t="s">
        <v>500</v>
      </c>
      <c r="E909" s="45">
        <v>237.76</v>
      </c>
      <c r="F909" s="45">
        <v>2681.17</v>
      </c>
      <c r="G909" s="45">
        <v>2763.96</v>
      </c>
      <c r="H909" s="45">
        <v>96.69</v>
      </c>
      <c r="I909" s="45">
        <v>6.81</v>
      </c>
      <c r="J909" s="45">
        <v>7.57</v>
      </c>
      <c r="K909" s="45">
        <v>21.74</v>
      </c>
      <c r="L909" s="45">
        <v>458.23</v>
      </c>
      <c r="M909" s="45">
        <v>0.40500000000000003</v>
      </c>
      <c r="N909" s="45">
        <v>20.12</v>
      </c>
      <c r="O909" s="34" t="s">
        <v>203</v>
      </c>
      <c r="P909" s="45">
        <v>23</v>
      </c>
      <c r="Q909" s="45">
        <v>8</v>
      </c>
      <c r="R909" s="45">
        <v>0</v>
      </c>
      <c r="S909" s="57">
        <v>0</v>
      </c>
      <c r="T909" s="45">
        <v>0</v>
      </c>
      <c r="U909" s="45">
        <v>0</v>
      </c>
      <c r="V909" s="45">
        <v>0</v>
      </c>
      <c r="W909" s="45">
        <v>0</v>
      </c>
    </row>
    <row r="910" spans="1:23" s="34" customFormat="1">
      <c r="A910" s="34">
        <v>15</v>
      </c>
      <c r="B910" s="34">
        <v>114</v>
      </c>
      <c r="C910" s="34" t="s">
        <v>901</v>
      </c>
      <c r="D910" s="34" t="s">
        <v>537</v>
      </c>
      <c r="E910" s="34">
        <v>473.25</v>
      </c>
      <c r="F910" s="34">
        <v>2591.48</v>
      </c>
      <c r="G910" s="34">
        <v>2773.3</v>
      </c>
      <c r="H910" s="34">
        <v>98.15</v>
      </c>
      <c r="I910" s="34">
        <v>9.84</v>
      </c>
      <c r="J910" s="34">
        <v>8.33</v>
      </c>
      <c r="K910" s="34">
        <v>23.71</v>
      </c>
      <c r="L910" s="34">
        <v>777.41</v>
      </c>
      <c r="M910" s="34">
        <v>0.378</v>
      </c>
      <c r="N910" s="34">
        <v>21.01</v>
      </c>
      <c r="O910" s="34" t="s">
        <v>263</v>
      </c>
      <c r="P910" s="45">
        <v>23</v>
      </c>
      <c r="Q910" s="45">
        <v>8</v>
      </c>
      <c r="R910" s="34">
        <v>29</v>
      </c>
      <c r="S910" s="58">
        <v>127605.65</v>
      </c>
      <c r="T910" s="34">
        <v>2577.5700000000002</v>
      </c>
      <c r="U910" s="34">
        <v>2781.35</v>
      </c>
      <c r="V910" s="34">
        <v>90.77</v>
      </c>
      <c r="W910" s="34">
        <v>127605.65</v>
      </c>
    </row>
    <row r="911" spans="1:23" s="45" customFormat="1">
      <c r="A911" s="34">
        <v>15</v>
      </c>
      <c r="B911" s="45">
        <v>116</v>
      </c>
      <c r="C911" s="45" t="s">
        <v>901</v>
      </c>
      <c r="D911" s="45" t="s">
        <v>501</v>
      </c>
      <c r="E911" s="45">
        <v>180.02</v>
      </c>
      <c r="F911" s="45">
        <v>2688.42</v>
      </c>
      <c r="G911" s="45">
        <v>2778.84</v>
      </c>
      <c r="H911" s="45">
        <v>99.04</v>
      </c>
      <c r="I911" s="45">
        <v>6.06</v>
      </c>
      <c r="J911" s="45">
        <v>5.3</v>
      </c>
      <c r="K911" s="45">
        <v>17.78</v>
      </c>
      <c r="L911" s="45">
        <v>383.81</v>
      </c>
      <c r="M911" s="45">
        <v>0.40200000000000002</v>
      </c>
      <c r="N911" s="45">
        <v>16.38</v>
      </c>
      <c r="O911" s="34" t="s">
        <v>203</v>
      </c>
      <c r="P911" s="45">
        <v>23</v>
      </c>
      <c r="Q911" s="45">
        <v>8</v>
      </c>
      <c r="R911" s="45">
        <v>0</v>
      </c>
      <c r="S911" s="57">
        <v>0</v>
      </c>
      <c r="T911" s="45">
        <v>0</v>
      </c>
      <c r="U911" s="45">
        <v>0</v>
      </c>
      <c r="V911" s="45">
        <v>0</v>
      </c>
      <c r="W911" s="45">
        <v>0</v>
      </c>
    </row>
    <row r="912" spans="1:23" s="45" customFormat="1">
      <c r="A912" s="34">
        <v>15</v>
      </c>
      <c r="B912" s="45">
        <v>118</v>
      </c>
      <c r="C912" s="45" t="s">
        <v>901</v>
      </c>
      <c r="D912" s="45" t="s">
        <v>502</v>
      </c>
      <c r="E912" s="45">
        <v>261.52999999999997</v>
      </c>
      <c r="F912" s="45">
        <v>2602.89</v>
      </c>
      <c r="G912" s="45">
        <v>2830.87</v>
      </c>
      <c r="H912" s="45">
        <v>103.8</v>
      </c>
      <c r="I912" s="45">
        <v>5.3</v>
      </c>
      <c r="J912" s="45">
        <v>9.08</v>
      </c>
      <c r="K912" s="45">
        <v>17.78</v>
      </c>
      <c r="L912" s="45">
        <v>520.95000000000005</v>
      </c>
      <c r="M912" s="45">
        <v>0.38</v>
      </c>
      <c r="N912" s="45">
        <v>15.93</v>
      </c>
      <c r="O912" s="34" t="s">
        <v>203</v>
      </c>
      <c r="P912" s="45">
        <v>23</v>
      </c>
      <c r="Q912" s="45">
        <v>8</v>
      </c>
      <c r="R912" s="45">
        <v>0</v>
      </c>
      <c r="S912" s="57">
        <v>0</v>
      </c>
      <c r="T912" s="45">
        <v>0</v>
      </c>
      <c r="U912" s="45">
        <v>0</v>
      </c>
      <c r="V912" s="45">
        <v>0</v>
      </c>
      <c r="W912" s="45">
        <v>0</v>
      </c>
    </row>
    <row r="913" spans="1:23" s="45" customFormat="1">
      <c r="A913" s="34">
        <v>15</v>
      </c>
      <c r="B913" s="45">
        <v>120</v>
      </c>
      <c r="C913" s="45" t="s">
        <v>901</v>
      </c>
      <c r="D913" s="45" t="s">
        <v>503</v>
      </c>
      <c r="E913" s="45">
        <v>553.63</v>
      </c>
      <c r="F913" s="45">
        <v>2195.25</v>
      </c>
      <c r="G913" s="45">
        <v>2548.1799999999998</v>
      </c>
      <c r="H913" s="45">
        <v>100.91</v>
      </c>
      <c r="I913" s="45">
        <v>12.11</v>
      </c>
      <c r="J913" s="45">
        <v>12.11</v>
      </c>
      <c r="K913" s="45">
        <v>19.760000000000002</v>
      </c>
      <c r="L913" s="45">
        <v>832.25</v>
      </c>
      <c r="M913" s="45">
        <v>0.39200000000000002</v>
      </c>
      <c r="N913" s="45">
        <v>13.39</v>
      </c>
      <c r="O913" s="45" t="s">
        <v>256</v>
      </c>
      <c r="P913" s="45">
        <v>23</v>
      </c>
      <c r="Q913" s="45">
        <v>8</v>
      </c>
      <c r="R913" s="45">
        <v>0</v>
      </c>
      <c r="S913" s="57">
        <v>0</v>
      </c>
      <c r="T913" s="45">
        <v>0</v>
      </c>
      <c r="U913" s="45">
        <v>0</v>
      </c>
      <c r="V913" s="45">
        <v>0</v>
      </c>
      <c r="W913" s="45">
        <v>0</v>
      </c>
    </row>
    <row r="914" spans="1:23" s="45" customFormat="1">
      <c r="A914" s="34">
        <v>15</v>
      </c>
      <c r="B914" s="45">
        <v>122</v>
      </c>
      <c r="C914" s="45" t="s">
        <v>901</v>
      </c>
      <c r="D914" s="45" t="s">
        <v>504</v>
      </c>
      <c r="E914" s="45">
        <v>207.19</v>
      </c>
      <c r="F914" s="45">
        <v>2283.9699999999998</v>
      </c>
      <c r="G914" s="45">
        <v>2549.19</v>
      </c>
      <c r="H914" s="45">
        <v>107.08</v>
      </c>
      <c r="I914" s="45">
        <v>12.11</v>
      </c>
      <c r="J914" s="45">
        <v>3.78</v>
      </c>
      <c r="K914" s="45">
        <v>15.81</v>
      </c>
      <c r="L914" s="45">
        <v>368.08</v>
      </c>
      <c r="M914" s="45">
        <v>0.46</v>
      </c>
      <c r="N914" s="45">
        <v>13.83</v>
      </c>
      <c r="O914" s="45" t="s">
        <v>256</v>
      </c>
      <c r="P914" s="45">
        <v>23</v>
      </c>
      <c r="Q914" s="45">
        <v>8</v>
      </c>
      <c r="R914" s="45">
        <v>0</v>
      </c>
      <c r="S914" s="57">
        <v>0</v>
      </c>
      <c r="T914" s="45">
        <v>0</v>
      </c>
      <c r="U914" s="45">
        <v>0</v>
      </c>
      <c r="V914" s="45">
        <v>0</v>
      </c>
      <c r="W914" s="45">
        <v>0</v>
      </c>
    </row>
    <row r="915" spans="1:23" s="45" customFormat="1">
      <c r="A915" s="34">
        <v>15</v>
      </c>
      <c r="B915" s="45">
        <v>124</v>
      </c>
      <c r="C915" s="45" t="s">
        <v>901</v>
      </c>
      <c r="D915" s="45" t="s">
        <v>505</v>
      </c>
      <c r="E915" s="45">
        <v>84.91</v>
      </c>
      <c r="F915" s="45">
        <v>2429.64</v>
      </c>
      <c r="G915" s="45">
        <v>2600.4499999999998</v>
      </c>
      <c r="H915" s="45">
        <v>106.2</v>
      </c>
      <c r="I915" s="45">
        <v>8.33</v>
      </c>
      <c r="J915" s="45">
        <v>4.54</v>
      </c>
      <c r="K915" s="45">
        <v>11.86</v>
      </c>
      <c r="L915" s="45">
        <v>251.13</v>
      </c>
      <c r="M915" s="45">
        <v>0.372</v>
      </c>
      <c r="N915" s="45">
        <v>9.34</v>
      </c>
      <c r="O915" s="45" t="s">
        <v>256</v>
      </c>
      <c r="P915" s="45">
        <v>23</v>
      </c>
      <c r="Q915" s="45">
        <v>8</v>
      </c>
      <c r="R915" s="45">
        <v>0</v>
      </c>
      <c r="S915" s="57">
        <v>0</v>
      </c>
      <c r="T915" s="45">
        <v>0</v>
      </c>
      <c r="U915" s="45">
        <v>0</v>
      </c>
      <c r="V915" s="45">
        <v>0</v>
      </c>
      <c r="W915" s="45">
        <v>0</v>
      </c>
    </row>
    <row r="916" spans="1:23" s="45" customFormat="1">
      <c r="A916" s="34">
        <v>15</v>
      </c>
      <c r="B916" s="45">
        <v>126</v>
      </c>
      <c r="C916" s="45" t="s">
        <v>901</v>
      </c>
      <c r="D916" s="45" t="s">
        <v>506</v>
      </c>
      <c r="E916" s="45">
        <v>347.58</v>
      </c>
      <c r="F916" s="45">
        <v>2342.71</v>
      </c>
      <c r="G916" s="45">
        <v>2684.79</v>
      </c>
      <c r="H916" s="45">
        <v>100.39</v>
      </c>
      <c r="I916" s="45">
        <v>9.08</v>
      </c>
      <c r="J916" s="45">
        <v>9.84</v>
      </c>
      <c r="K916" s="45">
        <v>15.81</v>
      </c>
      <c r="L916" s="45">
        <v>736.4</v>
      </c>
      <c r="M916" s="45">
        <v>0.32500000000000001</v>
      </c>
      <c r="N916" s="45">
        <v>11.46</v>
      </c>
      <c r="O916" s="34" t="s">
        <v>203</v>
      </c>
      <c r="P916" s="45">
        <v>23</v>
      </c>
      <c r="Q916" s="45">
        <v>8</v>
      </c>
      <c r="R916" s="45">
        <v>0</v>
      </c>
      <c r="S916" s="57">
        <v>0</v>
      </c>
      <c r="T916" s="45">
        <v>0</v>
      </c>
      <c r="U916" s="45">
        <v>0</v>
      </c>
      <c r="V916" s="45">
        <v>0</v>
      </c>
      <c r="W916" s="45">
        <v>0</v>
      </c>
    </row>
    <row r="917" spans="1:23" s="45" customFormat="1">
      <c r="A917" s="34">
        <v>15</v>
      </c>
      <c r="B917" s="45">
        <v>128</v>
      </c>
      <c r="C917" s="45" t="s">
        <v>901</v>
      </c>
      <c r="D917" s="45" t="s">
        <v>507</v>
      </c>
      <c r="E917" s="45">
        <v>2003.95</v>
      </c>
      <c r="F917" s="45">
        <v>2460.67</v>
      </c>
      <c r="G917" s="45">
        <v>2785.35</v>
      </c>
      <c r="H917" s="45">
        <v>86.62</v>
      </c>
      <c r="I917" s="45">
        <v>21.19</v>
      </c>
      <c r="J917" s="45">
        <v>28.01</v>
      </c>
      <c r="K917" s="45">
        <v>35.57</v>
      </c>
      <c r="L917" s="45">
        <v>2812.33</v>
      </c>
      <c r="M917" s="45">
        <v>0.27300000000000002</v>
      </c>
      <c r="N917" s="45">
        <v>30.72</v>
      </c>
      <c r="O917" s="45" t="s">
        <v>256</v>
      </c>
      <c r="P917" s="45">
        <v>23</v>
      </c>
      <c r="Q917" s="45">
        <v>8</v>
      </c>
      <c r="R917" s="45">
        <v>0</v>
      </c>
      <c r="S917" s="57">
        <v>0</v>
      </c>
      <c r="T917" s="45">
        <v>0</v>
      </c>
      <c r="U917" s="45">
        <v>0</v>
      </c>
      <c r="V917" s="45">
        <v>0</v>
      </c>
      <c r="W917" s="45">
        <v>0</v>
      </c>
    </row>
    <row r="918" spans="1:23" s="34" customFormat="1">
      <c r="A918" s="34">
        <v>15</v>
      </c>
      <c r="B918" s="34">
        <v>130</v>
      </c>
      <c r="C918" s="34" t="s">
        <v>901</v>
      </c>
      <c r="D918" s="34" t="s">
        <v>508</v>
      </c>
      <c r="E918" s="34">
        <v>189.07</v>
      </c>
      <c r="F918" s="34">
        <v>2602.0100000000002</v>
      </c>
      <c r="G918" s="34">
        <v>2814.63</v>
      </c>
      <c r="H918" s="34">
        <v>108.4</v>
      </c>
      <c r="I918" s="34">
        <v>7.57</v>
      </c>
      <c r="J918" s="34">
        <v>6.81</v>
      </c>
      <c r="K918" s="34">
        <v>17.78</v>
      </c>
      <c r="L918" s="34">
        <v>416.91</v>
      </c>
      <c r="M918" s="34">
        <v>0.38200000000000001</v>
      </c>
      <c r="N918" s="34">
        <v>10.54</v>
      </c>
      <c r="O918" s="34" t="s">
        <v>263</v>
      </c>
      <c r="P918" s="45">
        <v>23</v>
      </c>
      <c r="Q918" s="45">
        <v>8</v>
      </c>
      <c r="R918" s="34">
        <v>29</v>
      </c>
      <c r="S918" s="58">
        <v>127605.65</v>
      </c>
      <c r="T918" s="34">
        <v>2577.5700000000002</v>
      </c>
      <c r="U918" s="34">
        <v>2781.35</v>
      </c>
      <c r="V918" s="34">
        <v>90.77</v>
      </c>
      <c r="W918" s="34">
        <v>127605.65</v>
      </c>
    </row>
    <row r="919" spans="1:23" s="45" customFormat="1">
      <c r="A919" s="34">
        <v>15</v>
      </c>
      <c r="B919" s="45">
        <v>132</v>
      </c>
      <c r="C919" s="45" t="s">
        <v>901</v>
      </c>
      <c r="D919" s="45" t="s">
        <v>509</v>
      </c>
      <c r="E919" s="45">
        <v>3095.37</v>
      </c>
      <c r="F919" s="45">
        <v>2227.6799999999998</v>
      </c>
      <c r="G919" s="45">
        <v>2533.89</v>
      </c>
      <c r="H919" s="45">
        <v>103.08</v>
      </c>
      <c r="I919" s="45">
        <v>33.31</v>
      </c>
      <c r="J919" s="45">
        <v>43.9</v>
      </c>
      <c r="K919" s="45">
        <v>21.74</v>
      </c>
      <c r="L919" s="45">
        <v>4825.72</v>
      </c>
      <c r="M919" s="45">
        <v>0.21299999999999999</v>
      </c>
      <c r="N919" s="45">
        <v>46.29</v>
      </c>
      <c r="O919" s="34" t="s">
        <v>203</v>
      </c>
      <c r="P919" s="45">
        <v>23</v>
      </c>
      <c r="Q919" s="45">
        <v>8</v>
      </c>
      <c r="R919" s="45">
        <v>0</v>
      </c>
      <c r="S919" s="57">
        <v>0</v>
      </c>
      <c r="T919" s="45">
        <v>0</v>
      </c>
      <c r="U919" s="45">
        <v>0</v>
      </c>
      <c r="V919" s="45">
        <v>0</v>
      </c>
      <c r="W919" s="45">
        <v>0</v>
      </c>
    </row>
    <row r="920" spans="1:23" s="45" customFormat="1">
      <c r="A920" s="34">
        <v>15</v>
      </c>
      <c r="B920" s="45">
        <v>134</v>
      </c>
      <c r="C920" s="45" t="s">
        <v>901</v>
      </c>
      <c r="D920" s="45" t="s">
        <v>510</v>
      </c>
      <c r="E920" s="45">
        <v>1820.54</v>
      </c>
      <c r="F920" s="45">
        <v>2238.29</v>
      </c>
      <c r="G920" s="45">
        <v>2601.35</v>
      </c>
      <c r="H920" s="45">
        <v>102.63</v>
      </c>
      <c r="I920" s="45">
        <v>35.58</v>
      </c>
      <c r="J920" s="45">
        <v>19.68</v>
      </c>
      <c r="K920" s="45">
        <v>27.66</v>
      </c>
      <c r="L920" s="45">
        <v>2392.19</v>
      </c>
      <c r="M920" s="45">
        <v>0.30099999999999999</v>
      </c>
      <c r="N920" s="45">
        <v>35.83</v>
      </c>
      <c r="O920" s="45" t="s">
        <v>256</v>
      </c>
      <c r="P920" s="45">
        <v>23</v>
      </c>
      <c r="Q920" s="45">
        <v>8</v>
      </c>
      <c r="R920" s="45">
        <v>0</v>
      </c>
      <c r="S920" s="57">
        <v>0</v>
      </c>
      <c r="T920" s="45">
        <v>0</v>
      </c>
      <c r="U920" s="45">
        <v>0</v>
      </c>
      <c r="V920" s="45">
        <v>0</v>
      </c>
      <c r="W920" s="45">
        <v>0</v>
      </c>
    </row>
    <row r="921" spans="1:23" s="45" customFormat="1">
      <c r="A921" s="34">
        <v>15</v>
      </c>
      <c r="B921" s="45">
        <v>136</v>
      </c>
      <c r="C921" s="45" t="s">
        <v>901</v>
      </c>
      <c r="D921" s="45" t="s">
        <v>511</v>
      </c>
      <c r="E921" s="45">
        <v>52131.03</v>
      </c>
      <c r="F921" s="45">
        <v>3033.89</v>
      </c>
      <c r="G921" s="45">
        <v>2736.95</v>
      </c>
      <c r="H921" s="45">
        <v>90.41</v>
      </c>
      <c r="I921" s="45">
        <v>105.97</v>
      </c>
      <c r="J921" s="45">
        <v>68.88</v>
      </c>
      <c r="K921" s="45">
        <v>43.47</v>
      </c>
      <c r="L921" s="45">
        <v>49143.76</v>
      </c>
      <c r="M921" s="45">
        <v>0.13700000000000001</v>
      </c>
      <c r="N921" s="45">
        <v>106.45</v>
      </c>
      <c r="O921" s="45" t="s">
        <v>214</v>
      </c>
      <c r="P921" s="45">
        <v>23</v>
      </c>
      <c r="Q921" s="45">
        <v>8</v>
      </c>
      <c r="R921" s="45">
        <v>0</v>
      </c>
      <c r="S921" s="57">
        <v>0</v>
      </c>
      <c r="T921" s="45">
        <v>0</v>
      </c>
      <c r="U921" s="45">
        <v>0</v>
      </c>
      <c r="V921" s="45">
        <v>0</v>
      </c>
      <c r="W921" s="45">
        <v>0</v>
      </c>
    </row>
    <row r="922" spans="1:23" s="45" customFormat="1">
      <c r="A922" s="34">
        <v>15</v>
      </c>
      <c r="B922" s="45">
        <v>138</v>
      </c>
      <c r="C922" s="45" t="s">
        <v>901</v>
      </c>
      <c r="D922" s="45" t="s">
        <v>571</v>
      </c>
      <c r="E922" s="45">
        <v>105050.06</v>
      </c>
      <c r="F922" s="45">
        <v>2665.18</v>
      </c>
      <c r="G922" s="45">
        <v>2869.31</v>
      </c>
      <c r="H922" s="45">
        <v>80.680000000000007</v>
      </c>
      <c r="I922" s="45">
        <v>111.27</v>
      </c>
      <c r="J922" s="45">
        <v>105.21</v>
      </c>
      <c r="K922" s="45">
        <v>67.180000000000007</v>
      </c>
      <c r="L922" s="45">
        <v>99696.84</v>
      </c>
      <c r="M922" s="45">
        <v>0.108</v>
      </c>
      <c r="N922" s="45">
        <v>116.59</v>
      </c>
      <c r="O922" s="45" t="s">
        <v>214</v>
      </c>
      <c r="P922" s="45">
        <v>23</v>
      </c>
      <c r="Q922" s="45">
        <v>8</v>
      </c>
      <c r="R922" s="45">
        <v>0</v>
      </c>
      <c r="S922" s="57">
        <v>0</v>
      </c>
      <c r="T922" s="45">
        <v>0</v>
      </c>
      <c r="U922" s="45">
        <v>0</v>
      </c>
      <c r="V922" s="45">
        <v>0</v>
      </c>
      <c r="W922" s="45">
        <v>0</v>
      </c>
    </row>
    <row r="923" spans="1:23" s="45" customFormat="1">
      <c r="A923" s="34">
        <v>15</v>
      </c>
      <c r="B923" s="45">
        <v>140</v>
      </c>
      <c r="C923" s="45" t="s">
        <v>901</v>
      </c>
      <c r="D923" s="45" t="s">
        <v>512</v>
      </c>
      <c r="E923" s="45">
        <v>89.44</v>
      </c>
      <c r="F923" s="45">
        <v>2744.9</v>
      </c>
      <c r="G923" s="45">
        <v>2898.33</v>
      </c>
      <c r="H923" s="45">
        <v>101.25</v>
      </c>
      <c r="I923" s="45">
        <v>6.81</v>
      </c>
      <c r="J923" s="45">
        <v>5.3</v>
      </c>
      <c r="K923" s="45">
        <v>15.81</v>
      </c>
      <c r="L923" s="45">
        <v>244.7</v>
      </c>
      <c r="M923" s="45">
        <v>0.39500000000000002</v>
      </c>
      <c r="N923" s="45">
        <v>10.41</v>
      </c>
      <c r="O923" s="45" t="s">
        <v>203</v>
      </c>
      <c r="P923" s="45">
        <v>23</v>
      </c>
      <c r="Q923" s="45">
        <v>8</v>
      </c>
      <c r="R923" s="45">
        <v>0</v>
      </c>
      <c r="S923" s="57">
        <v>0</v>
      </c>
      <c r="T923" s="45">
        <v>0</v>
      </c>
      <c r="U923" s="45">
        <v>0</v>
      </c>
      <c r="V923" s="45">
        <v>0</v>
      </c>
      <c r="W923" s="45">
        <v>0</v>
      </c>
    </row>
    <row r="924" spans="1:23" s="45" customFormat="1">
      <c r="A924" s="34">
        <v>15</v>
      </c>
      <c r="B924" s="45">
        <v>142</v>
      </c>
      <c r="C924" s="45" t="s">
        <v>901</v>
      </c>
      <c r="D924" s="45" t="s">
        <v>513</v>
      </c>
      <c r="E924" s="45">
        <v>108.69</v>
      </c>
      <c r="F924" s="45">
        <v>3005.73</v>
      </c>
      <c r="G924" s="45">
        <v>2917.98</v>
      </c>
      <c r="H924" s="45">
        <v>103.97</v>
      </c>
      <c r="I924" s="45">
        <v>8.33</v>
      </c>
      <c r="J924" s="45">
        <v>5.3</v>
      </c>
      <c r="K924" s="45">
        <v>11.86</v>
      </c>
      <c r="L924" s="45">
        <v>236.56</v>
      </c>
      <c r="M924" s="45">
        <v>0.46600000000000003</v>
      </c>
      <c r="N924" s="45">
        <v>8.19</v>
      </c>
      <c r="O924" s="34" t="s">
        <v>203</v>
      </c>
      <c r="P924" s="45">
        <v>23</v>
      </c>
      <c r="Q924" s="45">
        <v>8</v>
      </c>
      <c r="R924" s="45">
        <v>0</v>
      </c>
      <c r="S924" s="57">
        <v>0</v>
      </c>
      <c r="T924" s="45">
        <v>0</v>
      </c>
      <c r="U924" s="45">
        <v>0</v>
      </c>
      <c r="V924" s="45">
        <v>0</v>
      </c>
      <c r="W924" s="45">
        <v>0</v>
      </c>
    </row>
    <row r="925" spans="1:23" s="45" customFormat="1">
      <c r="A925" s="34">
        <v>15</v>
      </c>
      <c r="B925" s="45">
        <v>144</v>
      </c>
      <c r="C925" s="45" t="s">
        <v>901</v>
      </c>
      <c r="D925" s="45" t="s">
        <v>852</v>
      </c>
      <c r="E925" s="45">
        <v>227.57</v>
      </c>
      <c r="F925" s="45">
        <v>2189.21</v>
      </c>
      <c r="G925" s="45">
        <v>2562.6799999999998</v>
      </c>
      <c r="H925" s="45">
        <v>112.95</v>
      </c>
      <c r="I925" s="45">
        <v>6.06</v>
      </c>
      <c r="J925" s="45">
        <v>11.35</v>
      </c>
      <c r="K925" s="45">
        <v>15.81</v>
      </c>
      <c r="L925" s="45">
        <v>425.62</v>
      </c>
      <c r="M925" s="45">
        <v>0.42399999999999999</v>
      </c>
      <c r="N925" s="45">
        <v>10.84</v>
      </c>
      <c r="O925" s="45" t="s">
        <v>256</v>
      </c>
      <c r="P925" s="45">
        <v>23</v>
      </c>
      <c r="Q925" s="45">
        <v>8</v>
      </c>
      <c r="R925" s="45">
        <v>0</v>
      </c>
      <c r="S925" s="57">
        <v>0</v>
      </c>
      <c r="T925" s="45">
        <v>0</v>
      </c>
      <c r="U925" s="45">
        <v>0</v>
      </c>
      <c r="V925" s="45">
        <v>0</v>
      </c>
      <c r="W925" s="45">
        <v>0</v>
      </c>
    </row>
    <row r="926" spans="1:23" s="45" customFormat="1">
      <c r="A926" s="34">
        <v>15</v>
      </c>
      <c r="B926" s="45">
        <v>146</v>
      </c>
      <c r="C926" s="45" t="s">
        <v>901</v>
      </c>
      <c r="D926" s="45" t="s">
        <v>853</v>
      </c>
      <c r="E926" s="45">
        <v>185.68</v>
      </c>
      <c r="F926" s="45">
        <v>2529.37</v>
      </c>
      <c r="G926" s="45">
        <v>2751.16</v>
      </c>
      <c r="H926" s="45">
        <v>103.87</v>
      </c>
      <c r="I926" s="45">
        <v>6.06</v>
      </c>
      <c r="J926" s="45">
        <v>6.81</v>
      </c>
      <c r="K926" s="45">
        <v>19.760000000000002</v>
      </c>
      <c r="L926" s="45">
        <v>378.26</v>
      </c>
      <c r="M926" s="45">
        <v>0.41599999999999998</v>
      </c>
      <c r="N926" s="45">
        <v>18.059999999999999</v>
      </c>
      <c r="O926" s="45" t="s">
        <v>256</v>
      </c>
      <c r="P926" s="45">
        <v>23</v>
      </c>
      <c r="Q926" s="45">
        <v>8</v>
      </c>
      <c r="R926" s="45">
        <v>0</v>
      </c>
      <c r="S926" s="57">
        <v>0</v>
      </c>
      <c r="T926" s="45">
        <v>0</v>
      </c>
      <c r="U926" s="45">
        <v>0</v>
      </c>
      <c r="V926" s="45">
        <v>0</v>
      </c>
      <c r="W926" s="45">
        <v>0</v>
      </c>
    </row>
    <row r="927" spans="1:23" s="45" customFormat="1">
      <c r="A927" s="34">
        <v>15</v>
      </c>
      <c r="B927" s="45">
        <v>148</v>
      </c>
      <c r="C927" s="45" t="s">
        <v>901</v>
      </c>
      <c r="D927" s="45" t="s">
        <v>572</v>
      </c>
      <c r="E927" s="45">
        <v>84357.29</v>
      </c>
      <c r="F927" s="45">
        <v>3253.05</v>
      </c>
      <c r="G927" s="45">
        <v>2867.24</v>
      </c>
      <c r="H927" s="45">
        <v>72.63</v>
      </c>
      <c r="I927" s="45">
        <v>99.16</v>
      </c>
      <c r="J927" s="45">
        <v>105.21</v>
      </c>
      <c r="K927" s="45">
        <v>69.16</v>
      </c>
      <c r="L927" s="45">
        <v>60649.91</v>
      </c>
      <c r="M927" s="45">
        <v>0.153</v>
      </c>
      <c r="N927" s="45">
        <v>113.04</v>
      </c>
      <c r="O927" s="45" t="s">
        <v>214</v>
      </c>
      <c r="P927" s="45">
        <v>23</v>
      </c>
      <c r="Q927" s="45">
        <v>8</v>
      </c>
      <c r="R927" s="45">
        <v>0</v>
      </c>
      <c r="S927" s="57">
        <v>0</v>
      </c>
      <c r="T927" s="45">
        <v>0</v>
      </c>
      <c r="U927" s="45">
        <v>0</v>
      </c>
      <c r="V927" s="45">
        <v>0</v>
      </c>
      <c r="W927" s="45">
        <v>0</v>
      </c>
    </row>
    <row r="928" spans="1:23" s="45" customFormat="1">
      <c r="A928" s="34">
        <v>15</v>
      </c>
      <c r="B928" s="45">
        <v>150</v>
      </c>
      <c r="C928" s="45" t="s">
        <v>901</v>
      </c>
      <c r="D928" s="45" t="s">
        <v>573</v>
      </c>
      <c r="E928" s="45">
        <v>16577.32</v>
      </c>
      <c r="F928" s="45">
        <v>2549.3200000000002</v>
      </c>
      <c r="G928" s="45">
        <v>2873.19</v>
      </c>
      <c r="H928" s="45">
        <v>97.88</v>
      </c>
      <c r="I928" s="45">
        <v>49.2</v>
      </c>
      <c r="J928" s="45">
        <v>67.37</v>
      </c>
      <c r="K928" s="45">
        <v>43.47</v>
      </c>
      <c r="L928" s="45">
        <v>20837.48</v>
      </c>
      <c r="M928" s="45">
        <v>0.151</v>
      </c>
      <c r="N928" s="45">
        <v>66.989999999999995</v>
      </c>
      <c r="O928" s="45" t="s">
        <v>214</v>
      </c>
      <c r="P928" s="45">
        <v>23</v>
      </c>
      <c r="Q928" s="45">
        <v>8</v>
      </c>
      <c r="R928" s="45">
        <v>0</v>
      </c>
      <c r="S928" s="57">
        <v>0</v>
      </c>
      <c r="T928" s="45">
        <v>0</v>
      </c>
      <c r="U928" s="45">
        <v>0</v>
      </c>
      <c r="V928" s="45">
        <v>0</v>
      </c>
      <c r="W928" s="45">
        <v>0</v>
      </c>
    </row>
    <row r="929" spans="1:23" s="45" customFormat="1">
      <c r="A929" s="34">
        <v>15</v>
      </c>
      <c r="B929" s="45">
        <v>152</v>
      </c>
      <c r="C929" s="45" t="s">
        <v>901</v>
      </c>
      <c r="D929" s="45" t="s">
        <v>574</v>
      </c>
      <c r="E929" s="45">
        <v>276.25</v>
      </c>
      <c r="F929" s="45">
        <v>2304.23</v>
      </c>
      <c r="G929" s="45">
        <v>2544.3200000000002</v>
      </c>
      <c r="H929" s="45">
        <v>110.61</v>
      </c>
      <c r="I929" s="45">
        <v>10.6</v>
      </c>
      <c r="J929" s="45">
        <v>7.57</v>
      </c>
      <c r="K929" s="45">
        <v>17.78</v>
      </c>
      <c r="L929" s="45">
        <v>533.92999999999995</v>
      </c>
      <c r="M929" s="45">
        <v>0.38400000000000001</v>
      </c>
      <c r="N929" s="45">
        <v>10.73</v>
      </c>
      <c r="O929" s="45" t="s">
        <v>256</v>
      </c>
      <c r="P929" s="45">
        <v>23</v>
      </c>
      <c r="Q929" s="45">
        <v>8</v>
      </c>
      <c r="R929" s="45">
        <v>0</v>
      </c>
      <c r="S929" s="57">
        <v>0</v>
      </c>
      <c r="T929" s="45">
        <v>0</v>
      </c>
      <c r="U929" s="45">
        <v>0</v>
      </c>
      <c r="V929" s="45">
        <v>0</v>
      </c>
      <c r="W929" s="45">
        <v>0</v>
      </c>
    </row>
    <row r="930" spans="1:23" s="45" customFormat="1">
      <c r="A930" s="34">
        <v>15</v>
      </c>
      <c r="B930" s="45">
        <v>154</v>
      </c>
      <c r="C930" s="45" t="s">
        <v>901</v>
      </c>
      <c r="D930" s="45" t="s">
        <v>902</v>
      </c>
      <c r="E930" s="45">
        <v>968.01</v>
      </c>
      <c r="F930" s="45">
        <v>2240.77</v>
      </c>
      <c r="G930" s="45">
        <v>2631.93</v>
      </c>
      <c r="H930" s="45">
        <v>100.15</v>
      </c>
      <c r="I930" s="45">
        <v>10.6</v>
      </c>
      <c r="J930" s="45">
        <v>24.22</v>
      </c>
      <c r="K930" s="45">
        <v>21.74</v>
      </c>
      <c r="L930" s="45">
        <v>1340.42</v>
      </c>
      <c r="M930" s="45">
        <v>0.35299999999999998</v>
      </c>
      <c r="N930" s="45">
        <v>23.85</v>
      </c>
      <c r="O930" s="45" t="s">
        <v>256</v>
      </c>
      <c r="P930" s="45">
        <v>23</v>
      </c>
      <c r="Q930" s="45">
        <v>8</v>
      </c>
      <c r="R930" s="45">
        <v>0</v>
      </c>
      <c r="S930" s="57">
        <v>0</v>
      </c>
      <c r="T930" s="45">
        <v>0</v>
      </c>
      <c r="U930" s="45">
        <v>0</v>
      </c>
      <c r="V930" s="45">
        <v>0</v>
      </c>
      <c r="W930" s="45">
        <v>0</v>
      </c>
    </row>
    <row r="931" spans="1:23" s="45" customFormat="1">
      <c r="A931" s="34">
        <v>15</v>
      </c>
      <c r="B931" s="45">
        <v>156</v>
      </c>
      <c r="C931" s="45" t="s">
        <v>901</v>
      </c>
      <c r="D931" s="45" t="s">
        <v>903</v>
      </c>
      <c r="E931" s="45">
        <v>173.22</v>
      </c>
      <c r="F931" s="45">
        <v>2645.51</v>
      </c>
      <c r="G931" s="45">
        <v>2678.81</v>
      </c>
      <c r="H931" s="45">
        <v>107.85</v>
      </c>
      <c r="I931" s="45">
        <v>7.57</v>
      </c>
      <c r="J931" s="45">
        <v>6.06</v>
      </c>
      <c r="K931" s="45">
        <v>17.78</v>
      </c>
      <c r="L931" s="45">
        <v>351.79</v>
      </c>
      <c r="M931" s="45">
        <v>0.42699999999999999</v>
      </c>
      <c r="N931" s="45">
        <v>11.81</v>
      </c>
      <c r="O931" s="45" t="s">
        <v>256</v>
      </c>
      <c r="P931" s="45">
        <v>23</v>
      </c>
      <c r="Q931" s="45">
        <v>8</v>
      </c>
      <c r="R931" s="45">
        <v>0</v>
      </c>
      <c r="S931" s="57">
        <v>0</v>
      </c>
      <c r="T931" s="45">
        <v>0</v>
      </c>
      <c r="U931" s="45">
        <v>0</v>
      </c>
      <c r="V931" s="45">
        <v>0</v>
      </c>
      <c r="W931" s="45">
        <v>0</v>
      </c>
    </row>
    <row r="932" spans="1:23" s="45" customFormat="1">
      <c r="A932" s="34">
        <v>15</v>
      </c>
      <c r="B932" s="45">
        <v>158</v>
      </c>
      <c r="C932" s="45" t="s">
        <v>901</v>
      </c>
      <c r="D932" s="45" t="s">
        <v>575</v>
      </c>
      <c r="E932" s="45">
        <v>191.34</v>
      </c>
      <c r="F932" s="45">
        <v>2600.25</v>
      </c>
      <c r="G932" s="45">
        <v>2719.46</v>
      </c>
      <c r="H932" s="45">
        <v>103.3</v>
      </c>
      <c r="I932" s="45">
        <v>6.81</v>
      </c>
      <c r="J932" s="45">
        <v>8.33</v>
      </c>
      <c r="K932" s="45">
        <v>17.78</v>
      </c>
      <c r="L932" s="45">
        <v>470.32</v>
      </c>
      <c r="M932" s="45">
        <v>0.34100000000000003</v>
      </c>
      <c r="N932" s="45">
        <v>14.78</v>
      </c>
      <c r="O932" s="34" t="s">
        <v>203</v>
      </c>
      <c r="P932" s="45">
        <v>23</v>
      </c>
      <c r="Q932" s="45">
        <v>8</v>
      </c>
      <c r="R932" s="45">
        <v>0</v>
      </c>
      <c r="S932" s="57">
        <v>0</v>
      </c>
      <c r="T932" s="45">
        <v>0</v>
      </c>
      <c r="U932" s="45">
        <v>0</v>
      </c>
      <c r="V932" s="45">
        <v>0</v>
      </c>
      <c r="W932" s="45">
        <v>0</v>
      </c>
    </row>
    <row r="933" spans="1:23" s="45" customFormat="1">
      <c r="A933" s="34">
        <v>15</v>
      </c>
      <c r="B933" s="45">
        <v>160</v>
      </c>
      <c r="C933" s="45" t="s">
        <v>901</v>
      </c>
      <c r="D933" s="45" t="s">
        <v>904</v>
      </c>
      <c r="E933" s="45">
        <v>10252.98</v>
      </c>
      <c r="F933" s="45">
        <v>2316.36</v>
      </c>
      <c r="G933" s="45">
        <v>2693.64</v>
      </c>
      <c r="H933" s="45">
        <v>91.99</v>
      </c>
      <c r="I933" s="45">
        <v>44.66</v>
      </c>
      <c r="J933" s="45">
        <v>50.72</v>
      </c>
      <c r="K933" s="45">
        <v>53.35</v>
      </c>
      <c r="L933" s="45">
        <v>11639.51</v>
      </c>
      <c r="M933" s="45">
        <v>0.19600000000000001</v>
      </c>
      <c r="N933" s="45">
        <v>63.63</v>
      </c>
      <c r="O933" s="45" t="s">
        <v>214</v>
      </c>
      <c r="P933" s="45">
        <v>23</v>
      </c>
      <c r="Q933" s="45">
        <v>8</v>
      </c>
      <c r="R933" s="45">
        <v>0</v>
      </c>
      <c r="S933" s="57">
        <v>0</v>
      </c>
      <c r="T933" s="45">
        <v>0</v>
      </c>
      <c r="U933" s="45">
        <v>0</v>
      </c>
      <c r="V933" s="45">
        <v>0</v>
      </c>
      <c r="W933" s="45">
        <v>0</v>
      </c>
    </row>
    <row r="934" spans="1:23" s="45" customFormat="1">
      <c r="A934" s="34">
        <v>15</v>
      </c>
      <c r="B934" s="45">
        <v>162</v>
      </c>
      <c r="C934" s="45" t="s">
        <v>901</v>
      </c>
      <c r="D934" s="45" t="s">
        <v>576</v>
      </c>
      <c r="E934" s="45">
        <v>398.53</v>
      </c>
      <c r="F934" s="45">
        <v>2697.67</v>
      </c>
      <c r="G934" s="45">
        <v>2725.54</v>
      </c>
      <c r="H934" s="45">
        <v>110.46</v>
      </c>
      <c r="I934" s="45">
        <v>6.81</v>
      </c>
      <c r="J934" s="45">
        <v>12.11</v>
      </c>
      <c r="K934" s="45">
        <v>21.74</v>
      </c>
      <c r="L934" s="45">
        <v>844.23</v>
      </c>
      <c r="M934" s="45">
        <v>0.31</v>
      </c>
      <c r="N934" s="45">
        <v>17.57</v>
      </c>
      <c r="O934" s="34" t="s">
        <v>203</v>
      </c>
      <c r="P934" s="45">
        <v>23</v>
      </c>
      <c r="Q934" s="45">
        <v>8</v>
      </c>
      <c r="R934" s="45">
        <v>0</v>
      </c>
      <c r="S934" s="57">
        <v>0</v>
      </c>
      <c r="T934" s="45">
        <v>0</v>
      </c>
      <c r="U934" s="45">
        <v>0</v>
      </c>
      <c r="V934" s="45">
        <v>0</v>
      </c>
      <c r="W934" s="45">
        <v>0</v>
      </c>
    </row>
    <row r="935" spans="1:23" s="34" customFormat="1">
      <c r="A935" s="34">
        <v>15</v>
      </c>
      <c r="B935" s="34">
        <v>164</v>
      </c>
      <c r="C935" s="34" t="s">
        <v>901</v>
      </c>
      <c r="D935" s="34" t="s">
        <v>577</v>
      </c>
      <c r="E935" s="34">
        <v>338.52</v>
      </c>
      <c r="F935" s="34">
        <v>2605.77</v>
      </c>
      <c r="G935" s="34">
        <v>2770.83</v>
      </c>
      <c r="H935" s="34">
        <v>107.62</v>
      </c>
      <c r="I935" s="34">
        <v>8.33</v>
      </c>
      <c r="J935" s="34">
        <v>6.06</v>
      </c>
      <c r="K935" s="34">
        <v>19.760000000000002</v>
      </c>
      <c r="L935" s="34">
        <v>505.14</v>
      </c>
      <c r="M935" s="34">
        <v>0.46500000000000002</v>
      </c>
      <c r="N935" s="34">
        <v>14.25</v>
      </c>
      <c r="O935" s="34" t="s">
        <v>263</v>
      </c>
      <c r="P935" s="45">
        <v>23</v>
      </c>
      <c r="Q935" s="45">
        <v>8</v>
      </c>
      <c r="R935" s="34">
        <v>29</v>
      </c>
      <c r="S935" s="58">
        <v>127605.65</v>
      </c>
      <c r="T935" s="34">
        <v>2577.5700000000002</v>
      </c>
      <c r="U935" s="34">
        <v>2781.35</v>
      </c>
      <c r="V935" s="34">
        <v>90.77</v>
      </c>
      <c r="W935" s="34">
        <v>127605.65</v>
      </c>
    </row>
    <row r="936" spans="1:23" s="45" customFormat="1">
      <c r="A936" s="34">
        <v>15</v>
      </c>
      <c r="B936" s="45">
        <v>166</v>
      </c>
      <c r="C936" s="45" t="s">
        <v>901</v>
      </c>
      <c r="D936" s="45" t="s">
        <v>578</v>
      </c>
      <c r="E936" s="45">
        <v>662.32</v>
      </c>
      <c r="F936" s="45">
        <v>3039.11</v>
      </c>
      <c r="G936" s="45">
        <v>2786.51</v>
      </c>
      <c r="H936" s="45">
        <v>112.9</v>
      </c>
      <c r="I936" s="45">
        <v>14.38</v>
      </c>
      <c r="J936" s="45">
        <v>7.57</v>
      </c>
      <c r="K936" s="45">
        <v>25.69</v>
      </c>
      <c r="L936" s="45">
        <v>1084.2</v>
      </c>
      <c r="M936" s="45">
        <v>0.33900000000000002</v>
      </c>
      <c r="N936" s="45">
        <v>15.78</v>
      </c>
      <c r="O936" s="34" t="s">
        <v>203</v>
      </c>
      <c r="P936" s="45">
        <v>23</v>
      </c>
      <c r="Q936" s="45">
        <v>8</v>
      </c>
      <c r="R936" s="45">
        <v>0</v>
      </c>
      <c r="S936" s="57">
        <v>0</v>
      </c>
      <c r="T936" s="45">
        <v>0</v>
      </c>
      <c r="U936" s="45">
        <v>0</v>
      </c>
      <c r="V936" s="45">
        <v>0</v>
      </c>
      <c r="W936" s="45">
        <v>0</v>
      </c>
    </row>
    <row r="937" spans="1:23" s="45" customFormat="1">
      <c r="A937" s="34">
        <v>15</v>
      </c>
      <c r="B937" s="45">
        <v>168</v>
      </c>
      <c r="C937" s="45" t="s">
        <v>901</v>
      </c>
      <c r="D937" s="45" t="s">
        <v>905</v>
      </c>
      <c r="E937" s="45">
        <v>133.6</v>
      </c>
      <c r="F937" s="45">
        <v>2347.77</v>
      </c>
      <c r="G937" s="45">
        <v>2454.9699999999998</v>
      </c>
      <c r="H937" s="45">
        <v>115.48</v>
      </c>
      <c r="I937" s="45">
        <v>6.81</v>
      </c>
      <c r="J937" s="45">
        <v>9.84</v>
      </c>
      <c r="K937" s="45">
        <v>13.83</v>
      </c>
      <c r="L937" s="45">
        <v>344.49</v>
      </c>
      <c r="M937" s="45">
        <v>0.36699999999999999</v>
      </c>
      <c r="N937" s="45">
        <v>10.52</v>
      </c>
      <c r="O937" s="34" t="s">
        <v>203</v>
      </c>
      <c r="P937" s="45">
        <v>23</v>
      </c>
      <c r="Q937" s="45">
        <v>8</v>
      </c>
      <c r="R937" s="45">
        <v>0</v>
      </c>
      <c r="S937" s="57">
        <v>0</v>
      </c>
      <c r="T937" s="45">
        <v>0</v>
      </c>
      <c r="U937" s="45">
        <v>0</v>
      </c>
      <c r="V937" s="45">
        <v>0</v>
      </c>
      <c r="W937" s="45">
        <v>0</v>
      </c>
    </row>
    <row r="938" spans="1:23" s="45" customFormat="1">
      <c r="A938" s="34">
        <v>15</v>
      </c>
      <c r="B938" s="45">
        <v>170</v>
      </c>
      <c r="C938" s="45" t="s">
        <v>901</v>
      </c>
      <c r="D938" s="45" t="s">
        <v>579</v>
      </c>
      <c r="E938" s="45">
        <v>116.61</v>
      </c>
      <c r="F938" s="45">
        <v>2290.77</v>
      </c>
      <c r="G938" s="45">
        <v>2569.79</v>
      </c>
      <c r="H938" s="45">
        <v>109.91</v>
      </c>
      <c r="I938" s="45">
        <v>8.33</v>
      </c>
      <c r="J938" s="45">
        <v>6.06</v>
      </c>
      <c r="K938" s="45">
        <v>11.86</v>
      </c>
      <c r="L938" s="45">
        <v>268.41000000000003</v>
      </c>
      <c r="M938" s="45">
        <v>0.43</v>
      </c>
      <c r="N938" s="45">
        <v>8.39</v>
      </c>
      <c r="O938" s="34" t="s">
        <v>203</v>
      </c>
      <c r="P938" s="45">
        <v>23</v>
      </c>
      <c r="Q938" s="45">
        <v>8</v>
      </c>
      <c r="R938" s="45">
        <v>0</v>
      </c>
      <c r="S938" s="57">
        <v>0</v>
      </c>
      <c r="T938" s="45">
        <v>0</v>
      </c>
      <c r="U938" s="45">
        <v>0</v>
      </c>
      <c r="V938" s="45">
        <v>0</v>
      </c>
      <c r="W938" s="45">
        <v>0</v>
      </c>
    </row>
    <row r="939" spans="1:23" s="45" customFormat="1">
      <c r="A939" s="34">
        <v>15</v>
      </c>
      <c r="B939" s="45">
        <v>172</v>
      </c>
      <c r="C939" s="45" t="s">
        <v>901</v>
      </c>
      <c r="D939" s="45" t="s">
        <v>580</v>
      </c>
      <c r="E939" s="45">
        <v>1634.86</v>
      </c>
      <c r="F939" s="45">
        <v>2204.4299999999998</v>
      </c>
      <c r="G939" s="45">
        <v>2566.8000000000002</v>
      </c>
      <c r="H939" s="45">
        <v>101.69</v>
      </c>
      <c r="I939" s="45">
        <v>20.440000000000001</v>
      </c>
      <c r="J939" s="45">
        <v>32.549999999999997</v>
      </c>
      <c r="K939" s="45">
        <v>27.66</v>
      </c>
      <c r="L939" s="45">
        <v>2549.88</v>
      </c>
      <c r="M939" s="45">
        <v>0.26300000000000001</v>
      </c>
      <c r="N939" s="45">
        <v>35.58</v>
      </c>
      <c r="O939" s="45" t="s">
        <v>256</v>
      </c>
      <c r="P939" s="45">
        <v>23</v>
      </c>
      <c r="Q939" s="45">
        <v>8</v>
      </c>
      <c r="R939" s="45">
        <v>0</v>
      </c>
      <c r="S939" s="57">
        <v>0</v>
      </c>
      <c r="T939" s="45">
        <v>0</v>
      </c>
      <c r="U939" s="45">
        <v>0</v>
      </c>
      <c r="V939" s="45">
        <v>0</v>
      </c>
      <c r="W939" s="45">
        <v>0</v>
      </c>
    </row>
    <row r="940" spans="1:23" s="45" customFormat="1">
      <c r="A940" s="34">
        <v>15</v>
      </c>
      <c r="B940" s="45">
        <v>174</v>
      </c>
      <c r="C940" s="45" t="s">
        <v>901</v>
      </c>
      <c r="D940" s="45" t="s">
        <v>906</v>
      </c>
      <c r="E940" s="45">
        <v>699.68</v>
      </c>
      <c r="F940" s="45">
        <v>2431.4699999999998</v>
      </c>
      <c r="G940" s="45">
        <v>2570.52</v>
      </c>
      <c r="H940" s="45">
        <v>107.83</v>
      </c>
      <c r="I940" s="45">
        <v>16.649999999999999</v>
      </c>
      <c r="J940" s="45">
        <v>22.71</v>
      </c>
      <c r="K940" s="45">
        <v>19.760000000000002</v>
      </c>
      <c r="L940" s="45">
        <v>1819.85</v>
      </c>
      <c r="M940" s="45">
        <v>0.20899999999999999</v>
      </c>
      <c r="N940" s="45">
        <v>25.09</v>
      </c>
      <c r="O940" s="45" t="s">
        <v>256</v>
      </c>
      <c r="P940" s="45">
        <v>23</v>
      </c>
      <c r="Q940" s="45">
        <v>8</v>
      </c>
      <c r="R940" s="45">
        <v>0</v>
      </c>
      <c r="S940" s="57">
        <v>0</v>
      </c>
      <c r="T940" s="45">
        <v>0</v>
      </c>
      <c r="U940" s="45">
        <v>0</v>
      </c>
      <c r="V940" s="45">
        <v>0</v>
      </c>
      <c r="W940" s="45">
        <v>0</v>
      </c>
    </row>
    <row r="941" spans="1:23" s="45" customFormat="1">
      <c r="A941" s="34">
        <v>15</v>
      </c>
      <c r="B941" s="45">
        <v>176</v>
      </c>
      <c r="C941" s="45" t="s">
        <v>901</v>
      </c>
      <c r="D941" s="45" t="s">
        <v>581</v>
      </c>
      <c r="E941" s="45">
        <v>698.55</v>
      </c>
      <c r="F941" s="45">
        <v>2372.7199999999998</v>
      </c>
      <c r="G941" s="45">
        <v>2596.5</v>
      </c>
      <c r="H941" s="45">
        <v>109.5</v>
      </c>
      <c r="I941" s="45">
        <v>14.38</v>
      </c>
      <c r="J941" s="45">
        <v>18.170000000000002</v>
      </c>
      <c r="K941" s="45">
        <v>19.760000000000002</v>
      </c>
      <c r="L941" s="45">
        <v>1145.0899999999999</v>
      </c>
      <c r="M941" s="45">
        <v>0.33200000000000002</v>
      </c>
      <c r="N941" s="45">
        <v>20</v>
      </c>
      <c r="O941" s="45" t="s">
        <v>256</v>
      </c>
      <c r="P941" s="45">
        <v>23</v>
      </c>
      <c r="Q941" s="45">
        <v>8</v>
      </c>
      <c r="R941" s="45">
        <v>0</v>
      </c>
      <c r="S941" s="57">
        <v>0</v>
      </c>
      <c r="T941" s="45">
        <v>0</v>
      </c>
      <c r="U941" s="45">
        <v>0</v>
      </c>
      <c r="V941" s="45">
        <v>0</v>
      </c>
      <c r="W941" s="45">
        <v>0</v>
      </c>
    </row>
    <row r="942" spans="1:23" s="45" customFormat="1">
      <c r="A942" s="34">
        <v>15</v>
      </c>
      <c r="B942" s="45">
        <v>178</v>
      </c>
      <c r="C942" s="45" t="s">
        <v>901</v>
      </c>
      <c r="D942" s="45" t="s">
        <v>582</v>
      </c>
      <c r="E942" s="45">
        <v>620.42999999999995</v>
      </c>
      <c r="F942" s="45">
        <v>2345.63</v>
      </c>
      <c r="G942" s="45">
        <v>2695.03</v>
      </c>
      <c r="H942" s="45">
        <v>105.54</v>
      </c>
      <c r="I942" s="45">
        <v>16.649999999999999</v>
      </c>
      <c r="J942" s="45">
        <v>11.35</v>
      </c>
      <c r="K942" s="45">
        <v>21.74</v>
      </c>
      <c r="L942" s="45">
        <v>1274.8900000000001</v>
      </c>
      <c r="M942" s="45">
        <v>0.27600000000000002</v>
      </c>
      <c r="N942" s="45">
        <v>16.97</v>
      </c>
      <c r="O942" s="34" t="s">
        <v>203</v>
      </c>
      <c r="P942" s="45">
        <v>23</v>
      </c>
      <c r="Q942" s="45">
        <v>8</v>
      </c>
      <c r="R942" s="45">
        <v>0</v>
      </c>
      <c r="S942" s="57">
        <v>0</v>
      </c>
      <c r="T942" s="45">
        <v>0</v>
      </c>
      <c r="U942" s="45">
        <v>0</v>
      </c>
      <c r="V942" s="45">
        <v>0</v>
      </c>
      <c r="W942" s="45">
        <v>0</v>
      </c>
    </row>
    <row r="943" spans="1:23" s="34" customFormat="1">
      <c r="A943" s="34">
        <v>15</v>
      </c>
      <c r="B943" s="34">
        <v>180</v>
      </c>
      <c r="C943" s="34" t="s">
        <v>901</v>
      </c>
      <c r="D943" s="34" t="s">
        <v>907</v>
      </c>
      <c r="E943" s="34">
        <v>125.67</v>
      </c>
      <c r="F943" s="34">
        <v>2507.98</v>
      </c>
      <c r="G943" s="34">
        <v>2739.71</v>
      </c>
      <c r="H943" s="34">
        <v>114.32</v>
      </c>
      <c r="I943" s="34">
        <v>6.81</v>
      </c>
      <c r="J943" s="34">
        <v>5.3</v>
      </c>
      <c r="K943" s="34">
        <v>13.83</v>
      </c>
      <c r="L943" s="34">
        <v>334.19</v>
      </c>
      <c r="M943" s="34">
        <v>0.36299999999999999</v>
      </c>
      <c r="N943" s="34">
        <v>8.61</v>
      </c>
      <c r="O943" s="34" t="s">
        <v>263</v>
      </c>
      <c r="P943" s="45">
        <v>23</v>
      </c>
      <c r="Q943" s="45">
        <v>8</v>
      </c>
      <c r="R943" s="34">
        <v>29</v>
      </c>
      <c r="S943" s="58">
        <v>127605.65</v>
      </c>
      <c r="T943" s="34">
        <v>2577.5700000000002</v>
      </c>
      <c r="U943" s="34">
        <v>2781.35</v>
      </c>
      <c r="V943" s="34">
        <v>90.77</v>
      </c>
      <c r="W943" s="34">
        <v>127605.65</v>
      </c>
    </row>
    <row r="944" spans="1:23" s="34" customFormat="1">
      <c r="A944" s="34">
        <v>15</v>
      </c>
      <c r="B944" s="34">
        <v>182</v>
      </c>
      <c r="C944" s="34" t="s">
        <v>901</v>
      </c>
      <c r="D944" s="34" t="s">
        <v>583</v>
      </c>
      <c r="E944" s="34">
        <v>432.49</v>
      </c>
      <c r="F944" s="34">
        <v>2567.44</v>
      </c>
      <c r="G944" s="34">
        <v>2778</v>
      </c>
      <c r="H944" s="34">
        <v>114.86</v>
      </c>
      <c r="I944" s="34">
        <v>11.35</v>
      </c>
      <c r="J944" s="34">
        <v>8.33</v>
      </c>
      <c r="K944" s="34">
        <v>21.74</v>
      </c>
      <c r="L944" s="34">
        <v>675.16</v>
      </c>
      <c r="M944" s="34">
        <v>0.41</v>
      </c>
      <c r="N944" s="34">
        <v>18.48</v>
      </c>
      <c r="O944" s="34" t="s">
        <v>263</v>
      </c>
      <c r="P944" s="45">
        <v>23</v>
      </c>
      <c r="Q944" s="45">
        <v>8</v>
      </c>
      <c r="R944" s="34">
        <v>29</v>
      </c>
      <c r="S944" s="58">
        <v>127605.65</v>
      </c>
      <c r="T944" s="34">
        <v>2577.5700000000002</v>
      </c>
      <c r="U944" s="34">
        <v>2781.35</v>
      </c>
      <c r="V944" s="34">
        <v>90.77</v>
      </c>
      <c r="W944" s="34">
        <v>127605.65</v>
      </c>
    </row>
    <row r="945" spans="1:23" s="45" customFormat="1">
      <c r="A945" s="34">
        <v>15</v>
      </c>
      <c r="B945" s="45">
        <v>184</v>
      </c>
      <c r="C945" s="45" t="s">
        <v>901</v>
      </c>
      <c r="D945" s="45" t="s">
        <v>584</v>
      </c>
      <c r="E945" s="45">
        <v>135.86000000000001</v>
      </c>
      <c r="F945" s="45">
        <v>2741.45</v>
      </c>
      <c r="G945" s="45">
        <v>2860.6</v>
      </c>
      <c r="H945" s="45">
        <v>116.35</v>
      </c>
      <c r="I945" s="45">
        <v>6.81</v>
      </c>
      <c r="J945" s="45">
        <v>7.57</v>
      </c>
      <c r="K945" s="45">
        <v>15.81</v>
      </c>
      <c r="L945" s="45">
        <v>329.34</v>
      </c>
      <c r="M945" s="45">
        <v>0.38800000000000001</v>
      </c>
      <c r="N945" s="45">
        <v>12.1</v>
      </c>
      <c r="O945" s="45" t="s">
        <v>256</v>
      </c>
      <c r="P945" s="45">
        <v>23</v>
      </c>
      <c r="Q945" s="45">
        <v>8</v>
      </c>
      <c r="R945" s="45">
        <v>0</v>
      </c>
      <c r="S945" s="57">
        <v>0</v>
      </c>
      <c r="T945" s="45">
        <v>0</v>
      </c>
      <c r="U945" s="45">
        <v>0</v>
      </c>
      <c r="V945" s="45">
        <v>0</v>
      </c>
      <c r="W945" s="45">
        <v>0</v>
      </c>
    </row>
    <row r="946" spans="1:23" s="45" customFormat="1">
      <c r="A946" s="34">
        <v>15</v>
      </c>
      <c r="B946" s="45">
        <v>186</v>
      </c>
      <c r="C946" s="45" t="s">
        <v>901</v>
      </c>
      <c r="D946" s="45" t="s">
        <v>585</v>
      </c>
      <c r="E946" s="45">
        <v>6555.3</v>
      </c>
      <c r="F946" s="45">
        <v>2761.94</v>
      </c>
      <c r="G946" s="45">
        <v>2884.98</v>
      </c>
      <c r="H946" s="45">
        <v>107.54</v>
      </c>
      <c r="I946" s="45">
        <v>43.9</v>
      </c>
      <c r="J946" s="45">
        <v>30.28</v>
      </c>
      <c r="K946" s="45">
        <v>33.590000000000003</v>
      </c>
      <c r="L946" s="45">
        <v>11301.96</v>
      </c>
      <c r="M946" s="45">
        <v>0.15</v>
      </c>
      <c r="N946" s="45">
        <v>43.79</v>
      </c>
      <c r="O946" s="45" t="s">
        <v>214</v>
      </c>
      <c r="P946" s="45">
        <v>23</v>
      </c>
      <c r="Q946" s="45">
        <v>8</v>
      </c>
      <c r="R946" s="45">
        <v>0</v>
      </c>
      <c r="S946" s="57">
        <v>0</v>
      </c>
      <c r="T946" s="45">
        <v>0</v>
      </c>
      <c r="U946" s="45">
        <v>0</v>
      </c>
      <c r="V946" s="45">
        <v>0</v>
      </c>
      <c r="W946" s="45">
        <v>0</v>
      </c>
    </row>
    <row r="947" spans="1:23" s="45" customFormat="1">
      <c r="A947" s="34">
        <v>15</v>
      </c>
      <c r="B947" s="45">
        <v>188</v>
      </c>
      <c r="C947" s="45" t="s">
        <v>901</v>
      </c>
      <c r="D947" s="45" t="s">
        <v>586</v>
      </c>
      <c r="E947" s="45">
        <v>184.54</v>
      </c>
      <c r="F947" s="45">
        <v>2480.2399999999998</v>
      </c>
      <c r="G947" s="45">
        <v>2543.23</v>
      </c>
      <c r="H947" s="45">
        <v>107.84</v>
      </c>
      <c r="I947" s="45">
        <v>8.33</v>
      </c>
      <c r="J947" s="45">
        <v>9.08</v>
      </c>
      <c r="K947" s="45">
        <v>13.83</v>
      </c>
      <c r="L947" s="45">
        <v>523.59</v>
      </c>
      <c r="M947" s="45">
        <v>0.29899999999999999</v>
      </c>
      <c r="N947" s="45">
        <v>10.47</v>
      </c>
      <c r="O947" s="34" t="s">
        <v>203</v>
      </c>
      <c r="P947" s="45">
        <v>23</v>
      </c>
      <c r="Q947" s="45">
        <v>8</v>
      </c>
      <c r="R947" s="45">
        <v>0</v>
      </c>
      <c r="S947" s="57">
        <v>0</v>
      </c>
      <c r="T947" s="45">
        <v>0</v>
      </c>
      <c r="U947" s="45">
        <v>0</v>
      </c>
      <c r="V947" s="45">
        <v>0</v>
      </c>
      <c r="W947" s="45">
        <v>0</v>
      </c>
    </row>
    <row r="948" spans="1:23" s="45" customFormat="1">
      <c r="A948" s="34">
        <v>15</v>
      </c>
      <c r="B948" s="45">
        <v>190</v>
      </c>
      <c r="C948" s="45" t="s">
        <v>901</v>
      </c>
      <c r="D948" s="45" t="s">
        <v>587</v>
      </c>
      <c r="E948" s="45">
        <v>310.22000000000003</v>
      </c>
      <c r="F948" s="45">
        <v>2364.5700000000002</v>
      </c>
      <c r="G948" s="45">
        <v>2576.14</v>
      </c>
      <c r="H948" s="45">
        <v>111.9</v>
      </c>
      <c r="I948" s="45">
        <v>9.84</v>
      </c>
      <c r="J948" s="45">
        <v>12.11</v>
      </c>
      <c r="K948" s="45">
        <v>17.78</v>
      </c>
      <c r="L948" s="45">
        <v>731.36</v>
      </c>
      <c r="M948" s="45">
        <v>0.30299999999999999</v>
      </c>
      <c r="N948" s="45">
        <v>16.22</v>
      </c>
      <c r="O948" s="45" t="s">
        <v>256</v>
      </c>
      <c r="P948" s="45">
        <v>23</v>
      </c>
      <c r="Q948" s="45">
        <v>8</v>
      </c>
      <c r="R948" s="45">
        <v>0</v>
      </c>
      <c r="S948" s="57">
        <v>0</v>
      </c>
      <c r="T948" s="45">
        <v>0</v>
      </c>
      <c r="U948" s="45">
        <v>0</v>
      </c>
      <c r="V948" s="45">
        <v>0</v>
      </c>
      <c r="W948" s="45">
        <v>0</v>
      </c>
    </row>
    <row r="949" spans="1:23" s="45" customFormat="1">
      <c r="A949" s="34">
        <v>15</v>
      </c>
      <c r="B949" s="45">
        <v>192</v>
      </c>
      <c r="C949" s="45" t="s">
        <v>901</v>
      </c>
      <c r="D949" s="45" t="s">
        <v>908</v>
      </c>
      <c r="E949" s="45">
        <v>124.54</v>
      </c>
      <c r="F949" s="45">
        <v>2603</v>
      </c>
      <c r="G949" s="45">
        <v>2733.34</v>
      </c>
      <c r="H949" s="45">
        <v>113.42</v>
      </c>
      <c r="I949" s="45">
        <v>7.57</v>
      </c>
      <c r="J949" s="45">
        <v>9.08</v>
      </c>
      <c r="K949" s="45">
        <v>17.78</v>
      </c>
      <c r="L949" s="45">
        <v>370.77</v>
      </c>
      <c r="M949" s="45">
        <v>0.32500000000000001</v>
      </c>
      <c r="N949" s="45">
        <v>10.33</v>
      </c>
      <c r="O949" s="45" t="s">
        <v>256</v>
      </c>
      <c r="P949" s="45">
        <v>23</v>
      </c>
      <c r="Q949" s="45">
        <v>8</v>
      </c>
      <c r="R949" s="45">
        <v>0</v>
      </c>
      <c r="S949" s="57">
        <v>0</v>
      </c>
      <c r="T949" s="45">
        <v>0</v>
      </c>
      <c r="U949" s="45">
        <v>0</v>
      </c>
      <c r="V949" s="45">
        <v>0</v>
      </c>
      <c r="W949" s="45">
        <v>0</v>
      </c>
    </row>
    <row r="950" spans="1:23" s="45" customFormat="1">
      <c r="A950" s="34">
        <v>15</v>
      </c>
      <c r="B950" s="45">
        <v>194</v>
      </c>
      <c r="C950" s="45" t="s">
        <v>901</v>
      </c>
      <c r="D950" s="45" t="s">
        <v>588</v>
      </c>
      <c r="E950" s="45">
        <v>105.29</v>
      </c>
      <c r="F950" s="45">
        <v>2750.79</v>
      </c>
      <c r="G950" s="45">
        <v>2855.49</v>
      </c>
      <c r="H950" s="45">
        <v>107.28</v>
      </c>
      <c r="I950" s="45">
        <v>5.3</v>
      </c>
      <c r="J950" s="45">
        <v>6.06</v>
      </c>
      <c r="K950" s="45">
        <v>17.78</v>
      </c>
      <c r="L950" s="45">
        <v>293.7</v>
      </c>
      <c r="M950" s="45">
        <v>0.36699999999999999</v>
      </c>
      <c r="N950" s="45">
        <v>16.25</v>
      </c>
      <c r="O950" s="45" t="s">
        <v>256</v>
      </c>
      <c r="P950" s="45">
        <v>23</v>
      </c>
      <c r="Q950" s="45">
        <v>8</v>
      </c>
      <c r="R950" s="45">
        <v>0</v>
      </c>
      <c r="S950" s="57">
        <v>0</v>
      </c>
      <c r="T950" s="45">
        <v>0</v>
      </c>
      <c r="U950" s="45">
        <v>0</v>
      </c>
      <c r="V950" s="45">
        <v>0</v>
      </c>
      <c r="W950" s="45">
        <v>0</v>
      </c>
    </row>
    <row r="951" spans="1:23" s="45" customFormat="1">
      <c r="A951" s="34">
        <v>15</v>
      </c>
      <c r="B951" s="45">
        <v>196</v>
      </c>
      <c r="C951" s="45" t="s">
        <v>901</v>
      </c>
      <c r="D951" s="45" t="s">
        <v>909</v>
      </c>
      <c r="E951" s="45">
        <v>14366.18</v>
      </c>
      <c r="F951" s="45">
        <v>2586.5500000000002</v>
      </c>
      <c r="G951" s="45">
        <v>2857.42</v>
      </c>
      <c r="H951" s="45">
        <v>97.37</v>
      </c>
      <c r="I951" s="45">
        <v>35.58</v>
      </c>
      <c r="J951" s="45">
        <v>52.99</v>
      </c>
      <c r="K951" s="45">
        <v>65.209999999999994</v>
      </c>
      <c r="L951" s="45">
        <v>18517.53</v>
      </c>
      <c r="M951" s="45">
        <v>0.154</v>
      </c>
      <c r="N951" s="45">
        <v>53.88</v>
      </c>
      <c r="O951" s="45" t="s">
        <v>249</v>
      </c>
      <c r="P951" s="45">
        <v>23</v>
      </c>
      <c r="Q951" s="45">
        <v>8</v>
      </c>
      <c r="R951" s="45">
        <v>0</v>
      </c>
      <c r="S951" s="57">
        <v>0</v>
      </c>
      <c r="T951" s="45">
        <v>0</v>
      </c>
      <c r="U951" s="45">
        <v>0</v>
      </c>
      <c r="V951" s="45">
        <v>0</v>
      </c>
      <c r="W951" s="45">
        <v>0</v>
      </c>
    </row>
    <row r="952" spans="1:23" s="45" customFormat="1">
      <c r="A952" s="34">
        <v>15</v>
      </c>
      <c r="B952" s="45">
        <v>198</v>
      </c>
      <c r="C952" s="45" t="s">
        <v>901</v>
      </c>
      <c r="D952" s="45" t="s">
        <v>589</v>
      </c>
      <c r="E952" s="45">
        <v>902.34</v>
      </c>
      <c r="F952" s="45">
        <v>2761.47</v>
      </c>
      <c r="G952" s="45">
        <v>2861.5</v>
      </c>
      <c r="H952" s="45">
        <v>112.25</v>
      </c>
      <c r="I952" s="45">
        <v>20.440000000000001</v>
      </c>
      <c r="J952" s="45">
        <v>15.14</v>
      </c>
      <c r="K952" s="45">
        <v>25.69</v>
      </c>
      <c r="L952" s="45">
        <v>1838.68</v>
      </c>
      <c r="M952" s="45">
        <v>0.246</v>
      </c>
      <c r="N952" s="45">
        <v>21.54</v>
      </c>
      <c r="O952" s="45" t="s">
        <v>203</v>
      </c>
      <c r="P952" s="45">
        <v>23</v>
      </c>
      <c r="Q952" s="45">
        <v>8</v>
      </c>
      <c r="R952" s="45">
        <v>0</v>
      </c>
      <c r="S952" s="57">
        <v>0</v>
      </c>
      <c r="T952" s="45">
        <v>0</v>
      </c>
      <c r="U952" s="45">
        <v>0</v>
      </c>
      <c r="V952" s="45">
        <v>0</v>
      </c>
      <c r="W952" s="45">
        <v>0</v>
      </c>
    </row>
    <row r="953" spans="1:23" s="45" customFormat="1">
      <c r="A953" s="34">
        <v>15</v>
      </c>
      <c r="B953" s="45">
        <v>200</v>
      </c>
      <c r="C953" s="45" t="s">
        <v>901</v>
      </c>
      <c r="D953" s="45" t="s">
        <v>590</v>
      </c>
      <c r="E953" s="45">
        <v>11338.74</v>
      </c>
      <c r="F953" s="45">
        <v>2306.35</v>
      </c>
      <c r="G953" s="45">
        <v>2511.04</v>
      </c>
      <c r="H953" s="45">
        <v>104.89</v>
      </c>
      <c r="I953" s="45">
        <v>34.82</v>
      </c>
      <c r="J953" s="45">
        <v>111.27</v>
      </c>
      <c r="K953" s="45">
        <v>41.5</v>
      </c>
      <c r="L953" s="45">
        <v>14524.16</v>
      </c>
      <c r="M953" s="45">
        <v>0.16800000000000001</v>
      </c>
      <c r="N953" s="45">
        <v>111.81</v>
      </c>
      <c r="O953" s="45" t="s">
        <v>214</v>
      </c>
      <c r="P953" s="45">
        <v>23</v>
      </c>
      <c r="Q953" s="45">
        <v>8</v>
      </c>
      <c r="R953" s="45">
        <v>0</v>
      </c>
      <c r="S953" s="57">
        <v>0</v>
      </c>
      <c r="T953" s="45">
        <v>0</v>
      </c>
      <c r="U953" s="45">
        <v>0</v>
      </c>
      <c r="V953" s="45">
        <v>0</v>
      </c>
      <c r="W953" s="45">
        <v>0</v>
      </c>
    </row>
    <row r="954" spans="1:23" s="45" customFormat="1">
      <c r="A954" s="34">
        <v>15</v>
      </c>
      <c r="B954" s="45">
        <v>202</v>
      </c>
      <c r="C954" s="45" t="s">
        <v>901</v>
      </c>
      <c r="D954" s="45" t="s">
        <v>591</v>
      </c>
      <c r="E954" s="45">
        <v>161.9</v>
      </c>
      <c r="F954" s="45">
        <v>2382.5100000000002</v>
      </c>
      <c r="G954" s="45">
        <v>2500.1</v>
      </c>
      <c r="H954" s="45">
        <v>112.31</v>
      </c>
      <c r="I954" s="45">
        <v>6.81</v>
      </c>
      <c r="J954" s="45">
        <v>7.57</v>
      </c>
      <c r="K954" s="45">
        <v>17.78</v>
      </c>
      <c r="L954" s="45">
        <v>393.98</v>
      </c>
      <c r="M954" s="45">
        <v>0.36499999999999999</v>
      </c>
      <c r="N954" s="45">
        <v>8.85</v>
      </c>
      <c r="O954" s="34" t="s">
        <v>203</v>
      </c>
      <c r="P954" s="45">
        <v>23</v>
      </c>
      <c r="Q954" s="45">
        <v>8</v>
      </c>
      <c r="R954" s="45">
        <v>0</v>
      </c>
      <c r="S954" s="57">
        <v>0</v>
      </c>
      <c r="T954" s="45">
        <v>0</v>
      </c>
      <c r="U954" s="45">
        <v>0</v>
      </c>
      <c r="V954" s="45">
        <v>0</v>
      </c>
      <c r="W954" s="45">
        <v>0</v>
      </c>
    </row>
    <row r="955" spans="1:23" s="45" customFormat="1">
      <c r="A955" s="34">
        <v>15</v>
      </c>
      <c r="B955" s="45">
        <v>204</v>
      </c>
      <c r="C955" s="45" t="s">
        <v>901</v>
      </c>
      <c r="D955" s="45" t="s">
        <v>592</v>
      </c>
      <c r="E955" s="45">
        <v>818.56</v>
      </c>
      <c r="F955" s="45">
        <v>2194.16</v>
      </c>
      <c r="G955" s="45">
        <v>2585.9699999999998</v>
      </c>
      <c r="H955" s="45">
        <v>112.38</v>
      </c>
      <c r="I955" s="45">
        <v>8.33</v>
      </c>
      <c r="J955" s="45">
        <v>18.170000000000002</v>
      </c>
      <c r="K955" s="45">
        <v>25.69</v>
      </c>
      <c r="L955" s="45">
        <v>1265.02</v>
      </c>
      <c r="M955" s="45">
        <v>0.33500000000000002</v>
      </c>
      <c r="N955" s="45">
        <v>20.37</v>
      </c>
      <c r="O955" s="45" t="s">
        <v>214</v>
      </c>
      <c r="P955" s="45">
        <v>23</v>
      </c>
      <c r="Q955" s="45">
        <v>8</v>
      </c>
      <c r="R955" s="45">
        <v>0</v>
      </c>
      <c r="S955" s="57">
        <v>0</v>
      </c>
      <c r="T955" s="45">
        <v>0</v>
      </c>
      <c r="U955" s="45">
        <v>0</v>
      </c>
      <c r="V955" s="45">
        <v>0</v>
      </c>
      <c r="W955" s="45">
        <v>0</v>
      </c>
    </row>
    <row r="956" spans="1:23" s="45" customFormat="1">
      <c r="A956" s="34">
        <v>15</v>
      </c>
      <c r="B956" s="45">
        <v>206</v>
      </c>
      <c r="C956" s="45" t="s">
        <v>901</v>
      </c>
      <c r="D956" s="45" t="s">
        <v>593</v>
      </c>
      <c r="E956" s="45">
        <v>386.07</v>
      </c>
      <c r="F956" s="45">
        <v>2669.8</v>
      </c>
      <c r="G956" s="45">
        <v>2700.95</v>
      </c>
      <c r="H956" s="45">
        <v>106.25</v>
      </c>
      <c r="I956" s="45">
        <v>9.08</v>
      </c>
      <c r="J956" s="45">
        <v>9.84</v>
      </c>
      <c r="K956" s="45">
        <v>25.69</v>
      </c>
      <c r="L956" s="45">
        <v>742.71</v>
      </c>
      <c r="M956" s="45">
        <v>0.34499999999999997</v>
      </c>
      <c r="N956" s="45">
        <v>22.83</v>
      </c>
      <c r="O956" s="45" t="s">
        <v>256</v>
      </c>
      <c r="P956" s="45">
        <v>23</v>
      </c>
      <c r="Q956" s="45">
        <v>8</v>
      </c>
      <c r="R956" s="45">
        <v>0</v>
      </c>
      <c r="S956" s="57">
        <v>0</v>
      </c>
      <c r="T956" s="45">
        <v>0</v>
      </c>
      <c r="U956" s="45">
        <v>0</v>
      </c>
      <c r="V956" s="45">
        <v>0</v>
      </c>
      <c r="W956" s="45">
        <v>0</v>
      </c>
    </row>
    <row r="957" spans="1:23" s="45" customFormat="1">
      <c r="A957" s="34">
        <v>15</v>
      </c>
      <c r="B957" s="45">
        <v>208</v>
      </c>
      <c r="C957" s="45" t="s">
        <v>901</v>
      </c>
      <c r="D957" s="45" t="s">
        <v>594</v>
      </c>
      <c r="E957" s="45">
        <v>180.02</v>
      </c>
      <c r="F957" s="45">
        <v>2692.19</v>
      </c>
      <c r="G957" s="45">
        <v>2731.13</v>
      </c>
      <c r="H957" s="45">
        <v>109.79</v>
      </c>
      <c r="I957" s="45">
        <v>4.54</v>
      </c>
      <c r="J957" s="45">
        <v>7.57</v>
      </c>
      <c r="K957" s="45">
        <v>21.74</v>
      </c>
      <c r="L957" s="45">
        <v>391.97</v>
      </c>
      <c r="M957" s="45">
        <v>0.39300000000000002</v>
      </c>
      <c r="N957" s="45">
        <v>18.920000000000002</v>
      </c>
      <c r="O957" s="34" t="s">
        <v>203</v>
      </c>
      <c r="P957" s="45">
        <v>23</v>
      </c>
      <c r="Q957" s="45">
        <v>8</v>
      </c>
      <c r="R957" s="45">
        <v>0</v>
      </c>
      <c r="S957" s="57">
        <v>0</v>
      </c>
      <c r="T957" s="45">
        <v>0</v>
      </c>
      <c r="U957" s="45">
        <v>0</v>
      </c>
      <c r="V957" s="45">
        <v>0</v>
      </c>
      <c r="W957" s="45">
        <v>0</v>
      </c>
    </row>
    <row r="958" spans="1:23" s="45" customFormat="1">
      <c r="A958" s="34">
        <v>15</v>
      </c>
      <c r="B958" s="45">
        <v>210</v>
      </c>
      <c r="C958" s="45" t="s">
        <v>901</v>
      </c>
      <c r="D958" s="45" t="s">
        <v>910</v>
      </c>
      <c r="E958" s="45">
        <v>33908.660000000003</v>
      </c>
      <c r="F958" s="45">
        <v>2552.5500000000002</v>
      </c>
      <c r="G958" s="45">
        <v>2818.05</v>
      </c>
      <c r="H958" s="45">
        <v>84.02</v>
      </c>
      <c r="I958" s="45">
        <v>95.38</v>
      </c>
      <c r="J958" s="45">
        <v>38.6</v>
      </c>
      <c r="K958" s="45">
        <v>59.28</v>
      </c>
      <c r="L958" s="45">
        <v>32326.37</v>
      </c>
      <c r="M958" s="45">
        <v>0.157</v>
      </c>
      <c r="N958" s="45">
        <v>99.57</v>
      </c>
      <c r="O958" s="34" t="s">
        <v>203</v>
      </c>
      <c r="P958" s="45">
        <v>23</v>
      </c>
      <c r="Q958" s="45">
        <v>8</v>
      </c>
      <c r="R958" s="45">
        <v>0</v>
      </c>
      <c r="S958" s="57">
        <v>0</v>
      </c>
      <c r="T958" s="45">
        <v>0</v>
      </c>
      <c r="U958" s="45">
        <v>0</v>
      </c>
      <c r="V958" s="45">
        <v>0</v>
      </c>
      <c r="W958" s="45">
        <v>0</v>
      </c>
    </row>
    <row r="959" spans="1:23" s="45" customFormat="1">
      <c r="A959" s="34">
        <v>15</v>
      </c>
      <c r="B959" s="45">
        <v>212</v>
      </c>
      <c r="C959" s="45" t="s">
        <v>901</v>
      </c>
      <c r="D959" s="45" t="s">
        <v>911</v>
      </c>
      <c r="E959" s="45">
        <v>298.89</v>
      </c>
      <c r="F959" s="45">
        <v>3228.52</v>
      </c>
      <c r="G959" s="45">
        <v>2844.69</v>
      </c>
      <c r="H959" s="45">
        <v>119.53</v>
      </c>
      <c r="I959" s="45">
        <v>7.57</v>
      </c>
      <c r="J959" s="45">
        <v>15.9</v>
      </c>
      <c r="K959" s="45">
        <v>13.83</v>
      </c>
      <c r="L959" s="45">
        <v>813.02</v>
      </c>
      <c r="M959" s="45">
        <v>0.26600000000000001</v>
      </c>
      <c r="N959" s="45">
        <v>15.16</v>
      </c>
      <c r="O959" s="45" t="s">
        <v>249</v>
      </c>
      <c r="P959" s="45">
        <v>23</v>
      </c>
      <c r="Q959" s="45">
        <v>8</v>
      </c>
      <c r="R959" s="45">
        <v>0</v>
      </c>
      <c r="S959" s="57">
        <v>0</v>
      </c>
      <c r="T959" s="45">
        <v>0</v>
      </c>
      <c r="U959" s="45">
        <v>0</v>
      </c>
      <c r="V959" s="45">
        <v>0</v>
      </c>
      <c r="W959" s="45">
        <v>0</v>
      </c>
    </row>
    <row r="960" spans="1:23" s="45" customFormat="1">
      <c r="A960" s="34">
        <v>15</v>
      </c>
      <c r="B960" s="45">
        <v>214</v>
      </c>
      <c r="C960" s="45" t="s">
        <v>901</v>
      </c>
      <c r="D960" s="45" t="s">
        <v>912</v>
      </c>
      <c r="E960" s="45">
        <v>21038.09</v>
      </c>
      <c r="F960" s="45">
        <v>2462.16</v>
      </c>
      <c r="G960" s="45">
        <v>2866.03</v>
      </c>
      <c r="H960" s="45">
        <v>89.04</v>
      </c>
      <c r="I960" s="45">
        <v>46.17</v>
      </c>
      <c r="J960" s="45">
        <v>62.07</v>
      </c>
      <c r="K960" s="45">
        <v>57.3</v>
      </c>
      <c r="L960" s="45">
        <v>21326.82</v>
      </c>
      <c r="M960" s="45">
        <v>0.17299999999999999</v>
      </c>
      <c r="N960" s="45">
        <v>63.97</v>
      </c>
      <c r="O960" s="34" t="s">
        <v>203</v>
      </c>
      <c r="P960" s="45">
        <v>23</v>
      </c>
      <c r="Q960" s="45">
        <v>8</v>
      </c>
      <c r="R960" s="45">
        <v>0</v>
      </c>
      <c r="S960" s="57">
        <v>0</v>
      </c>
      <c r="T960" s="45">
        <v>0</v>
      </c>
      <c r="U960" s="45">
        <v>0</v>
      </c>
      <c r="V960" s="45">
        <v>0</v>
      </c>
      <c r="W960" s="45">
        <v>0</v>
      </c>
    </row>
    <row r="961" spans="1:23" s="45" customFormat="1">
      <c r="A961" s="34">
        <v>15</v>
      </c>
      <c r="B961" s="45">
        <v>216</v>
      </c>
      <c r="C961" s="45" t="s">
        <v>901</v>
      </c>
      <c r="D961" s="45" t="s">
        <v>913</v>
      </c>
      <c r="E961" s="45">
        <v>1599.76</v>
      </c>
      <c r="F961" s="45">
        <v>2323.02</v>
      </c>
      <c r="G961" s="45">
        <v>2520.5700000000002</v>
      </c>
      <c r="H961" s="45">
        <v>113.82</v>
      </c>
      <c r="I961" s="45">
        <v>16.649999999999999</v>
      </c>
      <c r="J961" s="45">
        <v>15.14</v>
      </c>
      <c r="K961" s="45">
        <v>27.66</v>
      </c>
      <c r="L961" s="45">
        <v>2116.04</v>
      </c>
      <c r="M961" s="45">
        <v>0.313</v>
      </c>
      <c r="N961" s="45">
        <v>19.93</v>
      </c>
      <c r="O961" s="45" t="s">
        <v>249</v>
      </c>
      <c r="P961" s="45">
        <v>23</v>
      </c>
      <c r="Q961" s="45">
        <v>8</v>
      </c>
      <c r="R961" s="45">
        <v>0</v>
      </c>
      <c r="S961" s="57">
        <v>0</v>
      </c>
      <c r="T961" s="45">
        <v>0</v>
      </c>
      <c r="U961" s="45">
        <v>0</v>
      </c>
      <c r="V961" s="45">
        <v>0</v>
      </c>
      <c r="W961" s="45">
        <v>0</v>
      </c>
    </row>
    <row r="962" spans="1:23" s="45" customFormat="1">
      <c r="A962" s="34">
        <v>15</v>
      </c>
      <c r="B962" s="45">
        <v>218</v>
      </c>
      <c r="C962" s="45" t="s">
        <v>901</v>
      </c>
      <c r="D962" s="45" t="s">
        <v>914</v>
      </c>
      <c r="E962" s="45">
        <v>2137.5500000000002</v>
      </c>
      <c r="F962" s="45">
        <v>2286.29</v>
      </c>
      <c r="G962" s="45">
        <v>2673.22</v>
      </c>
      <c r="H962" s="45">
        <v>104.08</v>
      </c>
      <c r="I962" s="45">
        <v>17.41</v>
      </c>
      <c r="J962" s="45">
        <v>20.440000000000001</v>
      </c>
      <c r="K962" s="45">
        <v>33.590000000000003</v>
      </c>
      <c r="L962" s="45">
        <v>3322.13</v>
      </c>
      <c r="M962" s="45">
        <v>0.24199999999999999</v>
      </c>
      <c r="N962" s="45">
        <v>30.06</v>
      </c>
      <c r="O962" s="45" t="s">
        <v>203</v>
      </c>
      <c r="P962" s="45">
        <v>23</v>
      </c>
      <c r="Q962" s="45">
        <v>8</v>
      </c>
      <c r="R962" s="45">
        <v>0</v>
      </c>
      <c r="S962" s="57">
        <v>0</v>
      </c>
      <c r="T962" s="45">
        <v>0</v>
      </c>
      <c r="U962" s="45">
        <v>0</v>
      </c>
      <c r="V962" s="45">
        <v>0</v>
      </c>
      <c r="W962" s="45">
        <v>0</v>
      </c>
    </row>
    <row r="963" spans="1:23" s="34" customFormat="1">
      <c r="A963" s="34">
        <v>15</v>
      </c>
      <c r="B963" s="34">
        <v>220</v>
      </c>
      <c r="C963" s="34" t="s">
        <v>901</v>
      </c>
      <c r="D963" s="34" t="s">
        <v>915</v>
      </c>
      <c r="E963" s="34">
        <v>112.09</v>
      </c>
      <c r="F963" s="34">
        <v>2478.5500000000002</v>
      </c>
      <c r="G963" s="34">
        <v>2702.88</v>
      </c>
      <c r="H963" s="34">
        <v>114.79</v>
      </c>
      <c r="I963" s="34">
        <v>5.3</v>
      </c>
      <c r="J963" s="34">
        <v>6.81</v>
      </c>
      <c r="K963" s="34">
        <v>15.81</v>
      </c>
      <c r="L963" s="34">
        <v>305.76</v>
      </c>
      <c r="M963" s="34">
        <v>0.36799999999999999</v>
      </c>
      <c r="N963" s="34">
        <v>11.31</v>
      </c>
      <c r="O963" s="34" t="s">
        <v>263</v>
      </c>
      <c r="P963" s="45">
        <v>23</v>
      </c>
      <c r="Q963" s="45">
        <v>8</v>
      </c>
      <c r="R963" s="34">
        <v>29</v>
      </c>
      <c r="S963" s="58">
        <v>127605.65</v>
      </c>
      <c r="T963" s="34">
        <v>2577.5700000000002</v>
      </c>
      <c r="U963" s="34">
        <v>2781.35</v>
      </c>
      <c r="V963" s="34">
        <v>90.77</v>
      </c>
      <c r="W963" s="34">
        <v>127605.65</v>
      </c>
    </row>
    <row r="964" spans="1:23" s="45" customFormat="1">
      <c r="A964" s="34">
        <v>15</v>
      </c>
      <c r="B964" s="45">
        <v>222</v>
      </c>
      <c r="C964" s="45" t="s">
        <v>901</v>
      </c>
      <c r="D964" s="45" t="s">
        <v>916</v>
      </c>
      <c r="E964" s="45">
        <v>120.01</v>
      </c>
      <c r="F964" s="45">
        <v>2574.7399999999998</v>
      </c>
      <c r="G964" s="45">
        <v>2709.68</v>
      </c>
      <c r="H964" s="45">
        <v>119.16</v>
      </c>
      <c r="I964" s="45">
        <v>6.81</v>
      </c>
      <c r="J964" s="45">
        <v>6.06</v>
      </c>
      <c r="K964" s="45">
        <v>19.760000000000002</v>
      </c>
      <c r="L964" s="45">
        <v>342.77</v>
      </c>
      <c r="M964" s="45">
        <v>0.34300000000000003</v>
      </c>
      <c r="N964" s="45">
        <v>18.29</v>
      </c>
      <c r="O964" s="34" t="s">
        <v>203</v>
      </c>
      <c r="P964" s="45">
        <v>23</v>
      </c>
      <c r="Q964" s="45">
        <v>8</v>
      </c>
      <c r="R964" s="45">
        <v>0</v>
      </c>
      <c r="S964" s="57">
        <v>0</v>
      </c>
      <c r="T964" s="45">
        <v>0</v>
      </c>
      <c r="U964" s="45">
        <v>0</v>
      </c>
      <c r="V964" s="45">
        <v>0</v>
      </c>
      <c r="W964" s="45">
        <v>0</v>
      </c>
    </row>
    <row r="965" spans="1:23" s="45" customFormat="1">
      <c r="A965" s="34">
        <v>15</v>
      </c>
      <c r="B965" s="45">
        <v>224</v>
      </c>
      <c r="C965" s="45" t="s">
        <v>901</v>
      </c>
      <c r="D965" s="45" t="s">
        <v>917</v>
      </c>
      <c r="E965" s="45">
        <v>286.44</v>
      </c>
      <c r="F965" s="45">
        <v>2709.04</v>
      </c>
      <c r="G965" s="45">
        <v>2718.02</v>
      </c>
      <c r="H965" s="45">
        <v>116.46</v>
      </c>
      <c r="I965" s="45">
        <v>8.33</v>
      </c>
      <c r="J965" s="45">
        <v>7.57</v>
      </c>
      <c r="K965" s="45">
        <v>21.74</v>
      </c>
      <c r="L965" s="45">
        <v>585.12</v>
      </c>
      <c r="M965" s="45">
        <v>0.35899999999999999</v>
      </c>
      <c r="N965" s="45">
        <v>9.33</v>
      </c>
      <c r="O965" s="34" t="s">
        <v>203</v>
      </c>
      <c r="P965" s="45">
        <v>23</v>
      </c>
      <c r="Q965" s="45">
        <v>8</v>
      </c>
      <c r="R965" s="45">
        <v>0</v>
      </c>
      <c r="S965" s="57">
        <v>0</v>
      </c>
      <c r="T965" s="45">
        <v>0</v>
      </c>
      <c r="U965" s="45">
        <v>0</v>
      </c>
      <c r="V965" s="45">
        <v>0</v>
      </c>
      <c r="W965" s="45">
        <v>0</v>
      </c>
    </row>
    <row r="966" spans="1:23" s="45" customFormat="1">
      <c r="A966" s="34">
        <v>15</v>
      </c>
      <c r="B966" s="45">
        <v>226</v>
      </c>
      <c r="C966" s="45" t="s">
        <v>901</v>
      </c>
      <c r="D966" s="45" t="s">
        <v>918</v>
      </c>
      <c r="E966" s="45">
        <v>150.58000000000001</v>
      </c>
      <c r="F966" s="45">
        <v>2557.42</v>
      </c>
      <c r="G966" s="45">
        <v>2829.09</v>
      </c>
      <c r="H966" s="45">
        <v>118.11</v>
      </c>
      <c r="I966" s="45">
        <v>6.06</v>
      </c>
      <c r="J966" s="45">
        <v>6.81</v>
      </c>
      <c r="K966" s="45">
        <v>15.81</v>
      </c>
      <c r="L966" s="45">
        <v>391.68</v>
      </c>
      <c r="M966" s="45">
        <v>0.34899999999999998</v>
      </c>
      <c r="N966" s="45">
        <v>11.44</v>
      </c>
      <c r="O966" s="34" t="s">
        <v>203</v>
      </c>
      <c r="P966" s="45">
        <v>23</v>
      </c>
      <c r="Q966" s="45">
        <v>8</v>
      </c>
      <c r="R966" s="45">
        <v>0</v>
      </c>
      <c r="S966" s="57">
        <v>0</v>
      </c>
      <c r="T966" s="45">
        <v>0</v>
      </c>
      <c r="U966" s="45">
        <v>0</v>
      </c>
      <c r="V966" s="45">
        <v>0</v>
      </c>
      <c r="W966" s="45">
        <v>0</v>
      </c>
    </row>
    <row r="967" spans="1:23" s="45" customFormat="1">
      <c r="A967" s="34">
        <v>15</v>
      </c>
      <c r="B967" s="45">
        <v>228</v>
      </c>
      <c r="C967" s="45" t="s">
        <v>901</v>
      </c>
      <c r="D967" s="45" t="s">
        <v>919</v>
      </c>
      <c r="E967" s="45">
        <v>56660.87</v>
      </c>
      <c r="F967" s="45">
        <v>2403.79</v>
      </c>
      <c r="G967" s="45">
        <v>2628.27</v>
      </c>
      <c r="H967" s="45">
        <v>91.3</v>
      </c>
      <c r="I967" s="45">
        <v>113.54</v>
      </c>
      <c r="J967" s="45">
        <v>133.97999999999999</v>
      </c>
      <c r="K967" s="45">
        <v>63.23</v>
      </c>
      <c r="L967" s="45">
        <v>54212.959999999999</v>
      </c>
      <c r="M967" s="45">
        <v>0.13200000000000001</v>
      </c>
      <c r="N967" s="45">
        <v>141.88999999999999</v>
      </c>
      <c r="O967" s="45" t="s">
        <v>256</v>
      </c>
      <c r="P967" s="45">
        <v>23</v>
      </c>
      <c r="Q967" s="45">
        <v>8</v>
      </c>
      <c r="R967" s="45">
        <v>0</v>
      </c>
      <c r="S967" s="57">
        <v>0</v>
      </c>
      <c r="T967" s="45">
        <v>0</v>
      </c>
      <c r="U967" s="45">
        <v>0</v>
      </c>
      <c r="V967" s="45">
        <v>0</v>
      </c>
      <c r="W967" s="45">
        <v>0</v>
      </c>
    </row>
    <row r="968" spans="1:23" s="45" customFormat="1">
      <c r="A968" s="34">
        <v>15</v>
      </c>
      <c r="B968" s="45">
        <v>230</v>
      </c>
      <c r="C968" s="45" t="s">
        <v>901</v>
      </c>
      <c r="D968" s="45" t="s">
        <v>920</v>
      </c>
      <c r="E968" s="45">
        <v>89.44</v>
      </c>
      <c r="F968" s="45">
        <v>2521.9699999999998</v>
      </c>
      <c r="G968" s="45">
        <v>2595.36</v>
      </c>
      <c r="H968" s="45">
        <v>121.96</v>
      </c>
      <c r="I968" s="45">
        <v>5.3</v>
      </c>
      <c r="J968" s="45">
        <v>6.06</v>
      </c>
      <c r="K968" s="45">
        <v>15.81</v>
      </c>
      <c r="L968" s="45">
        <v>268.33999999999997</v>
      </c>
      <c r="M968" s="45">
        <v>0.36</v>
      </c>
      <c r="N968" s="45">
        <v>9.61</v>
      </c>
      <c r="O968" s="34" t="s">
        <v>203</v>
      </c>
      <c r="P968" s="45">
        <v>23</v>
      </c>
      <c r="Q968" s="45">
        <v>8</v>
      </c>
      <c r="R968" s="45">
        <v>0</v>
      </c>
      <c r="S968" s="57">
        <v>0</v>
      </c>
      <c r="T968" s="45">
        <v>0</v>
      </c>
      <c r="U968" s="45">
        <v>0</v>
      </c>
      <c r="V968" s="45">
        <v>0</v>
      </c>
      <c r="W968" s="45">
        <v>0</v>
      </c>
    </row>
    <row r="969" spans="1:23" s="45" customFormat="1">
      <c r="A969" s="34">
        <v>15</v>
      </c>
      <c r="B969" s="45">
        <v>232</v>
      </c>
      <c r="C969" s="45" t="s">
        <v>901</v>
      </c>
      <c r="D969" s="45" t="s">
        <v>921</v>
      </c>
      <c r="E969" s="45">
        <v>5755.98</v>
      </c>
      <c r="F969" s="45">
        <v>2310.1799999999998</v>
      </c>
      <c r="G969" s="45">
        <v>2651.38</v>
      </c>
      <c r="H969" s="45">
        <v>104.1</v>
      </c>
      <c r="I969" s="45">
        <v>52.23</v>
      </c>
      <c r="J969" s="45">
        <v>24.22</v>
      </c>
      <c r="K969" s="45">
        <v>37.54</v>
      </c>
      <c r="L969" s="45">
        <v>8949.42</v>
      </c>
      <c r="M969" s="45">
        <v>0.17399999999999999</v>
      </c>
      <c r="N969" s="45">
        <v>56.73</v>
      </c>
      <c r="O969" s="45" t="s">
        <v>251</v>
      </c>
      <c r="P969" s="45">
        <v>23</v>
      </c>
      <c r="Q969" s="45">
        <v>8</v>
      </c>
      <c r="R969" s="45">
        <v>0</v>
      </c>
      <c r="S969" s="57">
        <v>0</v>
      </c>
      <c r="T969" s="45">
        <v>0</v>
      </c>
      <c r="U969" s="45">
        <v>0</v>
      </c>
      <c r="V969" s="45">
        <v>0</v>
      </c>
      <c r="W969" s="45">
        <v>0</v>
      </c>
    </row>
    <row r="970" spans="1:23" s="45" customFormat="1">
      <c r="A970" s="34">
        <v>15</v>
      </c>
      <c r="B970" s="45">
        <v>234</v>
      </c>
      <c r="C970" s="45" t="s">
        <v>901</v>
      </c>
      <c r="D970" s="45" t="s">
        <v>922</v>
      </c>
      <c r="E970" s="45">
        <v>97.37</v>
      </c>
      <c r="F970" s="45">
        <v>2411.5</v>
      </c>
      <c r="G970" s="45">
        <v>2710.19</v>
      </c>
      <c r="H970" s="45">
        <v>116.86</v>
      </c>
      <c r="I970" s="45">
        <v>6.06</v>
      </c>
      <c r="J970" s="45">
        <v>6.06</v>
      </c>
      <c r="K970" s="45">
        <v>13.83</v>
      </c>
      <c r="L970" s="45">
        <v>254.26</v>
      </c>
      <c r="M970" s="45">
        <v>0.40300000000000002</v>
      </c>
      <c r="N970" s="45">
        <v>9.64</v>
      </c>
      <c r="O970" s="34" t="s">
        <v>203</v>
      </c>
      <c r="P970" s="45">
        <v>23</v>
      </c>
      <c r="Q970" s="45">
        <v>8</v>
      </c>
      <c r="R970" s="45">
        <v>0</v>
      </c>
      <c r="S970" s="57">
        <v>0</v>
      </c>
      <c r="T970" s="45">
        <v>0</v>
      </c>
      <c r="U970" s="45">
        <v>0</v>
      </c>
      <c r="V970" s="45">
        <v>0</v>
      </c>
      <c r="W970" s="45">
        <v>0</v>
      </c>
    </row>
    <row r="971" spans="1:23" s="45" customFormat="1">
      <c r="A971" s="34">
        <v>15</v>
      </c>
      <c r="B971" s="45">
        <v>236</v>
      </c>
      <c r="C971" s="45" t="s">
        <v>901</v>
      </c>
      <c r="D971" s="45" t="s">
        <v>923</v>
      </c>
      <c r="E971" s="45">
        <v>825.36</v>
      </c>
      <c r="F971" s="45">
        <v>2708.45</v>
      </c>
      <c r="G971" s="45">
        <v>2739.75</v>
      </c>
      <c r="H971" s="45">
        <v>114.36</v>
      </c>
      <c r="I971" s="45">
        <v>12.87</v>
      </c>
      <c r="J971" s="45">
        <v>15.14</v>
      </c>
      <c r="K971" s="45">
        <v>21.74</v>
      </c>
      <c r="L971" s="45">
        <v>1974.72</v>
      </c>
      <c r="M971" s="45">
        <v>0.215</v>
      </c>
      <c r="N971" s="45">
        <v>15.36</v>
      </c>
      <c r="O971" s="34" t="s">
        <v>203</v>
      </c>
      <c r="P971" s="45">
        <v>23</v>
      </c>
      <c r="Q971" s="45">
        <v>8</v>
      </c>
      <c r="R971" s="45">
        <v>0</v>
      </c>
      <c r="S971" s="57">
        <v>0</v>
      </c>
      <c r="T971" s="45">
        <v>0</v>
      </c>
      <c r="U971" s="45">
        <v>0</v>
      </c>
      <c r="V971" s="45">
        <v>0</v>
      </c>
      <c r="W971" s="45">
        <v>0</v>
      </c>
    </row>
    <row r="972" spans="1:23" s="45" customFormat="1">
      <c r="A972" s="34">
        <v>15</v>
      </c>
      <c r="B972" s="45">
        <v>238</v>
      </c>
      <c r="C972" s="45" t="s">
        <v>901</v>
      </c>
      <c r="D972" s="45" t="s">
        <v>924</v>
      </c>
      <c r="E972" s="45">
        <v>32798</v>
      </c>
      <c r="F972" s="45">
        <v>2267</v>
      </c>
      <c r="G972" s="45">
        <v>2781.4</v>
      </c>
      <c r="H972" s="45">
        <v>94.27</v>
      </c>
      <c r="I972" s="45">
        <v>62.07</v>
      </c>
      <c r="J972" s="45">
        <v>55.26</v>
      </c>
      <c r="K972" s="45">
        <v>57.3</v>
      </c>
      <c r="L972" s="45">
        <v>27579.97</v>
      </c>
      <c r="M972" s="45">
        <v>0.18</v>
      </c>
      <c r="N972" s="45">
        <v>64.94</v>
      </c>
      <c r="O972" s="34" t="s">
        <v>203</v>
      </c>
      <c r="P972" s="45">
        <v>23</v>
      </c>
      <c r="Q972" s="45">
        <v>8</v>
      </c>
      <c r="R972" s="45">
        <v>0</v>
      </c>
      <c r="S972" s="57">
        <v>0</v>
      </c>
      <c r="T972" s="45">
        <v>0</v>
      </c>
      <c r="U972" s="45">
        <v>0</v>
      </c>
      <c r="V972" s="45">
        <v>0</v>
      </c>
      <c r="W972" s="45">
        <v>0</v>
      </c>
    </row>
    <row r="973" spans="1:23" s="45" customFormat="1">
      <c r="A973" s="34">
        <v>15</v>
      </c>
      <c r="B973" s="45">
        <v>240</v>
      </c>
      <c r="C973" s="45" t="s">
        <v>901</v>
      </c>
      <c r="D973" s="45" t="s">
        <v>925</v>
      </c>
      <c r="E973" s="45">
        <v>167.56</v>
      </c>
      <c r="F973" s="45">
        <v>2562.33</v>
      </c>
      <c r="G973" s="45">
        <v>2822.04</v>
      </c>
      <c r="H973" s="45">
        <v>118.87</v>
      </c>
      <c r="I973" s="45">
        <v>8.33</v>
      </c>
      <c r="J973" s="45">
        <v>8.33</v>
      </c>
      <c r="K973" s="45">
        <v>17.78</v>
      </c>
      <c r="L973" s="45">
        <v>440.81</v>
      </c>
      <c r="M973" s="45">
        <v>0.33300000000000002</v>
      </c>
      <c r="N973" s="45">
        <v>15.73</v>
      </c>
      <c r="O973" s="34" t="s">
        <v>203</v>
      </c>
      <c r="P973" s="45">
        <v>23</v>
      </c>
      <c r="Q973" s="45">
        <v>8</v>
      </c>
      <c r="R973" s="45">
        <v>0</v>
      </c>
      <c r="S973" s="57">
        <v>0</v>
      </c>
      <c r="T973" s="45">
        <v>0</v>
      </c>
      <c r="U973" s="45">
        <v>0</v>
      </c>
      <c r="V973" s="45">
        <v>0</v>
      </c>
      <c r="W973" s="45">
        <v>0</v>
      </c>
    </row>
    <row r="974" spans="1:23" s="45" customFormat="1">
      <c r="A974" s="34">
        <v>15</v>
      </c>
      <c r="B974" s="45">
        <v>242</v>
      </c>
      <c r="C974" s="45" t="s">
        <v>901</v>
      </c>
      <c r="D974" s="45" t="s">
        <v>926</v>
      </c>
      <c r="E974" s="45">
        <v>42783.79</v>
      </c>
      <c r="F974" s="45">
        <v>2477.7199999999998</v>
      </c>
      <c r="G974" s="45">
        <v>2599.4</v>
      </c>
      <c r="H974" s="45">
        <v>105.06</v>
      </c>
      <c r="I974" s="45">
        <v>75.69</v>
      </c>
      <c r="J974" s="45">
        <v>80.239999999999995</v>
      </c>
      <c r="K974" s="45">
        <v>49.4</v>
      </c>
      <c r="L974" s="45">
        <v>52752.62</v>
      </c>
      <c r="M974" s="45">
        <v>0.112</v>
      </c>
      <c r="N974" s="45">
        <v>95.6</v>
      </c>
      <c r="O974" s="45" t="s">
        <v>214</v>
      </c>
      <c r="P974" s="45">
        <v>23</v>
      </c>
      <c r="Q974" s="45">
        <v>8</v>
      </c>
      <c r="R974" s="45">
        <v>0</v>
      </c>
      <c r="S974" s="57">
        <v>0</v>
      </c>
      <c r="T974" s="45">
        <v>0</v>
      </c>
      <c r="U974" s="45">
        <v>0</v>
      </c>
      <c r="V974" s="45">
        <v>0</v>
      </c>
      <c r="W974" s="45">
        <v>0</v>
      </c>
    </row>
    <row r="975" spans="1:23" s="45" customFormat="1">
      <c r="A975" s="34">
        <v>15</v>
      </c>
      <c r="B975" s="45">
        <v>244</v>
      </c>
      <c r="C975" s="45" t="s">
        <v>901</v>
      </c>
      <c r="D975" s="45" t="s">
        <v>927</v>
      </c>
      <c r="E975" s="45">
        <v>13623.47</v>
      </c>
      <c r="F975" s="45">
        <v>2306.23</v>
      </c>
      <c r="G975" s="45">
        <v>2596.81</v>
      </c>
      <c r="H975" s="45">
        <v>95.04</v>
      </c>
      <c r="I975" s="45">
        <v>42.39</v>
      </c>
      <c r="J975" s="45">
        <v>80.989999999999995</v>
      </c>
      <c r="K975" s="45">
        <v>65.209999999999994</v>
      </c>
      <c r="L975" s="45">
        <v>15178.19</v>
      </c>
      <c r="M975" s="45">
        <v>0.182</v>
      </c>
      <c r="N975" s="45">
        <v>80.760000000000005</v>
      </c>
      <c r="O975" s="45" t="s">
        <v>256</v>
      </c>
      <c r="P975" s="45">
        <v>23</v>
      </c>
      <c r="Q975" s="45">
        <v>8</v>
      </c>
      <c r="R975" s="45">
        <v>0</v>
      </c>
      <c r="S975" s="57">
        <v>0</v>
      </c>
      <c r="T975" s="45">
        <v>0</v>
      </c>
      <c r="U975" s="45">
        <v>0</v>
      </c>
      <c r="V975" s="45">
        <v>0</v>
      </c>
      <c r="W975" s="45">
        <v>0</v>
      </c>
    </row>
    <row r="976" spans="1:23" s="45" customFormat="1">
      <c r="A976" s="34">
        <v>15</v>
      </c>
      <c r="B976" s="45">
        <v>246</v>
      </c>
      <c r="C976" s="45" t="s">
        <v>901</v>
      </c>
      <c r="D976" s="45" t="s">
        <v>928</v>
      </c>
      <c r="E976" s="45">
        <v>1170.67</v>
      </c>
      <c r="F976" s="45">
        <v>2364.44</v>
      </c>
      <c r="G976" s="45">
        <v>2687.97</v>
      </c>
      <c r="H976" s="45">
        <v>109.92</v>
      </c>
      <c r="I976" s="45">
        <v>15.9</v>
      </c>
      <c r="J976" s="45">
        <v>22.71</v>
      </c>
      <c r="K976" s="45">
        <v>27.66</v>
      </c>
      <c r="L976" s="45">
        <v>2808.7</v>
      </c>
      <c r="M976" s="45">
        <v>0.191</v>
      </c>
      <c r="N976" s="45">
        <v>24.78</v>
      </c>
      <c r="O976" s="34" t="s">
        <v>203</v>
      </c>
      <c r="P976" s="45">
        <v>23</v>
      </c>
      <c r="Q976" s="45">
        <v>8</v>
      </c>
      <c r="R976" s="45">
        <v>0</v>
      </c>
      <c r="S976" s="57">
        <v>0</v>
      </c>
      <c r="T976" s="45">
        <v>0</v>
      </c>
      <c r="U976" s="45">
        <v>0</v>
      </c>
      <c r="V976" s="45">
        <v>0</v>
      </c>
      <c r="W976" s="45">
        <v>0</v>
      </c>
    </row>
    <row r="977" spans="1:23" s="45" customFormat="1">
      <c r="A977" s="34">
        <v>15</v>
      </c>
      <c r="B977" s="45">
        <v>248</v>
      </c>
      <c r="C977" s="45" t="s">
        <v>901</v>
      </c>
      <c r="D977" s="45" t="s">
        <v>929</v>
      </c>
      <c r="E977" s="45">
        <v>159.63999999999999</v>
      </c>
      <c r="F977" s="45">
        <v>2526</v>
      </c>
      <c r="G977" s="45">
        <v>2692.81</v>
      </c>
      <c r="H977" s="45">
        <v>122.83</v>
      </c>
      <c r="I977" s="45">
        <v>11.35</v>
      </c>
      <c r="J977" s="45">
        <v>6.81</v>
      </c>
      <c r="K977" s="45">
        <v>15.81</v>
      </c>
      <c r="L977" s="45">
        <v>472.27</v>
      </c>
      <c r="M977" s="45">
        <v>0.30099999999999999</v>
      </c>
      <c r="N977" s="45">
        <v>11.2</v>
      </c>
      <c r="O977" s="34" t="s">
        <v>203</v>
      </c>
      <c r="P977" s="45">
        <v>23</v>
      </c>
      <c r="Q977" s="45">
        <v>8</v>
      </c>
      <c r="R977" s="45">
        <v>0</v>
      </c>
      <c r="S977" s="57">
        <v>0</v>
      </c>
      <c r="T977" s="45">
        <v>0</v>
      </c>
      <c r="U977" s="45">
        <v>0</v>
      </c>
      <c r="V977" s="45">
        <v>0</v>
      </c>
      <c r="W977" s="45">
        <v>0</v>
      </c>
    </row>
    <row r="978" spans="1:23" s="45" customFormat="1">
      <c r="A978" s="34">
        <v>15</v>
      </c>
      <c r="B978" s="45">
        <v>250</v>
      </c>
      <c r="C978" s="45" t="s">
        <v>901</v>
      </c>
      <c r="D978" s="45" t="s">
        <v>930</v>
      </c>
      <c r="E978" s="45">
        <v>320.41000000000003</v>
      </c>
      <c r="F978" s="45">
        <v>2518.96</v>
      </c>
      <c r="G978" s="45">
        <v>2699.38</v>
      </c>
      <c r="H978" s="45">
        <v>119.5</v>
      </c>
      <c r="I978" s="45">
        <v>9.84</v>
      </c>
      <c r="J978" s="45">
        <v>9.84</v>
      </c>
      <c r="K978" s="45">
        <v>19.760000000000002</v>
      </c>
      <c r="L978" s="45">
        <v>877.35</v>
      </c>
      <c r="M978" s="45">
        <v>0.25800000000000001</v>
      </c>
      <c r="N978" s="45">
        <v>19.87</v>
      </c>
      <c r="O978" s="34" t="s">
        <v>203</v>
      </c>
      <c r="P978" s="45">
        <v>23</v>
      </c>
      <c r="Q978" s="45">
        <v>8</v>
      </c>
      <c r="R978" s="45">
        <v>0</v>
      </c>
      <c r="S978" s="57">
        <v>0</v>
      </c>
      <c r="T978" s="45">
        <v>0</v>
      </c>
      <c r="U978" s="45">
        <v>0</v>
      </c>
      <c r="V978" s="45">
        <v>0</v>
      </c>
      <c r="W978" s="45">
        <v>0</v>
      </c>
    </row>
    <row r="979" spans="1:23" s="45" customFormat="1">
      <c r="A979" s="34">
        <v>15</v>
      </c>
      <c r="B979" s="45">
        <v>252</v>
      </c>
      <c r="C979" s="45" t="s">
        <v>901</v>
      </c>
      <c r="D979" s="45" t="s">
        <v>931</v>
      </c>
      <c r="E979" s="45">
        <v>206.06</v>
      </c>
      <c r="F979" s="45">
        <v>2713.98</v>
      </c>
      <c r="G979" s="45">
        <v>2725.06</v>
      </c>
      <c r="H979" s="45">
        <v>117.34</v>
      </c>
      <c r="I979" s="45">
        <v>6.06</v>
      </c>
      <c r="J979" s="45">
        <v>12.11</v>
      </c>
      <c r="K979" s="45">
        <v>17.78</v>
      </c>
      <c r="L979" s="45">
        <v>543.39</v>
      </c>
      <c r="M979" s="45">
        <v>0.31</v>
      </c>
      <c r="N979" s="45">
        <v>12.4</v>
      </c>
      <c r="O979" s="34" t="s">
        <v>203</v>
      </c>
      <c r="P979" s="45">
        <v>23</v>
      </c>
      <c r="Q979" s="45">
        <v>8</v>
      </c>
      <c r="R979" s="45">
        <v>0</v>
      </c>
      <c r="S979" s="57">
        <v>0</v>
      </c>
      <c r="T979" s="45">
        <v>0</v>
      </c>
      <c r="U979" s="45">
        <v>0</v>
      </c>
      <c r="V979" s="45">
        <v>0</v>
      </c>
      <c r="W979" s="45">
        <v>0</v>
      </c>
    </row>
    <row r="980" spans="1:23" s="34" customFormat="1">
      <c r="A980" s="34">
        <v>15</v>
      </c>
      <c r="B980" s="34">
        <v>254</v>
      </c>
      <c r="C980" s="34" t="s">
        <v>901</v>
      </c>
      <c r="D980" s="34" t="s">
        <v>932</v>
      </c>
      <c r="E980" s="34">
        <v>5321.23</v>
      </c>
      <c r="F980" s="34">
        <v>2531.15</v>
      </c>
      <c r="G980" s="34">
        <v>2731.87</v>
      </c>
      <c r="H980" s="34">
        <v>107.25</v>
      </c>
      <c r="I980" s="34">
        <v>27.25</v>
      </c>
      <c r="J980" s="34">
        <v>24.98</v>
      </c>
      <c r="K980" s="34">
        <v>43.47</v>
      </c>
      <c r="L980" s="34">
        <v>7106.79</v>
      </c>
      <c r="M980" s="34">
        <v>0.20699999999999999</v>
      </c>
      <c r="N980" s="34">
        <v>41.11</v>
      </c>
      <c r="O980" s="34" t="s">
        <v>249</v>
      </c>
      <c r="P980" s="45">
        <v>23</v>
      </c>
      <c r="Q980" s="45">
        <v>8</v>
      </c>
      <c r="R980" s="34">
        <v>29</v>
      </c>
      <c r="S980" s="58">
        <v>127605.65</v>
      </c>
      <c r="T980" s="34">
        <v>2577.5700000000002</v>
      </c>
      <c r="U980" s="34">
        <v>2781.35</v>
      </c>
      <c r="V980" s="34">
        <v>90.77</v>
      </c>
      <c r="W980" s="34">
        <v>127605.65</v>
      </c>
    </row>
    <row r="981" spans="1:23" s="45" customFormat="1">
      <c r="A981" s="34">
        <v>15</v>
      </c>
      <c r="B981" s="45">
        <v>256</v>
      </c>
      <c r="C981" s="45" t="s">
        <v>901</v>
      </c>
      <c r="D981" s="45" t="s">
        <v>933</v>
      </c>
      <c r="E981" s="45">
        <v>26968.43</v>
      </c>
      <c r="F981" s="45">
        <v>2661.86</v>
      </c>
      <c r="G981" s="45">
        <v>2751.72</v>
      </c>
      <c r="H981" s="45">
        <v>89.22</v>
      </c>
      <c r="I981" s="45">
        <v>56.77</v>
      </c>
      <c r="J981" s="45">
        <v>69.64</v>
      </c>
      <c r="K981" s="45">
        <v>73.11</v>
      </c>
      <c r="L981" s="45">
        <v>37827.24</v>
      </c>
      <c r="M981" s="45">
        <v>0.115</v>
      </c>
      <c r="N981" s="45">
        <v>79.37</v>
      </c>
      <c r="O981" s="45" t="s">
        <v>214</v>
      </c>
      <c r="P981" s="45">
        <v>23</v>
      </c>
      <c r="Q981" s="45">
        <v>8</v>
      </c>
      <c r="R981" s="45">
        <v>0</v>
      </c>
      <c r="S981" s="57">
        <v>0</v>
      </c>
      <c r="T981" s="45">
        <v>0</v>
      </c>
      <c r="U981" s="45">
        <v>0</v>
      </c>
      <c r="V981" s="45">
        <v>0</v>
      </c>
      <c r="W981" s="45">
        <v>0</v>
      </c>
    </row>
    <row r="982" spans="1:23" s="34" customFormat="1">
      <c r="A982" s="34">
        <v>15</v>
      </c>
      <c r="B982" s="34">
        <v>258</v>
      </c>
      <c r="C982" s="34" t="s">
        <v>901</v>
      </c>
      <c r="D982" s="34" t="s">
        <v>934</v>
      </c>
      <c r="E982" s="34">
        <v>22333.3</v>
      </c>
      <c r="F982" s="34">
        <v>2492.65</v>
      </c>
      <c r="G982" s="34">
        <v>2776.81</v>
      </c>
      <c r="H982" s="34">
        <v>100.15</v>
      </c>
      <c r="I982" s="34">
        <v>46.17</v>
      </c>
      <c r="J982" s="34">
        <v>63.58</v>
      </c>
      <c r="K982" s="34">
        <v>55.33</v>
      </c>
      <c r="L982" s="34">
        <v>26559.08</v>
      </c>
      <c r="M982" s="34">
        <v>0.14399999999999999</v>
      </c>
      <c r="N982" s="34">
        <v>70.48</v>
      </c>
      <c r="O982" s="34" t="s">
        <v>249</v>
      </c>
      <c r="P982" s="45">
        <v>23</v>
      </c>
      <c r="Q982" s="45">
        <v>8</v>
      </c>
      <c r="R982" s="34">
        <v>29</v>
      </c>
      <c r="S982" s="58">
        <v>127605.65</v>
      </c>
      <c r="T982" s="34">
        <v>2577.5700000000002</v>
      </c>
      <c r="U982" s="34">
        <v>2781.35</v>
      </c>
      <c r="V982" s="34">
        <v>90.77</v>
      </c>
      <c r="W982" s="34">
        <v>127605.65</v>
      </c>
    </row>
    <row r="983" spans="1:23" s="45" customFormat="1">
      <c r="A983" s="34">
        <v>15</v>
      </c>
      <c r="B983" s="45">
        <v>260</v>
      </c>
      <c r="C983" s="45" t="s">
        <v>901</v>
      </c>
      <c r="D983" s="45" t="s">
        <v>935</v>
      </c>
      <c r="E983" s="45">
        <v>229.83</v>
      </c>
      <c r="F983" s="45">
        <v>2594.1799999999998</v>
      </c>
      <c r="G983" s="45">
        <v>2863.53</v>
      </c>
      <c r="H983" s="45">
        <v>120.41</v>
      </c>
      <c r="I983" s="45">
        <v>8.33</v>
      </c>
      <c r="J983" s="45">
        <v>9.84</v>
      </c>
      <c r="K983" s="45">
        <v>19.760000000000002</v>
      </c>
      <c r="L983" s="45">
        <v>597.79999999999995</v>
      </c>
      <c r="M983" s="45">
        <v>0.30399999999999999</v>
      </c>
      <c r="N983" s="45">
        <v>12.25</v>
      </c>
      <c r="O983" s="45" t="s">
        <v>256</v>
      </c>
      <c r="P983" s="45">
        <v>23</v>
      </c>
      <c r="Q983" s="45">
        <v>8</v>
      </c>
      <c r="R983" s="45">
        <v>0</v>
      </c>
      <c r="S983" s="57">
        <v>0</v>
      </c>
      <c r="T983" s="45">
        <v>0</v>
      </c>
      <c r="U983" s="45">
        <v>0</v>
      </c>
      <c r="V983" s="45">
        <v>0</v>
      </c>
      <c r="W983" s="45">
        <v>0</v>
      </c>
    </row>
    <row r="984" spans="1:23" s="34" customFormat="1">
      <c r="A984" s="34">
        <v>15</v>
      </c>
      <c r="B984" s="34">
        <v>262</v>
      </c>
      <c r="C984" s="34" t="s">
        <v>901</v>
      </c>
      <c r="D984" s="34" t="s">
        <v>936</v>
      </c>
      <c r="E984" s="34">
        <v>343.05</v>
      </c>
      <c r="F984" s="34">
        <v>2513.04</v>
      </c>
      <c r="G984" s="34">
        <v>2691.12</v>
      </c>
      <c r="H984" s="34">
        <v>120.54</v>
      </c>
      <c r="I984" s="34">
        <v>12.11</v>
      </c>
      <c r="J984" s="34">
        <v>11.35</v>
      </c>
      <c r="K984" s="34">
        <v>17.78</v>
      </c>
      <c r="L984" s="34">
        <v>984.43</v>
      </c>
      <c r="M984" s="34">
        <v>0.24099999999999999</v>
      </c>
      <c r="N984" s="34">
        <v>14.87</v>
      </c>
      <c r="O984" s="34" t="s">
        <v>263</v>
      </c>
      <c r="P984" s="45">
        <v>23</v>
      </c>
      <c r="Q984" s="45">
        <v>8</v>
      </c>
      <c r="R984" s="34">
        <v>29</v>
      </c>
      <c r="S984" s="58">
        <v>127605.65</v>
      </c>
      <c r="T984" s="34">
        <v>2577.5700000000002</v>
      </c>
      <c r="U984" s="34">
        <v>2781.35</v>
      </c>
      <c r="V984" s="34">
        <v>90.77</v>
      </c>
      <c r="W984" s="34">
        <v>127605.65</v>
      </c>
    </row>
    <row r="985" spans="1:23" s="45" customFormat="1">
      <c r="A985" s="34">
        <v>15</v>
      </c>
      <c r="B985" s="45">
        <v>264</v>
      </c>
      <c r="C985" s="45" t="s">
        <v>901</v>
      </c>
      <c r="D985" s="45" t="s">
        <v>937</v>
      </c>
      <c r="E985" s="45">
        <v>42532.45</v>
      </c>
      <c r="F985" s="45">
        <v>2386.54</v>
      </c>
      <c r="G985" s="45">
        <v>2727.6</v>
      </c>
      <c r="H985" s="45">
        <v>105.24</v>
      </c>
      <c r="I985" s="45">
        <v>77.97</v>
      </c>
      <c r="J985" s="45">
        <v>71.150000000000006</v>
      </c>
      <c r="K985" s="45">
        <v>57.3</v>
      </c>
      <c r="L985" s="45">
        <v>58601.27</v>
      </c>
      <c r="M985" s="45">
        <v>0.10100000000000001</v>
      </c>
      <c r="N985" s="45">
        <v>81.52</v>
      </c>
      <c r="O985" s="45" t="s">
        <v>214</v>
      </c>
      <c r="P985" s="45">
        <v>23</v>
      </c>
      <c r="Q985" s="45">
        <v>8</v>
      </c>
      <c r="R985" s="45">
        <v>0</v>
      </c>
      <c r="S985" s="57">
        <v>0</v>
      </c>
      <c r="T985" s="45">
        <v>0</v>
      </c>
      <c r="U985" s="45">
        <v>0</v>
      </c>
      <c r="V985" s="45">
        <v>0</v>
      </c>
      <c r="W985" s="45">
        <v>0</v>
      </c>
    </row>
    <row r="986" spans="1:23" s="34" customFormat="1">
      <c r="A986" s="34">
        <v>15</v>
      </c>
      <c r="B986" s="34">
        <v>266</v>
      </c>
      <c r="C986" s="34" t="s">
        <v>901</v>
      </c>
      <c r="D986" s="34" t="s">
        <v>938</v>
      </c>
      <c r="E986" s="34">
        <v>498.16</v>
      </c>
      <c r="F986" s="34">
        <v>2530.21</v>
      </c>
      <c r="G986" s="34">
        <v>2761.01</v>
      </c>
      <c r="H986" s="34">
        <v>117.18</v>
      </c>
      <c r="I986" s="34">
        <v>15.14</v>
      </c>
      <c r="J986" s="34">
        <v>12.87</v>
      </c>
      <c r="K986" s="34">
        <v>21.74</v>
      </c>
      <c r="L986" s="34">
        <v>1233.24</v>
      </c>
      <c r="M986" s="34">
        <v>0.246</v>
      </c>
      <c r="N986" s="34">
        <v>16.57</v>
      </c>
      <c r="O986" s="34" t="s">
        <v>263</v>
      </c>
      <c r="P986" s="45">
        <v>23</v>
      </c>
      <c r="Q986" s="45">
        <v>8</v>
      </c>
      <c r="R986" s="34">
        <v>29</v>
      </c>
      <c r="S986" s="58">
        <v>127605.65</v>
      </c>
      <c r="T986" s="34">
        <v>2577.5700000000002</v>
      </c>
      <c r="U986" s="34">
        <v>2781.35</v>
      </c>
      <c r="V986" s="34">
        <v>90.77</v>
      </c>
      <c r="W986" s="34">
        <v>127605.65</v>
      </c>
    </row>
    <row r="987" spans="1:23" s="45" customFormat="1">
      <c r="A987" s="34">
        <v>15</v>
      </c>
      <c r="B987" s="45">
        <v>268</v>
      </c>
      <c r="C987" s="45" t="s">
        <v>901</v>
      </c>
      <c r="D987" s="45" t="s">
        <v>939</v>
      </c>
      <c r="E987" s="45">
        <v>11270.81</v>
      </c>
      <c r="F987" s="45">
        <v>3246.06</v>
      </c>
      <c r="G987" s="45">
        <v>2853.53</v>
      </c>
      <c r="H987" s="45">
        <v>111.23</v>
      </c>
      <c r="I987" s="45">
        <v>40.880000000000003</v>
      </c>
      <c r="J987" s="45">
        <v>33.31</v>
      </c>
      <c r="K987" s="45">
        <v>39.520000000000003</v>
      </c>
      <c r="L987" s="45">
        <v>12853.95</v>
      </c>
      <c r="M987" s="45">
        <v>0.189</v>
      </c>
      <c r="N987" s="45">
        <v>46.45</v>
      </c>
      <c r="O987" s="34" t="s">
        <v>203</v>
      </c>
      <c r="P987" s="45">
        <v>23</v>
      </c>
      <c r="Q987" s="45">
        <v>8</v>
      </c>
      <c r="R987" s="45">
        <v>0</v>
      </c>
      <c r="S987" s="57">
        <v>0</v>
      </c>
      <c r="T987" s="45">
        <v>0</v>
      </c>
      <c r="U987" s="45">
        <v>0</v>
      </c>
      <c r="V987" s="45">
        <v>0</v>
      </c>
      <c r="W987" s="45">
        <v>0</v>
      </c>
    </row>
    <row r="988" spans="1:23" s="45" customFormat="1">
      <c r="A988" s="34">
        <v>15</v>
      </c>
      <c r="B988" s="45">
        <v>270</v>
      </c>
      <c r="C988" s="45" t="s">
        <v>901</v>
      </c>
      <c r="D988" s="45" t="s">
        <v>940</v>
      </c>
      <c r="E988" s="45">
        <v>10507.72</v>
      </c>
      <c r="F988" s="45">
        <v>2380.44</v>
      </c>
      <c r="G988" s="45">
        <v>2513.9</v>
      </c>
      <c r="H988" s="45">
        <v>113.28</v>
      </c>
      <c r="I988" s="45">
        <v>65.099999999999994</v>
      </c>
      <c r="J988" s="45">
        <v>79.48</v>
      </c>
      <c r="K988" s="45">
        <v>35.57</v>
      </c>
      <c r="L988" s="45">
        <v>15168.04</v>
      </c>
      <c r="M988" s="45">
        <v>0.153</v>
      </c>
      <c r="N988" s="45">
        <v>86.4</v>
      </c>
      <c r="O988" s="45" t="s">
        <v>249</v>
      </c>
      <c r="P988" s="45">
        <v>23</v>
      </c>
      <c r="Q988" s="45">
        <v>8</v>
      </c>
      <c r="R988" s="45">
        <v>0</v>
      </c>
      <c r="S988" s="57">
        <v>0</v>
      </c>
      <c r="T988" s="45">
        <v>0</v>
      </c>
      <c r="U988" s="45">
        <v>0</v>
      </c>
      <c r="V988" s="45">
        <v>0</v>
      </c>
      <c r="W988" s="45">
        <v>0</v>
      </c>
    </row>
    <row r="989" spans="1:23" s="45" customFormat="1">
      <c r="A989" s="34">
        <v>15</v>
      </c>
      <c r="B989" s="45">
        <v>272</v>
      </c>
      <c r="C989" s="45" t="s">
        <v>901</v>
      </c>
      <c r="D989" s="45" t="s">
        <v>941</v>
      </c>
      <c r="E989" s="45">
        <v>74.72</v>
      </c>
      <c r="F989" s="45">
        <v>2531.33</v>
      </c>
      <c r="G989" s="45">
        <v>2685.39</v>
      </c>
      <c r="H989" s="45">
        <v>123.26</v>
      </c>
      <c r="I989" s="45">
        <v>6.81</v>
      </c>
      <c r="J989" s="45">
        <v>4.54</v>
      </c>
      <c r="K989" s="45">
        <v>13.83</v>
      </c>
      <c r="L989" s="45">
        <v>183.8</v>
      </c>
      <c r="M989" s="45">
        <v>0.46700000000000003</v>
      </c>
      <c r="N989" s="45">
        <v>13.01</v>
      </c>
      <c r="O989" s="34" t="s">
        <v>203</v>
      </c>
      <c r="P989" s="45">
        <v>23</v>
      </c>
      <c r="Q989" s="45">
        <v>8</v>
      </c>
      <c r="R989" s="45">
        <v>0</v>
      </c>
      <c r="S989" s="57">
        <v>0</v>
      </c>
      <c r="T989" s="45">
        <v>0</v>
      </c>
      <c r="U989" s="45">
        <v>0</v>
      </c>
      <c r="V989" s="45">
        <v>0</v>
      </c>
      <c r="W989" s="45">
        <v>0</v>
      </c>
    </row>
    <row r="990" spans="1:23" s="45" customFormat="1">
      <c r="A990" s="34">
        <v>15</v>
      </c>
      <c r="B990" s="45">
        <v>274</v>
      </c>
      <c r="C990" s="45" t="s">
        <v>901</v>
      </c>
      <c r="D990" s="45" t="s">
        <v>942</v>
      </c>
      <c r="E990" s="45">
        <v>174.36</v>
      </c>
      <c r="F990" s="45">
        <v>2578.83</v>
      </c>
      <c r="G990" s="45">
        <v>2701.12</v>
      </c>
      <c r="H990" s="45">
        <v>118.19</v>
      </c>
      <c r="I990" s="45">
        <v>7.57</v>
      </c>
      <c r="J990" s="45">
        <v>6.06</v>
      </c>
      <c r="K990" s="45">
        <v>17.78</v>
      </c>
      <c r="L990" s="45">
        <v>382.08</v>
      </c>
      <c r="M990" s="45">
        <v>0.39500000000000002</v>
      </c>
      <c r="N990" s="45">
        <v>8.5399999999999991</v>
      </c>
      <c r="O990" s="45" t="s">
        <v>256</v>
      </c>
      <c r="P990" s="45">
        <v>23</v>
      </c>
      <c r="Q990" s="45">
        <v>8</v>
      </c>
      <c r="R990" s="45">
        <v>0</v>
      </c>
      <c r="S990" s="57">
        <v>0</v>
      </c>
      <c r="T990" s="45">
        <v>0</v>
      </c>
      <c r="U990" s="45">
        <v>0</v>
      </c>
      <c r="V990" s="45">
        <v>0</v>
      </c>
      <c r="W990" s="45">
        <v>0</v>
      </c>
    </row>
    <row r="991" spans="1:23" s="34" customFormat="1">
      <c r="A991" s="34">
        <v>15</v>
      </c>
      <c r="B991" s="34">
        <v>276</v>
      </c>
      <c r="C991" s="34" t="s">
        <v>901</v>
      </c>
      <c r="D991" s="34" t="s">
        <v>943</v>
      </c>
      <c r="E991" s="34">
        <v>2323.2199999999998</v>
      </c>
      <c r="F991" s="34">
        <v>2527.5100000000002</v>
      </c>
      <c r="G991" s="34">
        <v>2780.11</v>
      </c>
      <c r="H991" s="34">
        <v>117.45</v>
      </c>
      <c r="I991" s="34">
        <v>17.41</v>
      </c>
      <c r="J991" s="34">
        <v>29.52</v>
      </c>
      <c r="K991" s="34">
        <v>31.62</v>
      </c>
      <c r="L991" s="34">
        <v>4176.2</v>
      </c>
      <c r="M991" s="34">
        <v>0.20300000000000001</v>
      </c>
      <c r="N991" s="34">
        <v>32.14</v>
      </c>
      <c r="O991" s="34" t="s">
        <v>263</v>
      </c>
      <c r="P991" s="45">
        <v>23</v>
      </c>
      <c r="Q991" s="45">
        <v>8</v>
      </c>
      <c r="R991" s="34">
        <v>29</v>
      </c>
      <c r="S991" s="58">
        <v>127605.65</v>
      </c>
      <c r="T991" s="34">
        <v>2577.5700000000002</v>
      </c>
      <c r="U991" s="34">
        <v>2781.35</v>
      </c>
      <c r="V991" s="34">
        <v>90.77</v>
      </c>
      <c r="W991" s="34">
        <v>127605.65</v>
      </c>
    </row>
    <row r="992" spans="1:23" s="45" customFormat="1">
      <c r="A992" s="34">
        <v>15</v>
      </c>
      <c r="B992" s="45">
        <v>278</v>
      </c>
      <c r="C992" s="45" t="s">
        <v>901</v>
      </c>
      <c r="D992" s="45" t="s">
        <v>944</v>
      </c>
      <c r="E992" s="45">
        <v>274541.31</v>
      </c>
      <c r="F992" s="45">
        <v>3131.51</v>
      </c>
      <c r="G992" s="45">
        <v>2790.17</v>
      </c>
      <c r="H992" s="45">
        <v>84.55</v>
      </c>
      <c r="I992" s="45">
        <v>151.38999999999999</v>
      </c>
      <c r="J992" s="45">
        <v>150.63</v>
      </c>
      <c r="K992" s="45">
        <v>84.97</v>
      </c>
      <c r="L992" s="45">
        <v>219708.59</v>
      </c>
      <c r="M992" s="45">
        <v>9.2999999999999999E-2</v>
      </c>
      <c r="N992" s="45">
        <v>154.16</v>
      </c>
      <c r="O992" s="45" t="s">
        <v>214</v>
      </c>
      <c r="P992" s="45">
        <v>23</v>
      </c>
      <c r="Q992" s="45">
        <v>8</v>
      </c>
      <c r="R992" s="45">
        <v>0</v>
      </c>
      <c r="S992" s="57">
        <v>0</v>
      </c>
      <c r="T992" s="45">
        <v>0</v>
      </c>
      <c r="U992" s="45">
        <v>0</v>
      </c>
      <c r="V992" s="45">
        <v>0</v>
      </c>
      <c r="W992" s="45">
        <v>0</v>
      </c>
    </row>
    <row r="993" spans="1:23" s="45" customFormat="1">
      <c r="A993" s="34">
        <v>15</v>
      </c>
      <c r="B993" s="45">
        <v>280</v>
      </c>
      <c r="C993" s="45" t="s">
        <v>901</v>
      </c>
      <c r="D993" s="45" t="s">
        <v>945</v>
      </c>
      <c r="E993" s="45">
        <v>346.45</v>
      </c>
      <c r="F993" s="45">
        <v>2326.5300000000002</v>
      </c>
      <c r="G993" s="45">
        <v>2537.61</v>
      </c>
      <c r="H993" s="45">
        <v>124.83</v>
      </c>
      <c r="I993" s="45">
        <v>12.11</v>
      </c>
      <c r="J993" s="45">
        <v>12.87</v>
      </c>
      <c r="K993" s="45">
        <v>17.78</v>
      </c>
      <c r="L993" s="45">
        <v>872.63</v>
      </c>
      <c r="M993" s="45">
        <v>0.27300000000000002</v>
      </c>
      <c r="N993" s="45">
        <v>15.22</v>
      </c>
      <c r="O993" s="45" t="s">
        <v>256</v>
      </c>
      <c r="P993" s="45">
        <v>23</v>
      </c>
      <c r="Q993" s="45">
        <v>8</v>
      </c>
      <c r="R993" s="45">
        <v>0</v>
      </c>
      <c r="S993" s="57">
        <v>0</v>
      </c>
      <c r="T993" s="45">
        <v>0</v>
      </c>
      <c r="U993" s="45">
        <v>0</v>
      </c>
      <c r="V993" s="45">
        <v>0</v>
      </c>
      <c r="W993" s="45">
        <v>0</v>
      </c>
    </row>
    <row r="994" spans="1:23" s="45" customFormat="1">
      <c r="A994" s="34">
        <v>15</v>
      </c>
      <c r="B994" s="45">
        <v>282</v>
      </c>
      <c r="C994" s="45" t="s">
        <v>901</v>
      </c>
      <c r="D994" s="45" t="s">
        <v>946</v>
      </c>
      <c r="E994" s="45">
        <v>108.69</v>
      </c>
      <c r="F994" s="45">
        <v>3041.48</v>
      </c>
      <c r="G994" s="45">
        <v>2805.6</v>
      </c>
      <c r="H994" s="45">
        <v>122.76</v>
      </c>
      <c r="I994" s="45">
        <v>5.3</v>
      </c>
      <c r="J994" s="45">
        <v>9.08</v>
      </c>
      <c r="K994" s="45">
        <v>13.83</v>
      </c>
      <c r="L994" s="45">
        <v>283.52</v>
      </c>
      <c r="M994" s="45">
        <v>0.38800000000000001</v>
      </c>
      <c r="N994" s="45">
        <v>8.85</v>
      </c>
      <c r="O994" s="34" t="s">
        <v>203</v>
      </c>
      <c r="P994" s="45">
        <v>23</v>
      </c>
      <c r="Q994" s="45">
        <v>8</v>
      </c>
      <c r="R994" s="45">
        <v>0</v>
      </c>
      <c r="S994" s="57">
        <v>0</v>
      </c>
      <c r="T994" s="45">
        <v>0</v>
      </c>
      <c r="U994" s="45">
        <v>0</v>
      </c>
      <c r="V994" s="45">
        <v>0</v>
      </c>
      <c r="W994" s="45">
        <v>0</v>
      </c>
    </row>
    <row r="995" spans="1:23" s="34" customFormat="1">
      <c r="A995" s="34">
        <v>15</v>
      </c>
      <c r="B995" s="34">
        <v>284</v>
      </c>
      <c r="C995" s="34" t="s">
        <v>901</v>
      </c>
      <c r="D995" s="34" t="s">
        <v>947</v>
      </c>
      <c r="E995" s="34">
        <v>6754.56</v>
      </c>
      <c r="F995" s="34">
        <v>3350.38</v>
      </c>
      <c r="G995" s="34">
        <v>2842.98</v>
      </c>
      <c r="H995" s="34">
        <v>116.89</v>
      </c>
      <c r="I995" s="34">
        <v>33.31</v>
      </c>
      <c r="J995" s="34">
        <v>31.79</v>
      </c>
      <c r="K995" s="34">
        <v>31.62</v>
      </c>
      <c r="L995" s="34">
        <v>7740.79</v>
      </c>
      <c r="M995" s="34">
        <v>0.223</v>
      </c>
      <c r="N995" s="34">
        <v>37.799999999999997</v>
      </c>
      <c r="O995" s="34" t="s">
        <v>203</v>
      </c>
      <c r="P995" s="45">
        <v>23</v>
      </c>
      <c r="Q995" s="45">
        <v>8</v>
      </c>
      <c r="R995" s="45">
        <v>0</v>
      </c>
      <c r="S995" s="57">
        <v>0</v>
      </c>
      <c r="T995" s="45">
        <v>0</v>
      </c>
      <c r="U995" s="45">
        <v>0</v>
      </c>
      <c r="V995" s="45">
        <v>0</v>
      </c>
      <c r="W995" s="45">
        <v>0</v>
      </c>
    </row>
    <row r="996" spans="1:23" s="45" customFormat="1">
      <c r="A996" s="34">
        <v>15</v>
      </c>
      <c r="B996" s="45">
        <v>286</v>
      </c>
      <c r="C996" s="45" t="s">
        <v>901</v>
      </c>
      <c r="D996" s="45" t="s">
        <v>948</v>
      </c>
      <c r="E996" s="45">
        <v>39482.370000000003</v>
      </c>
      <c r="F996" s="45">
        <v>2434.83</v>
      </c>
      <c r="G996" s="45">
        <v>2812.76</v>
      </c>
      <c r="H996" s="45">
        <v>103.25</v>
      </c>
      <c r="I996" s="45">
        <v>52.23</v>
      </c>
      <c r="J996" s="45">
        <v>69.64</v>
      </c>
      <c r="K996" s="45">
        <v>65.209999999999994</v>
      </c>
      <c r="L996" s="45">
        <v>41251.839999999997</v>
      </c>
      <c r="M996" s="45">
        <v>0.13600000000000001</v>
      </c>
      <c r="N996" s="45">
        <v>75.260000000000005</v>
      </c>
      <c r="O996" s="45" t="s">
        <v>214</v>
      </c>
      <c r="P996" s="45">
        <v>23</v>
      </c>
      <c r="Q996" s="45">
        <v>8</v>
      </c>
      <c r="R996" s="45">
        <v>0</v>
      </c>
      <c r="S996" s="57">
        <v>0</v>
      </c>
      <c r="T996" s="45">
        <v>0</v>
      </c>
      <c r="U996" s="45">
        <v>0</v>
      </c>
      <c r="V996" s="45">
        <v>0</v>
      </c>
      <c r="W996" s="45">
        <v>0</v>
      </c>
    </row>
    <row r="997" spans="1:23" s="46" customFormat="1" ht="17" thickBot="1">
      <c r="A997" s="31">
        <v>15</v>
      </c>
      <c r="B997" s="46">
        <v>288</v>
      </c>
      <c r="C997" s="46" t="s">
        <v>901</v>
      </c>
      <c r="D997" s="46" t="s">
        <v>949</v>
      </c>
      <c r="E997" s="46">
        <v>6918.73</v>
      </c>
      <c r="F997" s="46">
        <v>2250.5</v>
      </c>
      <c r="G997" s="46">
        <v>2671.37</v>
      </c>
      <c r="H997" s="46">
        <v>94.56</v>
      </c>
      <c r="I997" s="46">
        <v>40.880000000000003</v>
      </c>
      <c r="J997" s="46">
        <v>65.099999999999994</v>
      </c>
      <c r="K997" s="46">
        <v>73.11</v>
      </c>
      <c r="L997" s="46">
        <v>8263.39</v>
      </c>
      <c r="M997" s="46">
        <v>0.21199999999999999</v>
      </c>
      <c r="N997" s="46">
        <v>89.71</v>
      </c>
      <c r="O997" s="46" t="s">
        <v>256</v>
      </c>
      <c r="P997" s="46">
        <v>23</v>
      </c>
      <c r="Q997" s="46">
        <v>8</v>
      </c>
      <c r="R997" s="46">
        <v>0</v>
      </c>
      <c r="S997" s="59">
        <v>0</v>
      </c>
      <c r="T997" s="46">
        <v>0</v>
      </c>
      <c r="U997" s="46">
        <v>0</v>
      </c>
      <c r="V997" s="46">
        <v>0</v>
      </c>
      <c r="W997" s="46">
        <v>0</v>
      </c>
    </row>
    <row r="998" spans="1:23" s="45" customFormat="1">
      <c r="A998" s="34">
        <v>16</v>
      </c>
      <c r="B998" s="45">
        <v>2</v>
      </c>
      <c r="C998" s="45" t="s">
        <v>901</v>
      </c>
      <c r="D998" s="45" t="s">
        <v>235</v>
      </c>
      <c r="E998" s="45">
        <v>434.76</v>
      </c>
      <c r="F998" s="45">
        <v>1814.43</v>
      </c>
      <c r="G998" s="45">
        <v>3527.44</v>
      </c>
      <c r="H998" s="45">
        <v>57.07</v>
      </c>
      <c r="I998" s="45">
        <v>9.84</v>
      </c>
      <c r="J998" s="45">
        <v>9.84</v>
      </c>
      <c r="K998" s="45">
        <v>21.74</v>
      </c>
      <c r="L998" s="45">
        <v>735.49</v>
      </c>
      <c r="M998" s="45">
        <v>0.377</v>
      </c>
      <c r="N998" s="45">
        <v>15.28</v>
      </c>
      <c r="O998" s="45" t="s">
        <v>256</v>
      </c>
      <c r="P998" s="45">
        <v>23</v>
      </c>
      <c r="Q998" s="45">
        <v>8</v>
      </c>
      <c r="R998" s="45">
        <v>0</v>
      </c>
      <c r="S998" s="57">
        <v>0</v>
      </c>
      <c r="T998" s="45">
        <v>0</v>
      </c>
      <c r="U998" s="45">
        <v>0</v>
      </c>
      <c r="V998" s="45">
        <v>0</v>
      </c>
      <c r="W998" s="45">
        <v>0</v>
      </c>
    </row>
    <row r="999" spans="1:23" s="45" customFormat="1">
      <c r="A999" s="34">
        <v>16</v>
      </c>
      <c r="B999" s="45">
        <v>4</v>
      </c>
      <c r="C999" s="45" t="s">
        <v>901</v>
      </c>
      <c r="D999" s="45" t="s">
        <v>394</v>
      </c>
      <c r="E999" s="45">
        <v>578.54</v>
      </c>
      <c r="F999" s="45">
        <v>1843.04</v>
      </c>
      <c r="G999" s="45">
        <v>3577.5</v>
      </c>
      <c r="H999" s="45">
        <v>56.55</v>
      </c>
      <c r="I999" s="45">
        <v>12.11</v>
      </c>
      <c r="J999" s="45">
        <v>7.57</v>
      </c>
      <c r="K999" s="45">
        <v>23.71</v>
      </c>
      <c r="L999" s="45">
        <v>731.81</v>
      </c>
      <c r="M999" s="45">
        <v>0.45900000000000002</v>
      </c>
      <c r="N999" s="45">
        <v>19.48</v>
      </c>
      <c r="O999" s="45" t="s">
        <v>203</v>
      </c>
      <c r="P999" s="45">
        <v>23</v>
      </c>
      <c r="Q999" s="45">
        <v>8</v>
      </c>
      <c r="R999" s="45">
        <v>0</v>
      </c>
      <c r="S999" s="57">
        <v>0</v>
      </c>
      <c r="T999" s="45">
        <v>0</v>
      </c>
      <c r="U999" s="45">
        <v>0</v>
      </c>
      <c r="V999" s="45">
        <v>0</v>
      </c>
      <c r="W999" s="45">
        <v>0</v>
      </c>
    </row>
    <row r="1000" spans="1:23" s="45" customFormat="1">
      <c r="A1000" s="34">
        <v>16</v>
      </c>
      <c r="B1000" s="45">
        <v>6</v>
      </c>
      <c r="C1000" s="34" t="s">
        <v>901</v>
      </c>
      <c r="D1000" s="45" t="s">
        <v>233</v>
      </c>
      <c r="E1000" s="45">
        <v>508.35</v>
      </c>
      <c r="F1000" s="45">
        <v>1789.54</v>
      </c>
      <c r="G1000" s="45">
        <v>3546.8</v>
      </c>
      <c r="H1000" s="45">
        <v>64.31</v>
      </c>
      <c r="I1000" s="45">
        <v>9.08</v>
      </c>
      <c r="J1000" s="45">
        <v>9.84</v>
      </c>
      <c r="K1000" s="45">
        <v>21.74</v>
      </c>
      <c r="L1000" s="45">
        <v>759.29</v>
      </c>
      <c r="M1000" s="45">
        <v>0.40600000000000003</v>
      </c>
      <c r="N1000" s="45">
        <v>16.57</v>
      </c>
      <c r="O1000" s="45" t="s">
        <v>203</v>
      </c>
      <c r="P1000" s="45">
        <v>23</v>
      </c>
      <c r="Q1000" s="45">
        <v>8</v>
      </c>
      <c r="R1000" s="45">
        <v>0</v>
      </c>
      <c r="S1000" s="57">
        <v>0</v>
      </c>
      <c r="T1000" s="45">
        <v>0</v>
      </c>
      <c r="U1000" s="45">
        <v>0</v>
      </c>
      <c r="V1000" s="45">
        <v>0</v>
      </c>
      <c r="W1000" s="45">
        <v>0</v>
      </c>
    </row>
    <row r="1001" spans="1:23" s="45" customFormat="1">
      <c r="A1001" s="34">
        <v>16</v>
      </c>
      <c r="B1001" s="45">
        <v>8</v>
      </c>
      <c r="C1001" s="45" t="s">
        <v>901</v>
      </c>
      <c r="D1001" s="45" t="s">
        <v>234</v>
      </c>
      <c r="E1001" s="45">
        <v>474.38</v>
      </c>
      <c r="F1001" s="45">
        <v>1882.67</v>
      </c>
      <c r="G1001" s="45">
        <v>3569</v>
      </c>
      <c r="H1001" s="45">
        <v>66.81</v>
      </c>
      <c r="I1001" s="45">
        <v>16.649999999999999</v>
      </c>
      <c r="J1001" s="45">
        <v>8.33</v>
      </c>
      <c r="K1001" s="45">
        <v>19.760000000000002</v>
      </c>
      <c r="L1001" s="45">
        <v>888.94</v>
      </c>
      <c r="M1001" s="45">
        <v>0.33100000000000002</v>
      </c>
      <c r="N1001" s="45">
        <v>18.28</v>
      </c>
      <c r="O1001" s="45" t="s">
        <v>203</v>
      </c>
      <c r="P1001" s="45">
        <v>23</v>
      </c>
      <c r="Q1001" s="45">
        <v>8</v>
      </c>
      <c r="R1001" s="45">
        <v>0</v>
      </c>
      <c r="S1001" s="57">
        <v>0</v>
      </c>
      <c r="T1001" s="45">
        <v>0</v>
      </c>
      <c r="U1001" s="45">
        <v>0</v>
      </c>
      <c r="V1001" s="45">
        <v>0</v>
      </c>
      <c r="W1001" s="45">
        <v>0</v>
      </c>
    </row>
    <row r="1002" spans="1:23" s="45" customFormat="1">
      <c r="A1002" s="34">
        <v>16</v>
      </c>
      <c r="B1002" s="45">
        <v>10</v>
      </c>
      <c r="C1002" s="45" t="s">
        <v>901</v>
      </c>
      <c r="D1002" s="45" t="s">
        <v>395</v>
      </c>
      <c r="E1002" s="45">
        <v>169.83</v>
      </c>
      <c r="F1002" s="45">
        <v>2292.21</v>
      </c>
      <c r="G1002" s="45">
        <v>3410.2</v>
      </c>
      <c r="H1002" s="45">
        <v>69.459999999999994</v>
      </c>
      <c r="I1002" s="45">
        <v>8.33</v>
      </c>
      <c r="J1002" s="45">
        <v>9.84</v>
      </c>
      <c r="K1002" s="45">
        <v>15.81</v>
      </c>
      <c r="L1002" s="45">
        <v>413.28</v>
      </c>
      <c r="M1002" s="45">
        <v>0.35899999999999999</v>
      </c>
      <c r="N1002" s="45">
        <v>10.9</v>
      </c>
      <c r="O1002" s="45" t="s">
        <v>203</v>
      </c>
      <c r="P1002" s="45">
        <v>23</v>
      </c>
      <c r="Q1002" s="45">
        <v>8</v>
      </c>
      <c r="R1002" s="45">
        <v>0</v>
      </c>
      <c r="S1002" s="57">
        <v>0</v>
      </c>
      <c r="T1002" s="45">
        <v>0</v>
      </c>
      <c r="U1002" s="45">
        <v>0</v>
      </c>
      <c r="V1002" s="45">
        <v>0</v>
      </c>
      <c r="W1002" s="45">
        <v>0</v>
      </c>
    </row>
    <row r="1003" spans="1:23" s="45" customFormat="1">
      <c r="A1003" s="34">
        <v>16</v>
      </c>
      <c r="B1003" s="45">
        <v>12</v>
      </c>
      <c r="C1003" s="45" t="s">
        <v>901</v>
      </c>
      <c r="D1003" s="45" t="s">
        <v>391</v>
      </c>
      <c r="E1003" s="45">
        <v>593.26</v>
      </c>
      <c r="F1003" s="45">
        <v>1931.26</v>
      </c>
      <c r="G1003" s="45">
        <v>3505.57</v>
      </c>
      <c r="H1003" s="45">
        <v>69.09</v>
      </c>
      <c r="I1003" s="45">
        <v>11.35</v>
      </c>
      <c r="J1003" s="45">
        <v>9.08</v>
      </c>
      <c r="K1003" s="45">
        <v>23.71</v>
      </c>
      <c r="L1003" s="45">
        <v>753.63</v>
      </c>
      <c r="M1003" s="45">
        <v>0.45300000000000001</v>
      </c>
      <c r="N1003" s="45">
        <v>15.43</v>
      </c>
      <c r="O1003" s="45" t="s">
        <v>249</v>
      </c>
      <c r="P1003" s="45">
        <v>23</v>
      </c>
      <c r="Q1003" s="45">
        <v>8</v>
      </c>
      <c r="R1003" s="45">
        <v>0</v>
      </c>
      <c r="S1003" s="57">
        <v>0</v>
      </c>
      <c r="T1003" s="45">
        <v>0</v>
      </c>
      <c r="U1003" s="45">
        <v>0</v>
      </c>
      <c r="V1003" s="45">
        <v>0</v>
      </c>
      <c r="W1003" s="45">
        <v>0</v>
      </c>
    </row>
    <row r="1004" spans="1:23" s="45" customFormat="1">
      <c r="A1004" s="34">
        <v>16</v>
      </c>
      <c r="B1004" s="45">
        <v>14</v>
      </c>
      <c r="C1004" s="34" t="s">
        <v>901</v>
      </c>
      <c r="D1004" s="45" t="s">
        <v>237</v>
      </c>
      <c r="E1004" s="45">
        <v>355.5</v>
      </c>
      <c r="F1004" s="45">
        <v>1368.74</v>
      </c>
      <c r="G1004" s="45">
        <v>3565.7</v>
      </c>
      <c r="H1004" s="45">
        <v>75.08</v>
      </c>
      <c r="I1004" s="45">
        <v>8.33</v>
      </c>
      <c r="J1004" s="45">
        <v>6.06</v>
      </c>
      <c r="K1004" s="45">
        <v>23.71</v>
      </c>
      <c r="L1004" s="45">
        <v>593.89</v>
      </c>
      <c r="M1004" s="45">
        <v>0.40899999999999997</v>
      </c>
      <c r="N1004" s="45">
        <v>22.26</v>
      </c>
      <c r="O1004" s="45" t="s">
        <v>203</v>
      </c>
      <c r="P1004" s="45">
        <v>23</v>
      </c>
      <c r="Q1004" s="45">
        <v>8</v>
      </c>
      <c r="R1004" s="45">
        <v>0</v>
      </c>
      <c r="S1004" s="57">
        <v>0</v>
      </c>
      <c r="T1004" s="45">
        <v>0</v>
      </c>
      <c r="U1004" s="45">
        <v>0</v>
      </c>
      <c r="V1004" s="45">
        <v>0</v>
      </c>
      <c r="W1004" s="45">
        <v>0</v>
      </c>
    </row>
    <row r="1005" spans="1:23" s="45" customFormat="1">
      <c r="A1005" s="34">
        <v>16</v>
      </c>
      <c r="B1005" s="45">
        <v>16</v>
      </c>
      <c r="C1005" s="45" t="s">
        <v>901</v>
      </c>
      <c r="D1005" s="45" t="s">
        <v>411</v>
      </c>
      <c r="E1005" s="45">
        <v>105.29</v>
      </c>
      <c r="F1005" s="45">
        <v>1728.11</v>
      </c>
      <c r="G1005" s="45">
        <v>3623.43</v>
      </c>
      <c r="H1005" s="45">
        <v>63.98</v>
      </c>
      <c r="I1005" s="45">
        <v>7.57</v>
      </c>
      <c r="J1005" s="45">
        <v>5.3</v>
      </c>
      <c r="K1005" s="45">
        <v>15.81</v>
      </c>
      <c r="L1005" s="45">
        <v>279.58</v>
      </c>
      <c r="M1005" s="45">
        <v>0.38600000000000001</v>
      </c>
      <c r="N1005" s="45">
        <v>7.13</v>
      </c>
      <c r="O1005" s="45" t="s">
        <v>249</v>
      </c>
      <c r="P1005" s="45">
        <v>23</v>
      </c>
      <c r="Q1005" s="45">
        <v>8</v>
      </c>
      <c r="R1005" s="45">
        <v>0</v>
      </c>
      <c r="S1005" s="57">
        <v>0</v>
      </c>
      <c r="T1005" s="45">
        <v>0</v>
      </c>
      <c r="U1005" s="45">
        <v>0</v>
      </c>
      <c r="V1005" s="45">
        <v>0</v>
      </c>
      <c r="W1005" s="45">
        <v>0</v>
      </c>
    </row>
    <row r="1006" spans="1:23" s="45" customFormat="1">
      <c r="A1006" s="34">
        <v>16</v>
      </c>
      <c r="B1006" s="45">
        <v>18</v>
      </c>
      <c r="C1006" s="45" t="s">
        <v>901</v>
      </c>
      <c r="D1006" s="45" t="s">
        <v>412</v>
      </c>
      <c r="E1006" s="45">
        <v>425.7</v>
      </c>
      <c r="F1006" s="45">
        <v>1985.85</v>
      </c>
      <c r="G1006" s="45">
        <v>3520.73</v>
      </c>
      <c r="H1006" s="45">
        <v>72.16</v>
      </c>
      <c r="I1006" s="45">
        <v>8.33</v>
      </c>
      <c r="J1006" s="45">
        <v>9.08</v>
      </c>
      <c r="K1006" s="45">
        <v>23.71</v>
      </c>
      <c r="L1006" s="45">
        <v>607.13</v>
      </c>
      <c r="M1006" s="45">
        <v>0.45100000000000001</v>
      </c>
      <c r="N1006" s="45">
        <v>20.96</v>
      </c>
      <c r="O1006" s="45" t="s">
        <v>203</v>
      </c>
      <c r="P1006" s="45">
        <v>23</v>
      </c>
      <c r="Q1006" s="45">
        <v>8</v>
      </c>
      <c r="R1006" s="45">
        <v>0</v>
      </c>
      <c r="S1006" s="57">
        <v>0</v>
      </c>
      <c r="T1006" s="45">
        <v>0</v>
      </c>
      <c r="U1006" s="45">
        <v>0</v>
      </c>
      <c r="V1006" s="45">
        <v>0</v>
      </c>
      <c r="W1006" s="45">
        <v>0</v>
      </c>
    </row>
    <row r="1007" spans="1:23" s="45" customFormat="1">
      <c r="A1007" s="34">
        <v>16</v>
      </c>
      <c r="B1007" s="45">
        <v>20</v>
      </c>
      <c r="C1007" s="45" t="s">
        <v>901</v>
      </c>
      <c r="D1007" s="45" t="s">
        <v>220</v>
      </c>
      <c r="E1007" s="45">
        <v>748.37</v>
      </c>
      <c r="F1007" s="45">
        <v>1721.56</v>
      </c>
      <c r="G1007" s="45">
        <v>3547.14</v>
      </c>
      <c r="H1007" s="45">
        <v>72.099999999999994</v>
      </c>
      <c r="I1007" s="45">
        <v>12.87</v>
      </c>
      <c r="J1007" s="45">
        <v>10.6</v>
      </c>
      <c r="K1007" s="45">
        <v>27.66</v>
      </c>
      <c r="L1007" s="45">
        <v>1066.5899999999999</v>
      </c>
      <c r="M1007" s="45">
        <v>0.374</v>
      </c>
      <c r="N1007" s="45">
        <v>22.07</v>
      </c>
      <c r="O1007" s="45" t="s">
        <v>203</v>
      </c>
      <c r="P1007" s="45">
        <v>23</v>
      </c>
      <c r="Q1007" s="45">
        <v>8</v>
      </c>
      <c r="R1007" s="45">
        <v>0</v>
      </c>
      <c r="S1007" s="57">
        <v>0</v>
      </c>
      <c r="T1007" s="45">
        <v>0</v>
      </c>
      <c r="U1007" s="45">
        <v>0</v>
      </c>
      <c r="V1007" s="45">
        <v>0</v>
      </c>
      <c r="W1007" s="45">
        <v>0</v>
      </c>
    </row>
    <row r="1008" spans="1:23" s="45" customFormat="1">
      <c r="A1008" s="34">
        <v>16</v>
      </c>
      <c r="B1008" s="45">
        <v>22</v>
      </c>
      <c r="C1008" s="34" t="s">
        <v>901</v>
      </c>
      <c r="D1008" s="45" t="s">
        <v>396</v>
      </c>
      <c r="E1008" s="45">
        <v>379.28</v>
      </c>
      <c r="F1008" s="45">
        <v>1643.57</v>
      </c>
      <c r="G1008" s="45">
        <v>3618.61</v>
      </c>
      <c r="H1008" s="45">
        <v>70.3</v>
      </c>
      <c r="I1008" s="45">
        <v>12.87</v>
      </c>
      <c r="J1008" s="45">
        <v>8.33</v>
      </c>
      <c r="K1008" s="45">
        <v>21.74</v>
      </c>
      <c r="L1008" s="45">
        <v>680.07</v>
      </c>
      <c r="M1008" s="45">
        <v>0.373</v>
      </c>
      <c r="N1008" s="45">
        <v>13.54</v>
      </c>
      <c r="O1008" s="45" t="s">
        <v>203</v>
      </c>
      <c r="P1008" s="45">
        <v>23</v>
      </c>
      <c r="Q1008" s="45">
        <v>8</v>
      </c>
      <c r="R1008" s="45">
        <v>0</v>
      </c>
      <c r="S1008" s="57">
        <v>0</v>
      </c>
      <c r="T1008" s="45">
        <v>0</v>
      </c>
      <c r="U1008" s="45">
        <v>0</v>
      </c>
      <c r="V1008" s="45">
        <v>0</v>
      </c>
      <c r="W1008" s="45">
        <v>0</v>
      </c>
    </row>
    <row r="1009" spans="1:23" s="45" customFormat="1">
      <c r="A1009" s="34">
        <v>16</v>
      </c>
      <c r="B1009" s="45">
        <v>24</v>
      </c>
      <c r="C1009" s="45" t="s">
        <v>901</v>
      </c>
      <c r="D1009" s="45" t="s">
        <v>236</v>
      </c>
      <c r="E1009" s="45">
        <v>983.86</v>
      </c>
      <c r="F1009" s="45">
        <v>1886.63</v>
      </c>
      <c r="G1009" s="45">
        <v>3634.76</v>
      </c>
      <c r="H1009" s="45">
        <v>61.77</v>
      </c>
      <c r="I1009" s="45">
        <v>14.38</v>
      </c>
      <c r="J1009" s="45">
        <v>11.35</v>
      </c>
      <c r="K1009" s="45">
        <v>29.64</v>
      </c>
      <c r="L1009" s="45">
        <v>1281.5</v>
      </c>
      <c r="M1009" s="45">
        <v>0.373</v>
      </c>
      <c r="N1009" s="45">
        <v>15.54</v>
      </c>
      <c r="O1009" s="45" t="s">
        <v>203</v>
      </c>
      <c r="P1009" s="45">
        <v>23</v>
      </c>
      <c r="Q1009" s="45">
        <v>8</v>
      </c>
      <c r="R1009" s="45">
        <v>0</v>
      </c>
      <c r="S1009" s="57">
        <v>0</v>
      </c>
      <c r="T1009" s="45">
        <v>0</v>
      </c>
      <c r="U1009" s="45">
        <v>0</v>
      </c>
      <c r="V1009" s="45">
        <v>0</v>
      </c>
      <c r="W1009" s="45">
        <v>0</v>
      </c>
    </row>
    <row r="1010" spans="1:23" s="45" customFormat="1">
      <c r="A1010" s="34">
        <v>16</v>
      </c>
      <c r="B1010" s="45">
        <v>26</v>
      </c>
      <c r="C1010" s="45" t="s">
        <v>901</v>
      </c>
      <c r="D1010" s="45" t="s">
        <v>413</v>
      </c>
      <c r="E1010" s="45">
        <v>211.72</v>
      </c>
      <c r="F1010" s="45">
        <v>1598.76</v>
      </c>
      <c r="G1010" s="45">
        <v>3782.69</v>
      </c>
      <c r="H1010" s="45">
        <v>71.849999999999994</v>
      </c>
      <c r="I1010" s="45">
        <v>9.84</v>
      </c>
      <c r="J1010" s="45">
        <v>6.81</v>
      </c>
      <c r="K1010" s="45">
        <v>15.81</v>
      </c>
      <c r="L1010" s="45">
        <v>386.54</v>
      </c>
      <c r="M1010" s="45">
        <v>0.44400000000000001</v>
      </c>
      <c r="N1010" s="45">
        <v>11.03</v>
      </c>
      <c r="O1010" s="45" t="s">
        <v>203</v>
      </c>
      <c r="P1010" s="45">
        <v>23</v>
      </c>
      <c r="Q1010" s="45">
        <v>8</v>
      </c>
      <c r="R1010" s="45">
        <v>0</v>
      </c>
      <c r="S1010" s="57">
        <v>0</v>
      </c>
      <c r="T1010" s="45">
        <v>0</v>
      </c>
      <c r="U1010" s="45">
        <v>0</v>
      </c>
      <c r="V1010" s="45">
        <v>0</v>
      </c>
      <c r="W1010" s="45">
        <v>0</v>
      </c>
    </row>
    <row r="1011" spans="1:23" s="45" customFormat="1">
      <c r="A1011" s="34">
        <v>16</v>
      </c>
      <c r="B1011" s="45">
        <v>28</v>
      </c>
      <c r="C1011" s="45" t="s">
        <v>901</v>
      </c>
      <c r="D1011" s="45" t="s">
        <v>239</v>
      </c>
      <c r="E1011" s="45">
        <v>575.15</v>
      </c>
      <c r="F1011" s="45">
        <v>1465.95</v>
      </c>
      <c r="G1011" s="45">
        <v>3509.58</v>
      </c>
      <c r="H1011" s="45">
        <v>79.27</v>
      </c>
      <c r="I1011" s="45">
        <v>9.08</v>
      </c>
      <c r="J1011" s="45">
        <v>9.08</v>
      </c>
      <c r="K1011" s="45">
        <v>25.69</v>
      </c>
      <c r="L1011" s="45">
        <v>801.71</v>
      </c>
      <c r="M1011" s="45">
        <v>0.41699999999999998</v>
      </c>
      <c r="N1011" s="45">
        <v>24.34</v>
      </c>
      <c r="O1011" s="45" t="s">
        <v>203</v>
      </c>
      <c r="P1011" s="45">
        <v>23</v>
      </c>
      <c r="Q1011" s="45">
        <v>8</v>
      </c>
      <c r="R1011" s="45">
        <v>0</v>
      </c>
      <c r="S1011" s="57">
        <v>0</v>
      </c>
      <c r="T1011" s="45">
        <v>0</v>
      </c>
      <c r="U1011" s="45">
        <v>0</v>
      </c>
      <c r="V1011" s="45">
        <v>0</v>
      </c>
      <c r="W1011" s="45">
        <v>0</v>
      </c>
    </row>
    <row r="1012" spans="1:23" s="45" customFormat="1">
      <c r="A1012" s="34">
        <v>16</v>
      </c>
      <c r="B1012" s="45">
        <v>30</v>
      </c>
      <c r="C1012" s="34" t="s">
        <v>901</v>
      </c>
      <c r="D1012" s="45" t="s">
        <v>238</v>
      </c>
      <c r="E1012" s="45">
        <v>846.87</v>
      </c>
      <c r="F1012" s="45">
        <v>1307.6600000000001</v>
      </c>
      <c r="G1012" s="45">
        <v>3909.61</v>
      </c>
      <c r="H1012" s="45">
        <v>71.56</v>
      </c>
      <c r="I1012" s="45">
        <v>13.63</v>
      </c>
      <c r="J1012" s="45">
        <v>13.62</v>
      </c>
      <c r="K1012" s="45">
        <v>19.760000000000002</v>
      </c>
      <c r="L1012" s="45">
        <v>1334.74</v>
      </c>
      <c r="M1012" s="45">
        <v>0.32400000000000001</v>
      </c>
      <c r="N1012" s="45">
        <v>14.7</v>
      </c>
      <c r="O1012" s="45" t="s">
        <v>203</v>
      </c>
      <c r="P1012" s="45">
        <v>23</v>
      </c>
      <c r="Q1012" s="45">
        <v>8</v>
      </c>
      <c r="R1012" s="45">
        <v>0</v>
      </c>
      <c r="S1012" s="57">
        <v>0</v>
      </c>
      <c r="T1012" s="45">
        <v>0</v>
      </c>
      <c r="U1012" s="45">
        <v>0</v>
      </c>
      <c r="V1012" s="45">
        <v>0</v>
      </c>
      <c r="W1012" s="45">
        <v>0</v>
      </c>
    </row>
    <row r="1013" spans="1:23" s="45" customFormat="1">
      <c r="A1013" s="34">
        <v>16</v>
      </c>
      <c r="B1013" s="45">
        <v>32</v>
      </c>
      <c r="C1013" s="45" t="s">
        <v>901</v>
      </c>
      <c r="D1013" s="45" t="s">
        <v>392</v>
      </c>
      <c r="E1013" s="45">
        <v>288.7</v>
      </c>
      <c r="F1013" s="45">
        <v>1361.57</v>
      </c>
      <c r="G1013" s="45">
        <v>3961.94</v>
      </c>
      <c r="H1013" s="45">
        <v>77.52</v>
      </c>
      <c r="I1013" s="45">
        <v>9.08</v>
      </c>
      <c r="J1013" s="45">
        <v>8.33</v>
      </c>
      <c r="K1013" s="45">
        <v>17.78</v>
      </c>
      <c r="L1013" s="45">
        <v>423.64</v>
      </c>
      <c r="M1013" s="45">
        <v>0.499</v>
      </c>
      <c r="N1013" s="45">
        <v>10.07</v>
      </c>
      <c r="O1013" s="45" t="s">
        <v>203</v>
      </c>
      <c r="P1013" s="45">
        <v>23</v>
      </c>
      <c r="Q1013" s="45">
        <v>8</v>
      </c>
      <c r="R1013" s="45">
        <v>0</v>
      </c>
      <c r="S1013" s="57">
        <v>0</v>
      </c>
      <c r="T1013" s="45">
        <v>0</v>
      </c>
      <c r="U1013" s="45">
        <v>0</v>
      </c>
      <c r="V1013" s="45">
        <v>0</v>
      </c>
      <c r="W1013" s="45">
        <v>0</v>
      </c>
    </row>
    <row r="1014" spans="1:23" s="45" customFormat="1">
      <c r="A1014" s="34">
        <v>16</v>
      </c>
      <c r="B1014" s="45">
        <v>36</v>
      </c>
      <c r="C1014" s="45" t="s">
        <v>901</v>
      </c>
      <c r="D1014" s="45" t="s">
        <v>414</v>
      </c>
      <c r="E1014" s="45">
        <v>191.34</v>
      </c>
      <c r="F1014" s="45">
        <v>2281.46</v>
      </c>
      <c r="G1014" s="45">
        <v>3442.71</v>
      </c>
      <c r="H1014" s="45">
        <v>73.02</v>
      </c>
      <c r="I1014" s="45">
        <v>15.14</v>
      </c>
      <c r="J1014" s="45">
        <v>15.9</v>
      </c>
      <c r="K1014" s="45">
        <v>13.83</v>
      </c>
      <c r="L1014" s="45">
        <v>512.25</v>
      </c>
      <c r="M1014" s="45">
        <v>0.313</v>
      </c>
      <c r="N1014" s="45">
        <v>20.46</v>
      </c>
      <c r="O1014" s="45" t="s">
        <v>203</v>
      </c>
      <c r="P1014" s="45">
        <v>23</v>
      </c>
      <c r="Q1014" s="45">
        <v>8</v>
      </c>
      <c r="R1014" s="45">
        <v>0</v>
      </c>
      <c r="S1014" s="57">
        <v>0</v>
      </c>
      <c r="T1014" s="45">
        <v>0</v>
      </c>
      <c r="U1014" s="45">
        <v>0</v>
      </c>
      <c r="V1014" s="45">
        <v>0</v>
      </c>
      <c r="W1014" s="45">
        <v>0</v>
      </c>
    </row>
    <row r="1015" spans="1:23" s="34" customFormat="1">
      <c r="A1015" s="34">
        <v>16</v>
      </c>
      <c r="B1015" s="34">
        <v>38</v>
      </c>
      <c r="C1015" s="45" t="s">
        <v>901</v>
      </c>
      <c r="D1015" s="34" t="s">
        <v>315</v>
      </c>
      <c r="E1015" s="34">
        <v>626.09</v>
      </c>
      <c r="F1015" s="34">
        <v>2136.9699999999998</v>
      </c>
      <c r="G1015" s="34">
        <v>3027.46</v>
      </c>
      <c r="H1015" s="34">
        <v>74.930000000000007</v>
      </c>
      <c r="I1015" s="34">
        <v>9.84</v>
      </c>
      <c r="J1015" s="34">
        <v>9.08</v>
      </c>
      <c r="K1015" s="34">
        <v>25.69</v>
      </c>
      <c r="L1015" s="34">
        <v>815.59</v>
      </c>
      <c r="M1015" s="34">
        <v>0.434</v>
      </c>
      <c r="N1015" s="34">
        <v>24.76</v>
      </c>
      <c r="O1015" s="34" t="s">
        <v>263</v>
      </c>
      <c r="P1015" s="45">
        <v>23</v>
      </c>
      <c r="Q1015" s="45">
        <v>8</v>
      </c>
      <c r="R1015" s="34">
        <v>26</v>
      </c>
      <c r="S1015" s="61">
        <v>846000</v>
      </c>
      <c r="T1015" s="34">
        <v>2089.7399999999998</v>
      </c>
      <c r="U1015" s="34">
        <v>2909.55</v>
      </c>
      <c r="V1015" s="34">
        <v>86.14</v>
      </c>
      <c r="W1015" s="30">
        <v>611000.6</v>
      </c>
    </row>
    <row r="1016" spans="1:23" s="45" customFormat="1">
      <c r="A1016" s="34">
        <v>16</v>
      </c>
      <c r="B1016" s="45">
        <v>40</v>
      </c>
      <c r="C1016" s="34" t="s">
        <v>901</v>
      </c>
      <c r="D1016" s="45" t="s">
        <v>397</v>
      </c>
      <c r="E1016" s="45">
        <v>315.88</v>
      </c>
      <c r="F1016" s="45">
        <v>1838.12</v>
      </c>
      <c r="G1016" s="45">
        <v>3413.12</v>
      </c>
      <c r="H1016" s="45">
        <v>74.72</v>
      </c>
      <c r="I1016" s="45">
        <v>9.08</v>
      </c>
      <c r="J1016" s="45">
        <v>7.57</v>
      </c>
      <c r="K1016" s="45">
        <v>19.760000000000002</v>
      </c>
      <c r="L1016" s="45">
        <v>556.42999999999995</v>
      </c>
      <c r="M1016" s="45">
        <v>0.40300000000000002</v>
      </c>
      <c r="N1016" s="45">
        <v>14.33</v>
      </c>
      <c r="O1016" s="45" t="s">
        <v>203</v>
      </c>
      <c r="P1016" s="45">
        <v>23</v>
      </c>
      <c r="Q1016" s="45">
        <v>8</v>
      </c>
      <c r="R1016" s="45">
        <v>0</v>
      </c>
      <c r="S1016" s="57">
        <v>0</v>
      </c>
      <c r="T1016" s="45">
        <v>0</v>
      </c>
      <c r="U1016" s="45">
        <v>0</v>
      </c>
      <c r="V1016" s="45">
        <v>0</v>
      </c>
      <c r="W1016" s="45">
        <v>0</v>
      </c>
    </row>
    <row r="1017" spans="1:23" s="45" customFormat="1">
      <c r="A1017" s="34">
        <v>16</v>
      </c>
      <c r="B1017" s="45">
        <v>42</v>
      </c>
      <c r="C1017" s="45" t="s">
        <v>901</v>
      </c>
      <c r="D1017" s="45" t="s">
        <v>316</v>
      </c>
      <c r="E1017" s="45">
        <v>609.11</v>
      </c>
      <c r="F1017" s="45">
        <v>1427.55</v>
      </c>
      <c r="G1017" s="45">
        <v>3566.42</v>
      </c>
      <c r="H1017" s="45">
        <v>80.290000000000006</v>
      </c>
      <c r="I1017" s="45">
        <v>10.6</v>
      </c>
      <c r="J1017" s="45">
        <v>8.33</v>
      </c>
      <c r="K1017" s="45">
        <v>27.66</v>
      </c>
      <c r="L1017" s="45">
        <v>864.27</v>
      </c>
      <c r="M1017" s="45">
        <v>0.40200000000000002</v>
      </c>
      <c r="N1017" s="45">
        <v>17.239999999999998</v>
      </c>
      <c r="O1017" s="45" t="s">
        <v>256</v>
      </c>
      <c r="P1017" s="45">
        <v>23</v>
      </c>
      <c r="Q1017" s="45">
        <v>8</v>
      </c>
      <c r="R1017" s="45">
        <v>0</v>
      </c>
      <c r="S1017" s="57">
        <v>0</v>
      </c>
      <c r="T1017" s="45">
        <v>0</v>
      </c>
      <c r="U1017" s="45">
        <v>0</v>
      </c>
      <c r="V1017" s="45">
        <v>0</v>
      </c>
      <c r="W1017" s="45">
        <v>0</v>
      </c>
    </row>
    <row r="1018" spans="1:23" s="45" customFormat="1">
      <c r="A1018" s="34">
        <v>16</v>
      </c>
      <c r="B1018" s="45">
        <v>44</v>
      </c>
      <c r="C1018" s="45" t="s">
        <v>901</v>
      </c>
      <c r="D1018" s="45" t="s">
        <v>398</v>
      </c>
      <c r="E1018" s="45">
        <v>818.56</v>
      </c>
      <c r="F1018" s="45">
        <v>1773.15</v>
      </c>
      <c r="G1018" s="45">
        <v>3229.91</v>
      </c>
      <c r="H1018" s="45">
        <v>77.239999999999995</v>
      </c>
      <c r="I1018" s="45">
        <v>16.649999999999999</v>
      </c>
      <c r="J1018" s="45">
        <v>12.87</v>
      </c>
      <c r="K1018" s="45">
        <v>17.78</v>
      </c>
      <c r="L1018" s="45">
        <v>1834.77</v>
      </c>
      <c r="M1018" s="45">
        <v>0.23100000000000001</v>
      </c>
      <c r="N1018" s="45">
        <v>17.739999999999998</v>
      </c>
      <c r="O1018" s="45" t="s">
        <v>256</v>
      </c>
      <c r="P1018" s="45">
        <v>23</v>
      </c>
      <c r="Q1018" s="45">
        <v>8</v>
      </c>
      <c r="R1018" s="45">
        <v>0</v>
      </c>
      <c r="S1018" s="57">
        <v>0</v>
      </c>
      <c r="T1018" s="45">
        <v>0</v>
      </c>
      <c r="U1018" s="45">
        <v>0</v>
      </c>
      <c r="V1018" s="45">
        <v>0</v>
      </c>
      <c r="W1018" s="45">
        <v>0</v>
      </c>
    </row>
    <row r="1019" spans="1:23" s="45" customFormat="1">
      <c r="A1019" s="34">
        <v>16</v>
      </c>
      <c r="B1019" s="45">
        <v>46</v>
      </c>
      <c r="C1019" s="45" t="s">
        <v>901</v>
      </c>
      <c r="D1019" s="45" t="s">
        <v>389</v>
      </c>
      <c r="E1019" s="45">
        <v>799.32</v>
      </c>
      <c r="F1019" s="45">
        <v>1426.19</v>
      </c>
      <c r="G1019" s="45">
        <v>3546.87</v>
      </c>
      <c r="H1019" s="45">
        <v>78.95</v>
      </c>
      <c r="I1019" s="45">
        <v>11.35</v>
      </c>
      <c r="J1019" s="45">
        <v>9.08</v>
      </c>
      <c r="K1019" s="45">
        <v>31.62</v>
      </c>
      <c r="L1019" s="45">
        <v>1082.21</v>
      </c>
      <c r="M1019" s="45">
        <v>0.38500000000000001</v>
      </c>
      <c r="N1019" s="45">
        <v>25.3</v>
      </c>
      <c r="O1019" s="45" t="s">
        <v>203</v>
      </c>
      <c r="P1019" s="45">
        <v>23</v>
      </c>
      <c r="Q1019" s="45">
        <v>8</v>
      </c>
      <c r="R1019" s="45">
        <v>0</v>
      </c>
      <c r="S1019" s="57">
        <v>0</v>
      </c>
      <c r="T1019" s="45">
        <v>0</v>
      </c>
      <c r="U1019" s="45">
        <v>0</v>
      </c>
      <c r="V1019" s="45">
        <v>0</v>
      </c>
      <c r="W1019" s="45">
        <v>0</v>
      </c>
    </row>
    <row r="1020" spans="1:23" s="45" customFormat="1">
      <c r="A1020" s="34">
        <v>16</v>
      </c>
      <c r="B1020" s="45">
        <v>48</v>
      </c>
      <c r="C1020" s="34" t="s">
        <v>901</v>
      </c>
      <c r="D1020" s="45" t="s">
        <v>228</v>
      </c>
      <c r="E1020" s="45">
        <v>165.3</v>
      </c>
      <c r="F1020" s="45">
        <v>1723.8</v>
      </c>
      <c r="G1020" s="45">
        <v>3595.11</v>
      </c>
      <c r="H1020" s="45">
        <v>76.12</v>
      </c>
      <c r="I1020" s="45">
        <v>6.06</v>
      </c>
      <c r="J1020" s="45">
        <v>7.57</v>
      </c>
      <c r="K1020" s="45">
        <v>19.760000000000002</v>
      </c>
      <c r="L1020" s="45">
        <v>376.25</v>
      </c>
      <c r="M1020" s="45">
        <v>0.38700000000000001</v>
      </c>
      <c r="N1020" s="45">
        <v>14.73</v>
      </c>
      <c r="O1020" s="45" t="s">
        <v>256</v>
      </c>
      <c r="P1020" s="45">
        <v>23</v>
      </c>
      <c r="Q1020" s="45">
        <v>8</v>
      </c>
      <c r="R1020" s="45">
        <v>0</v>
      </c>
      <c r="S1020" s="57">
        <v>0</v>
      </c>
      <c r="T1020" s="45">
        <v>0</v>
      </c>
      <c r="U1020" s="45">
        <v>0</v>
      </c>
      <c r="V1020" s="45">
        <v>0</v>
      </c>
      <c r="W1020" s="45">
        <v>0</v>
      </c>
    </row>
    <row r="1021" spans="1:23" s="45" customFormat="1">
      <c r="A1021" s="34">
        <v>16</v>
      </c>
      <c r="B1021" s="45">
        <v>50</v>
      </c>
      <c r="C1021" s="45" t="s">
        <v>901</v>
      </c>
      <c r="D1021" s="45" t="s">
        <v>390</v>
      </c>
      <c r="E1021" s="45">
        <v>692.89</v>
      </c>
      <c r="F1021" s="45">
        <v>1510.98</v>
      </c>
      <c r="G1021" s="45">
        <v>3668.17</v>
      </c>
      <c r="H1021" s="45">
        <v>78.98</v>
      </c>
      <c r="I1021" s="45">
        <v>11.35</v>
      </c>
      <c r="J1021" s="45">
        <v>9.08</v>
      </c>
      <c r="K1021" s="45">
        <v>27.66</v>
      </c>
      <c r="L1021" s="45">
        <v>1014.04</v>
      </c>
      <c r="M1021" s="45">
        <v>0.373</v>
      </c>
      <c r="N1021" s="45">
        <v>19.36</v>
      </c>
      <c r="O1021" s="45" t="s">
        <v>203</v>
      </c>
      <c r="P1021" s="45">
        <v>23</v>
      </c>
      <c r="Q1021" s="45">
        <v>8</v>
      </c>
      <c r="R1021" s="45">
        <v>0</v>
      </c>
      <c r="S1021" s="57">
        <v>0</v>
      </c>
      <c r="T1021" s="45">
        <v>0</v>
      </c>
      <c r="U1021" s="45">
        <v>0</v>
      </c>
      <c r="V1021" s="45">
        <v>0</v>
      </c>
      <c r="W1021" s="45">
        <v>0</v>
      </c>
    </row>
    <row r="1022" spans="1:23" s="45" customFormat="1">
      <c r="A1022" s="34">
        <v>16</v>
      </c>
      <c r="B1022" s="45">
        <v>52</v>
      </c>
      <c r="C1022" s="45" t="s">
        <v>901</v>
      </c>
      <c r="D1022" s="45" t="s">
        <v>388</v>
      </c>
      <c r="E1022" s="45">
        <v>607.98</v>
      </c>
      <c r="F1022" s="45">
        <v>1692.8</v>
      </c>
      <c r="G1022" s="45">
        <v>3667.05</v>
      </c>
      <c r="H1022" s="45">
        <v>77.34</v>
      </c>
      <c r="I1022" s="45">
        <v>11.35</v>
      </c>
      <c r="J1022" s="45">
        <v>8.33</v>
      </c>
      <c r="K1022" s="45">
        <v>25.69</v>
      </c>
      <c r="L1022" s="45">
        <v>927.36</v>
      </c>
      <c r="M1022" s="45">
        <v>0.374</v>
      </c>
      <c r="N1022" s="45">
        <v>18.87</v>
      </c>
      <c r="O1022" s="45" t="s">
        <v>256</v>
      </c>
      <c r="P1022" s="45">
        <v>23</v>
      </c>
      <c r="Q1022" s="45">
        <v>8</v>
      </c>
      <c r="R1022" s="45">
        <v>0</v>
      </c>
      <c r="S1022" s="57">
        <v>0</v>
      </c>
      <c r="T1022" s="45">
        <v>0</v>
      </c>
      <c r="U1022" s="45">
        <v>0</v>
      </c>
      <c r="V1022" s="45">
        <v>0</v>
      </c>
      <c r="W1022" s="45">
        <v>0</v>
      </c>
    </row>
    <row r="1023" spans="1:23" s="34" customFormat="1">
      <c r="A1023" s="34">
        <v>16</v>
      </c>
      <c r="B1023" s="34">
        <v>54</v>
      </c>
      <c r="C1023" s="45" t="s">
        <v>901</v>
      </c>
      <c r="D1023" s="34" t="s">
        <v>208</v>
      </c>
      <c r="E1023" s="34">
        <v>905.74</v>
      </c>
      <c r="F1023" s="34">
        <v>2073.62</v>
      </c>
      <c r="G1023" s="34">
        <v>2936.31</v>
      </c>
      <c r="H1023" s="34">
        <v>72.760000000000005</v>
      </c>
      <c r="I1023" s="34">
        <v>9.84</v>
      </c>
      <c r="J1023" s="34">
        <v>11.35</v>
      </c>
      <c r="K1023" s="34">
        <v>31.62</v>
      </c>
      <c r="L1023" s="34">
        <v>1138.21</v>
      </c>
      <c r="M1023" s="34">
        <v>0.39800000000000002</v>
      </c>
      <c r="N1023" s="34">
        <v>19.27</v>
      </c>
      <c r="O1023" s="34" t="s">
        <v>263</v>
      </c>
      <c r="P1023" s="45">
        <v>23</v>
      </c>
      <c r="Q1023" s="45">
        <v>8</v>
      </c>
      <c r="R1023" s="34">
        <v>26</v>
      </c>
      <c r="S1023" s="61">
        <v>846000</v>
      </c>
      <c r="T1023" s="34">
        <v>2089.7399999999998</v>
      </c>
      <c r="U1023" s="34">
        <v>2909.55</v>
      </c>
      <c r="V1023" s="34">
        <v>86.14</v>
      </c>
      <c r="W1023" s="30">
        <v>611000.6</v>
      </c>
    </row>
    <row r="1024" spans="1:23" s="45" customFormat="1">
      <c r="A1024" s="34">
        <v>16</v>
      </c>
      <c r="B1024" s="45">
        <v>56</v>
      </c>
      <c r="C1024" s="34" t="s">
        <v>901</v>
      </c>
      <c r="D1024" s="45" t="s">
        <v>415</v>
      </c>
      <c r="E1024" s="45">
        <v>1400.5</v>
      </c>
      <c r="F1024" s="45">
        <v>1691.7</v>
      </c>
      <c r="G1024" s="45">
        <v>3185.46</v>
      </c>
      <c r="H1024" s="45">
        <v>72.44</v>
      </c>
      <c r="I1024" s="45">
        <v>15.9</v>
      </c>
      <c r="J1024" s="45">
        <v>12.87</v>
      </c>
      <c r="K1024" s="45">
        <v>33.590000000000003</v>
      </c>
      <c r="L1024" s="45">
        <v>1758.31</v>
      </c>
      <c r="M1024" s="45">
        <v>0.34399999999999997</v>
      </c>
      <c r="N1024" s="45">
        <v>28.78</v>
      </c>
      <c r="O1024" s="45" t="s">
        <v>256</v>
      </c>
      <c r="P1024" s="45">
        <v>23</v>
      </c>
      <c r="Q1024" s="45">
        <v>8</v>
      </c>
      <c r="R1024" s="45">
        <v>0</v>
      </c>
      <c r="S1024" s="57">
        <v>0</v>
      </c>
      <c r="T1024" s="45">
        <v>0</v>
      </c>
      <c r="U1024" s="45">
        <v>0</v>
      </c>
      <c r="V1024" s="45">
        <v>0</v>
      </c>
      <c r="W1024" s="45">
        <v>0</v>
      </c>
    </row>
    <row r="1025" spans="1:23" s="45" customFormat="1">
      <c r="A1025" s="34">
        <v>16</v>
      </c>
      <c r="B1025" s="45">
        <v>58</v>
      </c>
      <c r="C1025" s="45" t="s">
        <v>901</v>
      </c>
      <c r="D1025" s="45" t="s">
        <v>416</v>
      </c>
      <c r="E1025" s="45">
        <v>463.06</v>
      </c>
      <c r="F1025" s="45">
        <v>1483.64</v>
      </c>
      <c r="G1025" s="45">
        <v>3509.06</v>
      </c>
      <c r="H1025" s="45">
        <v>77.73</v>
      </c>
      <c r="I1025" s="45">
        <v>10.6</v>
      </c>
      <c r="J1025" s="45">
        <v>7.57</v>
      </c>
      <c r="K1025" s="45">
        <v>23.71</v>
      </c>
      <c r="L1025" s="45">
        <v>692.79</v>
      </c>
      <c r="M1025" s="45">
        <v>0.41799999999999998</v>
      </c>
      <c r="N1025" s="45">
        <v>12.07</v>
      </c>
      <c r="O1025" s="45" t="s">
        <v>203</v>
      </c>
      <c r="P1025" s="45">
        <v>23</v>
      </c>
      <c r="Q1025" s="45">
        <v>8</v>
      </c>
      <c r="R1025" s="45">
        <v>0</v>
      </c>
      <c r="S1025" s="57">
        <v>0</v>
      </c>
      <c r="T1025" s="45">
        <v>0</v>
      </c>
      <c r="U1025" s="45">
        <v>0</v>
      </c>
      <c r="V1025" s="45">
        <v>0</v>
      </c>
      <c r="W1025" s="45">
        <v>0</v>
      </c>
    </row>
    <row r="1026" spans="1:23" s="45" customFormat="1">
      <c r="A1026" s="34">
        <v>16</v>
      </c>
      <c r="B1026" s="45">
        <v>60</v>
      </c>
      <c r="C1026" s="45" t="s">
        <v>901</v>
      </c>
      <c r="D1026" s="45" t="s">
        <v>417</v>
      </c>
      <c r="E1026" s="45">
        <v>514.01</v>
      </c>
      <c r="F1026" s="45">
        <v>1981.33</v>
      </c>
      <c r="G1026" s="45">
        <v>3611.78</v>
      </c>
      <c r="H1026" s="45">
        <v>74.14</v>
      </c>
      <c r="I1026" s="45">
        <v>9.08</v>
      </c>
      <c r="J1026" s="45">
        <v>9.84</v>
      </c>
      <c r="K1026" s="45">
        <v>23.71</v>
      </c>
      <c r="L1026" s="45">
        <v>771.09</v>
      </c>
      <c r="M1026" s="45">
        <v>0.40200000000000002</v>
      </c>
      <c r="N1026" s="45">
        <v>14.43</v>
      </c>
      <c r="O1026" s="45" t="s">
        <v>203</v>
      </c>
      <c r="P1026" s="45">
        <v>23</v>
      </c>
      <c r="Q1026" s="45">
        <v>8</v>
      </c>
      <c r="R1026" s="45">
        <v>0</v>
      </c>
      <c r="S1026" s="57">
        <v>0</v>
      </c>
      <c r="T1026" s="45">
        <v>0</v>
      </c>
      <c r="U1026" s="45">
        <v>0</v>
      </c>
      <c r="V1026" s="45">
        <v>0</v>
      </c>
      <c r="W1026" s="45">
        <v>0</v>
      </c>
    </row>
    <row r="1027" spans="1:23" s="45" customFormat="1">
      <c r="A1027" s="34">
        <v>16</v>
      </c>
      <c r="B1027" s="45">
        <v>62</v>
      </c>
      <c r="C1027" s="45" t="s">
        <v>901</v>
      </c>
      <c r="D1027" s="45" t="s">
        <v>231</v>
      </c>
      <c r="E1027" s="45">
        <v>167.56</v>
      </c>
      <c r="F1027" s="45">
        <v>1689.73</v>
      </c>
      <c r="G1027" s="45">
        <v>3614.78</v>
      </c>
      <c r="H1027" s="45">
        <v>73.180000000000007</v>
      </c>
      <c r="I1027" s="45">
        <v>6.06</v>
      </c>
      <c r="J1027" s="45">
        <v>8.33</v>
      </c>
      <c r="K1027" s="45">
        <v>13.83</v>
      </c>
      <c r="L1027" s="45">
        <v>412.46</v>
      </c>
      <c r="M1027" s="45">
        <v>0.35599999999999998</v>
      </c>
      <c r="N1027" s="45">
        <v>11.58</v>
      </c>
      <c r="O1027" s="45" t="s">
        <v>256</v>
      </c>
      <c r="P1027" s="45">
        <v>23</v>
      </c>
      <c r="Q1027" s="45">
        <v>8</v>
      </c>
      <c r="R1027" s="45">
        <v>0</v>
      </c>
      <c r="S1027" s="57">
        <v>0</v>
      </c>
      <c r="T1027" s="45">
        <v>0</v>
      </c>
      <c r="U1027" s="45">
        <v>0</v>
      </c>
      <c r="V1027" s="45">
        <v>0</v>
      </c>
      <c r="W1027" s="45">
        <v>0</v>
      </c>
    </row>
    <row r="1028" spans="1:23" s="45" customFormat="1">
      <c r="A1028" s="34">
        <v>16</v>
      </c>
      <c r="B1028" s="45">
        <v>64</v>
      </c>
      <c r="C1028" s="34" t="s">
        <v>901</v>
      </c>
      <c r="D1028" s="45" t="s">
        <v>223</v>
      </c>
      <c r="E1028" s="45">
        <v>821.96</v>
      </c>
      <c r="F1028" s="45">
        <v>1982.55</v>
      </c>
      <c r="G1028" s="45">
        <v>3629.41</v>
      </c>
      <c r="H1028" s="45">
        <v>79</v>
      </c>
      <c r="I1028" s="45">
        <v>10.6</v>
      </c>
      <c r="J1028" s="45">
        <v>10.6</v>
      </c>
      <c r="K1028" s="45">
        <v>31.62</v>
      </c>
      <c r="L1028" s="45">
        <v>1069.96</v>
      </c>
      <c r="M1028" s="45">
        <v>0.39700000000000002</v>
      </c>
      <c r="N1028" s="45">
        <v>31.02</v>
      </c>
      <c r="O1028" s="45" t="s">
        <v>203</v>
      </c>
      <c r="P1028" s="45">
        <v>23</v>
      </c>
      <c r="Q1028" s="45">
        <v>8</v>
      </c>
      <c r="R1028" s="45">
        <v>0</v>
      </c>
      <c r="S1028" s="57">
        <v>0</v>
      </c>
      <c r="T1028" s="45">
        <v>0</v>
      </c>
      <c r="U1028" s="45">
        <v>0</v>
      </c>
      <c r="V1028" s="45">
        <v>0</v>
      </c>
      <c r="W1028" s="45">
        <v>0</v>
      </c>
    </row>
    <row r="1029" spans="1:23" s="45" customFormat="1">
      <c r="A1029" s="34">
        <v>16</v>
      </c>
      <c r="B1029" s="45">
        <v>66</v>
      </c>
      <c r="C1029" s="45" t="s">
        <v>901</v>
      </c>
      <c r="D1029" s="45" t="s">
        <v>206</v>
      </c>
      <c r="E1029" s="45">
        <v>348.71</v>
      </c>
      <c r="F1029" s="45">
        <v>1619.97</v>
      </c>
      <c r="G1029" s="45">
        <v>3630.91</v>
      </c>
      <c r="H1029" s="45">
        <v>73.31</v>
      </c>
      <c r="I1029" s="45">
        <v>9.84</v>
      </c>
      <c r="J1029" s="45">
        <v>6.06</v>
      </c>
      <c r="K1029" s="45">
        <v>23.71</v>
      </c>
      <c r="L1029" s="45">
        <v>620.28</v>
      </c>
      <c r="M1029" s="45">
        <v>0.38600000000000001</v>
      </c>
      <c r="N1029" s="45">
        <v>16.62</v>
      </c>
      <c r="O1029" s="45" t="s">
        <v>203</v>
      </c>
      <c r="P1029" s="45">
        <v>23</v>
      </c>
      <c r="Q1029" s="45">
        <v>8</v>
      </c>
      <c r="R1029" s="45">
        <v>0</v>
      </c>
      <c r="S1029" s="57">
        <v>0</v>
      </c>
      <c r="T1029" s="45">
        <v>0</v>
      </c>
      <c r="U1029" s="45">
        <v>0</v>
      </c>
      <c r="V1029" s="45">
        <v>0</v>
      </c>
      <c r="W1029" s="45">
        <v>0</v>
      </c>
    </row>
    <row r="1030" spans="1:23" s="45" customFormat="1">
      <c r="A1030" s="34">
        <v>16</v>
      </c>
      <c r="B1030" s="45">
        <v>68</v>
      </c>
      <c r="C1030" s="45" t="s">
        <v>901</v>
      </c>
      <c r="D1030" s="45" t="s">
        <v>207</v>
      </c>
      <c r="E1030" s="45">
        <v>1038.21</v>
      </c>
      <c r="F1030" s="45">
        <v>1929.2</v>
      </c>
      <c r="G1030" s="45">
        <v>3633.22</v>
      </c>
      <c r="H1030" s="45">
        <v>77.03</v>
      </c>
      <c r="I1030" s="45">
        <v>11.35</v>
      </c>
      <c r="J1030" s="45">
        <v>13.62</v>
      </c>
      <c r="K1030" s="45">
        <v>27.66</v>
      </c>
      <c r="L1030" s="45">
        <v>1336.01</v>
      </c>
      <c r="M1030" s="45">
        <v>0.371</v>
      </c>
      <c r="N1030" s="45">
        <v>23.03</v>
      </c>
      <c r="O1030" s="45" t="s">
        <v>203</v>
      </c>
      <c r="P1030" s="45">
        <v>23</v>
      </c>
      <c r="Q1030" s="45">
        <v>8</v>
      </c>
      <c r="R1030" s="45">
        <v>0</v>
      </c>
      <c r="S1030" s="57">
        <v>0</v>
      </c>
      <c r="T1030" s="45">
        <v>0</v>
      </c>
      <c r="U1030" s="45">
        <v>0</v>
      </c>
      <c r="V1030" s="45">
        <v>0</v>
      </c>
      <c r="W1030" s="45">
        <v>0</v>
      </c>
    </row>
    <row r="1031" spans="1:23" s="45" customFormat="1">
      <c r="A1031" s="34">
        <v>16</v>
      </c>
      <c r="B1031" s="45">
        <v>70</v>
      </c>
      <c r="C1031" s="45" t="s">
        <v>901</v>
      </c>
      <c r="D1031" s="45" t="s">
        <v>399</v>
      </c>
      <c r="E1031" s="45">
        <v>631.75</v>
      </c>
      <c r="F1031" s="45">
        <v>1609.12</v>
      </c>
      <c r="G1031" s="45">
        <v>3696.75</v>
      </c>
      <c r="H1031" s="45">
        <v>84.27</v>
      </c>
      <c r="I1031" s="45">
        <v>8.33</v>
      </c>
      <c r="J1031" s="45">
        <v>14.38</v>
      </c>
      <c r="K1031" s="45">
        <v>21.74</v>
      </c>
      <c r="L1031" s="45">
        <v>1090.6099999999999</v>
      </c>
      <c r="M1031" s="45">
        <v>0.32600000000000001</v>
      </c>
      <c r="N1031" s="45">
        <v>16.899999999999999</v>
      </c>
      <c r="O1031" s="45" t="s">
        <v>203</v>
      </c>
      <c r="P1031" s="45">
        <v>23</v>
      </c>
      <c r="Q1031" s="45">
        <v>8</v>
      </c>
      <c r="R1031" s="45">
        <v>0</v>
      </c>
      <c r="S1031" s="57">
        <v>0</v>
      </c>
      <c r="T1031" s="45">
        <v>0</v>
      </c>
      <c r="U1031" s="45">
        <v>0</v>
      </c>
      <c r="V1031" s="45">
        <v>0</v>
      </c>
      <c r="W1031" s="45">
        <v>0</v>
      </c>
    </row>
    <row r="1032" spans="1:23" s="45" customFormat="1">
      <c r="A1032" s="34">
        <v>16</v>
      </c>
      <c r="B1032" s="45">
        <v>72</v>
      </c>
      <c r="C1032" s="34" t="s">
        <v>901</v>
      </c>
      <c r="D1032" s="45" t="s">
        <v>205</v>
      </c>
      <c r="E1032" s="45">
        <v>986.13</v>
      </c>
      <c r="F1032" s="45">
        <v>1566</v>
      </c>
      <c r="G1032" s="45">
        <v>3860.54</v>
      </c>
      <c r="H1032" s="45">
        <v>85.23</v>
      </c>
      <c r="I1032" s="45">
        <v>7.57</v>
      </c>
      <c r="J1032" s="45">
        <v>15.9</v>
      </c>
      <c r="K1032" s="45">
        <v>27.66</v>
      </c>
      <c r="L1032" s="45">
        <v>1307.03</v>
      </c>
      <c r="M1032" s="45">
        <v>0.36699999999999999</v>
      </c>
      <c r="N1032" s="45">
        <v>19.239999999999998</v>
      </c>
      <c r="O1032" s="45" t="s">
        <v>203</v>
      </c>
      <c r="P1032" s="45">
        <v>23</v>
      </c>
      <c r="Q1032" s="45">
        <v>8</v>
      </c>
      <c r="R1032" s="45">
        <v>0</v>
      </c>
      <c r="S1032" s="57">
        <v>0</v>
      </c>
      <c r="T1032" s="45">
        <v>0</v>
      </c>
      <c r="U1032" s="45">
        <v>0</v>
      </c>
      <c r="V1032" s="45">
        <v>0</v>
      </c>
      <c r="W1032" s="45">
        <v>0</v>
      </c>
    </row>
    <row r="1033" spans="1:23" s="45" customFormat="1">
      <c r="A1033" s="34">
        <v>16</v>
      </c>
      <c r="B1033" s="45">
        <v>76</v>
      </c>
      <c r="C1033" s="45" t="s">
        <v>901</v>
      </c>
      <c r="D1033" s="45" t="s">
        <v>202</v>
      </c>
      <c r="E1033" s="45">
        <v>1077.83</v>
      </c>
      <c r="F1033" s="45">
        <v>2511.48</v>
      </c>
      <c r="G1033" s="45">
        <v>3281.42</v>
      </c>
      <c r="H1033" s="45">
        <v>77.08</v>
      </c>
      <c r="I1033" s="45">
        <v>12.87</v>
      </c>
      <c r="J1033" s="45">
        <v>11.35</v>
      </c>
      <c r="K1033" s="45">
        <v>33.590000000000003</v>
      </c>
      <c r="L1033" s="45">
        <v>1330.59</v>
      </c>
      <c r="M1033" s="45">
        <v>0.38200000000000001</v>
      </c>
      <c r="N1033" s="45">
        <v>31.56</v>
      </c>
      <c r="O1033" s="45" t="s">
        <v>203</v>
      </c>
      <c r="P1033" s="45">
        <v>23</v>
      </c>
      <c r="Q1033" s="45">
        <v>8</v>
      </c>
      <c r="R1033" s="45">
        <v>0</v>
      </c>
      <c r="S1033" s="57">
        <v>0</v>
      </c>
      <c r="T1033" s="45">
        <v>0</v>
      </c>
      <c r="U1033" s="45">
        <v>0</v>
      </c>
      <c r="V1033" s="45">
        <v>0</v>
      </c>
      <c r="W1033" s="45">
        <v>0</v>
      </c>
    </row>
    <row r="1034" spans="1:23" s="45" customFormat="1">
      <c r="A1034" s="34">
        <v>16</v>
      </c>
      <c r="B1034" s="45">
        <v>78</v>
      </c>
      <c r="C1034" s="45" t="s">
        <v>901</v>
      </c>
      <c r="D1034" s="45" t="s">
        <v>204</v>
      </c>
      <c r="E1034" s="45">
        <v>811.77</v>
      </c>
      <c r="F1034" s="45">
        <v>1872.95</v>
      </c>
      <c r="G1034" s="45">
        <v>3432.71</v>
      </c>
      <c r="H1034" s="45">
        <v>81.349999999999994</v>
      </c>
      <c r="I1034" s="45">
        <v>13.63</v>
      </c>
      <c r="J1034" s="45">
        <v>9.84</v>
      </c>
      <c r="K1034" s="45">
        <v>31.62</v>
      </c>
      <c r="L1034" s="45">
        <v>1190.76</v>
      </c>
      <c r="M1034" s="45">
        <v>0.35299999999999998</v>
      </c>
      <c r="N1034" s="45">
        <v>26.39</v>
      </c>
      <c r="O1034" s="45" t="s">
        <v>256</v>
      </c>
      <c r="P1034" s="45">
        <v>23</v>
      </c>
      <c r="Q1034" s="45">
        <v>8</v>
      </c>
      <c r="R1034" s="45">
        <v>0</v>
      </c>
      <c r="S1034" s="57">
        <v>0</v>
      </c>
      <c r="T1034" s="45">
        <v>0</v>
      </c>
      <c r="U1034" s="45">
        <v>0</v>
      </c>
      <c r="V1034" s="45">
        <v>0</v>
      </c>
      <c r="W1034" s="45">
        <v>0</v>
      </c>
    </row>
    <row r="1035" spans="1:23" s="45" customFormat="1">
      <c r="A1035" s="34">
        <v>16</v>
      </c>
      <c r="B1035" s="45">
        <v>80</v>
      </c>
      <c r="C1035" s="45" t="s">
        <v>901</v>
      </c>
      <c r="D1035" s="45" t="s">
        <v>445</v>
      </c>
      <c r="E1035" s="45">
        <v>733.65</v>
      </c>
      <c r="F1035" s="45">
        <v>1956.49</v>
      </c>
      <c r="G1035" s="45">
        <v>3535.23</v>
      </c>
      <c r="H1035" s="45">
        <v>78.709999999999994</v>
      </c>
      <c r="I1035" s="45">
        <v>10.6</v>
      </c>
      <c r="J1035" s="45">
        <v>11.35</v>
      </c>
      <c r="K1035" s="45">
        <v>29.64</v>
      </c>
      <c r="L1035" s="45">
        <v>1063.75</v>
      </c>
      <c r="M1035" s="45">
        <v>0.37</v>
      </c>
      <c r="N1035" s="45">
        <v>26.79</v>
      </c>
      <c r="O1035" s="45" t="s">
        <v>203</v>
      </c>
      <c r="P1035" s="45">
        <v>23</v>
      </c>
      <c r="Q1035" s="45">
        <v>8</v>
      </c>
      <c r="R1035" s="45">
        <v>0</v>
      </c>
      <c r="S1035" s="57">
        <v>0</v>
      </c>
      <c r="T1035" s="45">
        <v>0</v>
      </c>
      <c r="U1035" s="45">
        <v>0</v>
      </c>
      <c r="V1035" s="45">
        <v>0</v>
      </c>
      <c r="W1035" s="45">
        <v>0</v>
      </c>
    </row>
    <row r="1036" spans="1:23" s="45" customFormat="1">
      <c r="A1036" s="34">
        <v>16</v>
      </c>
      <c r="B1036" s="45">
        <v>82</v>
      </c>
      <c r="C1036" s="34" t="s">
        <v>901</v>
      </c>
      <c r="D1036" s="45" t="s">
        <v>400</v>
      </c>
      <c r="E1036" s="45">
        <v>619.29999999999995</v>
      </c>
      <c r="F1036" s="45">
        <v>1454.03</v>
      </c>
      <c r="G1036" s="45">
        <v>3578.48</v>
      </c>
      <c r="H1036" s="45">
        <v>79.72</v>
      </c>
      <c r="I1036" s="45">
        <v>11.35</v>
      </c>
      <c r="J1036" s="45">
        <v>9.08</v>
      </c>
      <c r="K1036" s="45">
        <v>27.66</v>
      </c>
      <c r="L1036" s="45">
        <v>960.89</v>
      </c>
      <c r="M1036" s="45">
        <v>0.36599999999999999</v>
      </c>
      <c r="N1036" s="45">
        <v>18.59</v>
      </c>
      <c r="O1036" s="45" t="s">
        <v>256</v>
      </c>
      <c r="P1036" s="45">
        <v>23</v>
      </c>
      <c r="Q1036" s="45">
        <v>8</v>
      </c>
      <c r="R1036" s="45">
        <v>0</v>
      </c>
      <c r="S1036" s="57">
        <v>0</v>
      </c>
      <c r="T1036" s="45">
        <v>0</v>
      </c>
      <c r="U1036" s="45">
        <v>0</v>
      </c>
      <c r="V1036" s="45">
        <v>0</v>
      </c>
      <c r="W1036" s="45">
        <v>0</v>
      </c>
    </row>
    <row r="1037" spans="1:23" s="45" customFormat="1">
      <c r="A1037" s="34">
        <v>16</v>
      </c>
      <c r="B1037" s="45">
        <v>84</v>
      </c>
      <c r="C1037" s="45" t="s">
        <v>901</v>
      </c>
      <c r="D1037" s="45" t="s">
        <v>401</v>
      </c>
      <c r="E1037" s="45">
        <v>314.74</v>
      </c>
      <c r="F1037" s="45">
        <v>1674.56</v>
      </c>
      <c r="G1037" s="45">
        <v>3661.39</v>
      </c>
      <c r="H1037" s="45">
        <v>76.400000000000006</v>
      </c>
      <c r="I1037" s="45">
        <v>7.57</v>
      </c>
      <c r="J1037" s="45">
        <v>9.84</v>
      </c>
      <c r="K1037" s="45">
        <v>21.74</v>
      </c>
      <c r="L1037" s="45">
        <v>593.07000000000005</v>
      </c>
      <c r="M1037" s="45">
        <v>0.377</v>
      </c>
      <c r="N1037" s="45">
        <v>12.62</v>
      </c>
      <c r="O1037" s="45" t="s">
        <v>203</v>
      </c>
      <c r="P1037" s="45">
        <v>23</v>
      </c>
      <c r="Q1037" s="45">
        <v>8</v>
      </c>
      <c r="R1037" s="45">
        <v>0</v>
      </c>
      <c r="S1037" s="57">
        <v>0</v>
      </c>
      <c r="T1037" s="45">
        <v>0</v>
      </c>
      <c r="U1037" s="45">
        <v>0</v>
      </c>
      <c r="V1037" s="45">
        <v>0</v>
      </c>
      <c r="W1037" s="45">
        <v>0</v>
      </c>
    </row>
    <row r="1038" spans="1:23" s="45" customFormat="1">
      <c r="A1038" s="34">
        <v>16</v>
      </c>
      <c r="B1038" s="45">
        <v>86</v>
      </c>
      <c r="C1038" s="45" t="s">
        <v>901</v>
      </c>
      <c r="D1038" s="45" t="s">
        <v>317</v>
      </c>
      <c r="E1038" s="45">
        <v>218.51</v>
      </c>
      <c r="F1038" s="45">
        <v>1964.05</v>
      </c>
      <c r="G1038" s="45">
        <v>3435.62</v>
      </c>
      <c r="H1038" s="45">
        <v>79.34</v>
      </c>
      <c r="I1038" s="45">
        <v>12.11</v>
      </c>
      <c r="J1038" s="45">
        <v>7.57</v>
      </c>
      <c r="K1038" s="45">
        <v>15.81</v>
      </c>
      <c r="L1038" s="45">
        <v>516.79999999999995</v>
      </c>
      <c r="M1038" s="45">
        <v>0.33900000000000002</v>
      </c>
      <c r="N1038" s="45">
        <v>12.53</v>
      </c>
      <c r="O1038" s="45" t="s">
        <v>256</v>
      </c>
      <c r="P1038" s="45">
        <v>23</v>
      </c>
      <c r="Q1038" s="45">
        <v>8</v>
      </c>
      <c r="R1038" s="45">
        <v>0</v>
      </c>
      <c r="S1038" s="57">
        <v>0</v>
      </c>
      <c r="T1038" s="45">
        <v>0</v>
      </c>
      <c r="U1038" s="45">
        <v>0</v>
      </c>
      <c r="V1038" s="45">
        <v>0</v>
      </c>
      <c r="W1038" s="45">
        <v>0</v>
      </c>
    </row>
    <row r="1039" spans="1:23" s="45" customFormat="1">
      <c r="A1039" s="34">
        <v>16</v>
      </c>
      <c r="B1039" s="45">
        <v>88</v>
      </c>
      <c r="C1039" s="45" t="s">
        <v>901</v>
      </c>
      <c r="D1039" s="45" t="s">
        <v>318</v>
      </c>
      <c r="E1039" s="45">
        <v>841.21</v>
      </c>
      <c r="F1039" s="45">
        <v>1484.15</v>
      </c>
      <c r="G1039" s="45">
        <v>3558.54</v>
      </c>
      <c r="H1039" s="45">
        <v>91.78</v>
      </c>
      <c r="I1039" s="45">
        <v>9.84</v>
      </c>
      <c r="J1039" s="45">
        <v>10.6</v>
      </c>
      <c r="K1039" s="45">
        <v>37.54</v>
      </c>
      <c r="L1039" s="45">
        <v>1137.77</v>
      </c>
      <c r="M1039" s="45">
        <v>0.379</v>
      </c>
      <c r="N1039" s="45">
        <v>33.94</v>
      </c>
      <c r="O1039" s="45" t="s">
        <v>203</v>
      </c>
      <c r="P1039" s="45">
        <v>23</v>
      </c>
      <c r="Q1039" s="45">
        <v>8</v>
      </c>
      <c r="R1039" s="45">
        <v>0</v>
      </c>
      <c r="S1039" s="57">
        <v>0</v>
      </c>
      <c r="T1039" s="45">
        <v>0</v>
      </c>
      <c r="U1039" s="45">
        <v>0</v>
      </c>
      <c r="V1039" s="45">
        <v>0</v>
      </c>
      <c r="W1039" s="45">
        <v>0</v>
      </c>
    </row>
    <row r="1040" spans="1:23" s="34" customFormat="1">
      <c r="A1040" s="34">
        <v>16</v>
      </c>
      <c r="B1040" s="34">
        <v>92</v>
      </c>
      <c r="C1040" s="34" t="s">
        <v>901</v>
      </c>
      <c r="D1040" s="34" t="s">
        <v>402</v>
      </c>
      <c r="E1040" s="34">
        <v>1403.9</v>
      </c>
      <c r="F1040" s="34">
        <v>2017.87</v>
      </c>
      <c r="G1040" s="34">
        <v>2982.82</v>
      </c>
      <c r="H1040" s="34">
        <v>87.76</v>
      </c>
      <c r="I1040" s="34">
        <v>16.649999999999999</v>
      </c>
      <c r="J1040" s="34">
        <v>15.14</v>
      </c>
      <c r="K1040" s="34">
        <v>35.57</v>
      </c>
      <c r="L1040" s="34">
        <v>1972.93</v>
      </c>
      <c r="M1040" s="34">
        <v>0.307</v>
      </c>
      <c r="N1040" s="34">
        <v>29.61</v>
      </c>
      <c r="O1040" s="34" t="s">
        <v>263</v>
      </c>
      <c r="P1040" s="45">
        <v>23</v>
      </c>
      <c r="Q1040" s="45">
        <v>8</v>
      </c>
      <c r="R1040" s="34">
        <v>26</v>
      </c>
      <c r="S1040" s="61">
        <v>846000</v>
      </c>
      <c r="T1040" s="34">
        <v>2089.7399999999998</v>
      </c>
      <c r="U1040" s="34">
        <v>2909.55</v>
      </c>
      <c r="V1040" s="34">
        <v>86.14</v>
      </c>
      <c r="W1040" s="30">
        <v>611000.6</v>
      </c>
    </row>
    <row r="1041" spans="1:23" s="45" customFormat="1">
      <c r="A1041" s="34">
        <v>16</v>
      </c>
      <c r="B1041" s="45">
        <v>94</v>
      </c>
      <c r="C1041" s="45" t="s">
        <v>901</v>
      </c>
      <c r="D1041" s="45" t="s">
        <v>226</v>
      </c>
      <c r="E1041" s="45">
        <v>794.79</v>
      </c>
      <c r="F1041" s="45">
        <v>2294.9</v>
      </c>
      <c r="G1041" s="45">
        <v>3009.18</v>
      </c>
      <c r="H1041" s="45">
        <v>81.78</v>
      </c>
      <c r="I1041" s="45">
        <v>14.38</v>
      </c>
      <c r="J1041" s="45">
        <v>12.11</v>
      </c>
      <c r="K1041" s="45">
        <v>27.66</v>
      </c>
      <c r="L1041" s="45">
        <v>1481.87</v>
      </c>
      <c r="M1041" s="45">
        <v>0.28000000000000003</v>
      </c>
      <c r="N1041" s="45">
        <v>15.02</v>
      </c>
      <c r="O1041" s="45" t="s">
        <v>256</v>
      </c>
      <c r="P1041" s="45">
        <v>23</v>
      </c>
      <c r="Q1041" s="45">
        <v>8</v>
      </c>
      <c r="R1041" s="45">
        <v>0</v>
      </c>
      <c r="S1041" s="57">
        <v>0</v>
      </c>
      <c r="T1041" s="45">
        <v>0</v>
      </c>
      <c r="U1041" s="45">
        <v>0</v>
      </c>
      <c r="V1041" s="45">
        <v>0</v>
      </c>
      <c r="W1041" s="45">
        <v>0</v>
      </c>
    </row>
    <row r="1042" spans="1:23" s="45" customFormat="1">
      <c r="A1042" s="34">
        <v>16</v>
      </c>
      <c r="B1042" s="45">
        <v>98</v>
      </c>
      <c r="C1042" s="45" t="s">
        <v>901</v>
      </c>
      <c r="D1042" s="45" t="s">
        <v>446</v>
      </c>
      <c r="E1042" s="45">
        <v>441.55</v>
      </c>
      <c r="F1042" s="45">
        <v>2465.39</v>
      </c>
      <c r="G1042" s="45">
        <v>3345.99</v>
      </c>
      <c r="H1042" s="45">
        <v>83.02</v>
      </c>
      <c r="I1042" s="45">
        <v>10.6</v>
      </c>
      <c r="J1042" s="45">
        <v>13.62</v>
      </c>
      <c r="K1042" s="45">
        <v>19.760000000000002</v>
      </c>
      <c r="L1042" s="45">
        <v>821.28</v>
      </c>
      <c r="M1042" s="45">
        <v>0.34100000000000003</v>
      </c>
      <c r="N1042" s="45">
        <v>15.06</v>
      </c>
      <c r="O1042" s="45" t="s">
        <v>249</v>
      </c>
      <c r="P1042" s="45">
        <v>23</v>
      </c>
      <c r="Q1042" s="45">
        <v>8</v>
      </c>
      <c r="R1042" s="45">
        <v>0</v>
      </c>
      <c r="S1042" s="57">
        <v>0</v>
      </c>
      <c r="T1042" s="45">
        <v>0</v>
      </c>
      <c r="U1042" s="45">
        <v>0</v>
      </c>
      <c r="V1042" s="45">
        <v>0</v>
      </c>
      <c r="W1042" s="45">
        <v>0</v>
      </c>
    </row>
    <row r="1043" spans="1:23" s="45" customFormat="1">
      <c r="A1043" s="34">
        <v>16</v>
      </c>
      <c r="B1043" s="45">
        <v>100</v>
      </c>
      <c r="C1043" s="45" t="s">
        <v>901</v>
      </c>
      <c r="D1043" s="45" t="s">
        <v>434</v>
      </c>
      <c r="E1043" s="45">
        <v>717.8</v>
      </c>
      <c r="F1043" s="45">
        <v>1943.92</v>
      </c>
      <c r="G1043" s="45">
        <v>3356.97</v>
      </c>
      <c r="H1043" s="45">
        <v>81.17</v>
      </c>
      <c r="I1043" s="45">
        <v>12.87</v>
      </c>
      <c r="J1043" s="45">
        <v>9.08</v>
      </c>
      <c r="K1043" s="45">
        <v>25.69</v>
      </c>
      <c r="L1043" s="45">
        <v>1096.8900000000001</v>
      </c>
      <c r="M1043" s="45">
        <v>0.35299999999999998</v>
      </c>
      <c r="N1043" s="45">
        <v>20.7</v>
      </c>
      <c r="O1043" s="45" t="s">
        <v>256</v>
      </c>
      <c r="P1043" s="45">
        <v>23</v>
      </c>
      <c r="Q1043" s="45">
        <v>8</v>
      </c>
      <c r="R1043" s="45">
        <v>0</v>
      </c>
      <c r="S1043" s="57">
        <v>0</v>
      </c>
      <c r="T1043" s="45">
        <v>0</v>
      </c>
      <c r="U1043" s="45">
        <v>0</v>
      </c>
      <c r="V1043" s="45">
        <v>0</v>
      </c>
      <c r="W1043" s="45">
        <v>0</v>
      </c>
    </row>
    <row r="1044" spans="1:23" s="45" customFormat="1">
      <c r="A1044" s="34">
        <v>16</v>
      </c>
      <c r="B1044" s="45">
        <v>102</v>
      </c>
      <c r="C1044" s="34" t="s">
        <v>901</v>
      </c>
      <c r="D1044" s="45" t="s">
        <v>447</v>
      </c>
      <c r="E1044" s="45">
        <v>395.13</v>
      </c>
      <c r="F1044" s="45">
        <v>1862.87</v>
      </c>
      <c r="G1044" s="45">
        <v>3393.5</v>
      </c>
      <c r="H1044" s="45">
        <v>80.73</v>
      </c>
      <c r="I1044" s="45">
        <v>9.08</v>
      </c>
      <c r="J1044" s="45">
        <v>6.06</v>
      </c>
      <c r="K1044" s="45">
        <v>25.69</v>
      </c>
      <c r="L1044" s="45">
        <v>616.99</v>
      </c>
      <c r="M1044" s="45">
        <v>0.42199999999999999</v>
      </c>
      <c r="N1044" s="45">
        <v>21.77</v>
      </c>
      <c r="O1044" s="45" t="s">
        <v>950</v>
      </c>
      <c r="P1044" s="45">
        <v>23</v>
      </c>
      <c r="Q1044" s="45">
        <v>8</v>
      </c>
      <c r="R1044" s="45">
        <v>0</v>
      </c>
      <c r="S1044" s="57">
        <v>0</v>
      </c>
      <c r="T1044" s="45">
        <v>0</v>
      </c>
      <c r="U1044" s="45">
        <v>0</v>
      </c>
      <c r="V1044" s="45">
        <v>0</v>
      </c>
      <c r="W1044" s="45">
        <v>0</v>
      </c>
    </row>
    <row r="1045" spans="1:23" s="45" customFormat="1">
      <c r="A1045" s="34">
        <v>16</v>
      </c>
      <c r="B1045" s="45">
        <v>104</v>
      </c>
      <c r="C1045" s="45" t="s">
        <v>901</v>
      </c>
      <c r="D1045" s="45" t="s">
        <v>448</v>
      </c>
      <c r="E1045" s="45">
        <v>1048.3900000000001</v>
      </c>
      <c r="F1045" s="45">
        <v>1949.22</v>
      </c>
      <c r="G1045" s="45">
        <v>3411.01</v>
      </c>
      <c r="H1045" s="45">
        <v>87.2</v>
      </c>
      <c r="I1045" s="45">
        <v>12.87</v>
      </c>
      <c r="J1045" s="45">
        <v>14.38</v>
      </c>
      <c r="K1045" s="45">
        <v>35.57</v>
      </c>
      <c r="L1045" s="45">
        <v>1572.59</v>
      </c>
      <c r="M1045" s="45">
        <v>0.317</v>
      </c>
      <c r="N1045" s="45">
        <v>35.979999999999997</v>
      </c>
      <c r="O1045" s="45" t="s">
        <v>203</v>
      </c>
      <c r="P1045" s="45">
        <v>23</v>
      </c>
      <c r="Q1045" s="45">
        <v>8</v>
      </c>
      <c r="R1045" s="45">
        <v>0</v>
      </c>
      <c r="S1045" s="57">
        <v>0</v>
      </c>
      <c r="T1045" s="45">
        <v>0</v>
      </c>
      <c r="U1045" s="45">
        <v>0</v>
      </c>
      <c r="V1045" s="45">
        <v>0</v>
      </c>
      <c r="W1045" s="45">
        <v>0</v>
      </c>
    </row>
    <row r="1046" spans="1:23" s="45" customFormat="1">
      <c r="A1046" s="34">
        <v>16</v>
      </c>
      <c r="B1046" s="45">
        <v>106</v>
      </c>
      <c r="C1046" s="45" t="s">
        <v>901</v>
      </c>
      <c r="D1046" s="45" t="s">
        <v>435</v>
      </c>
      <c r="E1046" s="45">
        <v>592.13</v>
      </c>
      <c r="F1046" s="45">
        <v>1992.27</v>
      </c>
      <c r="G1046" s="45">
        <v>3447.81</v>
      </c>
      <c r="H1046" s="45">
        <v>91.22</v>
      </c>
      <c r="I1046" s="45">
        <v>14.38</v>
      </c>
      <c r="J1046" s="45">
        <v>10.6</v>
      </c>
      <c r="K1046" s="45">
        <v>21.74</v>
      </c>
      <c r="L1046" s="45">
        <v>956.16</v>
      </c>
      <c r="M1046" s="45">
        <v>0.35699999999999998</v>
      </c>
      <c r="N1046" s="45">
        <v>15.71</v>
      </c>
      <c r="O1046" s="45" t="s">
        <v>256</v>
      </c>
      <c r="P1046" s="45">
        <v>23</v>
      </c>
      <c r="Q1046" s="45">
        <v>8</v>
      </c>
      <c r="R1046" s="45">
        <v>0</v>
      </c>
      <c r="S1046" s="57">
        <v>0</v>
      </c>
      <c r="T1046" s="45">
        <v>0</v>
      </c>
      <c r="U1046" s="45">
        <v>0</v>
      </c>
      <c r="V1046" s="45">
        <v>0</v>
      </c>
      <c r="W1046" s="45">
        <v>0</v>
      </c>
    </row>
    <row r="1047" spans="1:23" s="45" customFormat="1">
      <c r="A1047" s="34">
        <v>16</v>
      </c>
      <c r="B1047" s="45">
        <v>108</v>
      </c>
      <c r="C1047" s="45" t="s">
        <v>901</v>
      </c>
      <c r="D1047" s="45" t="s">
        <v>218</v>
      </c>
      <c r="E1047" s="45">
        <v>1709.59</v>
      </c>
      <c r="F1047" s="45">
        <v>1876.71</v>
      </c>
      <c r="G1047" s="45">
        <v>3447.4</v>
      </c>
      <c r="H1047" s="45">
        <v>81.290000000000006</v>
      </c>
      <c r="I1047" s="45">
        <v>29.52</v>
      </c>
      <c r="J1047" s="45">
        <v>8.33</v>
      </c>
      <c r="K1047" s="45">
        <v>35.57</v>
      </c>
      <c r="L1047" s="45">
        <v>2308.38</v>
      </c>
      <c r="M1047" s="45">
        <v>0.3</v>
      </c>
      <c r="N1047" s="45">
        <v>36.08</v>
      </c>
      <c r="O1047" s="45" t="s">
        <v>249</v>
      </c>
      <c r="P1047" s="45">
        <v>23</v>
      </c>
      <c r="Q1047" s="45">
        <v>8</v>
      </c>
      <c r="R1047" s="45">
        <v>0</v>
      </c>
      <c r="S1047" s="57">
        <v>0</v>
      </c>
      <c r="T1047" s="45">
        <v>0</v>
      </c>
      <c r="U1047" s="45">
        <v>0</v>
      </c>
      <c r="V1047" s="45">
        <v>0</v>
      </c>
      <c r="W1047" s="45">
        <v>0</v>
      </c>
    </row>
    <row r="1048" spans="1:23" s="45" customFormat="1">
      <c r="A1048" s="34">
        <v>16</v>
      </c>
      <c r="B1048" s="45">
        <v>110</v>
      </c>
      <c r="C1048" s="34" t="s">
        <v>901</v>
      </c>
      <c r="D1048" s="45" t="s">
        <v>321</v>
      </c>
      <c r="E1048" s="45">
        <v>201.53</v>
      </c>
      <c r="F1048" s="45">
        <v>1983.63</v>
      </c>
      <c r="G1048" s="45">
        <v>3453.44</v>
      </c>
      <c r="H1048" s="45">
        <v>81.42</v>
      </c>
      <c r="I1048" s="45">
        <v>9.84</v>
      </c>
      <c r="J1048" s="45">
        <v>6.81</v>
      </c>
      <c r="K1048" s="45">
        <v>15.81</v>
      </c>
      <c r="L1048" s="45">
        <v>433.46</v>
      </c>
      <c r="M1048" s="45">
        <v>0.38300000000000001</v>
      </c>
      <c r="N1048" s="45">
        <v>11.88</v>
      </c>
      <c r="O1048" s="45" t="s">
        <v>256</v>
      </c>
      <c r="P1048" s="45">
        <v>23</v>
      </c>
      <c r="Q1048" s="45">
        <v>8</v>
      </c>
      <c r="R1048" s="45">
        <v>0</v>
      </c>
      <c r="S1048" s="57">
        <v>0</v>
      </c>
      <c r="T1048" s="45">
        <v>0</v>
      </c>
      <c r="U1048" s="45">
        <v>0</v>
      </c>
      <c r="V1048" s="45">
        <v>0</v>
      </c>
      <c r="W1048" s="45">
        <v>0</v>
      </c>
    </row>
    <row r="1049" spans="1:23" s="45" customFormat="1">
      <c r="A1049" s="34">
        <v>16</v>
      </c>
      <c r="B1049" s="45">
        <v>112</v>
      </c>
      <c r="C1049" s="45" t="s">
        <v>901</v>
      </c>
      <c r="D1049" s="45" t="s">
        <v>230</v>
      </c>
      <c r="E1049" s="45">
        <v>498.16</v>
      </c>
      <c r="F1049" s="45">
        <v>2008.77</v>
      </c>
      <c r="G1049" s="45">
        <v>3457.3</v>
      </c>
      <c r="H1049" s="45">
        <v>86.92</v>
      </c>
      <c r="I1049" s="45">
        <v>9.84</v>
      </c>
      <c r="J1049" s="45">
        <v>8.33</v>
      </c>
      <c r="K1049" s="45">
        <v>31.62</v>
      </c>
      <c r="L1049" s="45">
        <v>778.95</v>
      </c>
      <c r="M1049" s="45">
        <v>0.39</v>
      </c>
      <c r="N1049" s="45">
        <v>29.8</v>
      </c>
      <c r="O1049" s="45" t="s">
        <v>203</v>
      </c>
      <c r="P1049" s="45">
        <v>23</v>
      </c>
      <c r="Q1049" s="45">
        <v>8</v>
      </c>
      <c r="R1049" s="45">
        <v>0</v>
      </c>
      <c r="S1049" s="57">
        <v>0</v>
      </c>
      <c r="T1049" s="45">
        <v>0</v>
      </c>
      <c r="U1049" s="45">
        <v>0</v>
      </c>
      <c r="V1049" s="45">
        <v>0</v>
      </c>
      <c r="W1049" s="45">
        <v>0</v>
      </c>
    </row>
    <row r="1050" spans="1:23" s="45" customFormat="1">
      <c r="A1050" s="34">
        <v>16</v>
      </c>
      <c r="B1050" s="45">
        <v>114</v>
      </c>
      <c r="C1050" s="45" t="s">
        <v>901</v>
      </c>
      <c r="D1050" s="45" t="s">
        <v>403</v>
      </c>
      <c r="E1050" s="45">
        <v>305.69</v>
      </c>
      <c r="F1050" s="45">
        <v>1514.87</v>
      </c>
      <c r="G1050" s="45">
        <v>3552.17</v>
      </c>
      <c r="H1050" s="45">
        <v>85.39</v>
      </c>
      <c r="I1050" s="45">
        <v>9.08</v>
      </c>
      <c r="J1050" s="45">
        <v>7.57</v>
      </c>
      <c r="K1050" s="45">
        <v>21.74</v>
      </c>
      <c r="L1050" s="45">
        <v>634.71</v>
      </c>
      <c r="M1050" s="45">
        <v>0.34599999999999997</v>
      </c>
      <c r="N1050" s="45">
        <v>10.63</v>
      </c>
      <c r="O1050" s="45" t="s">
        <v>256</v>
      </c>
      <c r="P1050" s="45">
        <v>23</v>
      </c>
      <c r="Q1050" s="45">
        <v>8</v>
      </c>
      <c r="R1050" s="45">
        <v>0</v>
      </c>
      <c r="S1050" s="57">
        <v>0</v>
      </c>
      <c r="T1050" s="45">
        <v>0</v>
      </c>
      <c r="U1050" s="45">
        <v>0</v>
      </c>
      <c r="V1050" s="45">
        <v>0</v>
      </c>
      <c r="W1050" s="45">
        <v>0</v>
      </c>
    </row>
    <row r="1051" spans="1:23" s="45" customFormat="1">
      <c r="A1051" s="34">
        <v>16</v>
      </c>
      <c r="B1051" s="45">
        <v>116</v>
      </c>
      <c r="C1051" s="45" t="s">
        <v>901</v>
      </c>
      <c r="D1051" s="45" t="s">
        <v>436</v>
      </c>
      <c r="E1051" s="45">
        <v>706.48</v>
      </c>
      <c r="F1051" s="45">
        <v>1951.54</v>
      </c>
      <c r="G1051" s="45">
        <v>3566.4</v>
      </c>
      <c r="H1051" s="45">
        <v>82.92</v>
      </c>
      <c r="I1051" s="45">
        <v>13.63</v>
      </c>
      <c r="J1051" s="45">
        <v>7.57</v>
      </c>
      <c r="K1051" s="45">
        <v>29.64</v>
      </c>
      <c r="L1051" s="45">
        <v>964.98</v>
      </c>
      <c r="M1051" s="45">
        <v>0.39800000000000002</v>
      </c>
      <c r="N1051" s="45">
        <v>26.29</v>
      </c>
      <c r="O1051" s="45" t="s">
        <v>203</v>
      </c>
      <c r="P1051" s="45">
        <v>23</v>
      </c>
      <c r="Q1051" s="45">
        <v>8</v>
      </c>
      <c r="R1051" s="45">
        <v>0</v>
      </c>
      <c r="S1051" s="57">
        <v>0</v>
      </c>
      <c r="T1051" s="45">
        <v>0</v>
      </c>
      <c r="U1051" s="45">
        <v>0</v>
      </c>
      <c r="V1051" s="45">
        <v>0</v>
      </c>
      <c r="W1051" s="45">
        <v>0</v>
      </c>
    </row>
    <row r="1052" spans="1:23" s="45" customFormat="1">
      <c r="A1052" s="34">
        <v>16</v>
      </c>
      <c r="B1052" s="45">
        <v>118</v>
      </c>
      <c r="C1052" s="34" t="s">
        <v>901</v>
      </c>
      <c r="D1052" s="45" t="s">
        <v>322</v>
      </c>
      <c r="E1052" s="45">
        <v>369.09</v>
      </c>
      <c r="F1052" s="45">
        <v>1465.31</v>
      </c>
      <c r="G1052" s="45">
        <v>3635.47</v>
      </c>
      <c r="H1052" s="45">
        <v>91.41</v>
      </c>
      <c r="I1052" s="45">
        <v>8.33</v>
      </c>
      <c r="J1052" s="45">
        <v>9.08</v>
      </c>
      <c r="K1052" s="45">
        <v>21.74</v>
      </c>
      <c r="L1052" s="45">
        <v>622.32000000000005</v>
      </c>
      <c r="M1052" s="45">
        <v>0.4</v>
      </c>
      <c r="N1052" s="45">
        <v>20</v>
      </c>
      <c r="O1052" s="45" t="s">
        <v>249</v>
      </c>
      <c r="P1052" s="45">
        <v>23</v>
      </c>
      <c r="Q1052" s="45">
        <v>8</v>
      </c>
      <c r="R1052" s="45">
        <v>0</v>
      </c>
      <c r="S1052" s="57">
        <v>0</v>
      </c>
      <c r="T1052" s="45">
        <v>0</v>
      </c>
      <c r="U1052" s="45">
        <v>0</v>
      </c>
      <c r="V1052" s="45">
        <v>0</v>
      </c>
      <c r="W1052" s="45">
        <v>0</v>
      </c>
    </row>
    <row r="1053" spans="1:23" s="45" customFormat="1">
      <c r="A1053" s="34">
        <v>16</v>
      </c>
      <c r="B1053" s="45">
        <v>120</v>
      </c>
      <c r="C1053" s="45" t="s">
        <v>901</v>
      </c>
      <c r="D1053" s="45" t="s">
        <v>323</v>
      </c>
      <c r="E1053" s="45">
        <v>716.67</v>
      </c>
      <c r="F1053" s="45">
        <v>1275.81</v>
      </c>
      <c r="G1053" s="45">
        <v>3915.12</v>
      </c>
      <c r="H1053" s="45">
        <v>74.709999999999994</v>
      </c>
      <c r="I1053" s="45">
        <v>11.35</v>
      </c>
      <c r="J1053" s="45">
        <v>8.33</v>
      </c>
      <c r="K1053" s="45">
        <v>27.66</v>
      </c>
      <c r="L1053" s="45">
        <v>796.07</v>
      </c>
      <c r="M1053" s="45">
        <v>0.48599999999999999</v>
      </c>
      <c r="N1053" s="45">
        <v>21.79</v>
      </c>
      <c r="O1053" s="45" t="s">
        <v>203</v>
      </c>
      <c r="P1053" s="45">
        <v>23</v>
      </c>
      <c r="Q1053" s="45">
        <v>8</v>
      </c>
      <c r="R1053" s="45">
        <v>0</v>
      </c>
      <c r="S1053" s="57">
        <v>0</v>
      </c>
      <c r="T1053" s="45">
        <v>0</v>
      </c>
      <c r="U1053" s="45">
        <v>0</v>
      </c>
      <c r="V1053" s="45">
        <v>0</v>
      </c>
      <c r="W1053" s="45">
        <v>0</v>
      </c>
    </row>
    <row r="1054" spans="1:23" s="34" customFormat="1">
      <c r="A1054" s="34">
        <v>16</v>
      </c>
      <c r="B1054" s="34">
        <v>124</v>
      </c>
      <c r="C1054" s="45" t="s">
        <v>901</v>
      </c>
      <c r="D1054" s="34" t="s">
        <v>325</v>
      </c>
      <c r="E1054" s="34">
        <v>885.36</v>
      </c>
      <c r="F1054" s="34">
        <v>2152.04</v>
      </c>
      <c r="G1054" s="34">
        <v>2957.21</v>
      </c>
      <c r="H1054" s="34">
        <v>85.01</v>
      </c>
      <c r="I1054" s="34">
        <v>10.6</v>
      </c>
      <c r="J1054" s="34">
        <v>16.649999999999999</v>
      </c>
      <c r="K1054" s="34">
        <v>23.71</v>
      </c>
      <c r="L1054" s="34">
        <v>1671.81</v>
      </c>
      <c r="M1054" s="34">
        <v>0.26700000000000002</v>
      </c>
      <c r="N1054" s="34">
        <v>17.559999999999999</v>
      </c>
      <c r="O1054" s="34" t="s">
        <v>263</v>
      </c>
      <c r="P1054" s="45">
        <v>23</v>
      </c>
      <c r="Q1054" s="45">
        <v>8</v>
      </c>
      <c r="R1054" s="34">
        <v>26</v>
      </c>
      <c r="S1054" s="61">
        <v>846000</v>
      </c>
      <c r="T1054" s="34">
        <v>2089.7399999999998</v>
      </c>
      <c r="U1054" s="34">
        <v>2909.55</v>
      </c>
      <c r="V1054" s="34">
        <v>86.14</v>
      </c>
      <c r="W1054" s="30">
        <v>611000.6</v>
      </c>
    </row>
    <row r="1055" spans="1:23" s="45" customFormat="1">
      <c r="A1055" s="34">
        <v>16</v>
      </c>
      <c r="B1055" s="45">
        <v>126</v>
      </c>
      <c r="C1055" s="45" t="s">
        <v>901</v>
      </c>
      <c r="D1055" s="45" t="s">
        <v>229</v>
      </c>
      <c r="E1055" s="45">
        <v>502.69</v>
      </c>
      <c r="F1055" s="45">
        <v>1831.58</v>
      </c>
      <c r="G1055" s="45">
        <v>3426.4</v>
      </c>
      <c r="H1055" s="45">
        <v>89.27</v>
      </c>
      <c r="I1055" s="45">
        <v>9.08</v>
      </c>
      <c r="J1055" s="45">
        <v>10.6</v>
      </c>
      <c r="K1055" s="45">
        <v>21.74</v>
      </c>
      <c r="L1055" s="45">
        <v>833.48</v>
      </c>
      <c r="M1055" s="45">
        <v>0.36699999999999999</v>
      </c>
      <c r="N1055" s="45">
        <v>16.62</v>
      </c>
      <c r="O1055" s="45" t="s">
        <v>214</v>
      </c>
      <c r="P1055" s="45">
        <v>23</v>
      </c>
      <c r="Q1055" s="45">
        <v>8</v>
      </c>
      <c r="R1055" s="45">
        <v>0</v>
      </c>
      <c r="S1055" s="57">
        <v>0</v>
      </c>
      <c r="T1055" s="45">
        <v>0</v>
      </c>
      <c r="U1055" s="45">
        <v>0</v>
      </c>
      <c r="V1055" s="45">
        <v>0</v>
      </c>
      <c r="W1055" s="45">
        <v>0</v>
      </c>
    </row>
    <row r="1056" spans="1:23" s="45" customFormat="1">
      <c r="A1056" s="34">
        <v>16</v>
      </c>
      <c r="B1056" s="45">
        <v>128</v>
      </c>
      <c r="C1056" s="34" t="s">
        <v>901</v>
      </c>
      <c r="D1056" s="45" t="s">
        <v>404</v>
      </c>
      <c r="E1056" s="45">
        <v>798.18</v>
      </c>
      <c r="F1056" s="45">
        <v>1729.97</v>
      </c>
      <c r="G1056" s="45">
        <v>3488.75</v>
      </c>
      <c r="H1056" s="45">
        <v>81.66</v>
      </c>
      <c r="I1056" s="45">
        <v>14.38</v>
      </c>
      <c r="J1056" s="45">
        <v>7.57</v>
      </c>
      <c r="K1056" s="45">
        <v>29.64</v>
      </c>
      <c r="L1056" s="45">
        <v>1187.1099999999999</v>
      </c>
      <c r="M1056" s="45">
        <v>0.35099999999999998</v>
      </c>
      <c r="N1056" s="45">
        <v>18.2</v>
      </c>
      <c r="O1056" s="45" t="s">
        <v>203</v>
      </c>
      <c r="P1056" s="45">
        <v>23</v>
      </c>
      <c r="Q1056" s="45">
        <v>8</v>
      </c>
      <c r="R1056" s="45">
        <v>0</v>
      </c>
      <c r="S1056" s="57">
        <v>0</v>
      </c>
      <c r="T1056" s="45">
        <v>0</v>
      </c>
      <c r="U1056" s="45">
        <v>0</v>
      </c>
      <c r="V1056" s="45">
        <v>0</v>
      </c>
      <c r="W1056" s="45">
        <v>0</v>
      </c>
    </row>
    <row r="1057" spans="1:23" s="45" customFormat="1">
      <c r="A1057" s="34">
        <v>16</v>
      </c>
      <c r="B1057" s="45">
        <v>130</v>
      </c>
      <c r="C1057" s="45" t="s">
        <v>901</v>
      </c>
      <c r="D1057" s="45" t="s">
        <v>437</v>
      </c>
      <c r="E1057" s="45">
        <v>333.99</v>
      </c>
      <c r="F1057" s="45">
        <v>1770.96</v>
      </c>
      <c r="G1057" s="45">
        <v>3536.62</v>
      </c>
      <c r="H1057" s="45">
        <v>84.87</v>
      </c>
      <c r="I1057" s="45">
        <v>12.11</v>
      </c>
      <c r="J1057" s="45">
        <v>6.81</v>
      </c>
      <c r="K1057" s="45">
        <v>23.71</v>
      </c>
      <c r="L1057" s="45">
        <v>679.38</v>
      </c>
      <c r="M1057" s="45">
        <v>0.34300000000000003</v>
      </c>
      <c r="N1057" s="45">
        <v>16.57</v>
      </c>
      <c r="O1057" s="45" t="s">
        <v>256</v>
      </c>
      <c r="P1057" s="45">
        <v>23</v>
      </c>
      <c r="Q1057" s="45">
        <v>8</v>
      </c>
      <c r="R1057" s="45">
        <v>0</v>
      </c>
      <c r="S1057" s="57">
        <v>0</v>
      </c>
      <c r="T1057" s="45">
        <v>0</v>
      </c>
      <c r="U1057" s="45">
        <v>0</v>
      </c>
      <c r="V1057" s="45">
        <v>0</v>
      </c>
      <c r="W1057" s="45">
        <v>0</v>
      </c>
    </row>
    <row r="1058" spans="1:23" s="45" customFormat="1">
      <c r="A1058" s="34">
        <v>16</v>
      </c>
      <c r="B1058" s="45">
        <v>132</v>
      </c>
      <c r="C1058" s="45" t="s">
        <v>901</v>
      </c>
      <c r="D1058" s="45" t="s">
        <v>449</v>
      </c>
      <c r="E1058" s="45">
        <v>157.37</v>
      </c>
      <c r="F1058" s="45">
        <v>1384.95</v>
      </c>
      <c r="G1058" s="45">
        <v>3577.05</v>
      </c>
      <c r="H1058" s="45">
        <v>85.88</v>
      </c>
      <c r="I1058" s="45">
        <v>5.3</v>
      </c>
      <c r="J1058" s="45">
        <v>7.57</v>
      </c>
      <c r="K1058" s="45">
        <v>17.78</v>
      </c>
      <c r="L1058" s="45">
        <v>361.34</v>
      </c>
      <c r="M1058" s="45">
        <v>0.39</v>
      </c>
      <c r="N1058" s="45">
        <v>7.71</v>
      </c>
      <c r="O1058" s="45" t="s">
        <v>256</v>
      </c>
      <c r="P1058" s="45">
        <v>23</v>
      </c>
      <c r="Q1058" s="45">
        <v>8</v>
      </c>
      <c r="R1058" s="45">
        <v>0</v>
      </c>
      <c r="S1058" s="57">
        <v>0</v>
      </c>
      <c r="T1058" s="45">
        <v>0</v>
      </c>
      <c r="U1058" s="45">
        <v>0</v>
      </c>
      <c r="V1058" s="45">
        <v>0</v>
      </c>
      <c r="W1058" s="45">
        <v>0</v>
      </c>
    </row>
    <row r="1059" spans="1:23" s="45" customFormat="1">
      <c r="A1059" s="34">
        <v>16</v>
      </c>
      <c r="B1059" s="45">
        <v>134</v>
      </c>
      <c r="C1059" s="45" t="s">
        <v>901</v>
      </c>
      <c r="D1059" s="45" t="s">
        <v>224</v>
      </c>
      <c r="E1059" s="45">
        <v>280.77999999999997</v>
      </c>
      <c r="F1059" s="45">
        <v>1994.19</v>
      </c>
      <c r="G1059" s="45">
        <v>3641.34</v>
      </c>
      <c r="H1059" s="45">
        <v>91.33</v>
      </c>
      <c r="I1059" s="45">
        <v>9.08</v>
      </c>
      <c r="J1059" s="45">
        <v>6.06</v>
      </c>
      <c r="K1059" s="45">
        <v>23.71</v>
      </c>
      <c r="L1059" s="45">
        <v>522.89</v>
      </c>
      <c r="M1059" s="45">
        <v>0.39700000000000002</v>
      </c>
      <c r="N1059" s="45">
        <v>14.57</v>
      </c>
      <c r="O1059" s="45" t="s">
        <v>203</v>
      </c>
      <c r="P1059" s="45">
        <v>23</v>
      </c>
      <c r="Q1059" s="45">
        <v>8</v>
      </c>
      <c r="R1059" s="45">
        <v>0</v>
      </c>
      <c r="S1059" s="57">
        <v>0</v>
      </c>
      <c r="T1059" s="45">
        <v>0</v>
      </c>
      <c r="U1059" s="45">
        <v>0</v>
      </c>
      <c r="V1059" s="45">
        <v>0</v>
      </c>
      <c r="W1059" s="45">
        <v>0</v>
      </c>
    </row>
    <row r="1060" spans="1:23" s="45" customFormat="1">
      <c r="A1060" s="34">
        <v>16</v>
      </c>
      <c r="B1060" s="45">
        <v>136</v>
      </c>
      <c r="C1060" s="34" t="s">
        <v>901</v>
      </c>
      <c r="D1060" s="45" t="s">
        <v>405</v>
      </c>
      <c r="E1060" s="45">
        <v>358.9</v>
      </c>
      <c r="F1060" s="45">
        <v>1516.49</v>
      </c>
      <c r="G1060" s="45">
        <v>3658.17</v>
      </c>
      <c r="H1060" s="45">
        <v>99.78</v>
      </c>
      <c r="I1060" s="45">
        <v>8.33</v>
      </c>
      <c r="J1060" s="45">
        <v>7.57</v>
      </c>
      <c r="K1060" s="45">
        <v>29.64</v>
      </c>
      <c r="L1060" s="45">
        <v>639.97</v>
      </c>
      <c r="M1060" s="45">
        <v>0.38200000000000001</v>
      </c>
      <c r="N1060" s="45">
        <v>28.08</v>
      </c>
      <c r="O1060" s="45" t="s">
        <v>256</v>
      </c>
      <c r="P1060" s="45">
        <v>23</v>
      </c>
      <c r="Q1060" s="45">
        <v>8</v>
      </c>
      <c r="R1060" s="45">
        <v>0</v>
      </c>
      <c r="S1060" s="57">
        <v>0</v>
      </c>
      <c r="T1060" s="45">
        <v>0</v>
      </c>
      <c r="U1060" s="45">
        <v>0</v>
      </c>
      <c r="V1060" s="45">
        <v>0</v>
      </c>
      <c r="W1060" s="45">
        <v>0</v>
      </c>
    </row>
    <row r="1061" spans="1:23" s="45" customFormat="1">
      <c r="A1061" s="34">
        <v>16</v>
      </c>
      <c r="B1061" s="45">
        <v>138</v>
      </c>
      <c r="C1061" s="45" t="s">
        <v>901</v>
      </c>
      <c r="D1061" s="45" t="s">
        <v>450</v>
      </c>
      <c r="E1061" s="45">
        <v>712.14</v>
      </c>
      <c r="F1061" s="45">
        <v>1416.02</v>
      </c>
      <c r="G1061" s="45">
        <v>3785.33</v>
      </c>
      <c r="H1061" s="45">
        <v>89.73</v>
      </c>
      <c r="I1061" s="45">
        <v>12.11</v>
      </c>
      <c r="J1061" s="45">
        <v>9.08</v>
      </c>
      <c r="K1061" s="45">
        <v>29.64</v>
      </c>
      <c r="L1061" s="45">
        <v>1055.22</v>
      </c>
      <c r="M1061" s="45">
        <v>0.36499999999999999</v>
      </c>
      <c r="N1061" s="45">
        <v>29.04</v>
      </c>
      <c r="O1061" s="45" t="s">
        <v>203</v>
      </c>
      <c r="P1061" s="45">
        <v>23</v>
      </c>
      <c r="Q1061" s="45">
        <v>8</v>
      </c>
      <c r="R1061" s="45">
        <v>0</v>
      </c>
      <c r="S1061" s="57">
        <v>0</v>
      </c>
      <c r="T1061" s="45">
        <v>0</v>
      </c>
      <c r="U1061" s="45">
        <v>0</v>
      </c>
      <c r="V1061" s="45">
        <v>0</v>
      </c>
      <c r="W1061" s="45">
        <v>0</v>
      </c>
    </row>
    <row r="1062" spans="1:23" s="45" customFormat="1">
      <c r="A1062" s="34">
        <v>16</v>
      </c>
      <c r="B1062" s="45">
        <v>142</v>
      </c>
      <c r="C1062" s="45" t="s">
        <v>901</v>
      </c>
      <c r="D1062" s="45" t="s">
        <v>452</v>
      </c>
      <c r="E1062" s="45">
        <v>861.59</v>
      </c>
      <c r="F1062" s="45">
        <v>1752.12</v>
      </c>
      <c r="G1062" s="45">
        <v>3315.51</v>
      </c>
      <c r="H1062" s="45">
        <v>94.19</v>
      </c>
      <c r="I1062" s="45">
        <v>15.14</v>
      </c>
      <c r="J1062" s="45">
        <v>9.84</v>
      </c>
      <c r="K1062" s="45">
        <v>23.71</v>
      </c>
      <c r="L1062" s="45">
        <v>1078.3599999999999</v>
      </c>
      <c r="M1062" s="45">
        <v>0.40600000000000003</v>
      </c>
      <c r="N1062" s="45">
        <v>19.3</v>
      </c>
      <c r="O1062" s="45" t="s">
        <v>203</v>
      </c>
      <c r="P1062" s="45">
        <v>23</v>
      </c>
      <c r="Q1062" s="45">
        <v>8</v>
      </c>
      <c r="R1062" s="45">
        <v>0</v>
      </c>
      <c r="S1062" s="57">
        <v>0</v>
      </c>
      <c r="T1062" s="45">
        <v>0</v>
      </c>
      <c r="U1062" s="45">
        <v>0</v>
      </c>
      <c r="V1062" s="45">
        <v>0</v>
      </c>
      <c r="W1062" s="45">
        <v>0</v>
      </c>
    </row>
    <row r="1063" spans="1:23" s="45" customFormat="1">
      <c r="A1063" s="34">
        <v>16</v>
      </c>
      <c r="B1063" s="45">
        <v>144</v>
      </c>
      <c r="C1063" s="45" t="s">
        <v>901</v>
      </c>
      <c r="D1063" s="45" t="s">
        <v>326</v>
      </c>
      <c r="E1063" s="45">
        <v>421.17</v>
      </c>
      <c r="F1063" s="45">
        <v>1880.13</v>
      </c>
      <c r="G1063" s="45">
        <v>3363.8</v>
      </c>
      <c r="H1063" s="45">
        <v>79.34</v>
      </c>
      <c r="I1063" s="45">
        <v>11.35</v>
      </c>
      <c r="J1063" s="45">
        <v>11.35</v>
      </c>
      <c r="K1063" s="45">
        <v>17.78</v>
      </c>
      <c r="L1063" s="45">
        <v>779.21</v>
      </c>
      <c r="M1063" s="45">
        <v>0.34899999999999998</v>
      </c>
      <c r="N1063" s="45">
        <v>16</v>
      </c>
      <c r="O1063" s="45" t="s">
        <v>256</v>
      </c>
      <c r="P1063" s="45">
        <v>23</v>
      </c>
      <c r="Q1063" s="45">
        <v>8</v>
      </c>
      <c r="R1063" s="45">
        <v>0</v>
      </c>
      <c r="S1063" s="57">
        <v>0</v>
      </c>
      <c r="T1063" s="45">
        <v>0</v>
      </c>
      <c r="U1063" s="45">
        <v>0</v>
      </c>
      <c r="V1063" s="45">
        <v>0</v>
      </c>
      <c r="W1063" s="45">
        <v>0</v>
      </c>
    </row>
    <row r="1064" spans="1:23" s="45" customFormat="1">
      <c r="A1064" s="34">
        <v>16</v>
      </c>
      <c r="B1064" s="45">
        <v>146</v>
      </c>
      <c r="C1064" s="34" t="s">
        <v>901</v>
      </c>
      <c r="D1064" s="45" t="s">
        <v>327</v>
      </c>
      <c r="E1064" s="45">
        <v>227.57</v>
      </c>
      <c r="F1064" s="45">
        <v>1996.12</v>
      </c>
      <c r="G1064" s="45">
        <v>3392.25</v>
      </c>
      <c r="H1064" s="45">
        <v>88.11</v>
      </c>
      <c r="I1064" s="45">
        <v>6.81</v>
      </c>
      <c r="J1064" s="45">
        <v>10.6</v>
      </c>
      <c r="K1064" s="45">
        <v>15.81</v>
      </c>
      <c r="L1064" s="45">
        <v>480.57</v>
      </c>
      <c r="M1064" s="45">
        <v>0.375</v>
      </c>
      <c r="N1064" s="45">
        <v>12.64</v>
      </c>
      <c r="O1064" s="45" t="s">
        <v>950</v>
      </c>
      <c r="P1064" s="45">
        <v>23</v>
      </c>
      <c r="Q1064" s="45">
        <v>8</v>
      </c>
      <c r="R1064" s="45">
        <v>0</v>
      </c>
      <c r="S1064" s="57">
        <v>0</v>
      </c>
      <c r="T1064" s="45">
        <v>0</v>
      </c>
      <c r="U1064" s="45">
        <v>0</v>
      </c>
      <c r="V1064" s="45">
        <v>0</v>
      </c>
      <c r="W1064" s="45">
        <v>0</v>
      </c>
    </row>
    <row r="1065" spans="1:23" s="45" customFormat="1">
      <c r="A1065" s="34">
        <v>16</v>
      </c>
      <c r="B1065" s="45">
        <v>148</v>
      </c>
      <c r="C1065" s="45" t="s">
        <v>901</v>
      </c>
      <c r="D1065" s="45" t="s">
        <v>406</v>
      </c>
      <c r="E1065" s="45">
        <v>466.46</v>
      </c>
      <c r="F1065" s="45">
        <v>1901.07</v>
      </c>
      <c r="G1065" s="45">
        <v>3441.73</v>
      </c>
      <c r="H1065" s="45">
        <v>87.89</v>
      </c>
      <c r="I1065" s="45">
        <v>13.63</v>
      </c>
      <c r="J1065" s="45">
        <v>8.33</v>
      </c>
      <c r="K1065" s="45">
        <v>23.71</v>
      </c>
      <c r="L1065" s="45">
        <v>794.39</v>
      </c>
      <c r="M1065" s="45">
        <v>0.36599999999999999</v>
      </c>
      <c r="N1065" s="45">
        <v>17.05</v>
      </c>
      <c r="O1065" s="45" t="s">
        <v>203</v>
      </c>
      <c r="P1065" s="45">
        <v>23</v>
      </c>
      <c r="Q1065" s="45">
        <v>8</v>
      </c>
      <c r="R1065" s="45">
        <v>0</v>
      </c>
      <c r="S1065" s="57">
        <v>0</v>
      </c>
      <c r="T1065" s="45">
        <v>0</v>
      </c>
      <c r="U1065" s="45">
        <v>0</v>
      </c>
      <c r="V1065" s="45">
        <v>0</v>
      </c>
      <c r="W1065" s="45">
        <v>0</v>
      </c>
    </row>
    <row r="1066" spans="1:23" s="45" customFormat="1">
      <c r="A1066" s="34">
        <v>16</v>
      </c>
      <c r="B1066" s="45">
        <v>150</v>
      </c>
      <c r="C1066" s="45" t="s">
        <v>901</v>
      </c>
      <c r="D1066" s="45" t="s">
        <v>453</v>
      </c>
      <c r="E1066" s="45">
        <v>450.61</v>
      </c>
      <c r="F1066" s="45">
        <v>1980.87</v>
      </c>
      <c r="G1066" s="45">
        <v>3446.08</v>
      </c>
      <c r="H1066" s="45">
        <v>95.12</v>
      </c>
      <c r="I1066" s="45">
        <v>9.08</v>
      </c>
      <c r="J1066" s="45">
        <v>9.08</v>
      </c>
      <c r="K1066" s="45">
        <v>25.69</v>
      </c>
      <c r="L1066" s="45">
        <v>649.19000000000005</v>
      </c>
      <c r="M1066" s="45">
        <v>0.438</v>
      </c>
      <c r="N1066" s="45">
        <v>17.670000000000002</v>
      </c>
      <c r="O1066" s="45" t="s">
        <v>249</v>
      </c>
      <c r="P1066" s="45">
        <v>23</v>
      </c>
      <c r="Q1066" s="45">
        <v>8</v>
      </c>
      <c r="R1066" s="45">
        <v>0</v>
      </c>
      <c r="S1066" s="57">
        <v>0</v>
      </c>
      <c r="T1066" s="45">
        <v>0</v>
      </c>
      <c r="U1066" s="45">
        <v>0</v>
      </c>
      <c r="V1066" s="45">
        <v>0</v>
      </c>
      <c r="W1066" s="45">
        <v>0</v>
      </c>
    </row>
    <row r="1067" spans="1:23" s="45" customFormat="1">
      <c r="A1067" s="34">
        <v>16</v>
      </c>
      <c r="B1067" s="45">
        <v>152</v>
      </c>
      <c r="C1067" s="45" t="s">
        <v>901</v>
      </c>
      <c r="D1067" s="45" t="s">
        <v>227</v>
      </c>
      <c r="E1067" s="45">
        <v>714.4</v>
      </c>
      <c r="F1067" s="45">
        <v>1708.71</v>
      </c>
      <c r="G1067" s="45">
        <v>3491.8</v>
      </c>
      <c r="H1067" s="45">
        <v>92.07</v>
      </c>
      <c r="I1067" s="45">
        <v>10.6</v>
      </c>
      <c r="J1067" s="45">
        <v>9.84</v>
      </c>
      <c r="K1067" s="45">
        <v>27.66</v>
      </c>
      <c r="L1067" s="45">
        <v>982.46</v>
      </c>
      <c r="M1067" s="45">
        <v>0.39300000000000002</v>
      </c>
      <c r="N1067" s="45">
        <v>23.57</v>
      </c>
      <c r="O1067" s="45" t="s">
        <v>203</v>
      </c>
      <c r="P1067" s="45">
        <v>23</v>
      </c>
      <c r="Q1067" s="45">
        <v>8</v>
      </c>
      <c r="R1067" s="45">
        <v>0</v>
      </c>
      <c r="S1067" s="57">
        <v>0</v>
      </c>
      <c r="T1067" s="45">
        <v>0</v>
      </c>
      <c r="U1067" s="45">
        <v>0</v>
      </c>
      <c r="V1067" s="45">
        <v>0</v>
      </c>
      <c r="W1067" s="45">
        <v>0</v>
      </c>
    </row>
    <row r="1068" spans="1:23" s="45" customFormat="1">
      <c r="A1068" s="34">
        <v>16</v>
      </c>
      <c r="B1068" s="45">
        <v>154</v>
      </c>
      <c r="C1068" s="34" t="s">
        <v>901</v>
      </c>
      <c r="D1068" s="45" t="s">
        <v>328</v>
      </c>
      <c r="E1068" s="45">
        <v>664.59</v>
      </c>
      <c r="F1068" s="45">
        <v>1273.1199999999999</v>
      </c>
      <c r="G1068" s="45">
        <v>3713.31</v>
      </c>
      <c r="H1068" s="45">
        <v>94.91</v>
      </c>
      <c r="I1068" s="45">
        <v>10.6</v>
      </c>
      <c r="J1068" s="45">
        <v>8.33</v>
      </c>
      <c r="K1068" s="45">
        <v>25.69</v>
      </c>
      <c r="L1068" s="45">
        <v>937.6</v>
      </c>
      <c r="M1068" s="45">
        <v>0.39300000000000002</v>
      </c>
      <c r="N1068" s="45">
        <v>21.38</v>
      </c>
      <c r="O1068" s="45" t="s">
        <v>203</v>
      </c>
      <c r="P1068" s="45">
        <v>23</v>
      </c>
      <c r="Q1068" s="45">
        <v>8</v>
      </c>
      <c r="R1068" s="45">
        <v>0</v>
      </c>
      <c r="S1068" s="57">
        <v>0</v>
      </c>
      <c r="T1068" s="45">
        <v>0</v>
      </c>
      <c r="U1068" s="45">
        <v>0</v>
      </c>
      <c r="V1068" s="45">
        <v>0</v>
      </c>
      <c r="W1068" s="45">
        <v>0</v>
      </c>
    </row>
    <row r="1069" spans="1:23" s="45" customFormat="1">
      <c r="A1069" s="34">
        <v>16</v>
      </c>
      <c r="B1069" s="45">
        <v>156</v>
      </c>
      <c r="C1069" s="45" t="s">
        <v>901</v>
      </c>
      <c r="D1069" s="45" t="s">
        <v>329</v>
      </c>
      <c r="E1069" s="45">
        <v>493.63</v>
      </c>
      <c r="F1069" s="45">
        <v>1576.64</v>
      </c>
      <c r="G1069" s="45">
        <v>3794.51</v>
      </c>
      <c r="H1069" s="45">
        <v>74.81</v>
      </c>
      <c r="I1069" s="45">
        <v>10.6</v>
      </c>
      <c r="J1069" s="45">
        <v>7.57</v>
      </c>
      <c r="K1069" s="45">
        <v>23.71</v>
      </c>
      <c r="L1069" s="45">
        <v>787.55</v>
      </c>
      <c r="M1069" s="45">
        <v>0.38400000000000001</v>
      </c>
      <c r="N1069" s="45">
        <v>20</v>
      </c>
      <c r="O1069" s="45" t="s">
        <v>203</v>
      </c>
      <c r="P1069" s="45">
        <v>23</v>
      </c>
      <c r="Q1069" s="45">
        <v>8</v>
      </c>
      <c r="R1069" s="45">
        <v>0</v>
      </c>
      <c r="S1069" s="57">
        <v>0</v>
      </c>
      <c r="T1069" s="45">
        <v>0</v>
      </c>
      <c r="U1069" s="45">
        <v>0</v>
      </c>
      <c r="V1069" s="45">
        <v>0</v>
      </c>
      <c r="W1069" s="45">
        <v>0</v>
      </c>
    </row>
    <row r="1070" spans="1:23" s="45" customFormat="1">
      <c r="A1070" s="34">
        <v>16</v>
      </c>
      <c r="B1070" s="45">
        <v>158</v>
      </c>
      <c r="C1070" s="45" t="s">
        <v>901</v>
      </c>
      <c r="D1070" s="45" t="s">
        <v>330</v>
      </c>
      <c r="E1070" s="45">
        <v>100.76</v>
      </c>
      <c r="F1070" s="45">
        <v>997.23</v>
      </c>
      <c r="G1070" s="45">
        <v>3863.44</v>
      </c>
      <c r="H1070" s="45">
        <v>93.36</v>
      </c>
      <c r="I1070" s="45">
        <v>6.06</v>
      </c>
      <c r="J1070" s="45">
        <v>6.81</v>
      </c>
      <c r="K1070" s="45">
        <v>13.83</v>
      </c>
      <c r="L1070" s="45">
        <v>265.86</v>
      </c>
      <c r="M1070" s="45">
        <v>0.39400000000000002</v>
      </c>
      <c r="N1070" s="45">
        <v>10.24</v>
      </c>
      <c r="O1070" s="45" t="s">
        <v>256</v>
      </c>
      <c r="P1070" s="45">
        <v>23</v>
      </c>
      <c r="Q1070" s="45">
        <v>8</v>
      </c>
      <c r="R1070" s="45">
        <v>0</v>
      </c>
      <c r="S1070" s="57">
        <v>0</v>
      </c>
      <c r="T1070" s="45">
        <v>0</v>
      </c>
      <c r="U1070" s="45">
        <v>0</v>
      </c>
      <c r="V1070" s="45">
        <v>0</v>
      </c>
      <c r="W1070" s="45">
        <v>0</v>
      </c>
    </row>
    <row r="1071" spans="1:23" s="34" customFormat="1">
      <c r="A1071" s="34">
        <v>16</v>
      </c>
      <c r="B1071" s="34">
        <v>160</v>
      </c>
      <c r="C1071" s="45" t="s">
        <v>901</v>
      </c>
      <c r="D1071" s="34" t="s">
        <v>331</v>
      </c>
      <c r="E1071" s="34">
        <v>293.23</v>
      </c>
      <c r="F1071" s="34">
        <v>2002.05</v>
      </c>
      <c r="G1071" s="34">
        <v>2942.02</v>
      </c>
      <c r="H1071" s="34">
        <v>91.77</v>
      </c>
      <c r="I1071" s="34">
        <v>7.57</v>
      </c>
      <c r="J1071" s="34">
        <v>9.08</v>
      </c>
      <c r="K1071" s="34">
        <v>23.71</v>
      </c>
      <c r="L1071" s="34">
        <v>536.51</v>
      </c>
      <c r="M1071" s="34">
        <v>0.39800000000000002</v>
      </c>
      <c r="N1071" s="34">
        <v>17.100000000000001</v>
      </c>
      <c r="O1071" s="34" t="s">
        <v>263</v>
      </c>
      <c r="P1071" s="45">
        <v>23</v>
      </c>
      <c r="Q1071" s="45">
        <v>8</v>
      </c>
      <c r="R1071" s="34">
        <v>26</v>
      </c>
      <c r="S1071" s="61">
        <v>846000</v>
      </c>
      <c r="T1071" s="34">
        <v>2089.7399999999998</v>
      </c>
      <c r="U1071" s="34">
        <v>2909.55</v>
      </c>
      <c r="V1071" s="34">
        <v>86.14</v>
      </c>
      <c r="W1071" s="30">
        <v>611000.6</v>
      </c>
    </row>
    <row r="1072" spans="1:23" s="45" customFormat="1">
      <c r="A1072" s="34">
        <v>16</v>
      </c>
      <c r="B1072" s="45">
        <v>162</v>
      </c>
      <c r="C1072" s="34" t="s">
        <v>901</v>
      </c>
      <c r="D1072" s="45" t="s">
        <v>332</v>
      </c>
      <c r="E1072" s="45">
        <v>96.23</v>
      </c>
      <c r="F1072" s="45">
        <v>2282.9699999999998</v>
      </c>
      <c r="G1072" s="45">
        <v>3010.79</v>
      </c>
      <c r="H1072" s="45">
        <v>87.83</v>
      </c>
      <c r="I1072" s="45">
        <v>5.3</v>
      </c>
      <c r="J1072" s="45">
        <v>6.81</v>
      </c>
      <c r="K1072" s="45">
        <v>11.86</v>
      </c>
      <c r="L1072" s="45">
        <v>262.12</v>
      </c>
      <c r="M1072" s="45">
        <v>0.38700000000000001</v>
      </c>
      <c r="N1072" s="45">
        <v>7.58</v>
      </c>
      <c r="O1072" s="45" t="s">
        <v>256</v>
      </c>
      <c r="P1072" s="45">
        <v>23</v>
      </c>
      <c r="Q1072" s="45">
        <v>8</v>
      </c>
      <c r="R1072" s="45">
        <v>0</v>
      </c>
      <c r="S1072" s="57">
        <v>0</v>
      </c>
      <c r="T1072" s="45">
        <v>0</v>
      </c>
      <c r="U1072" s="45">
        <v>0</v>
      </c>
      <c r="V1072" s="45">
        <v>0</v>
      </c>
      <c r="W1072" s="45">
        <v>0</v>
      </c>
    </row>
    <row r="1073" spans="1:23" s="45" customFormat="1">
      <c r="A1073" s="34">
        <v>16</v>
      </c>
      <c r="B1073" s="45">
        <v>164</v>
      </c>
      <c r="C1073" s="45" t="s">
        <v>901</v>
      </c>
      <c r="D1073" s="45" t="s">
        <v>333</v>
      </c>
      <c r="E1073" s="45">
        <v>482.31</v>
      </c>
      <c r="F1073" s="45">
        <v>1921.67</v>
      </c>
      <c r="G1073" s="45">
        <v>3369.03</v>
      </c>
      <c r="H1073" s="45">
        <v>90.07</v>
      </c>
      <c r="I1073" s="45">
        <v>8.33</v>
      </c>
      <c r="J1073" s="45">
        <v>17.41</v>
      </c>
      <c r="K1073" s="45">
        <v>25.69</v>
      </c>
      <c r="L1073" s="45">
        <v>1000.06</v>
      </c>
      <c r="M1073" s="45">
        <v>0.29699999999999999</v>
      </c>
      <c r="N1073" s="45">
        <v>18.45</v>
      </c>
      <c r="O1073" s="45" t="s">
        <v>203</v>
      </c>
      <c r="P1073" s="45">
        <v>23</v>
      </c>
      <c r="Q1073" s="45">
        <v>8</v>
      </c>
      <c r="R1073" s="45">
        <v>0</v>
      </c>
      <c r="S1073" s="57">
        <v>0</v>
      </c>
      <c r="T1073" s="45">
        <v>0</v>
      </c>
      <c r="U1073" s="45">
        <v>0</v>
      </c>
      <c r="V1073" s="45">
        <v>0</v>
      </c>
      <c r="W1073" s="45">
        <v>0</v>
      </c>
    </row>
    <row r="1074" spans="1:23" s="45" customFormat="1">
      <c r="A1074" s="34">
        <v>16</v>
      </c>
      <c r="B1074" s="45">
        <v>166</v>
      </c>
      <c r="C1074" s="45" t="s">
        <v>901</v>
      </c>
      <c r="D1074" s="45" t="s">
        <v>334</v>
      </c>
      <c r="E1074" s="45">
        <v>267.19</v>
      </c>
      <c r="F1074" s="45">
        <v>1995.33</v>
      </c>
      <c r="G1074" s="45">
        <v>3422.99</v>
      </c>
      <c r="H1074" s="45">
        <v>91.44</v>
      </c>
      <c r="I1074" s="45">
        <v>7.57</v>
      </c>
      <c r="J1074" s="45">
        <v>8.33</v>
      </c>
      <c r="K1074" s="45">
        <v>17.78</v>
      </c>
      <c r="L1074" s="45">
        <v>535.6</v>
      </c>
      <c r="M1074" s="45">
        <v>0.375</v>
      </c>
      <c r="N1074" s="45">
        <v>11.05</v>
      </c>
      <c r="O1074" s="45" t="s">
        <v>203</v>
      </c>
      <c r="P1074" s="45">
        <v>23</v>
      </c>
      <c r="Q1074" s="45">
        <v>8</v>
      </c>
      <c r="R1074" s="45">
        <v>0</v>
      </c>
      <c r="S1074" s="57">
        <v>0</v>
      </c>
      <c r="T1074" s="45">
        <v>0</v>
      </c>
      <c r="U1074" s="45">
        <v>0</v>
      </c>
      <c r="V1074" s="45">
        <v>0</v>
      </c>
      <c r="W1074" s="45">
        <v>0</v>
      </c>
    </row>
    <row r="1075" spans="1:23" s="45" customFormat="1">
      <c r="A1075" s="34">
        <v>16</v>
      </c>
      <c r="B1075" s="45">
        <v>168</v>
      </c>
      <c r="C1075" s="45" t="s">
        <v>901</v>
      </c>
      <c r="D1075" s="45" t="s">
        <v>335</v>
      </c>
      <c r="E1075" s="45">
        <v>767.62</v>
      </c>
      <c r="F1075" s="45">
        <v>1721.62</v>
      </c>
      <c r="G1075" s="45">
        <v>3465.23</v>
      </c>
      <c r="H1075" s="45">
        <v>79.14</v>
      </c>
      <c r="I1075" s="45">
        <v>12.87</v>
      </c>
      <c r="J1075" s="45">
        <v>10.6</v>
      </c>
      <c r="K1075" s="45">
        <v>27.66</v>
      </c>
      <c r="L1075" s="45">
        <v>1111.3699999999999</v>
      </c>
      <c r="M1075" s="45">
        <v>0.36499999999999999</v>
      </c>
      <c r="N1075" s="45">
        <v>16.149999999999999</v>
      </c>
      <c r="O1075" s="45" t="s">
        <v>203</v>
      </c>
      <c r="P1075" s="45">
        <v>23</v>
      </c>
      <c r="Q1075" s="45">
        <v>8</v>
      </c>
      <c r="R1075" s="45">
        <v>0</v>
      </c>
      <c r="S1075" s="57">
        <v>0</v>
      </c>
      <c r="T1075" s="45">
        <v>0</v>
      </c>
      <c r="U1075" s="45">
        <v>0</v>
      </c>
      <c r="V1075" s="45">
        <v>0</v>
      </c>
      <c r="W1075" s="45">
        <v>0</v>
      </c>
    </row>
    <row r="1076" spans="1:23" s="45" customFormat="1">
      <c r="A1076" s="34">
        <v>16</v>
      </c>
      <c r="B1076" s="45">
        <v>170</v>
      </c>
      <c r="C1076" s="34" t="s">
        <v>901</v>
      </c>
      <c r="D1076" s="45" t="s">
        <v>336</v>
      </c>
      <c r="E1076" s="45">
        <v>666.85</v>
      </c>
      <c r="F1076" s="45">
        <v>1785.07</v>
      </c>
      <c r="G1076" s="45">
        <v>3496.23</v>
      </c>
      <c r="H1076" s="45">
        <v>95.89</v>
      </c>
      <c r="I1076" s="45">
        <v>11.35</v>
      </c>
      <c r="J1076" s="45">
        <v>9.08</v>
      </c>
      <c r="K1076" s="45">
        <v>23.71</v>
      </c>
      <c r="L1076" s="45">
        <v>982.28</v>
      </c>
      <c r="M1076" s="45">
        <v>0.376</v>
      </c>
      <c r="N1076" s="45">
        <v>23.67</v>
      </c>
      <c r="O1076" s="45" t="s">
        <v>256</v>
      </c>
      <c r="P1076" s="45">
        <v>23</v>
      </c>
      <c r="Q1076" s="45">
        <v>8</v>
      </c>
      <c r="R1076" s="45">
        <v>0</v>
      </c>
      <c r="S1076" s="57">
        <v>0</v>
      </c>
      <c r="T1076" s="45">
        <v>0</v>
      </c>
      <c r="U1076" s="45">
        <v>0</v>
      </c>
      <c r="V1076" s="45">
        <v>0</v>
      </c>
      <c r="W1076" s="45">
        <v>0</v>
      </c>
    </row>
    <row r="1077" spans="1:23" s="45" customFormat="1">
      <c r="A1077" s="34">
        <v>16</v>
      </c>
      <c r="B1077" s="45">
        <v>172</v>
      </c>
      <c r="C1077" s="45" t="s">
        <v>901</v>
      </c>
      <c r="D1077" s="45" t="s">
        <v>221</v>
      </c>
      <c r="E1077" s="45">
        <v>341.92</v>
      </c>
      <c r="F1077" s="45">
        <v>1707.04</v>
      </c>
      <c r="G1077" s="45">
        <v>3553.15</v>
      </c>
      <c r="H1077" s="45">
        <v>85.2</v>
      </c>
      <c r="I1077" s="45">
        <v>6.81</v>
      </c>
      <c r="J1077" s="45">
        <v>10.6</v>
      </c>
      <c r="K1077" s="45">
        <v>21.74</v>
      </c>
      <c r="L1077" s="45">
        <v>890.33</v>
      </c>
      <c r="M1077" s="45">
        <v>0.26600000000000001</v>
      </c>
      <c r="N1077" s="45">
        <v>15.57</v>
      </c>
      <c r="O1077" s="45" t="s">
        <v>256</v>
      </c>
      <c r="P1077" s="45">
        <v>23</v>
      </c>
      <c r="Q1077" s="45">
        <v>8</v>
      </c>
      <c r="R1077" s="45">
        <v>0</v>
      </c>
      <c r="S1077" s="57">
        <v>0</v>
      </c>
      <c r="T1077" s="45">
        <v>0</v>
      </c>
      <c r="U1077" s="45">
        <v>0</v>
      </c>
      <c r="V1077" s="45">
        <v>0</v>
      </c>
      <c r="W1077" s="45">
        <v>0</v>
      </c>
    </row>
    <row r="1078" spans="1:23" s="45" customFormat="1">
      <c r="A1078" s="34">
        <v>16</v>
      </c>
      <c r="B1078" s="45">
        <v>174</v>
      </c>
      <c r="C1078" s="45" t="s">
        <v>901</v>
      </c>
      <c r="D1078" s="45" t="s">
        <v>337</v>
      </c>
      <c r="E1078" s="45">
        <v>160.77000000000001</v>
      </c>
      <c r="F1078" s="45">
        <v>1708.52</v>
      </c>
      <c r="G1078" s="45">
        <v>3564.81</v>
      </c>
      <c r="H1078" s="45">
        <v>86.04</v>
      </c>
      <c r="I1078" s="45">
        <v>7.57</v>
      </c>
      <c r="J1078" s="45">
        <v>6.81</v>
      </c>
      <c r="K1078" s="45">
        <v>19.760000000000002</v>
      </c>
      <c r="L1078" s="45">
        <v>382.03</v>
      </c>
      <c r="M1078" s="45">
        <v>0.374</v>
      </c>
      <c r="N1078" s="45">
        <v>8.56</v>
      </c>
      <c r="O1078" s="45" t="s">
        <v>256</v>
      </c>
      <c r="P1078" s="45">
        <v>23</v>
      </c>
      <c r="Q1078" s="45">
        <v>8</v>
      </c>
      <c r="R1078" s="45">
        <v>0</v>
      </c>
      <c r="S1078" s="57">
        <v>0</v>
      </c>
      <c r="T1078" s="45">
        <v>0</v>
      </c>
      <c r="U1078" s="45">
        <v>0</v>
      </c>
      <c r="V1078" s="45">
        <v>0</v>
      </c>
      <c r="W1078" s="45">
        <v>0</v>
      </c>
    </row>
    <row r="1079" spans="1:23" s="45" customFormat="1">
      <c r="A1079" s="34">
        <v>16</v>
      </c>
      <c r="B1079" s="45">
        <v>176</v>
      </c>
      <c r="C1079" s="45" t="s">
        <v>901</v>
      </c>
      <c r="D1079" s="45" t="s">
        <v>338</v>
      </c>
      <c r="E1079" s="45">
        <v>824.22</v>
      </c>
      <c r="F1079" s="45">
        <v>1951.73</v>
      </c>
      <c r="G1079" s="45">
        <v>3605.03</v>
      </c>
      <c r="H1079" s="45">
        <v>82.86</v>
      </c>
      <c r="I1079" s="45">
        <v>14.38</v>
      </c>
      <c r="J1079" s="45">
        <v>8.33</v>
      </c>
      <c r="K1079" s="45">
        <v>25.69</v>
      </c>
      <c r="L1079" s="45">
        <v>1161.9100000000001</v>
      </c>
      <c r="M1079" s="45">
        <v>0.36599999999999999</v>
      </c>
      <c r="N1079" s="45">
        <v>16.850000000000001</v>
      </c>
      <c r="O1079" s="45" t="s">
        <v>203</v>
      </c>
      <c r="P1079" s="45">
        <v>23</v>
      </c>
      <c r="Q1079" s="45">
        <v>8</v>
      </c>
      <c r="R1079" s="45">
        <v>0</v>
      </c>
      <c r="S1079" s="57">
        <v>0</v>
      </c>
      <c r="T1079" s="45">
        <v>0</v>
      </c>
      <c r="U1079" s="45">
        <v>0</v>
      </c>
      <c r="V1079" s="45">
        <v>0</v>
      </c>
      <c r="W1079" s="45">
        <v>0</v>
      </c>
    </row>
    <row r="1080" spans="1:23" s="45" customFormat="1">
      <c r="A1080" s="34">
        <v>16</v>
      </c>
      <c r="B1080" s="45">
        <v>178</v>
      </c>
      <c r="C1080" s="34" t="s">
        <v>901</v>
      </c>
      <c r="D1080" s="45" t="s">
        <v>454</v>
      </c>
      <c r="E1080" s="45">
        <v>438.15</v>
      </c>
      <c r="F1080" s="45">
        <v>1880.39</v>
      </c>
      <c r="G1080" s="45">
        <v>3614.17</v>
      </c>
      <c r="H1080" s="45">
        <v>90.04</v>
      </c>
      <c r="I1080" s="45">
        <v>10.6</v>
      </c>
      <c r="J1080" s="45">
        <v>7.57</v>
      </c>
      <c r="K1080" s="45">
        <v>25.69</v>
      </c>
      <c r="L1080" s="45">
        <v>700.53</v>
      </c>
      <c r="M1080" s="45">
        <v>0.39800000000000002</v>
      </c>
      <c r="N1080" s="45">
        <v>24.89</v>
      </c>
      <c r="O1080" s="45" t="s">
        <v>256</v>
      </c>
      <c r="P1080" s="45">
        <v>23</v>
      </c>
      <c r="Q1080" s="45">
        <v>8</v>
      </c>
      <c r="R1080" s="45">
        <v>0</v>
      </c>
      <c r="S1080" s="57">
        <v>0</v>
      </c>
      <c r="T1080" s="45">
        <v>0</v>
      </c>
      <c r="U1080" s="45">
        <v>0</v>
      </c>
      <c r="V1080" s="45">
        <v>0</v>
      </c>
      <c r="W1080" s="45">
        <v>0</v>
      </c>
    </row>
    <row r="1081" spans="1:23" s="45" customFormat="1">
      <c r="A1081" s="34">
        <v>16</v>
      </c>
      <c r="B1081" s="45">
        <v>180</v>
      </c>
      <c r="C1081" s="45" t="s">
        <v>901</v>
      </c>
      <c r="D1081" s="45" t="s">
        <v>339</v>
      </c>
      <c r="E1081" s="45">
        <v>476.65</v>
      </c>
      <c r="F1081" s="45">
        <v>1475.7</v>
      </c>
      <c r="G1081" s="45">
        <v>3629.84</v>
      </c>
      <c r="H1081" s="45">
        <v>94.14</v>
      </c>
      <c r="I1081" s="45">
        <v>9.08</v>
      </c>
      <c r="J1081" s="45">
        <v>8.33</v>
      </c>
      <c r="K1081" s="45">
        <v>29.64</v>
      </c>
      <c r="L1081" s="45">
        <v>743.06</v>
      </c>
      <c r="M1081" s="45">
        <v>0.39700000000000002</v>
      </c>
      <c r="N1081" s="45">
        <v>26.44</v>
      </c>
      <c r="O1081" s="45" t="s">
        <v>256</v>
      </c>
      <c r="P1081" s="45">
        <v>23</v>
      </c>
      <c r="Q1081" s="45">
        <v>8</v>
      </c>
      <c r="R1081" s="45">
        <v>0</v>
      </c>
      <c r="S1081" s="57">
        <v>0</v>
      </c>
      <c r="T1081" s="45">
        <v>0</v>
      </c>
      <c r="U1081" s="45">
        <v>0</v>
      </c>
      <c r="V1081" s="45">
        <v>0</v>
      </c>
      <c r="W1081" s="45">
        <v>0</v>
      </c>
    </row>
    <row r="1082" spans="1:23" s="45" customFormat="1">
      <c r="A1082" s="34">
        <v>16</v>
      </c>
      <c r="B1082" s="45">
        <v>182</v>
      </c>
      <c r="C1082" s="45" t="s">
        <v>901</v>
      </c>
      <c r="D1082" s="45" t="s">
        <v>232</v>
      </c>
      <c r="E1082" s="45">
        <v>389.47</v>
      </c>
      <c r="F1082" s="45">
        <v>986.19</v>
      </c>
      <c r="G1082" s="45">
        <v>3882.2</v>
      </c>
      <c r="H1082" s="45">
        <v>89.14</v>
      </c>
      <c r="I1082" s="45">
        <v>9.84</v>
      </c>
      <c r="J1082" s="45">
        <v>7.57</v>
      </c>
      <c r="K1082" s="45">
        <v>23.71</v>
      </c>
      <c r="L1082" s="45">
        <v>661.53</v>
      </c>
      <c r="M1082" s="45">
        <v>0.39</v>
      </c>
      <c r="N1082" s="45">
        <v>21.56</v>
      </c>
      <c r="O1082" s="45" t="s">
        <v>256</v>
      </c>
      <c r="P1082" s="45">
        <v>23</v>
      </c>
      <c r="Q1082" s="45">
        <v>8</v>
      </c>
      <c r="R1082" s="45">
        <v>0</v>
      </c>
      <c r="S1082" s="57">
        <v>0</v>
      </c>
      <c r="T1082" s="45">
        <v>0</v>
      </c>
      <c r="U1082" s="45">
        <v>0</v>
      </c>
      <c r="V1082" s="45">
        <v>0</v>
      </c>
      <c r="W1082" s="45">
        <v>0</v>
      </c>
    </row>
    <row r="1083" spans="1:23" s="45" customFormat="1">
      <c r="A1083" s="34">
        <v>16</v>
      </c>
      <c r="B1083" s="45">
        <v>192</v>
      </c>
      <c r="C1083" s="45" t="s">
        <v>901</v>
      </c>
      <c r="D1083" s="45" t="s">
        <v>344</v>
      </c>
      <c r="E1083" s="45">
        <v>748.37</v>
      </c>
      <c r="F1083" s="45">
        <v>2134.12</v>
      </c>
      <c r="G1083" s="45">
        <v>3200.03</v>
      </c>
      <c r="H1083" s="45">
        <v>84.11</v>
      </c>
      <c r="I1083" s="45">
        <v>7.57</v>
      </c>
      <c r="J1083" s="45">
        <v>9.84</v>
      </c>
      <c r="K1083" s="45">
        <v>31.62</v>
      </c>
      <c r="L1083" s="45">
        <v>1006.06</v>
      </c>
      <c r="M1083" s="45">
        <v>0.39600000000000002</v>
      </c>
      <c r="N1083" s="45">
        <v>30</v>
      </c>
      <c r="O1083" s="45" t="s">
        <v>256</v>
      </c>
      <c r="P1083" s="45">
        <v>23</v>
      </c>
      <c r="Q1083" s="45">
        <v>8</v>
      </c>
      <c r="R1083" s="45">
        <v>0</v>
      </c>
      <c r="S1083" s="57">
        <v>0</v>
      </c>
      <c r="T1083" s="45">
        <v>0</v>
      </c>
      <c r="U1083" s="45">
        <v>0</v>
      </c>
      <c r="V1083" s="45">
        <v>0</v>
      </c>
      <c r="W1083" s="45">
        <v>0</v>
      </c>
    </row>
    <row r="1084" spans="1:23" s="45" customFormat="1">
      <c r="A1084" s="34">
        <v>16</v>
      </c>
      <c r="B1084" s="45">
        <v>194</v>
      </c>
      <c r="C1084" s="34" t="s">
        <v>901</v>
      </c>
      <c r="D1084" s="45" t="s">
        <v>345</v>
      </c>
      <c r="E1084" s="45">
        <v>78.12</v>
      </c>
      <c r="F1084" s="45">
        <v>2080.11</v>
      </c>
      <c r="G1084" s="45">
        <v>3331.25</v>
      </c>
      <c r="H1084" s="45">
        <v>88.46</v>
      </c>
      <c r="I1084" s="45">
        <v>6.81</v>
      </c>
      <c r="J1084" s="45">
        <v>8.33</v>
      </c>
      <c r="K1084" s="45">
        <v>9.8800000000000008</v>
      </c>
      <c r="L1084" s="45">
        <v>230.49</v>
      </c>
      <c r="M1084" s="45">
        <v>0.38300000000000001</v>
      </c>
      <c r="N1084" s="45">
        <v>8.67</v>
      </c>
      <c r="O1084" s="45" t="s">
        <v>203</v>
      </c>
      <c r="P1084" s="45">
        <v>23</v>
      </c>
      <c r="Q1084" s="45">
        <v>8</v>
      </c>
      <c r="R1084" s="45">
        <v>0</v>
      </c>
      <c r="S1084" s="57">
        <v>0</v>
      </c>
      <c r="T1084" s="45">
        <v>0</v>
      </c>
      <c r="U1084" s="45">
        <v>0</v>
      </c>
      <c r="V1084" s="45">
        <v>0</v>
      </c>
      <c r="W1084" s="45">
        <v>0</v>
      </c>
    </row>
    <row r="1085" spans="1:23" s="45" customFormat="1">
      <c r="A1085" s="34">
        <v>16</v>
      </c>
      <c r="B1085" s="45">
        <v>196</v>
      </c>
      <c r="C1085" s="45" t="s">
        <v>901</v>
      </c>
      <c r="D1085" s="45" t="s">
        <v>346</v>
      </c>
      <c r="E1085" s="45">
        <v>559.29</v>
      </c>
      <c r="F1085" s="45">
        <v>1960.83</v>
      </c>
      <c r="G1085" s="45">
        <v>3391.7</v>
      </c>
      <c r="H1085" s="45">
        <v>95.9</v>
      </c>
      <c r="I1085" s="45">
        <v>12.11</v>
      </c>
      <c r="J1085" s="45">
        <v>6.81</v>
      </c>
      <c r="K1085" s="45">
        <v>23.71</v>
      </c>
      <c r="L1085" s="45">
        <v>851.06</v>
      </c>
      <c r="M1085" s="45">
        <v>0.38600000000000001</v>
      </c>
      <c r="N1085" s="45">
        <v>21.19</v>
      </c>
      <c r="O1085" s="45" t="s">
        <v>203</v>
      </c>
      <c r="P1085" s="45">
        <v>23</v>
      </c>
      <c r="Q1085" s="45">
        <v>8</v>
      </c>
      <c r="R1085" s="45">
        <v>0</v>
      </c>
      <c r="S1085" s="57">
        <v>0</v>
      </c>
      <c r="T1085" s="45">
        <v>0</v>
      </c>
      <c r="U1085" s="45">
        <v>0</v>
      </c>
      <c r="V1085" s="45">
        <v>0</v>
      </c>
      <c r="W1085" s="45">
        <v>0</v>
      </c>
    </row>
    <row r="1086" spans="1:23" s="45" customFormat="1">
      <c r="A1086" s="34">
        <v>16</v>
      </c>
      <c r="B1086" s="45">
        <v>198</v>
      </c>
      <c r="C1086" s="45" t="s">
        <v>901</v>
      </c>
      <c r="D1086" s="45" t="s">
        <v>347</v>
      </c>
      <c r="E1086" s="45">
        <v>629.49</v>
      </c>
      <c r="F1086" s="45">
        <v>2003.43</v>
      </c>
      <c r="G1086" s="45">
        <v>3474.44</v>
      </c>
      <c r="H1086" s="45">
        <v>90.95</v>
      </c>
      <c r="I1086" s="45">
        <v>13.63</v>
      </c>
      <c r="J1086" s="45">
        <v>10.6</v>
      </c>
      <c r="K1086" s="45">
        <v>23.71</v>
      </c>
      <c r="L1086" s="45">
        <v>929.98</v>
      </c>
      <c r="M1086" s="45">
        <v>0.38200000000000001</v>
      </c>
      <c r="N1086" s="45">
        <v>17.32</v>
      </c>
      <c r="O1086" s="45" t="s">
        <v>214</v>
      </c>
      <c r="P1086" s="45">
        <v>23</v>
      </c>
      <c r="Q1086" s="45">
        <v>8</v>
      </c>
      <c r="R1086" s="45">
        <v>0</v>
      </c>
      <c r="S1086" s="57">
        <v>0</v>
      </c>
      <c r="T1086" s="45">
        <v>0</v>
      </c>
      <c r="U1086" s="45">
        <v>0</v>
      </c>
      <c r="V1086" s="45">
        <v>0</v>
      </c>
      <c r="W1086" s="45">
        <v>0</v>
      </c>
    </row>
    <row r="1087" spans="1:23" s="45" customFormat="1">
      <c r="A1087" s="34">
        <v>16</v>
      </c>
      <c r="B1087" s="45">
        <v>200</v>
      </c>
      <c r="C1087" s="45" t="s">
        <v>901</v>
      </c>
      <c r="D1087" s="45" t="s">
        <v>348</v>
      </c>
      <c r="E1087" s="45">
        <v>80.38</v>
      </c>
      <c r="F1087" s="45">
        <v>1492.4</v>
      </c>
      <c r="G1087" s="45">
        <v>3506.31</v>
      </c>
      <c r="H1087" s="45">
        <v>92.32</v>
      </c>
      <c r="I1087" s="45">
        <v>3.03</v>
      </c>
      <c r="J1087" s="45">
        <v>6.81</v>
      </c>
      <c r="K1087" s="45">
        <v>13.83</v>
      </c>
      <c r="L1087" s="45">
        <v>196.73</v>
      </c>
      <c r="M1087" s="45">
        <v>0.45800000000000002</v>
      </c>
      <c r="N1087" s="45">
        <v>6.55</v>
      </c>
      <c r="O1087" s="45" t="s">
        <v>203</v>
      </c>
      <c r="P1087" s="45">
        <v>23</v>
      </c>
      <c r="Q1087" s="45">
        <v>8</v>
      </c>
      <c r="R1087" s="45">
        <v>0</v>
      </c>
      <c r="S1087" s="57">
        <v>0</v>
      </c>
      <c r="T1087" s="45">
        <v>0</v>
      </c>
      <c r="U1087" s="45">
        <v>0</v>
      </c>
      <c r="V1087" s="45">
        <v>0</v>
      </c>
      <c r="W1087" s="45">
        <v>0</v>
      </c>
    </row>
    <row r="1088" spans="1:23" s="45" customFormat="1">
      <c r="A1088" s="34">
        <v>16</v>
      </c>
      <c r="B1088" s="45">
        <v>202</v>
      </c>
      <c r="C1088" s="34" t="s">
        <v>901</v>
      </c>
      <c r="D1088" s="45" t="s">
        <v>349</v>
      </c>
      <c r="E1088" s="45">
        <v>337.39</v>
      </c>
      <c r="F1088" s="45">
        <v>1889.13</v>
      </c>
      <c r="G1088" s="45">
        <v>3566.86</v>
      </c>
      <c r="H1088" s="45">
        <v>94.83</v>
      </c>
      <c r="I1088" s="45">
        <v>13.63</v>
      </c>
      <c r="J1088" s="45">
        <v>6.81</v>
      </c>
      <c r="K1088" s="45">
        <v>19.760000000000002</v>
      </c>
      <c r="L1088" s="45">
        <v>665.46</v>
      </c>
      <c r="M1088" s="45">
        <v>0.35199999999999998</v>
      </c>
      <c r="N1088" s="45">
        <v>13.98</v>
      </c>
      <c r="O1088" s="45" t="s">
        <v>203</v>
      </c>
      <c r="P1088" s="45">
        <v>23</v>
      </c>
      <c r="Q1088" s="45">
        <v>8</v>
      </c>
      <c r="R1088" s="45">
        <v>0</v>
      </c>
      <c r="S1088" s="57">
        <v>0</v>
      </c>
      <c r="T1088" s="45">
        <v>0</v>
      </c>
      <c r="U1088" s="45">
        <v>0</v>
      </c>
      <c r="V1088" s="45">
        <v>0</v>
      </c>
      <c r="W1088" s="45">
        <v>0</v>
      </c>
    </row>
    <row r="1089" spans="1:23" s="45" customFormat="1">
      <c r="A1089" s="34">
        <v>16</v>
      </c>
      <c r="B1089" s="45">
        <v>204</v>
      </c>
      <c r="C1089" s="45" t="s">
        <v>901</v>
      </c>
      <c r="D1089" s="45" t="s">
        <v>455</v>
      </c>
      <c r="E1089" s="45">
        <v>1058.58</v>
      </c>
      <c r="F1089" s="45">
        <v>2002.09</v>
      </c>
      <c r="G1089" s="45">
        <v>3615.51</v>
      </c>
      <c r="H1089" s="45">
        <v>89.5</v>
      </c>
      <c r="I1089" s="45">
        <v>12.11</v>
      </c>
      <c r="J1089" s="45">
        <v>18.170000000000002</v>
      </c>
      <c r="K1089" s="45">
        <v>21.74</v>
      </c>
      <c r="L1089" s="45">
        <v>1693.76</v>
      </c>
      <c r="M1089" s="45">
        <v>0.29699999999999999</v>
      </c>
      <c r="N1089" s="45">
        <v>22.35</v>
      </c>
      <c r="O1089" s="45" t="s">
        <v>203</v>
      </c>
      <c r="P1089" s="45">
        <v>23</v>
      </c>
      <c r="Q1089" s="45">
        <v>8</v>
      </c>
      <c r="R1089" s="45">
        <v>0</v>
      </c>
      <c r="S1089" s="57">
        <v>0</v>
      </c>
      <c r="T1089" s="45">
        <v>0</v>
      </c>
      <c r="U1089" s="45">
        <v>0</v>
      </c>
      <c r="V1089" s="45">
        <v>0</v>
      </c>
      <c r="W1089" s="45">
        <v>0</v>
      </c>
    </row>
    <row r="1090" spans="1:23" s="45" customFormat="1">
      <c r="A1090" s="34">
        <v>16</v>
      </c>
      <c r="B1090" s="45">
        <v>206</v>
      </c>
      <c r="C1090" s="45" t="s">
        <v>901</v>
      </c>
      <c r="D1090" s="45" t="s">
        <v>350</v>
      </c>
      <c r="E1090" s="45">
        <v>554.77</v>
      </c>
      <c r="F1090" s="45">
        <v>1531.18</v>
      </c>
      <c r="G1090" s="45">
        <v>3919.04</v>
      </c>
      <c r="H1090" s="45">
        <v>96.69</v>
      </c>
      <c r="I1090" s="45">
        <v>8.33</v>
      </c>
      <c r="J1090" s="45">
        <v>9.08</v>
      </c>
      <c r="K1090" s="45">
        <v>27.66</v>
      </c>
      <c r="L1090" s="45">
        <v>754.26</v>
      </c>
      <c r="M1090" s="45">
        <v>0.433</v>
      </c>
      <c r="N1090" s="45">
        <v>24.47</v>
      </c>
      <c r="O1090" s="45" t="s">
        <v>203</v>
      </c>
      <c r="P1090" s="45">
        <v>23</v>
      </c>
      <c r="Q1090" s="45">
        <v>8</v>
      </c>
      <c r="R1090" s="45">
        <v>0</v>
      </c>
      <c r="S1090" s="57">
        <v>0</v>
      </c>
      <c r="T1090" s="45">
        <v>0</v>
      </c>
      <c r="U1090" s="45">
        <v>0</v>
      </c>
      <c r="V1090" s="45">
        <v>0</v>
      </c>
      <c r="W1090" s="45">
        <v>0</v>
      </c>
    </row>
    <row r="1091" spans="1:23" s="45" customFormat="1">
      <c r="A1091" s="34">
        <v>16</v>
      </c>
      <c r="B1091" s="45">
        <v>216</v>
      </c>
      <c r="C1091" s="45" t="s">
        <v>901</v>
      </c>
      <c r="D1091" s="45" t="s">
        <v>456</v>
      </c>
      <c r="E1091" s="45">
        <v>460.8</v>
      </c>
      <c r="F1091" s="45">
        <v>1856.57</v>
      </c>
      <c r="G1091" s="45">
        <v>3335.91</v>
      </c>
      <c r="H1091" s="45">
        <v>95.03</v>
      </c>
      <c r="I1091" s="45">
        <v>10.6</v>
      </c>
      <c r="J1091" s="45">
        <v>7.57</v>
      </c>
      <c r="K1091" s="45">
        <v>21.74</v>
      </c>
      <c r="L1091" s="45">
        <v>723.07</v>
      </c>
      <c r="M1091" s="45">
        <v>0.39900000000000002</v>
      </c>
      <c r="N1091" s="45">
        <v>18.309999999999999</v>
      </c>
      <c r="O1091" s="45" t="s">
        <v>256</v>
      </c>
      <c r="P1091" s="45">
        <v>23</v>
      </c>
      <c r="Q1091" s="45">
        <v>8</v>
      </c>
      <c r="R1091" s="45">
        <v>0</v>
      </c>
      <c r="S1091" s="57">
        <v>0</v>
      </c>
      <c r="T1091" s="45">
        <v>0</v>
      </c>
      <c r="U1091" s="45">
        <v>0</v>
      </c>
      <c r="V1091" s="45">
        <v>0</v>
      </c>
      <c r="W1091" s="45">
        <v>0</v>
      </c>
    </row>
    <row r="1092" spans="1:23" s="45" customFormat="1">
      <c r="A1092" s="34">
        <v>16</v>
      </c>
      <c r="B1092" s="45">
        <v>218</v>
      </c>
      <c r="C1092" s="34" t="s">
        <v>901</v>
      </c>
      <c r="D1092" s="45" t="s">
        <v>354</v>
      </c>
      <c r="E1092" s="45">
        <v>298.89</v>
      </c>
      <c r="F1092" s="45">
        <v>1920.74</v>
      </c>
      <c r="G1092" s="45">
        <v>3346.82</v>
      </c>
      <c r="H1092" s="45">
        <v>88.6</v>
      </c>
      <c r="I1092" s="45">
        <v>9.08</v>
      </c>
      <c r="J1092" s="45">
        <v>8.33</v>
      </c>
      <c r="K1092" s="45">
        <v>23.71</v>
      </c>
      <c r="L1092" s="45">
        <v>575.48</v>
      </c>
      <c r="M1092" s="45">
        <v>0.376</v>
      </c>
      <c r="N1092" s="45">
        <v>12.24</v>
      </c>
      <c r="O1092" s="45" t="s">
        <v>203</v>
      </c>
      <c r="P1092" s="45">
        <v>23</v>
      </c>
      <c r="Q1092" s="45">
        <v>8</v>
      </c>
      <c r="R1092" s="45">
        <v>0</v>
      </c>
      <c r="S1092" s="57">
        <v>0</v>
      </c>
      <c r="T1092" s="45">
        <v>0</v>
      </c>
      <c r="U1092" s="45">
        <v>0</v>
      </c>
      <c r="V1092" s="45">
        <v>0</v>
      </c>
      <c r="W1092" s="45">
        <v>0</v>
      </c>
    </row>
    <row r="1093" spans="1:23" s="45" customFormat="1">
      <c r="A1093" s="34">
        <v>16</v>
      </c>
      <c r="B1093" s="45">
        <v>220</v>
      </c>
      <c r="C1093" s="45" t="s">
        <v>901</v>
      </c>
      <c r="D1093" s="45" t="s">
        <v>355</v>
      </c>
      <c r="E1093" s="45">
        <v>512.88</v>
      </c>
      <c r="F1093" s="45">
        <v>1812.43</v>
      </c>
      <c r="G1093" s="45">
        <v>3369.21</v>
      </c>
      <c r="H1093" s="45">
        <v>95.18</v>
      </c>
      <c r="I1093" s="45">
        <v>12.87</v>
      </c>
      <c r="J1093" s="45">
        <v>10.6</v>
      </c>
      <c r="K1093" s="45">
        <v>23.71</v>
      </c>
      <c r="L1093" s="45">
        <v>852.25</v>
      </c>
      <c r="M1093" s="45">
        <v>0.36399999999999999</v>
      </c>
      <c r="N1093" s="45">
        <v>16.260000000000002</v>
      </c>
      <c r="O1093" s="45" t="s">
        <v>256</v>
      </c>
      <c r="P1093" s="45">
        <v>23</v>
      </c>
      <c r="Q1093" s="45">
        <v>8</v>
      </c>
      <c r="R1093" s="45">
        <v>0</v>
      </c>
      <c r="S1093" s="57">
        <v>0</v>
      </c>
      <c r="T1093" s="45">
        <v>0</v>
      </c>
      <c r="U1093" s="45">
        <v>0</v>
      </c>
      <c r="V1093" s="45">
        <v>0</v>
      </c>
      <c r="W1093" s="45">
        <v>0</v>
      </c>
    </row>
    <row r="1094" spans="1:23" s="45" customFormat="1">
      <c r="A1094" s="34">
        <v>16</v>
      </c>
      <c r="B1094" s="45">
        <v>222</v>
      </c>
      <c r="C1094" s="45" t="s">
        <v>901</v>
      </c>
      <c r="D1094" s="45" t="s">
        <v>225</v>
      </c>
      <c r="E1094" s="45">
        <v>953.29</v>
      </c>
      <c r="F1094" s="45">
        <v>1999.05</v>
      </c>
      <c r="G1094" s="45">
        <v>3379.51</v>
      </c>
      <c r="H1094" s="45">
        <v>87.53</v>
      </c>
      <c r="I1094" s="45">
        <v>9.08</v>
      </c>
      <c r="J1094" s="45">
        <v>12.87</v>
      </c>
      <c r="K1094" s="45">
        <v>35.57</v>
      </c>
      <c r="L1094" s="45">
        <v>1275.94</v>
      </c>
      <c r="M1094" s="45">
        <v>0.36699999999999999</v>
      </c>
      <c r="N1094" s="45">
        <v>34.43</v>
      </c>
      <c r="O1094" s="45" t="s">
        <v>203</v>
      </c>
      <c r="P1094" s="45">
        <v>23</v>
      </c>
      <c r="Q1094" s="45">
        <v>8</v>
      </c>
      <c r="R1094" s="45">
        <v>0</v>
      </c>
      <c r="S1094" s="57">
        <v>0</v>
      </c>
      <c r="T1094" s="45">
        <v>0</v>
      </c>
      <c r="U1094" s="45">
        <v>0</v>
      </c>
      <c r="V1094" s="45">
        <v>0</v>
      </c>
      <c r="W1094" s="45">
        <v>0</v>
      </c>
    </row>
    <row r="1095" spans="1:23" s="45" customFormat="1">
      <c r="A1095" s="34">
        <v>16</v>
      </c>
      <c r="B1095" s="45">
        <v>224</v>
      </c>
      <c r="C1095" s="45" t="s">
        <v>901</v>
      </c>
      <c r="D1095" s="45" t="s">
        <v>356</v>
      </c>
      <c r="E1095" s="45">
        <v>525.33000000000004</v>
      </c>
      <c r="F1095" s="45">
        <v>1872.87</v>
      </c>
      <c r="G1095" s="45">
        <v>3393.49</v>
      </c>
      <c r="H1095" s="45">
        <v>80.91</v>
      </c>
      <c r="I1095" s="45">
        <v>9.08</v>
      </c>
      <c r="J1095" s="45">
        <v>9.08</v>
      </c>
      <c r="K1095" s="45">
        <v>27.66</v>
      </c>
      <c r="L1095" s="45">
        <v>832.61</v>
      </c>
      <c r="M1095" s="45">
        <v>0.378</v>
      </c>
      <c r="N1095" s="45">
        <v>26.4</v>
      </c>
      <c r="O1095" s="45" t="s">
        <v>256</v>
      </c>
      <c r="P1095" s="45">
        <v>23</v>
      </c>
      <c r="Q1095" s="45">
        <v>8</v>
      </c>
      <c r="R1095" s="45">
        <v>0</v>
      </c>
      <c r="S1095" s="57">
        <v>0</v>
      </c>
      <c r="T1095" s="45">
        <v>0</v>
      </c>
      <c r="U1095" s="45">
        <v>0</v>
      </c>
      <c r="V1095" s="45">
        <v>0</v>
      </c>
      <c r="W1095" s="45">
        <v>0</v>
      </c>
    </row>
    <row r="1096" spans="1:23" s="45" customFormat="1">
      <c r="A1096" s="34">
        <v>16</v>
      </c>
      <c r="B1096" s="45">
        <v>226</v>
      </c>
      <c r="C1096" s="34" t="s">
        <v>901</v>
      </c>
      <c r="D1096" s="45" t="s">
        <v>357</v>
      </c>
      <c r="E1096" s="45">
        <v>1103.8699999999999</v>
      </c>
      <c r="F1096" s="45">
        <v>2085.61</v>
      </c>
      <c r="G1096" s="45">
        <v>3486.68</v>
      </c>
      <c r="H1096" s="45">
        <v>88.63</v>
      </c>
      <c r="I1096" s="45">
        <v>12.11</v>
      </c>
      <c r="J1096" s="45">
        <v>21.19</v>
      </c>
      <c r="K1096" s="45">
        <v>27.66</v>
      </c>
      <c r="L1096" s="45">
        <v>1694.69</v>
      </c>
      <c r="M1096" s="45">
        <v>0.30499999999999999</v>
      </c>
      <c r="N1096" s="45">
        <v>22.15</v>
      </c>
      <c r="O1096" s="45" t="s">
        <v>203</v>
      </c>
      <c r="P1096" s="45">
        <v>23</v>
      </c>
      <c r="Q1096" s="45">
        <v>8</v>
      </c>
      <c r="R1096" s="45">
        <v>0</v>
      </c>
      <c r="S1096" s="57">
        <v>0</v>
      </c>
      <c r="T1096" s="45">
        <v>0</v>
      </c>
      <c r="U1096" s="45">
        <v>0</v>
      </c>
      <c r="V1096" s="45">
        <v>0</v>
      </c>
      <c r="W1096" s="45">
        <v>0</v>
      </c>
    </row>
    <row r="1097" spans="1:23" s="45" customFormat="1">
      <c r="A1097" s="34">
        <v>16</v>
      </c>
      <c r="B1097" s="45">
        <v>228</v>
      </c>
      <c r="C1097" s="45" t="s">
        <v>901</v>
      </c>
      <c r="D1097" s="45" t="s">
        <v>358</v>
      </c>
      <c r="E1097" s="45">
        <v>106.42</v>
      </c>
      <c r="F1097" s="45">
        <v>1780.28</v>
      </c>
      <c r="G1097" s="45">
        <v>3550.7</v>
      </c>
      <c r="H1097" s="45">
        <v>96.66</v>
      </c>
      <c r="I1097" s="45">
        <v>6.06</v>
      </c>
      <c r="J1097" s="45">
        <v>5.3</v>
      </c>
      <c r="K1097" s="45">
        <v>15.81</v>
      </c>
      <c r="L1097" s="45">
        <v>251.61</v>
      </c>
      <c r="M1097" s="45">
        <v>0.432</v>
      </c>
      <c r="N1097" s="45">
        <v>13.33</v>
      </c>
      <c r="O1097" s="45" t="s">
        <v>203</v>
      </c>
      <c r="P1097" s="45">
        <v>23</v>
      </c>
      <c r="Q1097" s="45">
        <v>8</v>
      </c>
      <c r="R1097" s="45">
        <v>0</v>
      </c>
      <c r="S1097" s="57">
        <v>0</v>
      </c>
      <c r="T1097" s="45">
        <v>0</v>
      </c>
      <c r="U1097" s="45">
        <v>0</v>
      </c>
      <c r="V1097" s="45">
        <v>0</v>
      </c>
      <c r="W1097" s="45">
        <v>0</v>
      </c>
    </row>
    <row r="1098" spans="1:23" s="45" customFormat="1">
      <c r="A1098" s="34">
        <v>16</v>
      </c>
      <c r="B1098" s="45">
        <v>230</v>
      </c>
      <c r="C1098" s="45" t="s">
        <v>901</v>
      </c>
      <c r="D1098" s="45" t="s">
        <v>359</v>
      </c>
      <c r="E1098" s="45">
        <v>130.19999999999999</v>
      </c>
      <c r="F1098" s="45">
        <v>1646.42</v>
      </c>
      <c r="G1098" s="45">
        <v>3633.35</v>
      </c>
      <c r="H1098" s="45">
        <v>96.58</v>
      </c>
      <c r="I1098" s="45">
        <v>8.33</v>
      </c>
      <c r="J1098" s="45">
        <v>4.54</v>
      </c>
      <c r="K1098" s="45">
        <v>17.78</v>
      </c>
      <c r="L1098" s="45">
        <v>324.63</v>
      </c>
      <c r="M1098" s="45">
        <v>0.38300000000000001</v>
      </c>
      <c r="N1098" s="45">
        <v>7.86</v>
      </c>
      <c r="O1098" s="45" t="s">
        <v>203</v>
      </c>
      <c r="P1098" s="45">
        <v>23</v>
      </c>
      <c r="Q1098" s="45">
        <v>8</v>
      </c>
      <c r="R1098" s="45">
        <v>0</v>
      </c>
      <c r="S1098" s="57">
        <v>0</v>
      </c>
      <c r="T1098" s="45">
        <v>0</v>
      </c>
      <c r="U1098" s="45">
        <v>0</v>
      </c>
      <c r="V1098" s="45">
        <v>0</v>
      </c>
      <c r="W1098" s="45">
        <v>0</v>
      </c>
    </row>
    <row r="1099" spans="1:23" s="45" customFormat="1">
      <c r="A1099" s="34">
        <v>16</v>
      </c>
      <c r="B1099" s="45">
        <v>232</v>
      </c>
      <c r="C1099" s="45" t="s">
        <v>901</v>
      </c>
      <c r="D1099" s="45" t="s">
        <v>360</v>
      </c>
      <c r="E1099" s="45">
        <v>182.28</v>
      </c>
      <c r="F1099" s="45">
        <v>1526.58</v>
      </c>
      <c r="G1099" s="45">
        <v>3656.55</v>
      </c>
      <c r="H1099" s="45">
        <v>94.46</v>
      </c>
      <c r="I1099" s="45">
        <v>6.06</v>
      </c>
      <c r="J1099" s="45">
        <v>6.06</v>
      </c>
      <c r="K1099" s="45">
        <v>15.81</v>
      </c>
      <c r="L1099" s="45">
        <v>342.89</v>
      </c>
      <c r="M1099" s="45">
        <v>0.45300000000000001</v>
      </c>
      <c r="N1099" s="45">
        <v>14.73</v>
      </c>
      <c r="O1099" s="45" t="s">
        <v>203</v>
      </c>
      <c r="P1099" s="45">
        <v>23</v>
      </c>
      <c r="Q1099" s="45">
        <v>8</v>
      </c>
      <c r="R1099" s="45">
        <v>0</v>
      </c>
      <c r="S1099" s="57">
        <v>0</v>
      </c>
      <c r="T1099" s="45">
        <v>0</v>
      </c>
      <c r="U1099" s="45">
        <v>0</v>
      </c>
      <c r="V1099" s="45">
        <v>0</v>
      </c>
      <c r="W1099" s="45">
        <v>0</v>
      </c>
    </row>
    <row r="1100" spans="1:23" s="45" customFormat="1">
      <c r="A1100" s="34">
        <v>16</v>
      </c>
      <c r="B1100" s="45">
        <v>236</v>
      </c>
      <c r="C1100" s="34" t="s">
        <v>901</v>
      </c>
      <c r="D1100" s="45" t="s">
        <v>216</v>
      </c>
      <c r="E1100" s="45">
        <v>194.73</v>
      </c>
      <c r="F1100" s="45">
        <v>2124.09</v>
      </c>
      <c r="G1100" s="45">
        <v>3452.59</v>
      </c>
      <c r="H1100" s="45">
        <v>97.85</v>
      </c>
      <c r="I1100" s="45">
        <v>7.57</v>
      </c>
      <c r="J1100" s="45">
        <v>6.06</v>
      </c>
      <c r="K1100" s="45">
        <v>21.74</v>
      </c>
      <c r="L1100" s="45">
        <v>376.2</v>
      </c>
      <c r="M1100" s="45">
        <v>0.432</v>
      </c>
      <c r="N1100" s="45">
        <v>20.12</v>
      </c>
      <c r="O1100" s="45" t="s">
        <v>203</v>
      </c>
      <c r="P1100" s="45">
        <v>23</v>
      </c>
      <c r="Q1100" s="45">
        <v>8</v>
      </c>
      <c r="R1100" s="45">
        <v>0</v>
      </c>
      <c r="S1100" s="57">
        <v>0</v>
      </c>
      <c r="T1100" s="45">
        <v>0</v>
      </c>
      <c r="U1100" s="45">
        <v>0</v>
      </c>
      <c r="V1100" s="45">
        <v>0</v>
      </c>
      <c r="W1100" s="45">
        <v>0</v>
      </c>
    </row>
    <row r="1101" spans="1:23" s="45" customFormat="1">
      <c r="A1101" s="34">
        <v>16</v>
      </c>
      <c r="B1101" s="45">
        <v>238</v>
      </c>
      <c r="C1101" s="45" t="s">
        <v>901</v>
      </c>
      <c r="D1101" s="45" t="s">
        <v>361</v>
      </c>
      <c r="E1101" s="45">
        <v>792.52</v>
      </c>
      <c r="F1101" s="45">
        <v>2051.94</v>
      </c>
      <c r="G1101" s="45">
        <v>3458.46</v>
      </c>
      <c r="H1101" s="45">
        <v>98.77</v>
      </c>
      <c r="I1101" s="45">
        <v>12.11</v>
      </c>
      <c r="J1101" s="45">
        <v>9.84</v>
      </c>
      <c r="K1101" s="45">
        <v>29.64</v>
      </c>
      <c r="L1101" s="45">
        <v>1099.06</v>
      </c>
      <c r="M1101" s="45">
        <v>0.377</v>
      </c>
      <c r="N1101" s="45">
        <v>20.83</v>
      </c>
      <c r="O1101" s="45" t="s">
        <v>203</v>
      </c>
      <c r="P1101" s="45">
        <v>23</v>
      </c>
      <c r="Q1101" s="45">
        <v>8</v>
      </c>
      <c r="R1101" s="45">
        <v>0</v>
      </c>
      <c r="S1101" s="57">
        <v>0</v>
      </c>
      <c r="T1101" s="45">
        <v>0</v>
      </c>
      <c r="U1101" s="45">
        <v>0</v>
      </c>
      <c r="V1101" s="45">
        <v>0</v>
      </c>
      <c r="W1101" s="45">
        <v>0</v>
      </c>
    </row>
    <row r="1102" spans="1:23" s="45" customFormat="1">
      <c r="A1102" s="34">
        <v>16</v>
      </c>
      <c r="B1102" s="45">
        <v>240</v>
      </c>
      <c r="C1102" s="45" t="s">
        <v>901</v>
      </c>
      <c r="D1102" s="45" t="s">
        <v>362</v>
      </c>
      <c r="E1102" s="45">
        <v>510.61</v>
      </c>
      <c r="F1102" s="45">
        <v>1763.57</v>
      </c>
      <c r="G1102" s="45">
        <v>3506.17</v>
      </c>
      <c r="H1102" s="45">
        <v>87.05</v>
      </c>
      <c r="I1102" s="45">
        <v>12.11</v>
      </c>
      <c r="J1102" s="45">
        <v>6.81</v>
      </c>
      <c r="K1102" s="45">
        <v>23.71</v>
      </c>
      <c r="L1102" s="45">
        <v>855.08</v>
      </c>
      <c r="M1102" s="45">
        <v>0.36099999999999999</v>
      </c>
      <c r="N1102" s="45">
        <v>17.91</v>
      </c>
      <c r="O1102" s="45" t="s">
        <v>203</v>
      </c>
      <c r="P1102" s="45">
        <v>23</v>
      </c>
      <c r="Q1102" s="45">
        <v>8</v>
      </c>
      <c r="R1102" s="45">
        <v>0</v>
      </c>
      <c r="S1102" s="57">
        <v>0</v>
      </c>
      <c r="T1102" s="45">
        <v>0</v>
      </c>
      <c r="U1102" s="45">
        <v>0</v>
      </c>
      <c r="V1102" s="45">
        <v>0</v>
      </c>
      <c r="W1102" s="45">
        <v>0</v>
      </c>
    </row>
    <row r="1103" spans="1:23" s="45" customFormat="1">
      <c r="A1103" s="34">
        <v>16</v>
      </c>
      <c r="B1103" s="45">
        <v>242</v>
      </c>
      <c r="C1103" s="45" t="s">
        <v>901</v>
      </c>
      <c r="D1103" s="45" t="s">
        <v>363</v>
      </c>
      <c r="E1103" s="45">
        <v>696.29</v>
      </c>
      <c r="F1103" s="45">
        <v>1810.32</v>
      </c>
      <c r="G1103" s="45">
        <v>3586.72</v>
      </c>
      <c r="H1103" s="45">
        <v>92.96</v>
      </c>
      <c r="I1103" s="45">
        <v>12.87</v>
      </c>
      <c r="J1103" s="45">
        <v>9.08</v>
      </c>
      <c r="K1103" s="45">
        <v>25.69</v>
      </c>
      <c r="L1103" s="45">
        <v>1154.71</v>
      </c>
      <c r="M1103" s="45">
        <v>0.32900000000000001</v>
      </c>
      <c r="N1103" s="45">
        <v>22.8</v>
      </c>
      <c r="O1103" s="45" t="s">
        <v>203</v>
      </c>
      <c r="P1103" s="45">
        <v>23</v>
      </c>
      <c r="Q1103" s="45">
        <v>8</v>
      </c>
      <c r="R1103" s="45">
        <v>0</v>
      </c>
      <c r="S1103" s="57">
        <v>0</v>
      </c>
      <c r="T1103" s="45">
        <v>0</v>
      </c>
      <c r="U1103" s="45">
        <v>0</v>
      </c>
      <c r="V1103" s="45">
        <v>0</v>
      </c>
      <c r="W1103" s="45">
        <v>0</v>
      </c>
    </row>
    <row r="1104" spans="1:23" s="45" customFormat="1">
      <c r="A1104" s="34">
        <v>16</v>
      </c>
      <c r="B1104" s="45">
        <v>244</v>
      </c>
      <c r="C1104" s="34" t="s">
        <v>901</v>
      </c>
      <c r="D1104" s="45" t="s">
        <v>364</v>
      </c>
      <c r="E1104" s="45">
        <v>893.29</v>
      </c>
      <c r="F1104" s="45">
        <v>1941.29</v>
      </c>
      <c r="G1104" s="45">
        <v>3613.53</v>
      </c>
      <c r="H1104" s="45">
        <v>83.83</v>
      </c>
      <c r="I1104" s="45">
        <v>11.35</v>
      </c>
      <c r="J1104" s="45">
        <v>9.84</v>
      </c>
      <c r="K1104" s="45">
        <v>27.66</v>
      </c>
      <c r="L1104" s="45">
        <v>1193.3599999999999</v>
      </c>
      <c r="M1104" s="45">
        <v>0.376</v>
      </c>
      <c r="N1104" s="45">
        <v>25.4</v>
      </c>
      <c r="O1104" s="45" t="s">
        <v>256</v>
      </c>
      <c r="P1104" s="45">
        <v>23</v>
      </c>
      <c r="Q1104" s="45">
        <v>8</v>
      </c>
      <c r="R1104" s="45">
        <v>0</v>
      </c>
      <c r="S1104" s="57">
        <v>0</v>
      </c>
      <c r="T1104" s="45">
        <v>0</v>
      </c>
      <c r="U1104" s="45">
        <v>0</v>
      </c>
      <c r="V1104" s="45">
        <v>0</v>
      </c>
      <c r="W1104" s="45">
        <v>0</v>
      </c>
    </row>
    <row r="1105" spans="1:23" s="45" customFormat="1">
      <c r="A1105" s="34">
        <v>16</v>
      </c>
      <c r="B1105" s="45">
        <v>246</v>
      </c>
      <c r="C1105" s="45" t="s">
        <v>901</v>
      </c>
      <c r="D1105" s="45" t="s">
        <v>365</v>
      </c>
      <c r="E1105" s="45">
        <v>314.74</v>
      </c>
      <c r="F1105" s="45">
        <v>1983.06</v>
      </c>
      <c r="G1105" s="45">
        <v>3643.52</v>
      </c>
      <c r="H1105" s="45">
        <v>98.76</v>
      </c>
      <c r="I1105" s="45">
        <v>8.33</v>
      </c>
      <c r="J1105" s="45">
        <v>6.06</v>
      </c>
      <c r="K1105" s="45">
        <v>21.74</v>
      </c>
      <c r="L1105" s="45">
        <v>595.94000000000005</v>
      </c>
      <c r="M1105" s="45">
        <v>0.375</v>
      </c>
      <c r="N1105" s="45">
        <v>18.920000000000002</v>
      </c>
      <c r="O1105" s="45" t="s">
        <v>203</v>
      </c>
      <c r="P1105" s="45">
        <v>23</v>
      </c>
      <c r="Q1105" s="45">
        <v>8</v>
      </c>
      <c r="R1105" s="45">
        <v>0</v>
      </c>
      <c r="S1105" s="57">
        <v>0</v>
      </c>
      <c r="T1105" s="45">
        <v>0</v>
      </c>
      <c r="U1105" s="45">
        <v>0</v>
      </c>
      <c r="V1105" s="45">
        <v>0</v>
      </c>
      <c r="W1105" s="45">
        <v>0</v>
      </c>
    </row>
    <row r="1106" spans="1:23" s="45" customFormat="1">
      <c r="A1106" s="34">
        <v>16</v>
      </c>
      <c r="B1106" s="45">
        <v>248</v>
      </c>
      <c r="C1106" s="45" t="s">
        <v>901</v>
      </c>
      <c r="D1106" s="45" t="s">
        <v>366</v>
      </c>
      <c r="E1106" s="45">
        <v>228.7</v>
      </c>
      <c r="F1106" s="45">
        <v>1128.74</v>
      </c>
      <c r="G1106" s="45">
        <v>3793.62</v>
      </c>
      <c r="H1106" s="45">
        <v>96.35</v>
      </c>
      <c r="I1106" s="45">
        <v>8.33</v>
      </c>
      <c r="J1106" s="45">
        <v>9.84</v>
      </c>
      <c r="K1106" s="45">
        <v>17.78</v>
      </c>
      <c r="L1106" s="45">
        <v>563.91999999999996</v>
      </c>
      <c r="M1106" s="45">
        <v>0.32100000000000001</v>
      </c>
      <c r="N1106" s="45">
        <v>10.48</v>
      </c>
      <c r="O1106" s="45" t="s">
        <v>256</v>
      </c>
      <c r="P1106" s="45">
        <v>23</v>
      </c>
      <c r="Q1106" s="45">
        <v>8</v>
      </c>
      <c r="R1106" s="45">
        <v>0</v>
      </c>
      <c r="S1106" s="57">
        <v>0</v>
      </c>
      <c r="T1106" s="45">
        <v>0</v>
      </c>
      <c r="U1106" s="45">
        <v>0</v>
      </c>
      <c r="V1106" s="45">
        <v>0</v>
      </c>
      <c r="W1106" s="45">
        <v>0</v>
      </c>
    </row>
    <row r="1107" spans="1:23" s="45" customFormat="1">
      <c r="A1107" s="34">
        <v>16</v>
      </c>
      <c r="B1107" s="45">
        <v>250</v>
      </c>
      <c r="C1107" s="45" t="s">
        <v>901</v>
      </c>
      <c r="D1107" s="45" t="s">
        <v>457</v>
      </c>
      <c r="E1107" s="45">
        <v>88.31</v>
      </c>
      <c r="F1107" s="45">
        <v>1298.6199999999999</v>
      </c>
      <c r="G1107" s="45">
        <v>3924.12</v>
      </c>
      <c r="H1107" s="45">
        <v>96.29</v>
      </c>
      <c r="I1107" s="45">
        <v>5.3</v>
      </c>
      <c r="J1107" s="45">
        <v>9.08</v>
      </c>
      <c r="K1107" s="45">
        <v>11.86</v>
      </c>
      <c r="L1107" s="45">
        <v>252.29</v>
      </c>
      <c r="M1107" s="45">
        <v>0.38</v>
      </c>
      <c r="N1107" s="45">
        <v>9.49</v>
      </c>
      <c r="O1107" s="45" t="s">
        <v>203</v>
      </c>
      <c r="P1107" s="45">
        <v>23</v>
      </c>
      <c r="Q1107" s="45">
        <v>8</v>
      </c>
      <c r="R1107" s="45">
        <v>0</v>
      </c>
      <c r="S1107" s="57">
        <v>0</v>
      </c>
      <c r="T1107" s="45">
        <v>0</v>
      </c>
      <c r="U1107" s="45">
        <v>0</v>
      </c>
      <c r="V1107" s="45">
        <v>0</v>
      </c>
      <c r="W1107" s="45">
        <v>0</v>
      </c>
    </row>
    <row r="1108" spans="1:23" s="45" customFormat="1">
      <c r="A1108" s="34">
        <v>16</v>
      </c>
      <c r="B1108" s="45">
        <v>252</v>
      </c>
      <c r="C1108" s="34" t="s">
        <v>901</v>
      </c>
      <c r="D1108" s="45" t="s">
        <v>407</v>
      </c>
      <c r="E1108" s="45">
        <v>751.76</v>
      </c>
      <c r="F1108" s="45">
        <v>1696.02</v>
      </c>
      <c r="G1108" s="45">
        <v>3450.69</v>
      </c>
      <c r="H1108" s="45">
        <v>88.96</v>
      </c>
      <c r="I1108" s="45">
        <v>12.11</v>
      </c>
      <c r="J1108" s="45">
        <v>9.84</v>
      </c>
      <c r="K1108" s="45">
        <v>27.66</v>
      </c>
      <c r="L1108" s="45">
        <v>1039.3900000000001</v>
      </c>
      <c r="M1108" s="45">
        <v>0.38500000000000001</v>
      </c>
      <c r="N1108" s="45">
        <v>20.32</v>
      </c>
      <c r="O1108" s="45" t="s">
        <v>256</v>
      </c>
      <c r="P1108" s="45">
        <v>23</v>
      </c>
      <c r="Q1108" s="45">
        <v>8</v>
      </c>
      <c r="R1108" s="45">
        <v>0</v>
      </c>
      <c r="S1108" s="57">
        <v>0</v>
      </c>
      <c r="T1108" s="45">
        <v>0</v>
      </c>
      <c r="U1108" s="45">
        <v>0</v>
      </c>
      <c r="V1108" s="45">
        <v>0</v>
      </c>
      <c r="W1108" s="45">
        <v>0</v>
      </c>
    </row>
    <row r="1109" spans="1:23" s="45" customFormat="1">
      <c r="A1109" s="34">
        <v>16</v>
      </c>
      <c r="B1109" s="45">
        <v>254</v>
      </c>
      <c r="C1109" s="45" t="s">
        <v>901</v>
      </c>
      <c r="D1109" s="45" t="s">
        <v>367</v>
      </c>
      <c r="E1109" s="45">
        <v>603.45000000000005</v>
      </c>
      <c r="F1109" s="45">
        <v>1716.1</v>
      </c>
      <c r="G1109" s="45">
        <v>3451.4</v>
      </c>
      <c r="H1109" s="45">
        <v>101.47</v>
      </c>
      <c r="I1109" s="45">
        <v>10.6</v>
      </c>
      <c r="J1109" s="45">
        <v>9.08</v>
      </c>
      <c r="K1109" s="45">
        <v>29.64</v>
      </c>
      <c r="L1109" s="45">
        <v>972.13</v>
      </c>
      <c r="M1109" s="45">
        <v>0.35499999999999998</v>
      </c>
      <c r="N1109" s="45">
        <v>15.7</v>
      </c>
      <c r="O1109" s="45" t="s">
        <v>203</v>
      </c>
      <c r="P1109" s="45">
        <v>23</v>
      </c>
      <c r="Q1109" s="45">
        <v>8</v>
      </c>
      <c r="R1109" s="45">
        <v>0</v>
      </c>
      <c r="S1109" s="57">
        <v>0</v>
      </c>
      <c r="T1109" s="45">
        <v>0</v>
      </c>
      <c r="U1109" s="45">
        <v>0</v>
      </c>
      <c r="V1109" s="45">
        <v>0</v>
      </c>
      <c r="W1109" s="45">
        <v>0</v>
      </c>
    </row>
    <row r="1110" spans="1:23" s="45" customFormat="1">
      <c r="A1110" s="34">
        <v>16</v>
      </c>
      <c r="B1110" s="45">
        <v>256</v>
      </c>
      <c r="C1110" s="45" t="s">
        <v>901</v>
      </c>
      <c r="D1110" s="45" t="s">
        <v>368</v>
      </c>
      <c r="E1110" s="45">
        <v>133.6</v>
      </c>
      <c r="F1110" s="45">
        <v>1738.22</v>
      </c>
      <c r="G1110" s="45">
        <v>3511.06</v>
      </c>
      <c r="H1110" s="45">
        <v>98.6</v>
      </c>
      <c r="I1110" s="45">
        <v>7.57</v>
      </c>
      <c r="J1110" s="45">
        <v>8.33</v>
      </c>
      <c r="K1110" s="45">
        <v>13.83</v>
      </c>
      <c r="L1110" s="45">
        <v>374.48</v>
      </c>
      <c r="M1110" s="45">
        <v>0.33700000000000002</v>
      </c>
      <c r="N1110" s="45">
        <v>9.09</v>
      </c>
      <c r="O1110" s="45" t="s">
        <v>256</v>
      </c>
      <c r="P1110" s="45">
        <v>23</v>
      </c>
      <c r="Q1110" s="45">
        <v>8</v>
      </c>
      <c r="R1110" s="45">
        <v>0</v>
      </c>
      <c r="S1110" s="57">
        <v>0</v>
      </c>
      <c r="T1110" s="45">
        <v>0</v>
      </c>
      <c r="U1110" s="45">
        <v>0</v>
      </c>
      <c r="V1110" s="45">
        <v>0</v>
      </c>
      <c r="W1110" s="45">
        <v>0</v>
      </c>
    </row>
    <row r="1111" spans="1:23" s="45" customFormat="1">
      <c r="A1111" s="34">
        <v>16</v>
      </c>
      <c r="B1111" s="45">
        <v>258</v>
      </c>
      <c r="C1111" s="45" t="s">
        <v>901</v>
      </c>
      <c r="D1111" s="45" t="s">
        <v>369</v>
      </c>
      <c r="E1111" s="45">
        <v>562.69000000000005</v>
      </c>
      <c r="F1111" s="45">
        <v>1489.63</v>
      </c>
      <c r="G1111" s="45">
        <v>3521.34</v>
      </c>
      <c r="H1111" s="45">
        <v>108.19</v>
      </c>
      <c r="I1111" s="45">
        <v>8.33</v>
      </c>
      <c r="J1111" s="45">
        <v>12.11</v>
      </c>
      <c r="K1111" s="45">
        <v>29.64</v>
      </c>
      <c r="L1111" s="45">
        <v>968.3</v>
      </c>
      <c r="M1111" s="45">
        <v>0.34</v>
      </c>
      <c r="N1111" s="45">
        <v>11.97</v>
      </c>
      <c r="O1111" s="45" t="s">
        <v>203</v>
      </c>
      <c r="P1111" s="45">
        <v>23</v>
      </c>
      <c r="Q1111" s="45">
        <v>8</v>
      </c>
      <c r="R1111" s="45">
        <v>0</v>
      </c>
      <c r="S1111" s="57">
        <v>0</v>
      </c>
      <c r="T1111" s="45">
        <v>0</v>
      </c>
      <c r="U1111" s="45">
        <v>0</v>
      </c>
      <c r="V1111" s="45">
        <v>0</v>
      </c>
      <c r="W1111" s="45">
        <v>0</v>
      </c>
    </row>
    <row r="1112" spans="1:23" s="45" customFormat="1">
      <c r="A1112" s="34">
        <v>16</v>
      </c>
      <c r="B1112" s="45">
        <v>260</v>
      </c>
      <c r="C1112" s="34" t="s">
        <v>901</v>
      </c>
      <c r="D1112" s="45" t="s">
        <v>458</v>
      </c>
      <c r="E1112" s="45">
        <v>407.58</v>
      </c>
      <c r="F1112" s="45">
        <v>1750.25</v>
      </c>
      <c r="G1112" s="45">
        <v>3615.42</v>
      </c>
      <c r="H1112" s="45">
        <v>92.98</v>
      </c>
      <c r="I1112" s="45">
        <v>9.84</v>
      </c>
      <c r="J1112" s="45">
        <v>7.57</v>
      </c>
      <c r="K1112" s="45">
        <v>25.69</v>
      </c>
      <c r="L1112" s="45">
        <v>731.51</v>
      </c>
      <c r="M1112" s="45">
        <v>0.36299999999999999</v>
      </c>
      <c r="N1112" s="45">
        <v>23.13</v>
      </c>
      <c r="O1112" s="45" t="s">
        <v>203</v>
      </c>
      <c r="P1112" s="45">
        <v>23</v>
      </c>
      <c r="Q1112" s="45">
        <v>8</v>
      </c>
      <c r="R1112" s="45">
        <v>0</v>
      </c>
      <c r="S1112" s="57">
        <v>0</v>
      </c>
      <c r="T1112" s="45">
        <v>0</v>
      </c>
      <c r="U1112" s="45">
        <v>0</v>
      </c>
      <c r="V1112" s="45">
        <v>0</v>
      </c>
      <c r="W1112" s="45">
        <v>0</v>
      </c>
    </row>
    <row r="1113" spans="1:23" s="34" customFormat="1">
      <c r="A1113" s="34">
        <v>16</v>
      </c>
      <c r="B1113" s="34">
        <v>262</v>
      </c>
      <c r="C1113" s="45" t="s">
        <v>901</v>
      </c>
      <c r="D1113" s="34" t="s">
        <v>408</v>
      </c>
      <c r="E1113" s="34">
        <v>176.62</v>
      </c>
      <c r="F1113" s="34">
        <v>2030.25</v>
      </c>
      <c r="G1113" s="34">
        <v>2999.6</v>
      </c>
      <c r="H1113" s="34">
        <v>105.11</v>
      </c>
      <c r="I1113" s="34">
        <v>7.57</v>
      </c>
      <c r="J1113" s="34">
        <v>6.81</v>
      </c>
      <c r="K1113" s="34">
        <v>17.78</v>
      </c>
      <c r="L1113" s="34">
        <v>372</v>
      </c>
      <c r="M1113" s="34">
        <v>0.40899999999999997</v>
      </c>
      <c r="N1113" s="34">
        <v>15.27</v>
      </c>
      <c r="O1113" s="34" t="s">
        <v>263</v>
      </c>
      <c r="P1113" s="45">
        <v>23</v>
      </c>
      <c r="Q1113" s="45">
        <v>8</v>
      </c>
      <c r="R1113" s="34">
        <v>26</v>
      </c>
      <c r="S1113" s="61">
        <v>846000</v>
      </c>
      <c r="T1113" s="34">
        <v>2089.7399999999998</v>
      </c>
      <c r="U1113" s="34">
        <v>2909.55</v>
      </c>
      <c r="V1113" s="34">
        <v>86.14</v>
      </c>
      <c r="W1113" s="30">
        <v>611000.6</v>
      </c>
    </row>
    <row r="1114" spans="1:23" s="45" customFormat="1">
      <c r="A1114" s="34">
        <v>16</v>
      </c>
      <c r="B1114" s="45">
        <v>264</v>
      </c>
      <c r="C1114" s="45" t="s">
        <v>901</v>
      </c>
      <c r="D1114" s="45" t="s">
        <v>370</v>
      </c>
      <c r="E1114" s="45">
        <v>1596.37</v>
      </c>
      <c r="F1114" s="45">
        <v>2130.79</v>
      </c>
      <c r="G1114" s="45">
        <v>3174.77</v>
      </c>
      <c r="H1114" s="45">
        <v>84.49</v>
      </c>
      <c r="I1114" s="45">
        <v>10.6</v>
      </c>
      <c r="J1114" s="45">
        <v>17.41</v>
      </c>
      <c r="K1114" s="45">
        <v>39.520000000000003</v>
      </c>
      <c r="L1114" s="45">
        <v>2047.33</v>
      </c>
      <c r="M1114" s="45">
        <v>0.32300000000000001</v>
      </c>
      <c r="N1114" s="45">
        <v>22.62</v>
      </c>
      <c r="O1114" s="45" t="s">
        <v>256</v>
      </c>
      <c r="P1114" s="45">
        <v>23</v>
      </c>
      <c r="Q1114" s="45">
        <v>8</v>
      </c>
      <c r="R1114" s="45">
        <v>0</v>
      </c>
      <c r="S1114" s="57">
        <v>0</v>
      </c>
      <c r="T1114" s="45">
        <v>0</v>
      </c>
      <c r="U1114" s="45">
        <v>0</v>
      </c>
      <c r="V1114" s="45">
        <v>0</v>
      </c>
      <c r="W1114" s="45">
        <v>0</v>
      </c>
    </row>
    <row r="1115" spans="1:23" s="45" customFormat="1">
      <c r="A1115" s="34">
        <v>16</v>
      </c>
      <c r="B1115" s="45">
        <v>266</v>
      </c>
      <c r="C1115" s="45" t="s">
        <v>901</v>
      </c>
      <c r="D1115" s="45" t="s">
        <v>371</v>
      </c>
      <c r="E1115" s="45">
        <v>1723.17</v>
      </c>
      <c r="F1115" s="45">
        <v>2147.63</v>
      </c>
      <c r="G1115" s="45">
        <v>3195.53</v>
      </c>
      <c r="H1115" s="45">
        <v>84.21</v>
      </c>
      <c r="I1115" s="45">
        <v>12.11</v>
      </c>
      <c r="J1115" s="45">
        <v>18.170000000000002</v>
      </c>
      <c r="K1115" s="45">
        <v>33.590000000000003</v>
      </c>
      <c r="L1115" s="45">
        <v>2238.6999999999998</v>
      </c>
      <c r="M1115" s="45">
        <v>0.31</v>
      </c>
      <c r="N1115" s="45">
        <v>27.86</v>
      </c>
      <c r="O1115" s="45" t="s">
        <v>249</v>
      </c>
      <c r="P1115" s="45">
        <v>23</v>
      </c>
      <c r="Q1115" s="45">
        <v>8</v>
      </c>
      <c r="R1115" s="45">
        <v>0</v>
      </c>
      <c r="S1115" s="57">
        <v>0</v>
      </c>
      <c r="T1115" s="45">
        <v>0</v>
      </c>
      <c r="U1115" s="45">
        <v>0</v>
      </c>
      <c r="V1115" s="45">
        <v>0</v>
      </c>
      <c r="W1115" s="45">
        <v>0</v>
      </c>
    </row>
    <row r="1116" spans="1:23" s="45" customFormat="1">
      <c r="A1116" s="34">
        <v>16</v>
      </c>
      <c r="B1116" s="45">
        <v>268</v>
      </c>
      <c r="C1116" s="34" t="s">
        <v>901</v>
      </c>
      <c r="D1116" s="45" t="s">
        <v>372</v>
      </c>
      <c r="E1116" s="45">
        <v>583.07000000000005</v>
      </c>
      <c r="F1116" s="45">
        <v>2054.4299999999998</v>
      </c>
      <c r="G1116" s="45">
        <v>3330.31</v>
      </c>
      <c r="H1116" s="45">
        <v>89.68</v>
      </c>
      <c r="I1116" s="45">
        <v>9.84</v>
      </c>
      <c r="J1116" s="45">
        <v>8.33</v>
      </c>
      <c r="K1116" s="45">
        <v>27.66</v>
      </c>
      <c r="L1116" s="45">
        <v>831.48</v>
      </c>
      <c r="M1116" s="45">
        <v>0.40600000000000003</v>
      </c>
      <c r="N1116" s="45">
        <v>26.13</v>
      </c>
      <c r="O1116" s="45" t="s">
        <v>256</v>
      </c>
      <c r="P1116" s="45">
        <v>23</v>
      </c>
      <c r="Q1116" s="45">
        <v>8</v>
      </c>
      <c r="R1116" s="45">
        <v>0</v>
      </c>
      <c r="S1116" s="57">
        <v>0</v>
      </c>
      <c r="T1116" s="45">
        <v>0</v>
      </c>
      <c r="U1116" s="45">
        <v>0</v>
      </c>
      <c r="V1116" s="45">
        <v>0</v>
      </c>
      <c r="W1116" s="45">
        <v>0</v>
      </c>
    </row>
    <row r="1117" spans="1:23" s="45" customFormat="1">
      <c r="A1117" s="34">
        <v>16</v>
      </c>
      <c r="B1117" s="45">
        <v>270</v>
      </c>
      <c r="C1117" s="45" t="s">
        <v>901</v>
      </c>
      <c r="D1117" s="45" t="s">
        <v>409</v>
      </c>
      <c r="E1117" s="45">
        <v>142.65</v>
      </c>
      <c r="F1117" s="45">
        <v>1798.88</v>
      </c>
      <c r="G1117" s="45">
        <v>3355.28</v>
      </c>
      <c r="H1117" s="45">
        <v>105.65</v>
      </c>
      <c r="I1117" s="45">
        <v>8.33</v>
      </c>
      <c r="J1117" s="45">
        <v>7.57</v>
      </c>
      <c r="K1117" s="45">
        <v>15.81</v>
      </c>
      <c r="L1117" s="45">
        <v>374.36</v>
      </c>
      <c r="M1117" s="45">
        <v>0.35299999999999998</v>
      </c>
      <c r="N1117" s="45">
        <v>9.89</v>
      </c>
      <c r="O1117" s="45" t="s">
        <v>256</v>
      </c>
      <c r="P1117" s="45">
        <v>23</v>
      </c>
      <c r="Q1117" s="45">
        <v>8</v>
      </c>
      <c r="R1117" s="45">
        <v>0</v>
      </c>
      <c r="S1117" s="57">
        <v>0</v>
      </c>
      <c r="T1117" s="45">
        <v>0</v>
      </c>
      <c r="U1117" s="45">
        <v>0</v>
      </c>
      <c r="V1117" s="45">
        <v>0</v>
      </c>
      <c r="W1117" s="45">
        <v>0</v>
      </c>
    </row>
    <row r="1118" spans="1:23" s="45" customFormat="1">
      <c r="A1118" s="34">
        <v>16</v>
      </c>
      <c r="B1118" s="45">
        <v>272</v>
      </c>
      <c r="C1118" s="45" t="s">
        <v>901</v>
      </c>
      <c r="D1118" s="45" t="s">
        <v>410</v>
      </c>
      <c r="E1118" s="45">
        <v>383.81</v>
      </c>
      <c r="F1118" s="45">
        <v>1938.18</v>
      </c>
      <c r="G1118" s="45">
        <v>3400.31</v>
      </c>
      <c r="H1118" s="45">
        <v>94.74</v>
      </c>
      <c r="I1118" s="45">
        <v>9.08</v>
      </c>
      <c r="J1118" s="45">
        <v>8.33</v>
      </c>
      <c r="K1118" s="45">
        <v>21.74</v>
      </c>
      <c r="L1118" s="45">
        <v>647.51</v>
      </c>
      <c r="M1118" s="45">
        <v>0.39400000000000002</v>
      </c>
      <c r="N1118" s="45">
        <v>14.19</v>
      </c>
      <c r="O1118" s="45" t="s">
        <v>203</v>
      </c>
      <c r="P1118" s="45">
        <v>23</v>
      </c>
      <c r="Q1118" s="45">
        <v>8</v>
      </c>
      <c r="R1118" s="45">
        <v>0</v>
      </c>
      <c r="S1118" s="57">
        <v>0</v>
      </c>
      <c r="T1118" s="45">
        <v>0</v>
      </c>
      <c r="U1118" s="45">
        <v>0</v>
      </c>
      <c r="V1118" s="45">
        <v>0</v>
      </c>
      <c r="W1118" s="45">
        <v>0</v>
      </c>
    </row>
    <row r="1119" spans="1:23" s="45" customFormat="1">
      <c r="A1119" s="34">
        <v>16</v>
      </c>
      <c r="B1119" s="45">
        <v>274</v>
      </c>
      <c r="C1119" s="45" t="s">
        <v>901</v>
      </c>
      <c r="D1119" s="45" t="s">
        <v>459</v>
      </c>
      <c r="E1119" s="45">
        <v>446.08</v>
      </c>
      <c r="F1119" s="45">
        <v>1675.17</v>
      </c>
      <c r="G1119" s="45">
        <v>3423.36</v>
      </c>
      <c r="H1119" s="45">
        <v>96.62</v>
      </c>
      <c r="I1119" s="45">
        <v>8.33</v>
      </c>
      <c r="J1119" s="45">
        <v>7.57</v>
      </c>
      <c r="K1119" s="45">
        <v>27.66</v>
      </c>
      <c r="L1119" s="45">
        <v>727.47</v>
      </c>
      <c r="M1119" s="45">
        <v>0.38800000000000001</v>
      </c>
      <c r="N1119" s="45">
        <v>18.11</v>
      </c>
      <c r="O1119" s="45" t="s">
        <v>203</v>
      </c>
      <c r="P1119" s="45">
        <v>23</v>
      </c>
      <c r="Q1119" s="45">
        <v>8</v>
      </c>
      <c r="R1119" s="45">
        <v>0</v>
      </c>
      <c r="S1119" s="57">
        <v>0</v>
      </c>
      <c r="T1119" s="45">
        <v>0</v>
      </c>
      <c r="U1119" s="45">
        <v>0</v>
      </c>
      <c r="V1119" s="45">
        <v>0</v>
      </c>
      <c r="W1119" s="45">
        <v>0</v>
      </c>
    </row>
    <row r="1120" spans="1:23" s="45" customFormat="1">
      <c r="A1120" s="34">
        <v>16</v>
      </c>
      <c r="B1120" s="45">
        <v>276</v>
      </c>
      <c r="C1120" s="34" t="s">
        <v>901</v>
      </c>
      <c r="D1120" s="45" t="s">
        <v>373</v>
      </c>
      <c r="E1120" s="45">
        <v>546.84</v>
      </c>
      <c r="F1120" s="45">
        <v>1912.32</v>
      </c>
      <c r="G1120" s="45">
        <v>3427.71</v>
      </c>
      <c r="H1120" s="45">
        <v>104.55</v>
      </c>
      <c r="I1120" s="45">
        <v>11.35</v>
      </c>
      <c r="J1120" s="45">
        <v>7.57</v>
      </c>
      <c r="K1120" s="45">
        <v>27.66</v>
      </c>
      <c r="L1120" s="45">
        <v>810.39</v>
      </c>
      <c r="M1120" s="45">
        <v>0.39900000000000002</v>
      </c>
      <c r="N1120" s="45">
        <v>24.19</v>
      </c>
      <c r="O1120" s="45" t="s">
        <v>203</v>
      </c>
      <c r="P1120" s="45">
        <v>23</v>
      </c>
      <c r="Q1120" s="45">
        <v>8</v>
      </c>
      <c r="R1120" s="45">
        <v>0</v>
      </c>
      <c r="S1120" s="57">
        <v>0</v>
      </c>
      <c r="T1120" s="45">
        <v>0</v>
      </c>
      <c r="U1120" s="45">
        <v>0</v>
      </c>
      <c r="V1120" s="45">
        <v>0</v>
      </c>
      <c r="W1120" s="45">
        <v>0</v>
      </c>
    </row>
    <row r="1121" spans="1:23" s="45" customFormat="1">
      <c r="A1121" s="34">
        <v>16</v>
      </c>
      <c r="B1121" s="45">
        <v>278</v>
      </c>
      <c r="C1121" s="45" t="s">
        <v>901</v>
      </c>
      <c r="D1121" s="45" t="s">
        <v>374</v>
      </c>
      <c r="E1121" s="45">
        <v>618.16999999999996</v>
      </c>
      <c r="F1121" s="45">
        <v>1984.7</v>
      </c>
      <c r="G1121" s="45">
        <v>3465.54</v>
      </c>
      <c r="H1121" s="45">
        <v>88.12</v>
      </c>
      <c r="I1121" s="45">
        <v>9.84</v>
      </c>
      <c r="J1121" s="45">
        <v>10.6</v>
      </c>
      <c r="K1121" s="45">
        <v>29.64</v>
      </c>
      <c r="L1121" s="45">
        <v>905.41</v>
      </c>
      <c r="M1121" s="45">
        <v>0.38800000000000001</v>
      </c>
      <c r="N1121" s="45">
        <v>24.16</v>
      </c>
      <c r="O1121" s="45" t="s">
        <v>203</v>
      </c>
      <c r="P1121" s="45">
        <v>23</v>
      </c>
      <c r="Q1121" s="45">
        <v>8</v>
      </c>
      <c r="R1121" s="45">
        <v>0</v>
      </c>
      <c r="S1121" s="57">
        <v>0</v>
      </c>
      <c r="T1121" s="45">
        <v>0</v>
      </c>
      <c r="U1121" s="45">
        <v>0</v>
      </c>
      <c r="V1121" s="45">
        <v>0</v>
      </c>
      <c r="W1121" s="45">
        <v>0</v>
      </c>
    </row>
    <row r="1122" spans="1:23" s="45" customFormat="1">
      <c r="A1122" s="34">
        <v>16</v>
      </c>
      <c r="B1122" s="45">
        <v>280</v>
      </c>
      <c r="C1122" s="45" t="s">
        <v>901</v>
      </c>
      <c r="D1122" s="45" t="s">
        <v>375</v>
      </c>
      <c r="E1122" s="45">
        <v>1262.3800000000001</v>
      </c>
      <c r="F1122" s="45">
        <v>2009.89</v>
      </c>
      <c r="G1122" s="45">
        <v>3631.17</v>
      </c>
      <c r="H1122" s="45">
        <v>98.22</v>
      </c>
      <c r="I1122" s="45">
        <v>11.35</v>
      </c>
      <c r="J1122" s="45">
        <v>15.14</v>
      </c>
      <c r="K1122" s="45">
        <v>31.62</v>
      </c>
      <c r="L1122" s="45">
        <v>1546.4</v>
      </c>
      <c r="M1122" s="45">
        <v>0.36499999999999999</v>
      </c>
      <c r="N1122" s="45">
        <v>17.77</v>
      </c>
      <c r="O1122" s="45" t="s">
        <v>214</v>
      </c>
      <c r="P1122" s="45">
        <v>23</v>
      </c>
      <c r="Q1122" s="45">
        <v>8</v>
      </c>
      <c r="R1122" s="45">
        <v>0</v>
      </c>
      <c r="S1122" s="57">
        <v>0</v>
      </c>
      <c r="T1122" s="45">
        <v>0</v>
      </c>
      <c r="U1122" s="45">
        <v>0</v>
      </c>
      <c r="V1122" s="45">
        <v>0</v>
      </c>
      <c r="W1122" s="45">
        <v>0</v>
      </c>
    </row>
    <row r="1123" spans="1:23" s="45" customFormat="1">
      <c r="A1123" s="34">
        <v>16</v>
      </c>
      <c r="B1123" s="45">
        <v>282</v>
      </c>
      <c r="C1123" s="45" t="s">
        <v>901</v>
      </c>
      <c r="D1123" s="45" t="s">
        <v>376</v>
      </c>
      <c r="E1123" s="45">
        <v>328.33</v>
      </c>
      <c r="F1123" s="45">
        <v>1110.01</v>
      </c>
      <c r="G1123" s="45">
        <v>3809.93</v>
      </c>
      <c r="H1123" s="45">
        <v>102.12</v>
      </c>
      <c r="I1123" s="45">
        <v>9.08</v>
      </c>
      <c r="J1123" s="45">
        <v>7.57</v>
      </c>
      <c r="K1123" s="45">
        <v>27.66</v>
      </c>
      <c r="L1123" s="45">
        <v>637.97</v>
      </c>
      <c r="M1123" s="45">
        <v>0.36099999999999999</v>
      </c>
      <c r="N1123" s="45">
        <v>25.89</v>
      </c>
      <c r="O1123" s="45" t="s">
        <v>256</v>
      </c>
      <c r="P1123" s="45">
        <v>23</v>
      </c>
      <c r="Q1123" s="45">
        <v>8</v>
      </c>
      <c r="R1123" s="45">
        <v>0</v>
      </c>
      <c r="S1123" s="57">
        <v>0</v>
      </c>
      <c r="T1123" s="45">
        <v>0</v>
      </c>
      <c r="U1123" s="45">
        <v>0</v>
      </c>
      <c r="V1123" s="45">
        <v>0</v>
      </c>
      <c r="W1123" s="45">
        <v>0</v>
      </c>
    </row>
    <row r="1124" spans="1:23" s="45" customFormat="1">
      <c r="A1124" s="34">
        <v>16</v>
      </c>
      <c r="B1124" s="45">
        <v>286</v>
      </c>
      <c r="C1124" s="34" t="s">
        <v>901</v>
      </c>
      <c r="D1124" s="45" t="s">
        <v>377</v>
      </c>
      <c r="E1124" s="45">
        <v>378.15</v>
      </c>
      <c r="F1124" s="45">
        <v>2455.5300000000002</v>
      </c>
      <c r="G1124" s="45">
        <v>3320.49</v>
      </c>
      <c r="H1124" s="45">
        <v>94.62</v>
      </c>
      <c r="I1124" s="45">
        <v>11.35</v>
      </c>
      <c r="J1124" s="45">
        <v>8.33</v>
      </c>
      <c r="K1124" s="45">
        <v>19.760000000000002</v>
      </c>
      <c r="L1124" s="45">
        <v>769.5</v>
      </c>
      <c r="M1124" s="45">
        <v>0.32900000000000001</v>
      </c>
      <c r="N1124" s="45">
        <v>12.02</v>
      </c>
      <c r="O1124" s="45" t="s">
        <v>256</v>
      </c>
      <c r="P1124" s="45">
        <v>23</v>
      </c>
      <c r="Q1124" s="45">
        <v>8</v>
      </c>
      <c r="R1124" s="45">
        <v>0</v>
      </c>
      <c r="S1124" s="57">
        <v>0</v>
      </c>
      <c r="T1124" s="45">
        <v>0</v>
      </c>
      <c r="U1124" s="45">
        <v>0</v>
      </c>
      <c r="V1124" s="45">
        <v>0</v>
      </c>
      <c r="W1124" s="45">
        <v>0</v>
      </c>
    </row>
    <row r="1125" spans="1:23" s="45" customFormat="1">
      <c r="A1125" s="34">
        <v>16</v>
      </c>
      <c r="B1125" s="45">
        <v>288</v>
      </c>
      <c r="C1125" s="45" t="s">
        <v>901</v>
      </c>
      <c r="D1125" s="45" t="s">
        <v>378</v>
      </c>
      <c r="E1125" s="45">
        <v>557.03</v>
      </c>
      <c r="F1125" s="45">
        <v>1847.02</v>
      </c>
      <c r="G1125" s="45">
        <v>3326.24</v>
      </c>
      <c r="H1125" s="45">
        <v>101.51</v>
      </c>
      <c r="I1125" s="45">
        <v>10.6</v>
      </c>
      <c r="J1125" s="45">
        <v>8.33</v>
      </c>
      <c r="K1125" s="45">
        <v>25.69</v>
      </c>
      <c r="L1125" s="45">
        <v>805.91</v>
      </c>
      <c r="M1125" s="45">
        <v>0.40600000000000003</v>
      </c>
      <c r="N1125" s="45">
        <v>25.23</v>
      </c>
      <c r="O1125" s="45" t="s">
        <v>256</v>
      </c>
      <c r="P1125" s="45">
        <v>23</v>
      </c>
      <c r="Q1125" s="45">
        <v>8</v>
      </c>
      <c r="R1125" s="45">
        <v>0</v>
      </c>
      <c r="S1125" s="57">
        <v>0</v>
      </c>
      <c r="T1125" s="45">
        <v>0</v>
      </c>
      <c r="U1125" s="45">
        <v>0</v>
      </c>
      <c r="V1125" s="45">
        <v>0</v>
      </c>
      <c r="W1125" s="45">
        <v>0</v>
      </c>
    </row>
    <row r="1126" spans="1:23" s="45" customFormat="1">
      <c r="A1126" s="34">
        <v>16</v>
      </c>
      <c r="B1126" s="45">
        <v>290</v>
      </c>
      <c r="C1126" s="45" t="s">
        <v>901</v>
      </c>
      <c r="D1126" s="45" t="s">
        <v>217</v>
      </c>
      <c r="E1126" s="45">
        <v>185.68</v>
      </c>
      <c r="F1126" s="45">
        <v>1784.65</v>
      </c>
      <c r="G1126" s="45">
        <v>3406.72</v>
      </c>
      <c r="H1126" s="45">
        <v>100.09</v>
      </c>
      <c r="I1126" s="45">
        <v>8.33</v>
      </c>
      <c r="J1126" s="45">
        <v>9.84</v>
      </c>
      <c r="K1126" s="45">
        <v>17.78</v>
      </c>
      <c r="L1126" s="45">
        <v>468.51</v>
      </c>
      <c r="M1126" s="45">
        <v>0.33600000000000002</v>
      </c>
      <c r="N1126" s="45">
        <v>11.35</v>
      </c>
      <c r="O1126" s="45" t="s">
        <v>256</v>
      </c>
      <c r="P1126" s="45">
        <v>23</v>
      </c>
      <c r="Q1126" s="45">
        <v>8</v>
      </c>
      <c r="R1126" s="45">
        <v>0</v>
      </c>
      <c r="S1126" s="57">
        <v>0</v>
      </c>
      <c r="T1126" s="45">
        <v>0</v>
      </c>
      <c r="U1126" s="45">
        <v>0</v>
      </c>
      <c r="V1126" s="45">
        <v>0</v>
      </c>
      <c r="W1126" s="45">
        <v>0</v>
      </c>
    </row>
    <row r="1127" spans="1:23" s="45" customFormat="1">
      <c r="A1127" s="34">
        <v>16</v>
      </c>
      <c r="B1127" s="45">
        <v>292</v>
      </c>
      <c r="C1127" s="45" t="s">
        <v>901</v>
      </c>
      <c r="D1127" s="45" t="s">
        <v>460</v>
      </c>
      <c r="E1127" s="45">
        <v>243.42</v>
      </c>
      <c r="F1127" s="45">
        <v>1925.95</v>
      </c>
      <c r="G1127" s="45">
        <v>3459.69</v>
      </c>
      <c r="H1127" s="45">
        <v>110.01</v>
      </c>
      <c r="I1127" s="45">
        <v>6.81</v>
      </c>
      <c r="J1127" s="45">
        <v>7.57</v>
      </c>
      <c r="K1127" s="45">
        <v>19.760000000000002</v>
      </c>
      <c r="L1127" s="45">
        <v>491.42</v>
      </c>
      <c r="M1127" s="45">
        <v>0.38400000000000001</v>
      </c>
      <c r="N1127" s="45">
        <v>16.88</v>
      </c>
      <c r="O1127" s="45" t="s">
        <v>203</v>
      </c>
      <c r="P1127" s="45">
        <v>23</v>
      </c>
      <c r="Q1127" s="45">
        <v>8</v>
      </c>
      <c r="R1127" s="45">
        <v>0</v>
      </c>
      <c r="S1127" s="57">
        <v>0</v>
      </c>
      <c r="T1127" s="45">
        <v>0</v>
      </c>
      <c r="U1127" s="45">
        <v>0</v>
      </c>
      <c r="V1127" s="45">
        <v>0</v>
      </c>
      <c r="W1127" s="45">
        <v>0</v>
      </c>
    </row>
    <row r="1128" spans="1:23" s="45" customFormat="1">
      <c r="A1128" s="34">
        <v>16</v>
      </c>
      <c r="B1128" s="45">
        <v>294</v>
      </c>
      <c r="C1128" s="34" t="s">
        <v>901</v>
      </c>
      <c r="D1128" s="45" t="s">
        <v>379</v>
      </c>
      <c r="E1128" s="45">
        <v>511.74</v>
      </c>
      <c r="F1128" s="45">
        <v>2055.1</v>
      </c>
      <c r="G1128" s="45">
        <v>3473.48</v>
      </c>
      <c r="H1128" s="45">
        <v>97.11</v>
      </c>
      <c r="I1128" s="45">
        <v>9.84</v>
      </c>
      <c r="J1128" s="45">
        <v>7.57</v>
      </c>
      <c r="K1128" s="45">
        <v>25.69</v>
      </c>
      <c r="L1128" s="45">
        <v>778.59</v>
      </c>
      <c r="M1128" s="45">
        <v>0.39700000000000002</v>
      </c>
      <c r="N1128" s="45">
        <v>19.87</v>
      </c>
      <c r="O1128" s="45" t="s">
        <v>214</v>
      </c>
      <c r="P1128" s="45">
        <v>23</v>
      </c>
      <c r="Q1128" s="45">
        <v>8</v>
      </c>
      <c r="R1128" s="45">
        <v>0</v>
      </c>
      <c r="S1128" s="57">
        <v>0</v>
      </c>
      <c r="T1128" s="45">
        <v>0</v>
      </c>
      <c r="U1128" s="45">
        <v>0</v>
      </c>
      <c r="V1128" s="45">
        <v>0</v>
      </c>
      <c r="W1128" s="45">
        <v>0</v>
      </c>
    </row>
    <row r="1129" spans="1:23" s="45" customFormat="1">
      <c r="A1129" s="34">
        <v>16</v>
      </c>
      <c r="B1129" s="45">
        <v>296</v>
      </c>
      <c r="C1129" s="45" t="s">
        <v>901</v>
      </c>
      <c r="D1129" s="45" t="s">
        <v>380</v>
      </c>
      <c r="E1129" s="45">
        <v>646.47</v>
      </c>
      <c r="F1129" s="45">
        <v>1776.21</v>
      </c>
      <c r="G1129" s="45">
        <v>3510.19</v>
      </c>
      <c r="H1129" s="45">
        <v>92.7</v>
      </c>
      <c r="I1129" s="45">
        <v>11.35</v>
      </c>
      <c r="J1129" s="45">
        <v>10.6</v>
      </c>
      <c r="K1129" s="45">
        <v>27.66</v>
      </c>
      <c r="L1129" s="45">
        <v>940.72</v>
      </c>
      <c r="M1129" s="45">
        <v>0.38400000000000001</v>
      </c>
      <c r="N1129" s="45">
        <v>23.99</v>
      </c>
      <c r="O1129" s="45" t="s">
        <v>256</v>
      </c>
      <c r="P1129" s="45">
        <v>23</v>
      </c>
      <c r="Q1129" s="45">
        <v>8</v>
      </c>
      <c r="R1129" s="45">
        <v>0</v>
      </c>
      <c r="S1129" s="57">
        <v>0</v>
      </c>
      <c r="T1129" s="45">
        <v>0</v>
      </c>
      <c r="U1129" s="45">
        <v>0</v>
      </c>
      <c r="V1129" s="45">
        <v>0</v>
      </c>
      <c r="W1129" s="45">
        <v>0</v>
      </c>
    </row>
    <row r="1130" spans="1:23" s="45" customFormat="1">
      <c r="A1130" s="34">
        <v>16</v>
      </c>
      <c r="B1130" s="45">
        <v>298</v>
      </c>
      <c r="C1130" s="45" t="s">
        <v>901</v>
      </c>
      <c r="D1130" s="45" t="s">
        <v>381</v>
      </c>
      <c r="E1130" s="45">
        <v>578.54</v>
      </c>
      <c r="F1130" s="45">
        <v>1467.21</v>
      </c>
      <c r="G1130" s="45">
        <v>3569.77</v>
      </c>
      <c r="H1130" s="45">
        <v>107.43</v>
      </c>
      <c r="I1130" s="45">
        <v>8.33</v>
      </c>
      <c r="J1130" s="45">
        <v>9.08</v>
      </c>
      <c r="K1130" s="45">
        <v>29.64</v>
      </c>
      <c r="L1130" s="45">
        <v>845.39</v>
      </c>
      <c r="M1130" s="45">
        <v>0.39700000000000002</v>
      </c>
      <c r="N1130" s="45">
        <v>24.89</v>
      </c>
      <c r="O1130" s="45" t="s">
        <v>214</v>
      </c>
      <c r="P1130" s="45">
        <v>23</v>
      </c>
      <c r="Q1130" s="45">
        <v>8</v>
      </c>
      <c r="R1130" s="45">
        <v>0</v>
      </c>
      <c r="S1130" s="57">
        <v>0</v>
      </c>
      <c r="T1130" s="45">
        <v>0</v>
      </c>
      <c r="U1130" s="45">
        <v>0</v>
      </c>
      <c r="V1130" s="45">
        <v>0</v>
      </c>
      <c r="W1130" s="45">
        <v>0</v>
      </c>
    </row>
    <row r="1131" spans="1:23" s="45" customFormat="1">
      <c r="A1131" s="34">
        <v>16</v>
      </c>
      <c r="B1131" s="45">
        <v>302</v>
      </c>
      <c r="C1131" s="45" t="s">
        <v>901</v>
      </c>
      <c r="D1131" s="45" t="s">
        <v>382</v>
      </c>
      <c r="E1131" s="45">
        <v>75.86</v>
      </c>
      <c r="F1131" s="45">
        <v>1645.62</v>
      </c>
      <c r="G1131" s="45">
        <v>3683.84</v>
      </c>
      <c r="H1131" s="45">
        <v>103.43</v>
      </c>
      <c r="I1131" s="45">
        <v>5.3</v>
      </c>
      <c r="J1131" s="45">
        <v>7.57</v>
      </c>
      <c r="K1131" s="45">
        <v>11.86</v>
      </c>
      <c r="L1131" s="45">
        <v>232.59</v>
      </c>
      <c r="M1131" s="45">
        <v>0.373</v>
      </c>
      <c r="N1131" s="45">
        <v>10.54</v>
      </c>
      <c r="O1131" s="45" t="s">
        <v>203</v>
      </c>
      <c r="P1131" s="45">
        <v>23</v>
      </c>
      <c r="Q1131" s="45">
        <v>8</v>
      </c>
      <c r="R1131" s="45">
        <v>0</v>
      </c>
      <c r="S1131" s="57">
        <v>0</v>
      </c>
      <c r="T1131" s="45">
        <v>0</v>
      </c>
      <c r="U1131" s="45">
        <v>0</v>
      </c>
      <c r="V1131" s="45">
        <v>0</v>
      </c>
      <c r="W1131" s="45">
        <v>0</v>
      </c>
    </row>
    <row r="1132" spans="1:23" s="45" customFormat="1">
      <c r="A1132" s="34">
        <v>16</v>
      </c>
      <c r="B1132" s="45">
        <v>304</v>
      </c>
      <c r="C1132" s="34" t="s">
        <v>901</v>
      </c>
      <c r="D1132" s="45" t="s">
        <v>383</v>
      </c>
      <c r="E1132" s="45">
        <v>475.51</v>
      </c>
      <c r="F1132" s="45">
        <v>1300.6600000000001</v>
      </c>
      <c r="G1132" s="45">
        <v>3694.28</v>
      </c>
      <c r="H1132" s="45">
        <v>105.64</v>
      </c>
      <c r="I1132" s="45">
        <v>9.84</v>
      </c>
      <c r="J1132" s="45">
        <v>11.35</v>
      </c>
      <c r="K1132" s="45">
        <v>21.74</v>
      </c>
      <c r="L1132" s="45">
        <v>845.97</v>
      </c>
      <c r="M1132" s="45">
        <v>0.34799999999999998</v>
      </c>
      <c r="N1132" s="45">
        <v>17.899999999999999</v>
      </c>
      <c r="O1132" s="45" t="s">
        <v>203</v>
      </c>
      <c r="P1132" s="45">
        <v>23</v>
      </c>
      <c r="Q1132" s="45">
        <v>8</v>
      </c>
      <c r="R1132" s="45">
        <v>0</v>
      </c>
      <c r="S1132" s="57">
        <v>0</v>
      </c>
      <c r="T1132" s="45">
        <v>0</v>
      </c>
      <c r="U1132" s="45">
        <v>0</v>
      </c>
      <c r="V1132" s="45">
        <v>0</v>
      </c>
      <c r="W1132" s="45">
        <v>0</v>
      </c>
    </row>
    <row r="1133" spans="1:23" s="45" customFormat="1">
      <c r="A1133" s="34">
        <v>16</v>
      </c>
      <c r="B1133" s="45">
        <v>306</v>
      </c>
      <c r="C1133" s="45" t="s">
        <v>901</v>
      </c>
      <c r="D1133" s="45" t="s">
        <v>461</v>
      </c>
      <c r="E1133" s="45">
        <v>497.03</v>
      </c>
      <c r="F1133" s="45">
        <v>1337.47</v>
      </c>
      <c r="G1133" s="45">
        <v>3717.79</v>
      </c>
      <c r="H1133" s="45">
        <v>106.64</v>
      </c>
      <c r="I1133" s="45">
        <v>9.08</v>
      </c>
      <c r="J1133" s="45">
        <v>8.33</v>
      </c>
      <c r="K1133" s="45">
        <v>25.69</v>
      </c>
      <c r="L1133" s="45">
        <v>685.32</v>
      </c>
      <c r="M1133" s="45">
        <v>0.443</v>
      </c>
      <c r="N1133" s="45">
        <v>22.77</v>
      </c>
      <c r="O1133" s="45" t="s">
        <v>203</v>
      </c>
      <c r="P1133" s="45">
        <v>23</v>
      </c>
      <c r="Q1133" s="45">
        <v>8</v>
      </c>
      <c r="R1133" s="45">
        <v>0</v>
      </c>
      <c r="S1133" s="57">
        <v>0</v>
      </c>
      <c r="T1133" s="45">
        <v>0</v>
      </c>
      <c r="U1133" s="45">
        <v>0</v>
      </c>
      <c r="V1133" s="45">
        <v>0</v>
      </c>
      <c r="W1133" s="45">
        <v>0</v>
      </c>
    </row>
    <row r="1134" spans="1:23" s="45" customFormat="1">
      <c r="A1134" s="34">
        <v>16</v>
      </c>
      <c r="B1134" s="45">
        <v>308</v>
      </c>
      <c r="C1134" s="45" t="s">
        <v>901</v>
      </c>
      <c r="D1134" s="45" t="s">
        <v>384</v>
      </c>
      <c r="E1134" s="45">
        <v>98.5</v>
      </c>
      <c r="F1134" s="45">
        <v>1100.49</v>
      </c>
      <c r="G1134" s="45">
        <v>3775.57</v>
      </c>
      <c r="H1134" s="45">
        <v>106.11</v>
      </c>
      <c r="I1134" s="45">
        <v>6.06</v>
      </c>
      <c r="J1134" s="45">
        <v>6.06</v>
      </c>
      <c r="K1134" s="45">
        <v>11.86</v>
      </c>
      <c r="L1134" s="45">
        <v>295.18</v>
      </c>
      <c r="M1134" s="45">
        <v>0.34899999999999998</v>
      </c>
      <c r="N1134" s="45">
        <v>9.52</v>
      </c>
      <c r="O1134" s="45" t="s">
        <v>256</v>
      </c>
      <c r="P1134" s="45">
        <v>23</v>
      </c>
      <c r="Q1134" s="45">
        <v>8</v>
      </c>
      <c r="R1134" s="45">
        <v>0</v>
      </c>
      <c r="S1134" s="57">
        <v>0</v>
      </c>
      <c r="T1134" s="45">
        <v>0</v>
      </c>
      <c r="U1134" s="45">
        <v>0</v>
      </c>
      <c r="V1134" s="45">
        <v>0</v>
      </c>
      <c r="W1134" s="45">
        <v>0</v>
      </c>
    </row>
    <row r="1135" spans="1:23" s="45" customFormat="1">
      <c r="A1135" s="34">
        <v>16</v>
      </c>
      <c r="B1135" s="45">
        <v>312</v>
      </c>
      <c r="C1135" s="45" t="s">
        <v>901</v>
      </c>
      <c r="D1135" s="45" t="s">
        <v>385</v>
      </c>
      <c r="E1135" s="45">
        <v>1161.6099999999999</v>
      </c>
      <c r="F1135" s="45">
        <v>1801.09</v>
      </c>
      <c r="G1135" s="45">
        <v>3308.91</v>
      </c>
      <c r="H1135" s="45">
        <v>106.22</v>
      </c>
      <c r="I1135" s="45">
        <v>15.14</v>
      </c>
      <c r="J1135" s="45">
        <v>11.35</v>
      </c>
      <c r="K1135" s="45">
        <v>35.57</v>
      </c>
      <c r="L1135" s="45">
        <v>1596.87</v>
      </c>
      <c r="M1135" s="45">
        <v>0.33500000000000002</v>
      </c>
      <c r="N1135" s="45">
        <v>34.81</v>
      </c>
      <c r="O1135" s="45" t="s">
        <v>203</v>
      </c>
      <c r="P1135" s="45">
        <v>23</v>
      </c>
      <c r="Q1135" s="45">
        <v>8</v>
      </c>
      <c r="R1135" s="45">
        <v>0</v>
      </c>
      <c r="S1135" s="57">
        <v>0</v>
      </c>
      <c r="T1135" s="45">
        <v>0</v>
      </c>
      <c r="U1135" s="45">
        <v>0</v>
      </c>
      <c r="V1135" s="45">
        <v>0</v>
      </c>
      <c r="W1135" s="45">
        <v>0</v>
      </c>
    </row>
    <row r="1136" spans="1:23" s="45" customFormat="1">
      <c r="A1136" s="34">
        <v>16</v>
      </c>
      <c r="B1136" s="45">
        <v>314</v>
      </c>
      <c r="C1136" s="34" t="s">
        <v>901</v>
      </c>
      <c r="D1136" s="45" t="s">
        <v>386</v>
      </c>
      <c r="E1136" s="45">
        <v>400.79</v>
      </c>
      <c r="F1136" s="45">
        <v>1736.09</v>
      </c>
      <c r="G1136" s="45">
        <v>3329.86</v>
      </c>
      <c r="H1136" s="45">
        <v>102.5</v>
      </c>
      <c r="I1136" s="45">
        <v>11.35</v>
      </c>
      <c r="J1136" s="45">
        <v>8.33</v>
      </c>
      <c r="K1136" s="45">
        <v>25.69</v>
      </c>
      <c r="L1136" s="45">
        <v>784.85</v>
      </c>
      <c r="M1136" s="45">
        <v>0.33500000000000002</v>
      </c>
      <c r="N1136" s="45">
        <v>13.22</v>
      </c>
      <c r="O1136" s="45" t="s">
        <v>203</v>
      </c>
      <c r="P1136" s="45">
        <v>23</v>
      </c>
      <c r="Q1136" s="45">
        <v>8</v>
      </c>
      <c r="R1136" s="45">
        <v>0</v>
      </c>
      <c r="S1136" s="57">
        <v>0</v>
      </c>
      <c r="T1136" s="45">
        <v>0</v>
      </c>
      <c r="U1136" s="45">
        <v>0</v>
      </c>
      <c r="V1136" s="45">
        <v>0</v>
      </c>
      <c r="W1136" s="45">
        <v>0</v>
      </c>
    </row>
    <row r="1137" spans="1:23" s="45" customFormat="1">
      <c r="A1137" s="34">
        <v>16</v>
      </c>
      <c r="B1137" s="45">
        <v>316</v>
      </c>
      <c r="C1137" s="45" t="s">
        <v>901</v>
      </c>
      <c r="D1137" s="45" t="s">
        <v>387</v>
      </c>
      <c r="E1137" s="45">
        <v>78.12</v>
      </c>
      <c r="F1137" s="45">
        <v>1840.99</v>
      </c>
      <c r="G1137" s="45">
        <v>3338.32</v>
      </c>
      <c r="H1137" s="45">
        <v>99.09</v>
      </c>
      <c r="I1137" s="45">
        <v>5.3</v>
      </c>
      <c r="J1137" s="45">
        <v>5.3</v>
      </c>
      <c r="K1137" s="45">
        <v>15.81</v>
      </c>
      <c r="L1137" s="45">
        <v>225.51</v>
      </c>
      <c r="M1137" s="45">
        <v>0.39200000000000002</v>
      </c>
      <c r="N1137" s="45">
        <v>13.87</v>
      </c>
      <c r="O1137" s="45" t="s">
        <v>256</v>
      </c>
      <c r="P1137" s="45">
        <v>23</v>
      </c>
      <c r="Q1137" s="45">
        <v>8</v>
      </c>
      <c r="R1137" s="45">
        <v>0</v>
      </c>
      <c r="S1137" s="57">
        <v>0</v>
      </c>
      <c r="T1137" s="45">
        <v>0</v>
      </c>
      <c r="U1137" s="45">
        <v>0</v>
      </c>
      <c r="V1137" s="45">
        <v>0</v>
      </c>
      <c r="W1137" s="45">
        <v>0</v>
      </c>
    </row>
    <row r="1138" spans="1:23" s="45" customFormat="1">
      <c r="A1138" s="34">
        <v>16</v>
      </c>
      <c r="B1138" s="45">
        <v>318</v>
      </c>
      <c r="C1138" s="45" t="s">
        <v>901</v>
      </c>
      <c r="D1138" s="45" t="s">
        <v>462</v>
      </c>
      <c r="E1138" s="45">
        <v>370.22</v>
      </c>
      <c r="F1138" s="45">
        <v>1930.33</v>
      </c>
      <c r="G1138" s="45">
        <v>3383.19</v>
      </c>
      <c r="H1138" s="45">
        <v>102.69</v>
      </c>
      <c r="I1138" s="45">
        <v>8.33</v>
      </c>
      <c r="J1138" s="45">
        <v>8.33</v>
      </c>
      <c r="K1138" s="45">
        <v>29.64</v>
      </c>
      <c r="L1138" s="45">
        <v>656.27</v>
      </c>
      <c r="M1138" s="45">
        <v>0.38</v>
      </c>
      <c r="N1138" s="45">
        <v>19.690000000000001</v>
      </c>
      <c r="O1138" s="45" t="s">
        <v>203</v>
      </c>
      <c r="P1138" s="45">
        <v>23</v>
      </c>
      <c r="Q1138" s="45">
        <v>8</v>
      </c>
      <c r="R1138" s="45">
        <v>0</v>
      </c>
      <c r="S1138" s="57">
        <v>0</v>
      </c>
      <c r="T1138" s="45">
        <v>0</v>
      </c>
      <c r="U1138" s="45">
        <v>0</v>
      </c>
      <c r="V1138" s="45">
        <v>0</v>
      </c>
      <c r="W1138" s="45">
        <v>0</v>
      </c>
    </row>
    <row r="1139" spans="1:23" s="45" customFormat="1">
      <c r="A1139" s="34">
        <v>16</v>
      </c>
      <c r="B1139" s="45">
        <v>320</v>
      </c>
      <c r="C1139" s="45" t="s">
        <v>901</v>
      </c>
      <c r="D1139" s="45" t="s">
        <v>463</v>
      </c>
      <c r="E1139" s="45">
        <v>263.8</v>
      </c>
      <c r="F1139" s="45">
        <v>1822.61</v>
      </c>
      <c r="G1139" s="45">
        <v>3413.53</v>
      </c>
      <c r="H1139" s="45">
        <v>102.05</v>
      </c>
      <c r="I1139" s="45">
        <v>6.81</v>
      </c>
      <c r="J1139" s="45">
        <v>9.08</v>
      </c>
      <c r="K1139" s="45">
        <v>21.74</v>
      </c>
      <c r="L1139" s="45">
        <v>507.04</v>
      </c>
      <c r="M1139" s="45">
        <v>0.39200000000000002</v>
      </c>
      <c r="N1139" s="45">
        <v>18.11</v>
      </c>
      <c r="O1139" s="45" t="s">
        <v>950</v>
      </c>
      <c r="P1139" s="45">
        <v>23</v>
      </c>
      <c r="Q1139" s="45">
        <v>8</v>
      </c>
      <c r="R1139" s="45">
        <v>0</v>
      </c>
      <c r="S1139" s="57">
        <v>0</v>
      </c>
      <c r="T1139" s="45">
        <v>0</v>
      </c>
      <c r="U1139" s="45">
        <v>0</v>
      </c>
      <c r="V1139" s="45">
        <v>0</v>
      </c>
      <c r="W1139" s="45">
        <v>0</v>
      </c>
    </row>
    <row r="1140" spans="1:23" s="45" customFormat="1">
      <c r="A1140" s="34">
        <v>16</v>
      </c>
      <c r="B1140" s="45">
        <v>322</v>
      </c>
      <c r="C1140" s="34" t="s">
        <v>901</v>
      </c>
      <c r="D1140" s="45" t="s">
        <v>464</v>
      </c>
      <c r="E1140" s="45">
        <v>247.95</v>
      </c>
      <c r="F1140" s="45">
        <v>2094.41</v>
      </c>
      <c r="G1140" s="45">
        <v>3429.95</v>
      </c>
      <c r="H1140" s="45">
        <v>107.25</v>
      </c>
      <c r="I1140" s="45">
        <v>7.57</v>
      </c>
      <c r="J1140" s="45">
        <v>6.06</v>
      </c>
      <c r="K1140" s="45">
        <v>19.760000000000002</v>
      </c>
      <c r="L1140" s="45">
        <v>409.24</v>
      </c>
      <c r="M1140" s="45">
        <v>0.46600000000000003</v>
      </c>
      <c r="N1140" s="45">
        <v>18.43</v>
      </c>
      <c r="O1140" s="45" t="s">
        <v>203</v>
      </c>
      <c r="P1140" s="45">
        <v>23</v>
      </c>
      <c r="Q1140" s="45">
        <v>8</v>
      </c>
      <c r="R1140" s="45">
        <v>0</v>
      </c>
      <c r="S1140" s="57">
        <v>0</v>
      </c>
      <c r="T1140" s="45">
        <v>0</v>
      </c>
      <c r="U1140" s="45">
        <v>0</v>
      </c>
      <c r="V1140" s="45">
        <v>0</v>
      </c>
      <c r="W1140" s="45">
        <v>0</v>
      </c>
    </row>
    <row r="1141" spans="1:23" s="45" customFormat="1">
      <c r="A1141" s="34">
        <v>16</v>
      </c>
      <c r="B1141" s="45">
        <v>324</v>
      </c>
      <c r="C1141" s="45" t="s">
        <v>901</v>
      </c>
      <c r="D1141" s="45" t="s">
        <v>465</v>
      </c>
      <c r="E1141" s="45">
        <v>758.56</v>
      </c>
      <c r="F1141" s="45">
        <v>1753.48</v>
      </c>
      <c r="G1141" s="45">
        <v>3484.25</v>
      </c>
      <c r="H1141" s="45">
        <v>91.95</v>
      </c>
      <c r="I1141" s="45">
        <v>16.649999999999999</v>
      </c>
      <c r="J1141" s="45">
        <v>9.08</v>
      </c>
      <c r="K1141" s="45">
        <v>27.66</v>
      </c>
      <c r="L1141" s="45">
        <v>1399.92</v>
      </c>
      <c r="M1141" s="45">
        <v>0.28699999999999998</v>
      </c>
      <c r="N1141" s="45">
        <v>19.920000000000002</v>
      </c>
      <c r="O1141" s="45" t="s">
        <v>203</v>
      </c>
      <c r="P1141" s="45">
        <v>23</v>
      </c>
      <c r="Q1141" s="45">
        <v>8</v>
      </c>
      <c r="R1141" s="45">
        <v>0</v>
      </c>
      <c r="S1141" s="57">
        <v>0</v>
      </c>
      <c r="T1141" s="45">
        <v>0</v>
      </c>
      <c r="U1141" s="45">
        <v>0</v>
      </c>
      <c r="V1141" s="45">
        <v>0</v>
      </c>
      <c r="W1141" s="45">
        <v>0</v>
      </c>
    </row>
    <row r="1142" spans="1:23" s="45" customFormat="1">
      <c r="A1142" s="34">
        <v>16</v>
      </c>
      <c r="B1142" s="45">
        <v>326</v>
      </c>
      <c r="C1142" s="45" t="s">
        <v>901</v>
      </c>
      <c r="D1142" s="45" t="s">
        <v>466</v>
      </c>
      <c r="E1142" s="45">
        <v>606.85</v>
      </c>
      <c r="F1142" s="45">
        <v>1976.24</v>
      </c>
      <c r="G1142" s="45">
        <v>3482.82</v>
      </c>
      <c r="H1142" s="45">
        <v>104.84</v>
      </c>
      <c r="I1142" s="45">
        <v>9.08</v>
      </c>
      <c r="J1142" s="45">
        <v>9.84</v>
      </c>
      <c r="K1142" s="45">
        <v>29.64</v>
      </c>
      <c r="L1142" s="45">
        <v>968.63</v>
      </c>
      <c r="M1142" s="45">
        <v>0.35799999999999998</v>
      </c>
      <c r="N1142" s="45">
        <v>23.33</v>
      </c>
      <c r="O1142" s="45" t="s">
        <v>203</v>
      </c>
      <c r="P1142" s="45">
        <v>23</v>
      </c>
      <c r="Q1142" s="45">
        <v>8</v>
      </c>
      <c r="R1142" s="45">
        <v>0</v>
      </c>
      <c r="S1142" s="57">
        <v>0</v>
      </c>
      <c r="T1142" s="45">
        <v>0</v>
      </c>
      <c r="U1142" s="45">
        <v>0</v>
      </c>
      <c r="V1142" s="45">
        <v>0</v>
      </c>
      <c r="W1142" s="45">
        <v>0</v>
      </c>
    </row>
    <row r="1143" spans="1:23" s="45" customFormat="1">
      <c r="A1143" s="34">
        <v>16</v>
      </c>
      <c r="B1143" s="45">
        <v>328</v>
      </c>
      <c r="C1143" s="45" t="s">
        <v>901</v>
      </c>
      <c r="D1143" s="45" t="s">
        <v>467</v>
      </c>
      <c r="E1143" s="45">
        <v>398.53</v>
      </c>
      <c r="F1143" s="45">
        <v>2054.11</v>
      </c>
      <c r="G1143" s="45">
        <v>3485.81</v>
      </c>
      <c r="H1143" s="45">
        <v>108.45</v>
      </c>
      <c r="I1143" s="45">
        <v>10.6</v>
      </c>
      <c r="J1143" s="45">
        <v>7.57</v>
      </c>
      <c r="K1143" s="45">
        <v>21.74</v>
      </c>
      <c r="L1143" s="45">
        <v>730.79</v>
      </c>
      <c r="M1143" s="45">
        <v>0.35799999999999998</v>
      </c>
      <c r="N1143" s="45">
        <v>12.35</v>
      </c>
      <c r="O1143" s="45" t="s">
        <v>203</v>
      </c>
      <c r="P1143" s="45">
        <v>23</v>
      </c>
      <c r="Q1143" s="45">
        <v>8</v>
      </c>
      <c r="R1143" s="45">
        <v>0</v>
      </c>
      <c r="S1143" s="57">
        <v>0</v>
      </c>
      <c r="T1143" s="45">
        <v>0</v>
      </c>
      <c r="U1143" s="45">
        <v>0</v>
      </c>
      <c r="V1143" s="45">
        <v>0</v>
      </c>
      <c r="W1143" s="45">
        <v>0</v>
      </c>
    </row>
    <row r="1144" spans="1:23" s="45" customFormat="1">
      <c r="A1144" s="34">
        <v>16</v>
      </c>
      <c r="B1144" s="45">
        <v>330</v>
      </c>
      <c r="C1144" s="34" t="s">
        <v>901</v>
      </c>
      <c r="D1144" s="45" t="s">
        <v>215</v>
      </c>
      <c r="E1144" s="45">
        <v>178.88</v>
      </c>
      <c r="F1144" s="45">
        <v>1885.06</v>
      </c>
      <c r="G1144" s="45">
        <v>3504.76</v>
      </c>
      <c r="H1144" s="45">
        <v>100.1</v>
      </c>
      <c r="I1144" s="45">
        <v>9.84</v>
      </c>
      <c r="J1144" s="45">
        <v>5.3</v>
      </c>
      <c r="K1144" s="45">
        <v>17.78</v>
      </c>
      <c r="L1144" s="45">
        <v>426.59</v>
      </c>
      <c r="M1144" s="45">
        <v>0.36</v>
      </c>
      <c r="N1144" s="45">
        <v>14.57</v>
      </c>
      <c r="O1144" s="45" t="s">
        <v>203</v>
      </c>
      <c r="P1144" s="45">
        <v>23</v>
      </c>
      <c r="Q1144" s="45">
        <v>8</v>
      </c>
      <c r="R1144" s="45">
        <v>0</v>
      </c>
      <c r="S1144" s="57">
        <v>0</v>
      </c>
      <c r="T1144" s="45">
        <v>0</v>
      </c>
      <c r="U1144" s="45">
        <v>0</v>
      </c>
      <c r="V1144" s="45">
        <v>0</v>
      </c>
      <c r="W1144" s="45">
        <v>0</v>
      </c>
    </row>
    <row r="1145" spans="1:23" s="45" customFormat="1">
      <c r="A1145" s="34">
        <v>16</v>
      </c>
      <c r="B1145" s="45">
        <v>332</v>
      </c>
      <c r="C1145" s="45" t="s">
        <v>901</v>
      </c>
      <c r="D1145" s="45" t="s">
        <v>468</v>
      </c>
      <c r="E1145" s="45">
        <v>528.73</v>
      </c>
      <c r="F1145" s="45">
        <v>1717.09</v>
      </c>
      <c r="G1145" s="45">
        <v>3513.49</v>
      </c>
      <c r="H1145" s="45">
        <v>103.27</v>
      </c>
      <c r="I1145" s="45">
        <v>9.84</v>
      </c>
      <c r="J1145" s="45">
        <v>10.6</v>
      </c>
      <c r="K1145" s="45">
        <v>23.71</v>
      </c>
      <c r="L1145" s="45">
        <v>1126.47</v>
      </c>
      <c r="M1145" s="45">
        <v>0.28100000000000003</v>
      </c>
      <c r="N1145" s="45">
        <v>18.29</v>
      </c>
      <c r="O1145" s="45" t="s">
        <v>256</v>
      </c>
      <c r="P1145" s="45">
        <v>23</v>
      </c>
      <c r="Q1145" s="45">
        <v>8</v>
      </c>
      <c r="R1145" s="45">
        <v>0</v>
      </c>
      <c r="S1145" s="57">
        <v>0</v>
      </c>
      <c r="T1145" s="45">
        <v>0</v>
      </c>
      <c r="U1145" s="45">
        <v>0</v>
      </c>
      <c r="V1145" s="45">
        <v>0</v>
      </c>
      <c r="W1145" s="45">
        <v>0</v>
      </c>
    </row>
    <row r="1146" spans="1:23" s="45" customFormat="1">
      <c r="A1146" s="34">
        <v>16</v>
      </c>
      <c r="B1146" s="45">
        <v>334</v>
      </c>
      <c r="C1146" s="45" t="s">
        <v>901</v>
      </c>
      <c r="D1146" s="45" t="s">
        <v>469</v>
      </c>
      <c r="E1146" s="45">
        <v>1073.3</v>
      </c>
      <c r="F1146" s="45">
        <v>1931.94</v>
      </c>
      <c r="G1146" s="45">
        <v>3517.59</v>
      </c>
      <c r="H1146" s="45">
        <v>87.04</v>
      </c>
      <c r="I1146" s="45">
        <v>12.87</v>
      </c>
      <c r="J1146" s="45">
        <v>11.35</v>
      </c>
      <c r="K1146" s="45">
        <v>31.62</v>
      </c>
      <c r="L1146" s="45">
        <v>1405.59</v>
      </c>
      <c r="M1146" s="45">
        <v>0.36099999999999999</v>
      </c>
      <c r="N1146" s="45">
        <v>26.02</v>
      </c>
      <c r="O1146" s="45" t="s">
        <v>203</v>
      </c>
      <c r="P1146" s="45">
        <v>23</v>
      </c>
      <c r="Q1146" s="45">
        <v>8</v>
      </c>
      <c r="R1146" s="45">
        <v>0</v>
      </c>
      <c r="S1146" s="57">
        <v>0</v>
      </c>
      <c r="T1146" s="45">
        <v>0</v>
      </c>
      <c r="U1146" s="45">
        <v>0</v>
      </c>
      <c r="V1146" s="45">
        <v>0</v>
      </c>
      <c r="W1146" s="45">
        <v>0</v>
      </c>
    </row>
    <row r="1147" spans="1:23" s="45" customFormat="1">
      <c r="A1147" s="34">
        <v>16</v>
      </c>
      <c r="B1147" s="45">
        <v>336</v>
      </c>
      <c r="C1147" s="45" t="s">
        <v>901</v>
      </c>
      <c r="D1147" s="45" t="s">
        <v>222</v>
      </c>
      <c r="E1147" s="45">
        <v>1645.05</v>
      </c>
      <c r="F1147" s="45">
        <v>1673.33</v>
      </c>
      <c r="G1147" s="45">
        <v>3511.05</v>
      </c>
      <c r="H1147" s="45">
        <v>94.68</v>
      </c>
      <c r="I1147" s="45">
        <v>44.66</v>
      </c>
      <c r="J1147" s="45">
        <v>31.03</v>
      </c>
      <c r="K1147" s="45">
        <v>25.69</v>
      </c>
      <c r="L1147" s="45">
        <v>3379.24</v>
      </c>
      <c r="M1147" s="45">
        <v>0.19900000000000001</v>
      </c>
      <c r="N1147" s="45">
        <v>55.22</v>
      </c>
      <c r="O1147" s="45" t="s">
        <v>203</v>
      </c>
      <c r="P1147" s="45">
        <v>23</v>
      </c>
      <c r="Q1147" s="45">
        <v>8</v>
      </c>
      <c r="R1147" s="45">
        <v>0</v>
      </c>
      <c r="S1147" s="57">
        <v>0</v>
      </c>
      <c r="T1147" s="45">
        <v>0</v>
      </c>
      <c r="U1147" s="45">
        <v>0</v>
      </c>
      <c r="V1147" s="45">
        <v>0</v>
      </c>
      <c r="W1147" s="45">
        <v>0</v>
      </c>
    </row>
    <row r="1148" spans="1:23" s="45" customFormat="1">
      <c r="A1148" s="34">
        <v>16</v>
      </c>
      <c r="B1148" s="45">
        <v>338</v>
      </c>
      <c r="C1148" s="34" t="s">
        <v>901</v>
      </c>
      <c r="D1148" s="45" t="s">
        <v>470</v>
      </c>
      <c r="E1148" s="45">
        <v>485.7</v>
      </c>
      <c r="F1148" s="45">
        <v>1772.3</v>
      </c>
      <c r="G1148" s="45">
        <v>3557.95</v>
      </c>
      <c r="H1148" s="45">
        <v>102.34</v>
      </c>
      <c r="I1148" s="45">
        <v>9.84</v>
      </c>
      <c r="J1148" s="45">
        <v>8.33</v>
      </c>
      <c r="K1148" s="45">
        <v>25.69</v>
      </c>
      <c r="L1148" s="45">
        <v>887.15</v>
      </c>
      <c r="M1148" s="45">
        <v>0.33700000000000002</v>
      </c>
      <c r="N1148" s="45">
        <v>24.76</v>
      </c>
      <c r="O1148" s="45" t="s">
        <v>256</v>
      </c>
      <c r="P1148" s="45">
        <v>23</v>
      </c>
      <c r="Q1148" s="45">
        <v>8</v>
      </c>
      <c r="R1148" s="45">
        <v>0</v>
      </c>
      <c r="S1148" s="57">
        <v>0</v>
      </c>
      <c r="T1148" s="45">
        <v>0</v>
      </c>
      <c r="U1148" s="45">
        <v>0</v>
      </c>
      <c r="V1148" s="45">
        <v>0</v>
      </c>
      <c r="W1148" s="45">
        <v>0</v>
      </c>
    </row>
    <row r="1149" spans="1:23" s="45" customFormat="1">
      <c r="A1149" s="34">
        <v>16</v>
      </c>
      <c r="B1149" s="45">
        <v>340</v>
      </c>
      <c r="C1149" s="45" t="s">
        <v>901</v>
      </c>
      <c r="D1149" s="45" t="s">
        <v>471</v>
      </c>
      <c r="E1149" s="45">
        <v>347.58</v>
      </c>
      <c r="F1149" s="45">
        <v>1907.69</v>
      </c>
      <c r="G1149" s="45">
        <v>3570.31</v>
      </c>
      <c r="H1149" s="45">
        <v>95.05</v>
      </c>
      <c r="I1149" s="45">
        <v>8.33</v>
      </c>
      <c r="J1149" s="45">
        <v>8.33</v>
      </c>
      <c r="K1149" s="45">
        <v>23.71</v>
      </c>
      <c r="L1149" s="45">
        <v>562.38</v>
      </c>
      <c r="M1149" s="45">
        <v>0.42499999999999999</v>
      </c>
      <c r="N1149" s="45">
        <v>21.02</v>
      </c>
      <c r="O1149" s="45" t="s">
        <v>203</v>
      </c>
      <c r="P1149" s="45">
        <v>23</v>
      </c>
      <c r="Q1149" s="45">
        <v>8</v>
      </c>
      <c r="R1149" s="45">
        <v>0</v>
      </c>
      <c r="S1149" s="57">
        <v>0</v>
      </c>
      <c r="T1149" s="45">
        <v>0</v>
      </c>
      <c r="U1149" s="45">
        <v>0</v>
      </c>
      <c r="V1149" s="45">
        <v>0</v>
      </c>
      <c r="W1149" s="45">
        <v>0</v>
      </c>
    </row>
    <row r="1150" spans="1:23" s="45" customFormat="1">
      <c r="A1150" s="34">
        <v>16</v>
      </c>
      <c r="B1150" s="45">
        <v>342</v>
      </c>
      <c r="C1150" s="45" t="s">
        <v>901</v>
      </c>
      <c r="D1150" s="45" t="s">
        <v>951</v>
      </c>
      <c r="E1150" s="45">
        <v>448.34</v>
      </c>
      <c r="F1150" s="45">
        <v>1099.58</v>
      </c>
      <c r="G1150" s="45">
        <v>3666.31</v>
      </c>
      <c r="H1150" s="45">
        <v>99.85</v>
      </c>
      <c r="I1150" s="45">
        <v>8.33</v>
      </c>
      <c r="J1150" s="45">
        <v>9.84</v>
      </c>
      <c r="K1150" s="45">
        <v>21.74</v>
      </c>
      <c r="L1150" s="45">
        <v>854.06</v>
      </c>
      <c r="M1150" s="45">
        <v>0.33200000000000002</v>
      </c>
      <c r="N1150" s="45">
        <v>18.010000000000002</v>
      </c>
      <c r="O1150" s="45" t="s">
        <v>203</v>
      </c>
      <c r="P1150" s="45">
        <v>23</v>
      </c>
      <c r="Q1150" s="45">
        <v>8</v>
      </c>
      <c r="R1150" s="45">
        <v>0</v>
      </c>
      <c r="S1150" s="57">
        <v>0</v>
      </c>
      <c r="T1150" s="45">
        <v>0</v>
      </c>
      <c r="U1150" s="45">
        <v>0</v>
      </c>
      <c r="V1150" s="45">
        <v>0</v>
      </c>
      <c r="W1150" s="45">
        <v>0</v>
      </c>
    </row>
    <row r="1151" spans="1:23" s="45" customFormat="1">
      <c r="A1151" s="34">
        <v>16</v>
      </c>
      <c r="B1151" s="45">
        <v>344</v>
      </c>
      <c r="C1151" s="45" t="s">
        <v>901</v>
      </c>
      <c r="D1151" s="45" t="s">
        <v>952</v>
      </c>
      <c r="E1151" s="45">
        <v>313.61</v>
      </c>
      <c r="F1151" s="45">
        <v>1346.72</v>
      </c>
      <c r="G1151" s="45">
        <v>3918.42</v>
      </c>
      <c r="H1151" s="45">
        <v>98</v>
      </c>
      <c r="I1151" s="45">
        <v>5.3</v>
      </c>
      <c r="J1151" s="45">
        <v>13.62</v>
      </c>
      <c r="K1151" s="45">
        <v>17.78</v>
      </c>
      <c r="L1151" s="45">
        <v>546.61</v>
      </c>
      <c r="M1151" s="45">
        <v>0.40799999999999997</v>
      </c>
      <c r="N1151" s="45">
        <v>13.11</v>
      </c>
      <c r="O1151" s="45" t="s">
        <v>203</v>
      </c>
      <c r="P1151" s="45">
        <v>23</v>
      </c>
      <c r="Q1151" s="45">
        <v>8</v>
      </c>
      <c r="R1151" s="45">
        <v>0</v>
      </c>
      <c r="S1151" s="57">
        <v>0</v>
      </c>
      <c r="T1151" s="45">
        <v>0</v>
      </c>
      <c r="U1151" s="45">
        <v>0</v>
      </c>
      <c r="V1151" s="45">
        <v>0</v>
      </c>
      <c r="W1151" s="45">
        <v>0</v>
      </c>
    </row>
    <row r="1152" spans="1:23" s="34" customFormat="1">
      <c r="A1152" s="34">
        <v>16</v>
      </c>
      <c r="B1152" s="34">
        <v>348</v>
      </c>
      <c r="C1152" s="34" t="s">
        <v>901</v>
      </c>
      <c r="D1152" s="34" t="s">
        <v>953</v>
      </c>
      <c r="E1152" s="34">
        <v>358.9</v>
      </c>
      <c r="F1152" s="34">
        <v>2169.1799999999998</v>
      </c>
      <c r="G1152" s="34">
        <v>2921.64</v>
      </c>
      <c r="H1152" s="34">
        <v>111.42</v>
      </c>
      <c r="I1152" s="34">
        <v>6.81</v>
      </c>
      <c r="J1152" s="34">
        <v>8.33</v>
      </c>
      <c r="K1152" s="34">
        <v>21.74</v>
      </c>
      <c r="L1152" s="34">
        <v>641.80999999999995</v>
      </c>
      <c r="M1152" s="34">
        <v>0.38100000000000001</v>
      </c>
      <c r="N1152" s="34">
        <v>17.2</v>
      </c>
      <c r="O1152" s="34" t="s">
        <v>263</v>
      </c>
      <c r="P1152" s="45">
        <v>23</v>
      </c>
      <c r="Q1152" s="45">
        <v>8</v>
      </c>
      <c r="R1152" s="34">
        <v>26</v>
      </c>
      <c r="S1152" s="61">
        <v>846000</v>
      </c>
      <c r="T1152" s="34">
        <v>2089.7399999999998</v>
      </c>
      <c r="U1152" s="34">
        <v>2909.55</v>
      </c>
      <c r="V1152" s="34">
        <v>86.14</v>
      </c>
      <c r="W1152" s="30">
        <v>611000.6</v>
      </c>
    </row>
    <row r="1153" spans="1:23" s="45" customFormat="1">
      <c r="A1153" s="34">
        <v>16</v>
      </c>
      <c r="B1153" s="45">
        <v>350</v>
      </c>
      <c r="C1153" s="45" t="s">
        <v>901</v>
      </c>
      <c r="D1153" s="45" t="s">
        <v>213</v>
      </c>
      <c r="E1153" s="45">
        <v>923.86</v>
      </c>
      <c r="F1153" s="45">
        <v>1942.72</v>
      </c>
      <c r="G1153" s="45">
        <v>2947.78</v>
      </c>
      <c r="H1153" s="45">
        <v>106.24</v>
      </c>
      <c r="I1153" s="45">
        <v>9.84</v>
      </c>
      <c r="J1153" s="45">
        <v>12.11</v>
      </c>
      <c r="K1153" s="45">
        <v>29.64</v>
      </c>
      <c r="L1153" s="45">
        <v>1286.25</v>
      </c>
      <c r="M1153" s="45">
        <v>0.35699999999999998</v>
      </c>
      <c r="N1153" s="45">
        <v>29.36</v>
      </c>
      <c r="O1153" s="45" t="s">
        <v>203</v>
      </c>
      <c r="P1153" s="45">
        <v>23</v>
      </c>
      <c r="Q1153" s="45">
        <v>8</v>
      </c>
      <c r="R1153" s="45">
        <v>0</v>
      </c>
      <c r="S1153" s="57">
        <v>0</v>
      </c>
      <c r="T1153" s="45">
        <v>0</v>
      </c>
      <c r="U1153" s="45">
        <v>0</v>
      </c>
      <c r="V1153" s="45">
        <v>0</v>
      </c>
      <c r="W1153" s="45">
        <v>0</v>
      </c>
    </row>
    <row r="1154" spans="1:23" s="45" customFormat="1">
      <c r="A1154" s="34">
        <v>16</v>
      </c>
      <c r="B1154" s="45">
        <v>352</v>
      </c>
      <c r="C1154" s="45" t="s">
        <v>901</v>
      </c>
      <c r="D1154" s="45" t="s">
        <v>954</v>
      </c>
      <c r="E1154" s="45">
        <v>737.05</v>
      </c>
      <c r="F1154" s="45">
        <v>1955.35</v>
      </c>
      <c r="G1154" s="45">
        <v>2962.68</v>
      </c>
      <c r="H1154" s="45">
        <v>96.43</v>
      </c>
      <c r="I1154" s="45">
        <v>9.84</v>
      </c>
      <c r="J1154" s="45">
        <v>9.84</v>
      </c>
      <c r="K1154" s="45">
        <v>27.66</v>
      </c>
      <c r="L1154" s="45">
        <v>1012.42</v>
      </c>
      <c r="M1154" s="45">
        <v>0.39</v>
      </c>
      <c r="N1154" s="45">
        <v>22.74</v>
      </c>
      <c r="O1154" s="45" t="s">
        <v>203</v>
      </c>
      <c r="P1154" s="45">
        <v>23</v>
      </c>
      <c r="Q1154" s="45">
        <v>8</v>
      </c>
      <c r="R1154" s="45">
        <v>0</v>
      </c>
      <c r="S1154" s="57">
        <v>0</v>
      </c>
      <c r="T1154" s="45">
        <v>0</v>
      </c>
      <c r="U1154" s="45">
        <v>0</v>
      </c>
      <c r="V1154" s="45">
        <v>0</v>
      </c>
      <c r="W1154" s="45">
        <v>0</v>
      </c>
    </row>
    <row r="1155" spans="1:23" s="45" customFormat="1">
      <c r="A1155" s="34">
        <v>16</v>
      </c>
      <c r="B1155" s="45">
        <v>354</v>
      </c>
      <c r="C1155" s="45" t="s">
        <v>901</v>
      </c>
      <c r="D1155" s="45" t="s">
        <v>955</v>
      </c>
      <c r="E1155" s="45">
        <v>391.73</v>
      </c>
      <c r="F1155" s="45">
        <v>2188.13</v>
      </c>
      <c r="G1155" s="45">
        <v>3262.32</v>
      </c>
      <c r="H1155" s="45">
        <v>104.67</v>
      </c>
      <c r="I1155" s="45">
        <v>13.63</v>
      </c>
      <c r="J1155" s="45">
        <v>8.33</v>
      </c>
      <c r="K1155" s="45">
        <v>21.74</v>
      </c>
      <c r="L1155" s="45">
        <v>1004.81</v>
      </c>
      <c r="M1155" s="45">
        <v>0.25800000000000001</v>
      </c>
      <c r="N1155" s="45">
        <v>15.77</v>
      </c>
      <c r="O1155" s="45" t="s">
        <v>203</v>
      </c>
      <c r="P1155" s="45">
        <v>23</v>
      </c>
      <c r="Q1155" s="45">
        <v>8</v>
      </c>
      <c r="R1155" s="45">
        <v>0</v>
      </c>
      <c r="S1155" s="57">
        <v>0</v>
      </c>
      <c r="T1155" s="45">
        <v>0</v>
      </c>
      <c r="U1155" s="45">
        <v>0</v>
      </c>
      <c r="V1155" s="45">
        <v>0</v>
      </c>
      <c r="W1155" s="45">
        <v>0</v>
      </c>
    </row>
    <row r="1156" spans="1:23" s="45" customFormat="1">
      <c r="A1156" s="34">
        <v>16</v>
      </c>
      <c r="B1156" s="45">
        <v>356</v>
      </c>
      <c r="C1156" s="34" t="s">
        <v>901</v>
      </c>
      <c r="D1156" s="45" t="s">
        <v>956</v>
      </c>
      <c r="E1156" s="45">
        <v>2265.48</v>
      </c>
      <c r="F1156" s="45">
        <v>1738.97</v>
      </c>
      <c r="G1156" s="45">
        <v>3461.75</v>
      </c>
      <c r="H1156" s="45">
        <v>82.75</v>
      </c>
      <c r="I1156" s="45">
        <v>18.170000000000002</v>
      </c>
      <c r="J1156" s="45">
        <v>15.14</v>
      </c>
      <c r="K1156" s="45">
        <v>59.28</v>
      </c>
      <c r="L1156" s="45">
        <v>3148.37</v>
      </c>
      <c r="M1156" s="45">
        <v>0.26500000000000001</v>
      </c>
      <c r="N1156" s="45">
        <v>59.9</v>
      </c>
      <c r="O1156" s="45" t="s">
        <v>256</v>
      </c>
      <c r="P1156" s="45">
        <v>23</v>
      </c>
      <c r="Q1156" s="45">
        <v>8</v>
      </c>
      <c r="R1156" s="45">
        <v>0</v>
      </c>
      <c r="S1156" s="57">
        <v>0</v>
      </c>
      <c r="T1156" s="45">
        <v>0</v>
      </c>
      <c r="U1156" s="45">
        <v>0</v>
      </c>
      <c r="V1156" s="45">
        <v>0</v>
      </c>
      <c r="W1156" s="45">
        <v>0</v>
      </c>
    </row>
    <row r="1157" spans="1:23" s="45" customFormat="1">
      <c r="A1157" s="34">
        <v>16</v>
      </c>
      <c r="B1157" s="45">
        <v>358</v>
      </c>
      <c r="C1157" s="45" t="s">
        <v>901</v>
      </c>
      <c r="D1157" s="45" t="s">
        <v>957</v>
      </c>
      <c r="E1157" s="45">
        <v>235.49</v>
      </c>
      <c r="F1157" s="45">
        <v>2041.85</v>
      </c>
      <c r="G1157" s="45">
        <v>3499.23</v>
      </c>
      <c r="H1157" s="45">
        <v>107.63</v>
      </c>
      <c r="I1157" s="45">
        <v>12.87</v>
      </c>
      <c r="J1157" s="45">
        <v>6.81</v>
      </c>
      <c r="K1157" s="45">
        <v>17.78</v>
      </c>
      <c r="L1157" s="45">
        <v>503.67</v>
      </c>
      <c r="M1157" s="45">
        <v>0.36599999999999999</v>
      </c>
      <c r="N1157" s="45">
        <v>13.67</v>
      </c>
      <c r="O1157" s="45" t="s">
        <v>203</v>
      </c>
      <c r="P1157" s="45">
        <v>23</v>
      </c>
      <c r="Q1157" s="45">
        <v>8</v>
      </c>
      <c r="R1157" s="45">
        <v>0</v>
      </c>
      <c r="S1157" s="57">
        <v>0</v>
      </c>
      <c r="T1157" s="45">
        <v>0</v>
      </c>
      <c r="U1157" s="45">
        <v>0</v>
      </c>
      <c r="V1157" s="45">
        <v>0</v>
      </c>
      <c r="W1157" s="45">
        <v>0</v>
      </c>
    </row>
    <row r="1158" spans="1:23" s="45" customFormat="1">
      <c r="A1158" s="34">
        <v>16</v>
      </c>
      <c r="B1158" s="45">
        <v>360</v>
      </c>
      <c r="C1158" s="45" t="s">
        <v>901</v>
      </c>
      <c r="D1158" s="45" t="s">
        <v>958</v>
      </c>
      <c r="E1158" s="45">
        <v>537.78</v>
      </c>
      <c r="F1158" s="45">
        <v>1730.71</v>
      </c>
      <c r="G1158" s="45">
        <v>3530.46</v>
      </c>
      <c r="H1158" s="45">
        <v>96.76</v>
      </c>
      <c r="I1158" s="45">
        <v>9.84</v>
      </c>
      <c r="J1158" s="45">
        <v>12.11</v>
      </c>
      <c r="K1158" s="45">
        <v>23.71</v>
      </c>
      <c r="L1158" s="45">
        <v>1134.8699999999999</v>
      </c>
      <c r="M1158" s="45">
        <v>0.28199999999999997</v>
      </c>
      <c r="N1158" s="45">
        <v>15.28</v>
      </c>
      <c r="O1158" s="45" t="s">
        <v>256</v>
      </c>
      <c r="P1158" s="45">
        <v>23</v>
      </c>
      <c r="Q1158" s="45">
        <v>8</v>
      </c>
      <c r="R1158" s="45">
        <v>0</v>
      </c>
      <c r="S1158" s="57">
        <v>0</v>
      </c>
      <c r="T1158" s="45">
        <v>0</v>
      </c>
      <c r="U1158" s="45">
        <v>0</v>
      </c>
      <c r="V1158" s="45">
        <v>0</v>
      </c>
      <c r="W1158" s="45">
        <v>0</v>
      </c>
    </row>
    <row r="1159" spans="1:23" s="45" customFormat="1">
      <c r="A1159" s="34">
        <v>16</v>
      </c>
      <c r="B1159" s="45">
        <v>362</v>
      </c>
      <c r="C1159" s="45" t="s">
        <v>901</v>
      </c>
      <c r="D1159" s="45" t="s">
        <v>959</v>
      </c>
      <c r="E1159" s="45">
        <v>413.24</v>
      </c>
      <c r="F1159" s="45">
        <v>1903.1</v>
      </c>
      <c r="G1159" s="45">
        <v>3527.94</v>
      </c>
      <c r="H1159" s="45">
        <v>105.97</v>
      </c>
      <c r="I1159" s="45">
        <v>13.63</v>
      </c>
      <c r="J1159" s="45">
        <v>6.81</v>
      </c>
      <c r="K1159" s="45">
        <v>19.760000000000002</v>
      </c>
      <c r="L1159" s="45">
        <v>747.59</v>
      </c>
      <c r="M1159" s="45">
        <v>0.35899999999999999</v>
      </c>
      <c r="N1159" s="45">
        <v>16</v>
      </c>
      <c r="O1159" s="45" t="s">
        <v>256</v>
      </c>
      <c r="P1159" s="45">
        <v>23</v>
      </c>
      <c r="Q1159" s="45">
        <v>8</v>
      </c>
      <c r="R1159" s="45">
        <v>0</v>
      </c>
      <c r="S1159" s="57">
        <v>0</v>
      </c>
      <c r="T1159" s="45">
        <v>0</v>
      </c>
      <c r="U1159" s="45">
        <v>0</v>
      </c>
      <c r="V1159" s="45">
        <v>0</v>
      </c>
      <c r="W1159" s="45">
        <v>0</v>
      </c>
    </row>
    <row r="1160" spans="1:23" s="45" customFormat="1">
      <c r="A1160" s="34">
        <v>16</v>
      </c>
      <c r="B1160" s="45">
        <v>364</v>
      </c>
      <c r="C1160" s="34" t="s">
        <v>901</v>
      </c>
      <c r="D1160" s="45" t="s">
        <v>960</v>
      </c>
      <c r="E1160" s="45">
        <v>807.24</v>
      </c>
      <c r="F1160" s="45">
        <v>1451.33</v>
      </c>
      <c r="G1160" s="45">
        <v>3578.66</v>
      </c>
      <c r="H1160" s="45">
        <v>112.79</v>
      </c>
      <c r="I1160" s="45">
        <v>10.6</v>
      </c>
      <c r="J1160" s="45">
        <v>9.08</v>
      </c>
      <c r="K1160" s="45">
        <v>41.5</v>
      </c>
      <c r="L1160" s="45">
        <v>1113.29</v>
      </c>
      <c r="M1160" s="45">
        <v>0.377</v>
      </c>
      <c r="N1160" s="45">
        <v>39.729999999999997</v>
      </c>
      <c r="O1160" s="45" t="s">
        <v>203</v>
      </c>
      <c r="P1160" s="45">
        <v>23</v>
      </c>
      <c r="Q1160" s="45">
        <v>8</v>
      </c>
      <c r="R1160" s="45">
        <v>0</v>
      </c>
      <c r="S1160" s="57">
        <v>0</v>
      </c>
      <c r="T1160" s="45">
        <v>0</v>
      </c>
      <c r="U1160" s="45">
        <v>0</v>
      </c>
      <c r="V1160" s="45">
        <v>0</v>
      </c>
      <c r="W1160" s="45">
        <v>0</v>
      </c>
    </row>
    <row r="1161" spans="1:23" s="45" customFormat="1">
      <c r="A1161" s="34">
        <v>16</v>
      </c>
      <c r="B1161" s="45">
        <v>366</v>
      </c>
      <c r="C1161" s="45" t="s">
        <v>901</v>
      </c>
      <c r="D1161" s="45" t="s">
        <v>961</v>
      </c>
      <c r="E1161" s="45">
        <v>123.41</v>
      </c>
      <c r="F1161" s="45">
        <v>1699.78</v>
      </c>
      <c r="G1161" s="45">
        <v>3579.59</v>
      </c>
      <c r="H1161" s="45">
        <v>108.08</v>
      </c>
      <c r="I1161" s="45">
        <v>5.3</v>
      </c>
      <c r="J1161" s="45">
        <v>8.33</v>
      </c>
      <c r="K1161" s="45">
        <v>15.81</v>
      </c>
      <c r="L1161" s="45">
        <v>338.47</v>
      </c>
      <c r="M1161" s="45">
        <v>0.35399999999999998</v>
      </c>
      <c r="N1161" s="45">
        <v>9.64</v>
      </c>
      <c r="O1161" s="45" t="s">
        <v>256</v>
      </c>
      <c r="P1161" s="45">
        <v>23</v>
      </c>
      <c r="Q1161" s="45">
        <v>8</v>
      </c>
      <c r="R1161" s="45">
        <v>0</v>
      </c>
      <c r="S1161" s="57">
        <v>0</v>
      </c>
      <c r="T1161" s="45">
        <v>0</v>
      </c>
      <c r="U1161" s="45">
        <v>0</v>
      </c>
      <c r="V1161" s="45">
        <v>0</v>
      </c>
      <c r="W1161" s="45">
        <v>0</v>
      </c>
    </row>
    <row r="1162" spans="1:23" s="45" customFormat="1">
      <c r="A1162" s="34">
        <v>16</v>
      </c>
      <c r="B1162" s="45">
        <v>368</v>
      </c>
      <c r="C1162" s="45" t="s">
        <v>901</v>
      </c>
      <c r="D1162" s="45" t="s">
        <v>962</v>
      </c>
      <c r="E1162" s="45">
        <v>378.15</v>
      </c>
      <c r="F1162" s="45">
        <v>1897.86</v>
      </c>
      <c r="G1162" s="45">
        <v>3603.89</v>
      </c>
      <c r="H1162" s="45">
        <v>95.87</v>
      </c>
      <c r="I1162" s="45">
        <v>9.08</v>
      </c>
      <c r="J1162" s="45">
        <v>7.57</v>
      </c>
      <c r="K1162" s="45">
        <v>23.71</v>
      </c>
      <c r="L1162" s="45">
        <v>617.12</v>
      </c>
      <c r="M1162" s="45">
        <v>0.41</v>
      </c>
      <c r="N1162" s="45">
        <v>18.12</v>
      </c>
      <c r="O1162" s="45" t="s">
        <v>256</v>
      </c>
      <c r="P1162" s="45">
        <v>23</v>
      </c>
      <c r="Q1162" s="45">
        <v>8</v>
      </c>
      <c r="R1162" s="45">
        <v>0</v>
      </c>
      <c r="S1162" s="57">
        <v>0</v>
      </c>
      <c r="T1162" s="45">
        <v>0</v>
      </c>
      <c r="U1162" s="45">
        <v>0</v>
      </c>
      <c r="V1162" s="45">
        <v>0</v>
      </c>
      <c r="W1162" s="45">
        <v>0</v>
      </c>
    </row>
    <row r="1163" spans="1:23" s="45" customFormat="1">
      <c r="A1163" s="34">
        <v>16</v>
      </c>
      <c r="B1163" s="45">
        <v>370</v>
      </c>
      <c r="C1163" s="45" t="s">
        <v>901</v>
      </c>
      <c r="D1163" s="45" t="s">
        <v>963</v>
      </c>
      <c r="E1163" s="45">
        <v>598.91999999999996</v>
      </c>
      <c r="F1163" s="45">
        <v>1925.77</v>
      </c>
      <c r="G1163" s="45">
        <v>3616.07</v>
      </c>
      <c r="H1163" s="45">
        <v>98.97</v>
      </c>
      <c r="I1163" s="45">
        <v>8.33</v>
      </c>
      <c r="J1163" s="45">
        <v>11.35</v>
      </c>
      <c r="K1163" s="45">
        <v>25.69</v>
      </c>
      <c r="L1163" s="45">
        <v>830.03</v>
      </c>
      <c r="M1163" s="45">
        <v>0.41399999999999998</v>
      </c>
      <c r="N1163" s="45">
        <v>13.24</v>
      </c>
      <c r="O1163" s="45" t="s">
        <v>203</v>
      </c>
      <c r="P1163" s="45">
        <v>23</v>
      </c>
      <c r="Q1163" s="45">
        <v>8</v>
      </c>
      <c r="R1163" s="45">
        <v>0</v>
      </c>
      <c r="S1163" s="57">
        <v>0</v>
      </c>
      <c r="T1163" s="45">
        <v>0</v>
      </c>
      <c r="U1163" s="45">
        <v>0</v>
      </c>
      <c r="V1163" s="45">
        <v>0</v>
      </c>
      <c r="W1163" s="45">
        <v>0</v>
      </c>
    </row>
    <row r="1164" spans="1:23" s="45" customFormat="1">
      <c r="A1164" s="34">
        <v>16</v>
      </c>
      <c r="B1164" s="45">
        <v>372</v>
      </c>
      <c r="C1164" s="34" t="s">
        <v>901</v>
      </c>
      <c r="D1164" s="45" t="s">
        <v>964</v>
      </c>
      <c r="E1164" s="45">
        <v>507.21</v>
      </c>
      <c r="F1164" s="45">
        <v>1311.42</v>
      </c>
      <c r="G1164" s="45">
        <v>3662.74</v>
      </c>
      <c r="H1164" s="45">
        <v>109.11</v>
      </c>
      <c r="I1164" s="45">
        <v>13.63</v>
      </c>
      <c r="J1164" s="45">
        <v>7.57</v>
      </c>
      <c r="K1164" s="45">
        <v>25.69</v>
      </c>
      <c r="L1164" s="45">
        <v>887.45</v>
      </c>
      <c r="M1164" s="45">
        <v>0.34699999999999998</v>
      </c>
      <c r="N1164" s="45">
        <v>17.64</v>
      </c>
      <c r="O1164" s="45" t="s">
        <v>203</v>
      </c>
      <c r="P1164" s="45">
        <v>23</v>
      </c>
      <c r="Q1164" s="45">
        <v>8</v>
      </c>
      <c r="R1164" s="45">
        <v>0</v>
      </c>
      <c r="S1164" s="57">
        <v>0</v>
      </c>
      <c r="T1164" s="45">
        <v>0</v>
      </c>
      <c r="U1164" s="45">
        <v>0</v>
      </c>
      <c r="V1164" s="45">
        <v>0</v>
      </c>
      <c r="W1164" s="45">
        <v>0</v>
      </c>
    </row>
    <row r="1165" spans="1:23" s="45" customFormat="1">
      <c r="A1165" s="34">
        <v>16</v>
      </c>
      <c r="B1165" s="45">
        <v>374</v>
      </c>
      <c r="C1165" s="45" t="s">
        <v>901</v>
      </c>
      <c r="D1165" s="45" t="s">
        <v>965</v>
      </c>
      <c r="E1165" s="45">
        <v>264.93</v>
      </c>
      <c r="F1165" s="45">
        <v>1592.65</v>
      </c>
      <c r="G1165" s="45">
        <v>3822.77</v>
      </c>
      <c r="H1165" s="45">
        <v>107.72</v>
      </c>
      <c r="I1165" s="45">
        <v>6.81</v>
      </c>
      <c r="J1165" s="45">
        <v>9.08</v>
      </c>
      <c r="K1165" s="45">
        <v>21.74</v>
      </c>
      <c r="L1165" s="45">
        <v>521.26</v>
      </c>
      <c r="M1165" s="45">
        <v>0.38300000000000001</v>
      </c>
      <c r="N1165" s="45">
        <v>12.51</v>
      </c>
      <c r="O1165" s="45" t="s">
        <v>203</v>
      </c>
      <c r="P1165" s="45">
        <v>23</v>
      </c>
      <c r="Q1165" s="45">
        <v>8</v>
      </c>
      <c r="R1165" s="45">
        <v>0</v>
      </c>
      <c r="S1165" s="57">
        <v>0</v>
      </c>
      <c r="T1165" s="45">
        <v>0</v>
      </c>
      <c r="U1165" s="45">
        <v>0</v>
      </c>
      <c r="V1165" s="45">
        <v>0</v>
      </c>
      <c r="W1165" s="45">
        <v>0</v>
      </c>
    </row>
    <row r="1166" spans="1:23" s="45" customFormat="1">
      <c r="A1166" s="34">
        <v>16</v>
      </c>
      <c r="B1166" s="45">
        <v>376</v>
      </c>
      <c r="C1166" s="45" t="s">
        <v>901</v>
      </c>
      <c r="D1166" s="45" t="s">
        <v>966</v>
      </c>
      <c r="E1166" s="45">
        <v>477.78</v>
      </c>
      <c r="F1166" s="45">
        <v>1350.89</v>
      </c>
      <c r="G1166" s="45">
        <v>3901.78</v>
      </c>
      <c r="H1166" s="45">
        <v>101.76</v>
      </c>
      <c r="I1166" s="45">
        <v>6.81</v>
      </c>
      <c r="J1166" s="45">
        <v>10.6</v>
      </c>
      <c r="K1166" s="45">
        <v>27.66</v>
      </c>
      <c r="L1166" s="45">
        <v>724.57</v>
      </c>
      <c r="M1166" s="45">
        <v>0.40799999999999997</v>
      </c>
      <c r="N1166" s="45">
        <v>23.61</v>
      </c>
      <c r="O1166" s="45" t="s">
        <v>203</v>
      </c>
      <c r="P1166" s="45">
        <v>23</v>
      </c>
      <c r="Q1166" s="45">
        <v>8</v>
      </c>
      <c r="R1166" s="45">
        <v>0</v>
      </c>
      <c r="S1166" s="57">
        <v>0</v>
      </c>
      <c r="T1166" s="45">
        <v>0</v>
      </c>
      <c r="U1166" s="45">
        <v>0</v>
      </c>
      <c r="V1166" s="45">
        <v>0</v>
      </c>
      <c r="W1166" s="45">
        <v>0</v>
      </c>
    </row>
    <row r="1167" spans="1:23" s="45" customFormat="1">
      <c r="A1167" s="34">
        <v>16</v>
      </c>
      <c r="B1167" s="45">
        <v>378</v>
      </c>
      <c r="C1167" s="45" t="s">
        <v>901</v>
      </c>
      <c r="D1167" s="45" t="s">
        <v>967</v>
      </c>
      <c r="E1167" s="45">
        <v>110.95</v>
      </c>
      <c r="F1167" s="45">
        <v>1320.04</v>
      </c>
      <c r="G1167" s="45">
        <v>3909.65</v>
      </c>
      <c r="H1167" s="45">
        <v>107.29</v>
      </c>
      <c r="I1167" s="45">
        <v>7.57</v>
      </c>
      <c r="J1167" s="45">
        <v>4.54</v>
      </c>
      <c r="K1167" s="45">
        <v>13.83</v>
      </c>
      <c r="L1167" s="45">
        <v>273.89</v>
      </c>
      <c r="M1167" s="45">
        <v>0.40799999999999997</v>
      </c>
      <c r="N1167" s="45">
        <v>9.31</v>
      </c>
      <c r="O1167" s="45" t="s">
        <v>203</v>
      </c>
      <c r="P1167" s="45">
        <v>23</v>
      </c>
      <c r="Q1167" s="45">
        <v>8</v>
      </c>
      <c r="R1167" s="45">
        <v>0</v>
      </c>
      <c r="S1167" s="57">
        <v>0</v>
      </c>
      <c r="T1167" s="45">
        <v>0</v>
      </c>
      <c r="U1167" s="45">
        <v>0</v>
      </c>
      <c r="V1167" s="45">
        <v>0</v>
      </c>
      <c r="W1167" s="45">
        <v>0</v>
      </c>
    </row>
    <row r="1168" spans="1:23" s="45" customFormat="1">
      <c r="A1168" s="34">
        <v>16</v>
      </c>
      <c r="B1168" s="45">
        <v>380</v>
      </c>
      <c r="C1168" s="34" t="s">
        <v>901</v>
      </c>
      <c r="D1168" s="45" t="s">
        <v>968</v>
      </c>
      <c r="E1168" s="45">
        <v>228.7</v>
      </c>
      <c r="F1168" s="45">
        <v>1060.02</v>
      </c>
      <c r="G1168" s="45">
        <v>3924.17</v>
      </c>
      <c r="H1168" s="45">
        <v>97.57</v>
      </c>
      <c r="I1168" s="45">
        <v>11.35</v>
      </c>
      <c r="J1168" s="45">
        <v>3.78</v>
      </c>
      <c r="K1168" s="45">
        <v>19.760000000000002</v>
      </c>
      <c r="L1168" s="45">
        <v>480.92</v>
      </c>
      <c r="M1168" s="45">
        <v>0.376</v>
      </c>
      <c r="N1168" s="45">
        <v>12.24</v>
      </c>
      <c r="O1168" s="45" t="s">
        <v>203</v>
      </c>
      <c r="P1168" s="45">
        <v>23</v>
      </c>
      <c r="Q1168" s="45">
        <v>8</v>
      </c>
      <c r="R1168" s="45">
        <v>0</v>
      </c>
      <c r="S1168" s="57">
        <v>0</v>
      </c>
      <c r="T1168" s="45">
        <v>0</v>
      </c>
      <c r="U1168" s="45">
        <v>0</v>
      </c>
      <c r="V1168" s="45">
        <v>0</v>
      </c>
      <c r="W1168" s="45">
        <v>0</v>
      </c>
    </row>
    <row r="1169" spans="1:23" s="45" customFormat="1">
      <c r="A1169" s="34">
        <v>16</v>
      </c>
      <c r="B1169" s="45">
        <v>382</v>
      </c>
      <c r="C1169" s="45" t="s">
        <v>901</v>
      </c>
      <c r="D1169" s="45" t="s">
        <v>969</v>
      </c>
      <c r="E1169" s="45">
        <v>197</v>
      </c>
      <c r="F1169" s="45">
        <v>2326.59</v>
      </c>
      <c r="G1169" s="45">
        <v>3379.97</v>
      </c>
      <c r="H1169" s="45">
        <v>107.52</v>
      </c>
      <c r="I1169" s="45">
        <v>9.08</v>
      </c>
      <c r="J1169" s="45">
        <v>6.06</v>
      </c>
      <c r="K1169" s="45">
        <v>21.74</v>
      </c>
      <c r="L1169" s="45">
        <v>513.70000000000005</v>
      </c>
      <c r="M1169" s="45">
        <v>0.31900000000000001</v>
      </c>
      <c r="N1169" s="45">
        <v>19.18</v>
      </c>
      <c r="O1169" s="45" t="s">
        <v>203</v>
      </c>
      <c r="P1169" s="45">
        <v>23</v>
      </c>
      <c r="Q1169" s="45">
        <v>8</v>
      </c>
      <c r="R1169" s="45">
        <v>0</v>
      </c>
      <c r="S1169" s="57">
        <v>0</v>
      </c>
      <c r="T1169" s="45">
        <v>0</v>
      </c>
      <c r="U1169" s="45">
        <v>0</v>
      </c>
      <c r="V1169" s="45">
        <v>0</v>
      </c>
      <c r="W1169" s="45">
        <v>0</v>
      </c>
    </row>
    <row r="1170" spans="1:23" s="45" customFormat="1">
      <c r="A1170" s="34">
        <v>16</v>
      </c>
      <c r="B1170" s="45">
        <v>384</v>
      </c>
      <c r="C1170" s="45" t="s">
        <v>901</v>
      </c>
      <c r="D1170" s="45" t="s">
        <v>970</v>
      </c>
      <c r="E1170" s="45">
        <v>629.49</v>
      </c>
      <c r="F1170" s="45">
        <v>2141.16</v>
      </c>
      <c r="G1170" s="45">
        <v>3416.12</v>
      </c>
      <c r="H1170" s="45">
        <v>108.11</v>
      </c>
      <c r="I1170" s="45">
        <v>13.63</v>
      </c>
      <c r="J1170" s="45">
        <v>9.84</v>
      </c>
      <c r="K1170" s="45">
        <v>21.74</v>
      </c>
      <c r="L1170" s="45">
        <v>1045.1199999999999</v>
      </c>
      <c r="M1170" s="45">
        <v>0.34</v>
      </c>
      <c r="N1170" s="45">
        <v>17.239999999999998</v>
      </c>
      <c r="O1170" s="45" t="s">
        <v>203</v>
      </c>
      <c r="P1170" s="45">
        <v>23</v>
      </c>
      <c r="Q1170" s="45">
        <v>8</v>
      </c>
      <c r="R1170" s="45">
        <v>0</v>
      </c>
      <c r="S1170" s="57">
        <v>0</v>
      </c>
      <c r="T1170" s="45">
        <v>0</v>
      </c>
      <c r="U1170" s="45">
        <v>0</v>
      </c>
      <c r="V1170" s="45">
        <v>0</v>
      </c>
      <c r="W1170" s="45">
        <v>0</v>
      </c>
    </row>
    <row r="1171" spans="1:23" s="45" customFormat="1">
      <c r="A1171" s="34">
        <v>16</v>
      </c>
      <c r="B1171" s="45">
        <v>386</v>
      </c>
      <c r="C1171" s="45" t="s">
        <v>901</v>
      </c>
      <c r="D1171" s="45" t="s">
        <v>971</v>
      </c>
      <c r="E1171" s="45">
        <v>339.65</v>
      </c>
      <c r="F1171" s="45">
        <v>2295.34</v>
      </c>
      <c r="G1171" s="45">
        <v>3434.26</v>
      </c>
      <c r="H1171" s="45">
        <v>101.8</v>
      </c>
      <c r="I1171" s="45">
        <v>14.38</v>
      </c>
      <c r="J1171" s="45">
        <v>9.08</v>
      </c>
      <c r="K1171" s="45">
        <v>19.760000000000002</v>
      </c>
      <c r="L1171" s="45">
        <v>978.96</v>
      </c>
      <c r="M1171" s="45">
        <v>0.24</v>
      </c>
      <c r="N1171" s="45">
        <v>14.37</v>
      </c>
      <c r="O1171" s="45" t="s">
        <v>203</v>
      </c>
      <c r="P1171" s="45">
        <v>23</v>
      </c>
      <c r="Q1171" s="45">
        <v>8</v>
      </c>
      <c r="R1171" s="45">
        <v>0</v>
      </c>
      <c r="S1171" s="57">
        <v>0</v>
      </c>
      <c r="T1171" s="45">
        <v>0</v>
      </c>
      <c r="U1171" s="45">
        <v>0</v>
      </c>
      <c r="V1171" s="45">
        <v>0</v>
      </c>
      <c r="W1171" s="45">
        <v>0</v>
      </c>
    </row>
    <row r="1172" spans="1:23" s="45" customFormat="1">
      <c r="A1172" s="34">
        <v>16</v>
      </c>
      <c r="B1172" s="45">
        <v>388</v>
      </c>
      <c r="C1172" s="34" t="s">
        <v>901</v>
      </c>
      <c r="D1172" s="45" t="s">
        <v>972</v>
      </c>
      <c r="E1172" s="45">
        <v>76.989999999999995</v>
      </c>
      <c r="F1172" s="45">
        <v>2163.79</v>
      </c>
      <c r="G1172" s="45">
        <v>3456.26</v>
      </c>
      <c r="H1172" s="45">
        <v>105.86</v>
      </c>
      <c r="I1172" s="45">
        <v>4.54</v>
      </c>
      <c r="J1172" s="45">
        <v>4.54</v>
      </c>
      <c r="K1172" s="45">
        <v>15.81</v>
      </c>
      <c r="L1172" s="45">
        <v>204.12</v>
      </c>
      <c r="M1172" s="45">
        <v>0.42899999999999999</v>
      </c>
      <c r="N1172" s="45">
        <v>14.04</v>
      </c>
      <c r="O1172" s="45" t="s">
        <v>203</v>
      </c>
      <c r="P1172" s="45">
        <v>23</v>
      </c>
      <c r="Q1172" s="45">
        <v>8</v>
      </c>
      <c r="R1172" s="45">
        <v>0</v>
      </c>
      <c r="S1172" s="57">
        <v>0</v>
      </c>
      <c r="T1172" s="45">
        <v>0</v>
      </c>
      <c r="U1172" s="45">
        <v>0</v>
      </c>
      <c r="V1172" s="45">
        <v>0</v>
      </c>
      <c r="W1172" s="45">
        <v>0</v>
      </c>
    </row>
    <row r="1173" spans="1:23" s="45" customFormat="1">
      <c r="A1173" s="34">
        <v>16</v>
      </c>
      <c r="B1173" s="45">
        <v>390</v>
      </c>
      <c r="C1173" s="45" t="s">
        <v>901</v>
      </c>
      <c r="D1173" s="45" t="s">
        <v>973</v>
      </c>
      <c r="E1173" s="45">
        <v>130.19999999999999</v>
      </c>
      <c r="F1173" s="45">
        <v>2333.0700000000002</v>
      </c>
      <c r="G1173" s="45">
        <v>3472.03</v>
      </c>
      <c r="H1173" s="45">
        <v>111.52</v>
      </c>
      <c r="I1173" s="45">
        <v>9.08</v>
      </c>
      <c r="J1173" s="45">
        <v>5.3</v>
      </c>
      <c r="K1173" s="45">
        <v>17.78</v>
      </c>
      <c r="L1173" s="45">
        <v>312.37</v>
      </c>
      <c r="M1173" s="45">
        <v>0.39800000000000002</v>
      </c>
      <c r="N1173" s="45">
        <v>14.8</v>
      </c>
      <c r="O1173" s="45" t="s">
        <v>203</v>
      </c>
      <c r="P1173" s="45">
        <v>23</v>
      </c>
      <c r="Q1173" s="45">
        <v>8</v>
      </c>
      <c r="R1173" s="45">
        <v>0</v>
      </c>
      <c r="S1173" s="57">
        <v>0</v>
      </c>
      <c r="T1173" s="45">
        <v>0</v>
      </c>
      <c r="U1173" s="45">
        <v>0</v>
      </c>
      <c r="V1173" s="45">
        <v>0</v>
      </c>
      <c r="W1173" s="45">
        <v>0</v>
      </c>
    </row>
    <row r="1174" spans="1:23" s="45" customFormat="1">
      <c r="A1174" s="34">
        <v>16</v>
      </c>
      <c r="B1174" s="45">
        <v>392</v>
      </c>
      <c r="C1174" s="45" t="s">
        <v>901</v>
      </c>
      <c r="D1174" s="45" t="s">
        <v>974</v>
      </c>
      <c r="E1174" s="45">
        <v>646.47</v>
      </c>
      <c r="F1174" s="45">
        <v>2118.5700000000002</v>
      </c>
      <c r="G1174" s="45">
        <v>3514.61</v>
      </c>
      <c r="H1174" s="45">
        <v>111.23</v>
      </c>
      <c r="I1174" s="45">
        <v>9.08</v>
      </c>
      <c r="J1174" s="45">
        <v>10.6</v>
      </c>
      <c r="K1174" s="45">
        <v>31.62</v>
      </c>
      <c r="L1174" s="45">
        <v>1004.2</v>
      </c>
      <c r="M1174" s="45">
        <v>0.36</v>
      </c>
      <c r="N1174" s="45">
        <v>28.53</v>
      </c>
      <c r="O1174" s="45" t="s">
        <v>203</v>
      </c>
      <c r="P1174" s="45">
        <v>23</v>
      </c>
      <c r="Q1174" s="45">
        <v>8</v>
      </c>
      <c r="R1174" s="45">
        <v>0</v>
      </c>
      <c r="S1174" s="57">
        <v>0</v>
      </c>
      <c r="T1174" s="45">
        <v>0</v>
      </c>
      <c r="U1174" s="45">
        <v>0</v>
      </c>
      <c r="V1174" s="45">
        <v>0</v>
      </c>
      <c r="W1174" s="45">
        <v>0</v>
      </c>
    </row>
    <row r="1175" spans="1:23" s="45" customFormat="1">
      <c r="A1175" s="34">
        <v>16</v>
      </c>
      <c r="B1175" s="45">
        <v>394</v>
      </c>
      <c r="C1175" s="45" t="s">
        <v>901</v>
      </c>
      <c r="D1175" s="45" t="s">
        <v>975</v>
      </c>
      <c r="E1175" s="45">
        <v>983.86</v>
      </c>
      <c r="F1175" s="45">
        <v>1635.65</v>
      </c>
      <c r="G1175" s="45">
        <v>3547.86</v>
      </c>
      <c r="H1175" s="45">
        <v>103.14</v>
      </c>
      <c r="I1175" s="45">
        <v>11.35</v>
      </c>
      <c r="J1175" s="45">
        <v>17.41</v>
      </c>
      <c r="K1175" s="45">
        <v>29.64</v>
      </c>
      <c r="L1175" s="45">
        <v>1816.54</v>
      </c>
      <c r="M1175" s="45">
        <v>0.26300000000000001</v>
      </c>
      <c r="N1175" s="45">
        <v>23.19</v>
      </c>
      <c r="O1175" s="45" t="s">
        <v>203</v>
      </c>
      <c r="P1175" s="45">
        <v>23</v>
      </c>
      <c r="Q1175" s="45">
        <v>8</v>
      </c>
      <c r="R1175" s="45">
        <v>0</v>
      </c>
      <c r="S1175" s="57">
        <v>0</v>
      </c>
      <c r="T1175" s="45">
        <v>0</v>
      </c>
      <c r="U1175" s="45">
        <v>0</v>
      </c>
      <c r="V1175" s="45">
        <v>0</v>
      </c>
      <c r="W1175" s="45">
        <v>0</v>
      </c>
    </row>
    <row r="1176" spans="1:23" s="45" customFormat="1">
      <c r="A1176" s="34">
        <v>16</v>
      </c>
      <c r="B1176" s="45">
        <v>396</v>
      </c>
      <c r="C1176" s="34" t="s">
        <v>901</v>
      </c>
      <c r="D1176" s="45" t="s">
        <v>976</v>
      </c>
      <c r="E1176" s="45">
        <v>666.85</v>
      </c>
      <c r="F1176" s="45">
        <v>1794.28</v>
      </c>
      <c r="G1176" s="45">
        <v>3576.32</v>
      </c>
      <c r="H1176" s="45">
        <v>99.44</v>
      </c>
      <c r="I1176" s="45">
        <v>13.63</v>
      </c>
      <c r="J1176" s="45">
        <v>9.84</v>
      </c>
      <c r="K1176" s="45">
        <v>25.69</v>
      </c>
      <c r="L1176" s="45">
        <v>1143.54</v>
      </c>
      <c r="M1176" s="45">
        <v>0.32300000000000001</v>
      </c>
      <c r="N1176" s="45">
        <v>19.23</v>
      </c>
      <c r="O1176" s="45" t="s">
        <v>203</v>
      </c>
      <c r="P1176" s="45">
        <v>23</v>
      </c>
      <c r="Q1176" s="45">
        <v>8</v>
      </c>
      <c r="R1176" s="45">
        <v>0</v>
      </c>
      <c r="S1176" s="57">
        <v>0</v>
      </c>
      <c r="T1176" s="45">
        <v>0</v>
      </c>
      <c r="U1176" s="45">
        <v>0</v>
      </c>
      <c r="V1176" s="45">
        <v>0</v>
      </c>
      <c r="W1176" s="45">
        <v>0</v>
      </c>
    </row>
    <row r="1177" spans="1:23" s="45" customFormat="1">
      <c r="A1177" s="34">
        <v>16</v>
      </c>
      <c r="B1177" s="45">
        <v>398</v>
      </c>
      <c r="C1177" s="45" t="s">
        <v>901</v>
      </c>
      <c r="D1177" s="45" t="s">
        <v>977</v>
      </c>
      <c r="E1177" s="45">
        <v>180.02</v>
      </c>
      <c r="F1177" s="45">
        <v>1636.23</v>
      </c>
      <c r="G1177" s="45">
        <v>3660</v>
      </c>
      <c r="H1177" s="45">
        <v>105.66</v>
      </c>
      <c r="I1177" s="45">
        <v>6.06</v>
      </c>
      <c r="J1177" s="45">
        <v>6.81</v>
      </c>
      <c r="K1177" s="45">
        <v>19.760000000000002</v>
      </c>
      <c r="L1177" s="45">
        <v>463.45</v>
      </c>
      <c r="M1177" s="45">
        <v>0.33300000000000002</v>
      </c>
      <c r="N1177" s="45">
        <v>14.89</v>
      </c>
      <c r="O1177" s="45" t="s">
        <v>203</v>
      </c>
      <c r="P1177" s="45">
        <v>23</v>
      </c>
      <c r="Q1177" s="45">
        <v>8</v>
      </c>
      <c r="R1177" s="45">
        <v>0</v>
      </c>
      <c r="S1177" s="57">
        <v>0</v>
      </c>
      <c r="T1177" s="45">
        <v>0</v>
      </c>
      <c r="U1177" s="45">
        <v>0</v>
      </c>
      <c r="V1177" s="45">
        <v>0</v>
      </c>
      <c r="W1177" s="45">
        <v>0</v>
      </c>
    </row>
    <row r="1178" spans="1:23" s="45" customFormat="1">
      <c r="A1178" s="34">
        <v>16</v>
      </c>
      <c r="B1178" s="45">
        <v>400</v>
      </c>
      <c r="C1178" s="45" t="s">
        <v>901</v>
      </c>
      <c r="D1178" s="45" t="s">
        <v>978</v>
      </c>
      <c r="E1178" s="45">
        <v>317.01</v>
      </c>
      <c r="F1178" s="45">
        <v>1265.8599999999999</v>
      </c>
      <c r="G1178" s="45">
        <v>3688.19</v>
      </c>
      <c r="H1178" s="45">
        <v>107.49</v>
      </c>
      <c r="I1178" s="45">
        <v>7.57</v>
      </c>
      <c r="J1178" s="45">
        <v>9.84</v>
      </c>
      <c r="K1178" s="45">
        <v>19.760000000000002</v>
      </c>
      <c r="L1178" s="45">
        <v>602.25</v>
      </c>
      <c r="M1178" s="45">
        <v>0.373</v>
      </c>
      <c r="N1178" s="45">
        <v>11.61</v>
      </c>
      <c r="O1178" s="45" t="s">
        <v>203</v>
      </c>
      <c r="P1178" s="45">
        <v>23</v>
      </c>
      <c r="Q1178" s="45">
        <v>8</v>
      </c>
      <c r="R1178" s="45">
        <v>0</v>
      </c>
      <c r="S1178" s="57">
        <v>0</v>
      </c>
      <c r="T1178" s="45">
        <v>0</v>
      </c>
      <c r="U1178" s="45">
        <v>0</v>
      </c>
      <c r="V1178" s="45">
        <v>0</v>
      </c>
      <c r="W1178" s="45">
        <v>0</v>
      </c>
    </row>
    <row r="1179" spans="1:23" s="45" customFormat="1">
      <c r="A1179" s="34">
        <v>16</v>
      </c>
      <c r="B1179" s="45">
        <v>402</v>
      </c>
      <c r="C1179" s="45" t="s">
        <v>901</v>
      </c>
      <c r="D1179" s="45" t="s">
        <v>979</v>
      </c>
      <c r="E1179" s="45">
        <v>588.73</v>
      </c>
      <c r="F1179" s="45">
        <v>1462.64</v>
      </c>
      <c r="G1179" s="45">
        <v>3781</v>
      </c>
      <c r="H1179" s="45">
        <v>95.94</v>
      </c>
      <c r="I1179" s="45">
        <v>9.08</v>
      </c>
      <c r="J1179" s="45">
        <v>9.84</v>
      </c>
      <c r="K1179" s="45">
        <v>25.69</v>
      </c>
      <c r="L1179" s="45">
        <v>901.13</v>
      </c>
      <c r="M1179" s="45">
        <v>0.377</v>
      </c>
      <c r="N1179" s="45">
        <v>14.43</v>
      </c>
      <c r="O1179" s="45" t="s">
        <v>203</v>
      </c>
      <c r="P1179" s="45">
        <v>23</v>
      </c>
      <c r="Q1179" s="45">
        <v>8</v>
      </c>
      <c r="R1179" s="45">
        <v>0</v>
      </c>
      <c r="S1179" s="57">
        <v>0</v>
      </c>
      <c r="T1179" s="45">
        <v>0</v>
      </c>
      <c r="U1179" s="45">
        <v>0</v>
      </c>
      <c r="V1179" s="45">
        <v>0</v>
      </c>
      <c r="W1179" s="45">
        <v>0</v>
      </c>
    </row>
    <row r="1180" spans="1:23" s="45" customFormat="1">
      <c r="A1180" s="34">
        <v>16</v>
      </c>
      <c r="B1180" s="45">
        <v>404</v>
      </c>
      <c r="C1180" s="34" t="s">
        <v>901</v>
      </c>
      <c r="D1180" s="45" t="s">
        <v>980</v>
      </c>
      <c r="E1180" s="45">
        <v>73.59</v>
      </c>
      <c r="F1180" s="45">
        <v>1347.14</v>
      </c>
      <c r="G1180" s="45">
        <v>3809.63</v>
      </c>
      <c r="H1180" s="45">
        <v>108.62</v>
      </c>
      <c r="I1180" s="45">
        <v>4.54</v>
      </c>
      <c r="J1180" s="45">
        <v>5.3</v>
      </c>
      <c r="K1180" s="45">
        <v>11.86</v>
      </c>
      <c r="L1180" s="45">
        <v>186.37</v>
      </c>
      <c r="M1180" s="45">
        <v>0.45600000000000002</v>
      </c>
      <c r="N1180" s="45">
        <v>9.0500000000000007</v>
      </c>
      <c r="O1180" s="45" t="s">
        <v>203</v>
      </c>
      <c r="P1180" s="45">
        <v>23</v>
      </c>
      <c r="Q1180" s="45">
        <v>8</v>
      </c>
      <c r="R1180" s="45">
        <v>0</v>
      </c>
      <c r="S1180" s="57">
        <v>0</v>
      </c>
      <c r="T1180" s="45">
        <v>0</v>
      </c>
      <c r="U1180" s="45">
        <v>0</v>
      </c>
      <c r="V1180" s="45">
        <v>0</v>
      </c>
      <c r="W1180" s="45">
        <v>0</v>
      </c>
    </row>
    <row r="1181" spans="1:23" s="45" customFormat="1">
      <c r="A1181" s="34">
        <v>16</v>
      </c>
      <c r="B1181" s="45">
        <v>406</v>
      </c>
      <c r="C1181" s="45" t="s">
        <v>901</v>
      </c>
      <c r="D1181" s="45" t="s">
        <v>981</v>
      </c>
      <c r="E1181" s="45">
        <v>140.38999999999999</v>
      </c>
      <c r="F1181" s="45">
        <v>2056.7800000000002</v>
      </c>
      <c r="G1181" s="45">
        <v>3287.86</v>
      </c>
      <c r="H1181" s="45">
        <v>106.77</v>
      </c>
      <c r="I1181" s="45">
        <v>8.33</v>
      </c>
      <c r="J1181" s="45">
        <v>5.3</v>
      </c>
      <c r="K1181" s="45">
        <v>15.81</v>
      </c>
      <c r="L1181" s="45">
        <v>371.43</v>
      </c>
      <c r="M1181" s="45">
        <v>0.35199999999999998</v>
      </c>
      <c r="N1181" s="45">
        <v>9.64</v>
      </c>
      <c r="O1181" s="45" t="s">
        <v>203</v>
      </c>
      <c r="P1181" s="45">
        <v>23</v>
      </c>
      <c r="Q1181" s="45">
        <v>8</v>
      </c>
      <c r="R1181" s="45">
        <v>0</v>
      </c>
      <c r="S1181" s="57">
        <v>0</v>
      </c>
      <c r="T1181" s="45">
        <v>0</v>
      </c>
      <c r="U1181" s="45">
        <v>0</v>
      </c>
      <c r="V1181" s="45">
        <v>0</v>
      </c>
      <c r="W1181" s="45">
        <v>0</v>
      </c>
    </row>
    <row r="1182" spans="1:23" s="45" customFormat="1">
      <c r="A1182" s="34">
        <v>16</v>
      </c>
      <c r="B1182" s="45">
        <v>408</v>
      </c>
      <c r="C1182" s="45" t="s">
        <v>901</v>
      </c>
      <c r="D1182" s="45" t="s">
        <v>982</v>
      </c>
      <c r="E1182" s="45">
        <v>465.32</v>
      </c>
      <c r="F1182" s="45">
        <v>2129.12</v>
      </c>
      <c r="G1182" s="45">
        <v>3426.21</v>
      </c>
      <c r="H1182" s="45">
        <v>113.26</v>
      </c>
      <c r="I1182" s="45">
        <v>8.33</v>
      </c>
      <c r="J1182" s="45">
        <v>8.33</v>
      </c>
      <c r="K1182" s="45">
        <v>27.66</v>
      </c>
      <c r="L1182" s="45">
        <v>724.78</v>
      </c>
      <c r="M1182" s="45">
        <v>0.40100000000000002</v>
      </c>
      <c r="N1182" s="45">
        <v>20.92</v>
      </c>
      <c r="O1182" s="45" t="s">
        <v>203</v>
      </c>
      <c r="P1182" s="45">
        <v>23</v>
      </c>
      <c r="Q1182" s="45">
        <v>8</v>
      </c>
      <c r="R1182" s="45">
        <v>0</v>
      </c>
      <c r="S1182" s="57">
        <v>0</v>
      </c>
      <c r="T1182" s="45">
        <v>0</v>
      </c>
      <c r="U1182" s="45">
        <v>0</v>
      </c>
      <c r="V1182" s="45">
        <v>0</v>
      </c>
      <c r="W1182" s="45">
        <v>0</v>
      </c>
    </row>
    <row r="1183" spans="1:23" s="45" customFormat="1">
      <c r="A1183" s="34">
        <v>16</v>
      </c>
      <c r="B1183" s="45">
        <v>410</v>
      </c>
      <c r="C1183" s="45" t="s">
        <v>901</v>
      </c>
      <c r="D1183" s="45" t="s">
        <v>983</v>
      </c>
      <c r="E1183" s="45">
        <v>452.87</v>
      </c>
      <c r="F1183" s="45">
        <v>1910.62</v>
      </c>
      <c r="G1183" s="45">
        <v>3437.87</v>
      </c>
      <c r="H1183" s="45">
        <v>111.21</v>
      </c>
      <c r="I1183" s="45">
        <v>8.33</v>
      </c>
      <c r="J1183" s="45">
        <v>9.84</v>
      </c>
      <c r="K1183" s="45">
        <v>27.66</v>
      </c>
      <c r="L1183" s="45">
        <v>722.95</v>
      </c>
      <c r="M1183" s="45">
        <v>0.39400000000000002</v>
      </c>
      <c r="N1183" s="45">
        <v>26.33</v>
      </c>
      <c r="O1183" s="45" t="s">
        <v>203</v>
      </c>
      <c r="P1183" s="45">
        <v>23</v>
      </c>
      <c r="Q1183" s="45">
        <v>8</v>
      </c>
      <c r="R1183" s="45">
        <v>0</v>
      </c>
      <c r="S1183" s="57">
        <v>0</v>
      </c>
      <c r="T1183" s="45">
        <v>0</v>
      </c>
      <c r="U1183" s="45">
        <v>0</v>
      </c>
      <c r="V1183" s="45">
        <v>0</v>
      </c>
      <c r="W1183" s="45">
        <v>0</v>
      </c>
    </row>
    <row r="1184" spans="1:23" s="45" customFormat="1">
      <c r="A1184" s="34">
        <v>16</v>
      </c>
      <c r="B1184" s="45">
        <v>412</v>
      </c>
      <c r="C1184" s="34" t="s">
        <v>901</v>
      </c>
      <c r="D1184" s="45" t="s">
        <v>984</v>
      </c>
      <c r="E1184" s="45">
        <v>103.03</v>
      </c>
      <c r="F1184" s="45">
        <v>2282.61</v>
      </c>
      <c r="G1184" s="45">
        <v>3450.46</v>
      </c>
      <c r="H1184" s="45">
        <v>109.37</v>
      </c>
      <c r="I1184" s="45">
        <v>5.3</v>
      </c>
      <c r="J1184" s="45">
        <v>6.06</v>
      </c>
      <c r="K1184" s="45">
        <v>15.81</v>
      </c>
      <c r="L1184" s="45">
        <v>259.01</v>
      </c>
      <c r="M1184" s="45">
        <v>0.41</v>
      </c>
      <c r="N1184" s="45">
        <v>12.47</v>
      </c>
      <c r="O1184" s="45" t="s">
        <v>203</v>
      </c>
      <c r="P1184" s="45">
        <v>23</v>
      </c>
      <c r="Q1184" s="45">
        <v>8</v>
      </c>
      <c r="R1184" s="45">
        <v>0</v>
      </c>
      <c r="S1184" s="57">
        <v>0</v>
      </c>
      <c r="T1184" s="45">
        <v>0</v>
      </c>
      <c r="U1184" s="45">
        <v>0</v>
      </c>
      <c r="V1184" s="45">
        <v>0</v>
      </c>
      <c r="W1184" s="45">
        <v>0</v>
      </c>
    </row>
    <row r="1185" spans="1:23" s="45" customFormat="1">
      <c r="A1185" s="34">
        <v>16</v>
      </c>
      <c r="B1185" s="45">
        <v>414</v>
      </c>
      <c r="C1185" s="45" t="s">
        <v>901</v>
      </c>
      <c r="D1185" s="45" t="s">
        <v>985</v>
      </c>
      <c r="E1185" s="45">
        <v>862.72</v>
      </c>
      <c r="F1185" s="45">
        <v>1419.55</v>
      </c>
      <c r="G1185" s="45">
        <v>3592.66</v>
      </c>
      <c r="H1185" s="45">
        <v>108.17</v>
      </c>
      <c r="I1185" s="45">
        <v>12.87</v>
      </c>
      <c r="J1185" s="45">
        <v>9.84</v>
      </c>
      <c r="K1185" s="45">
        <v>49.4</v>
      </c>
      <c r="L1185" s="45">
        <v>1448.8</v>
      </c>
      <c r="M1185" s="45">
        <v>0.30199999999999999</v>
      </c>
      <c r="N1185" s="45">
        <v>47.73</v>
      </c>
      <c r="O1185" s="45" t="s">
        <v>203</v>
      </c>
      <c r="P1185" s="45">
        <v>23</v>
      </c>
      <c r="Q1185" s="45">
        <v>8</v>
      </c>
      <c r="R1185" s="45">
        <v>0</v>
      </c>
      <c r="S1185" s="57">
        <v>0</v>
      </c>
      <c r="T1185" s="45">
        <v>0</v>
      </c>
      <c r="U1185" s="45">
        <v>0</v>
      </c>
      <c r="V1185" s="45">
        <v>0</v>
      </c>
      <c r="W1185" s="45">
        <v>0</v>
      </c>
    </row>
    <row r="1186" spans="1:23" s="45" customFormat="1">
      <c r="A1186" s="34">
        <v>16</v>
      </c>
      <c r="B1186" s="45">
        <v>416</v>
      </c>
      <c r="C1186" s="45" t="s">
        <v>901</v>
      </c>
      <c r="D1186" s="45" t="s">
        <v>986</v>
      </c>
      <c r="E1186" s="45">
        <v>506.08</v>
      </c>
      <c r="F1186" s="45">
        <v>1867.4</v>
      </c>
      <c r="G1186" s="45">
        <v>3644.66</v>
      </c>
      <c r="H1186" s="45">
        <v>110.05</v>
      </c>
      <c r="I1186" s="45">
        <v>10.6</v>
      </c>
      <c r="J1186" s="45">
        <v>9.08</v>
      </c>
      <c r="K1186" s="45">
        <v>27.66</v>
      </c>
      <c r="L1186" s="45">
        <v>1065.24</v>
      </c>
      <c r="M1186" s="45">
        <v>0.28799999999999998</v>
      </c>
      <c r="N1186" s="45">
        <v>20.03</v>
      </c>
      <c r="O1186" s="45" t="s">
        <v>203</v>
      </c>
      <c r="P1186" s="45">
        <v>23</v>
      </c>
      <c r="Q1186" s="45">
        <v>8</v>
      </c>
      <c r="R1186" s="45">
        <v>0</v>
      </c>
      <c r="S1186" s="57">
        <v>0</v>
      </c>
      <c r="T1186" s="45">
        <v>0</v>
      </c>
      <c r="U1186" s="45">
        <v>0</v>
      </c>
      <c r="V1186" s="45">
        <v>0</v>
      </c>
      <c r="W1186" s="45">
        <v>0</v>
      </c>
    </row>
    <row r="1187" spans="1:23" s="45" customFormat="1">
      <c r="A1187" s="34">
        <v>16</v>
      </c>
      <c r="B1187" s="45">
        <v>418</v>
      </c>
      <c r="C1187" s="45" t="s">
        <v>901</v>
      </c>
      <c r="D1187" s="45" t="s">
        <v>987</v>
      </c>
      <c r="E1187" s="45">
        <v>449.47</v>
      </c>
      <c r="F1187" s="45">
        <v>1272.01</v>
      </c>
      <c r="G1187" s="45">
        <v>3656.18</v>
      </c>
      <c r="H1187" s="45">
        <v>104.96</v>
      </c>
      <c r="I1187" s="45">
        <v>7.57</v>
      </c>
      <c r="J1187" s="45">
        <v>12.87</v>
      </c>
      <c r="K1187" s="45">
        <v>19.760000000000002</v>
      </c>
      <c r="L1187" s="45">
        <v>734.35</v>
      </c>
      <c r="M1187" s="45">
        <v>0.38600000000000001</v>
      </c>
      <c r="N1187" s="45">
        <v>13.52</v>
      </c>
      <c r="O1187" s="45" t="s">
        <v>203</v>
      </c>
      <c r="P1187" s="45">
        <v>23</v>
      </c>
      <c r="Q1187" s="45">
        <v>8</v>
      </c>
      <c r="R1187" s="45">
        <v>0</v>
      </c>
      <c r="S1187" s="57">
        <v>0</v>
      </c>
      <c r="T1187" s="45">
        <v>0</v>
      </c>
      <c r="U1187" s="45">
        <v>0</v>
      </c>
      <c r="V1187" s="45">
        <v>0</v>
      </c>
      <c r="W1187" s="45">
        <v>0</v>
      </c>
    </row>
    <row r="1188" spans="1:23" s="34" customFormat="1">
      <c r="A1188" s="34">
        <v>16</v>
      </c>
      <c r="B1188" s="34">
        <v>420</v>
      </c>
      <c r="C1188" s="34" t="s">
        <v>901</v>
      </c>
      <c r="D1188" s="34" t="s">
        <v>988</v>
      </c>
      <c r="E1188" s="34">
        <v>468.72</v>
      </c>
      <c r="F1188" s="34">
        <v>1305.5899999999999</v>
      </c>
      <c r="G1188" s="34">
        <v>3734.79</v>
      </c>
      <c r="H1188" s="34">
        <v>100.51</v>
      </c>
      <c r="I1188" s="34">
        <v>9.84</v>
      </c>
      <c r="J1188" s="34">
        <v>8.33</v>
      </c>
      <c r="K1188" s="34">
        <v>25.69</v>
      </c>
      <c r="L1188" s="34">
        <v>706.55</v>
      </c>
      <c r="M1188" s="34">
        <v>0.41299999999999998</v>
      </c>
      <c r="N1188" s="34">
        <v>22.49</v>
      </c>
      <c r="O1188" s="34" t="s">
        <v>256</v>
      </c>
      <c r="P1188" s="45">
        <v>23</v>
      </c>
      <c r="Q1188" s="45">
        <v>8</v>
      </c>
      <c r="R1188" s="45">
        <v>0</v>
      </c>
      <c r="S1188" s="57">
        <v>0</v>
      </c>
      <c r="T1188" s="45">
        <v>0</v>
      </c>
      <c r="U1188" s="45">
        <v>0</v>
      </c>
      <c r="V1188" s="45">
        <v>0</v>
      </c>
      <c r="W1188" s="45">
        <v>0</v>
      </c>
    </row>
    <row r="1189" spans="1:23" s="45" customFormat="1">
      <c r="A1189" s="34">
        <v>16</v>
      </c>
      <c r="B1189" s="45">
        <v>422</v>
      </c>
      <c r="C1189" s="45" t="s">
        <v>901</v>
      </c>
      <c r="D1189" s="45" t="s">
        <v>989</v>
      </c>
      <c r="E1189" s="45">
        <v>1341.63</v>
      </c>
      <c r="F1189" s="45">
        <v>2327.48</v>
      </c>
      <c r="G1189" s="45">
        <v>3342.58</v>
      </c>
      <c r="H1189" s="45">
        <v>104.12</v>
      </c>
      <c r="I1189" s="45">
        <v>19.68</v>
      </c>
      <c r="J1189" s="45">
        <v>10.6</v>
      </c>
      <c r="K1189" s="45">
        <v>33.590000000000003</v>
      </c>
      <c r="L1189" s="45">
        <v>2032.45</v>
      </c>
      <c r="M1189" s="45">
        <v>0.28899999999999998</v>
      </c>
      <c r="N1189" s="45">
        <v>29.8</v>
      </c>
      <c r="O1189" s="45" t="s">
        <v>203</v>
      </c>
      <c r="P1189" s="45">
        <v>23</v>
      </c>
      <c r="Q1189" s="45">
        <v>8</v>
      </c>
      <c r="R1189" s="45">
        <v>0</v>
      </c>
      <c r="S1189" s="57">
        <v>0</v>
      </c>
      <c r="T1189" s="45">
        <v>0</v>
      </c>
      <c r="U1189" s="45">
        <v>0</v>
      </c>
      <c r="V1189" s="45">
        <v>0</v>
      </c>
      <c r="W1189" s="45">
        <v>0</v>
      </c>
    </row>
    <row r="1190" spans="1:23" s="45" customFormat="1">
      <c r="A1190" s="34">
        <v>16</v>
      </c>
      <c r="B1190" s="45">
        <v>424</v>
      </c>
      <c r="C1190" s="45" t="s">
        <v>901</v>
      </c>
      <c r="D1190" s="45" t="s">
        <v>990</v>
      </c>
      <c r="E1190" s="45">
        <v>898.95</v>
      </c>
      <c r="F1190" s="45">
        <v>1735.83</v>
      </c>
      <c r="G1190" s="45">
        <v>3384.05</v>
      </c>
      <c r="H1190" s="45">
        <v>119.99</v>
      </c>
      <c r="I1190" s="45">
        <v>10.6</v>
      </c>
      <c r="J1190" s="45">
        <v>10.6</v>
      </c>
      <c r="K1190" s="45">
        <v>31.62</v>
      </c>
      <c r="L1190" s="45">
        <v>1324.44</v>
      </c>
      <c r="M1190" s="45">
        <v>0.34</v>
      </c>
      <c r="N1190" s="45">
        <v>26.96</v>
      </c>
      <c r="O1190" s="45" t="s">
        <v>203</v>
      </c>
      <c r="P1190" s="45">
        <v>23</v>
      </c>
      <c r="Q1190" s="45">
        <v>8</v>
      </c>
      <c r="R1190" s="45">
        <v>0</v>
      </c>
      <c r="S1190" s="57">
        <v>0</v>
      </c>
      <c r="T1190" s="45">
        <v>0</v>
      </c>
      <c r="U1190" s="45">
        <v>0</v>
      </c>
      <c r="V1190" s="45">
        <v>0</v>
      </c>
      <c r="W1190" s="45">
        <v>0</v>
      </c>
    </row>
    <row r="1191" spans="1:23" s="45" customFormat="1">
      <c r="A1191" s="34">
        <v>16</v>
      </c>
      <c r="B1191" s="45">
        <v>426</v>
      </c>
      <c r="C1191" s="45" t="s">
        <v>901</v>
      </c>
      <c r="D1191" s="45" t="s">
        <v>991</v>
      </c>
      <c r="E1191" s="45">
        <v>82.65</v>
      </c>
      <c r="F1191" s="45">
        <v>1561.2</v>
      </c>
      <c r="G1191" s="45">
        <v>3677.25</v>
      </c>
      <c r="H1191" s="45">
        <v>107.52</v>
      </c>
      <c r="I1191" s="45">
        <v>3.78</v>
      </c>
      <c r="J1191" s="45">
        <v>9.08</v>
      </c>
      <c r="K1191" s="45">
        <v>11.86</v>
      </c>
      <c r="L1191" s="45">
        <v>230</v>
      </c>
      <c r="M1191" s="45">
        <v>0.39900000000000002</v>
      </c>
      <c r="N1191" s="45">
        <v>8.4600000000000009</v>
      </c>
      <c r="O1191" s="45" t="s">
        <v>256</v>
      </c>
      <c r="P1191" s="45">
        <v>23</v>
      </c>
      <c r="Q1191" s="45">
        <v>8</v>
      </c>
      <c r="R1191" s="45">
        <v>0</v>
      </c>
      <c r="S1191" s="57">
        <v>0</v>
      </c>
      <c r="T1191" s="45">
        <v>0</v>
      </c>
      <c r="U1191" s="45">
        <v>0</v>
      </c>
      <c r="V1191" s="45">
        <v>0</v>
      </c>
      <c r="W1191" s="45">
        <v>0</v>
      </c>
    </row>
    <row r="1192" spans="1:23" s="45" customFormat="1">
      <c r="A1192" s="34">
        <v>16</v>
      </c>
      <c r="B1192" s="45">
        <v>428</v>
      </c>
      <c r="C1192" s="34" t="s">
        <v>901</v>
      </c>
      <c r="D1192" s="45" t="s">
        <v>992</v>
      </c>
      <c r="E1192" s="45">
        <v>627.23</v>
      </c>
      <c r="F1192" s="45">
        <v>1129.1199999999999</v>
      </c>
      <c r="G1192" s="45">
        <v>3695.38</v>
      </c>
      <c r="H1192" s="45">
        <v>115.3</v>
      </c>
      <c r="I1192" s="45">
        <v>10.6</v>
      </c>
      <c r="J1192" s="45">
        <v>9.84</v>
      </c>
      <c r="K1192" s="45">
        <v>25.69</v>
      </c>
      <c r="L1192" s="45">
        <v>917.59</v>
      </c>
      <c r="M1192" s="45">
        <v>0.38600000000000001</v>
      </c>
      <c r="N1192" s="45">
        <v>23.03</v>
      </c>
      <c r="O1192" s="45" t="s">
        <v>203</v>
      </c>
      <c r="P1192" s="45">
        <v>23</v>
      </c>
      <c r="Q1192" s="45">
        <v>8</v>
      </c>
      <c r="R1192" s="45">
        <v>0</v>
      </c>
      <c r="S1192" s="57">
        <v>0</v>
      </c>
      <c r="T1192" s="45">
        <v>0</v>
      </c>
      <c r="U1192" s="45">
        <v>0</v>
      </c>
      <c r="V1192" s="45">
        <v>0</v>
      </c>
      <c r="W1192" s="45">
        <v>0</v>
      </c>
    </row>
    <row r="1193" spans="1:23" s="45" customFormat="1">
      <c r="A1193" s="34">
        <v>16</v>
      </c>
      <c r="B1193" s="45">
        <v>430</v>
      </c>
      <c r="C1193" s="45" t="s">
        <v>901</v>
      </c>
      <c r="D1193" s="45" t="s">
        <v>993</v>
      </c>
      <c r="E1193" s="45">
        <v>213.98</v>
      </c>
      <c r="F1193" s="45">
        <v>1119.05</v>
      </c>
      <c r="G1193" s="45">
        <v>3712.72</v>
      </c>
      <c r="H1193" s="45">
        <v>115.27</v>
      </c>
      <c r="I1193" s="45">
        <v>7.57</v>
      </c>
      <c r="J1193" s="45">
        <v>6.81</v>
      </c>
      <c r="K1193" s="45">
        <v>19.760000000000002</v>
      </c>
      <c r="L1193" s="45">
        <v>467.85</v>
      </c>
      <c r="M1193" s="45">
        <v>0.37</v>
      </c>
      <c r="N1193" s="45">
        <v>18.43</v>
      </c>
      <c r="O1193" s="45" t="s">
        <v>203</v>
      </c>
      <c r="P1193" s="45">
        <v>23</v>
      </c>
      <c r="Q1193" s="45">
        <v>8</v>
      </c>
      <c r="R1193" s="45">
        <v>0</v>
      </c>
      <c r="S1193" s="57">
        <v>0</v>
      </c>
      <c r="T1193" s="45">
        <v>0</v>
      </c>
      <c r="U1193" s="45">
        <v>0</v>
      </c>
      <c r="V1193" s="45">
        <v>0</v>
      </c>
      <c r="W1193" s="45">
        <v>0</v>
      </c>
    </row>
    <row r="1194" spans="1:23" s="45" customFormat="1">
      <c r="A1194" s="34">
        <v>16</v>
      </c>
      <c r="B1194" s="45">
        <v>432</v>
      </c>
      <c r="C1194" s="45" t="s">
        <v>901</v>
      </c>
      <c r="D1194" s="45" t="s">
        <v>994</v>
      </c>
      <c r="E1194" s="45">
        <v>218.51</v>
      </c>
      <c r="F1194" s="45">
        <v>1326.92</v>
      </c>
      <c r="G1194" s="45">
        <v>3762.36</v>
      </c>
      <c r="H1194" s="45">
        <v>115.39</v>
      </c>
      <c r="I1194" s="45">
        <v>6.81</v>
      </c>
      <c r="J1194" s="45">
        <v>9.84</v>
      </c>
      <c r="K1194" s="45">
        <v>17.78</v>
      </c>
      <c r="L1194" s="45">
        <v>496.97</v>
      </c>
      <c r="M1194" s="45">
        <v>0.35299999999999998</v>
      </c>
      <c r="N1194" s="45">
        <v>10.039999999999999</v>
      </c>
      <c r="O1194" s="45" t="s">
        <v>203</v>
      </c>
      <c r="P1194" s="45">
        <v>23</v>
      </c>
      <c r="Q1194" s="45">
        <v>8</v>
      </c>
      <c r="R1194" s="45">
        <v>0</v>
      </c>
      <c r="S1194" s="57">
        <v>0</v>
      </c>
      <c r="T1194" s="45">
        <v>0</v>
      </c>
      <c r="U1194" s="45">
        <v>0</v>
      </c>
      <c r="V1194" s="45">
        <v>0</v>
      </c>
      <c r="W1194" s="45">
        <v>0</v>
      </c>
    </row>
    <row r="1195" spans="1:23" s="45" customFormat="1">
      <c r="A1195" s="34">
        <v>16</v>
      </c>
      <c r="B1195" s="45">
        <v>434</v>
      </c>
      <c r="C1195" s="45" t="s">
        <v>901</v>
      </c>
      <c r="D1195" s="45" t="s">
        <v>995</v>
      </c>
      <c r="E1195" s="45">
        <v>140.38999999999999</v>
      </c>
      <c r="F1195" s="45">
        <v>1534.83</v>
      </c>
      <c r="G1195" s="45">
        <v>3915.97</v>
      </c>
      <c r="H1195" s="45">
        <v>112.68</v>
      </c>
      <c r="I1195" s="45">
        <v>4.54</v>
      </c>
      <c r="J1195" s="45">
        <v>6.81</v>
      </c>
      <c r="K1195" s="45">
        <v>17.78</v>
      </c>
      <c r="L1195" s="45">
        <v>335.67</v>
      </c>
      <c r="M1195" s="45">
        <v>0.38900000000000001</v>
      </c>
      <c r="N1195" s="45">
        <v>14.34</v>
      </c>
      <c r="O1195" s="45" t="s">
        <v>203</v>
      </c>
      <c r="P1195" s="45">
        <v>23</v>
      </c>
      <c r="Q1195" s="45">
        <v>8</v>
      </c>
      <c r="R1195" s="45">
        <v>0</v>
      </c>
      <c r="S1195" s="57">
        <v>0</v>
      </c>
      <c r="T1195" s="45">
        <v>0</v>
      </c>
      <c r="U1195" s="45">
        <v>0</v>
      </c>
      <c r="V1195" s="45">
        <v>0</v>
      </c>
      <c r="W1195" s="45">
        <v>0</v>
      </c>
    </row>
    <row r="1196" spans="1:23" s="45" customFormat="1">
      <c r="A1196" s="34">
        <v>16</v>
      </c>
      <c r="B1196" s="45">
        <v>436</v>
      </c>
      <c r="C1196" s="34" t="s">
        <v>901</v>
      </c>
      <c r="D1196" s="45" t="s">
        <v>996</v>
      </c>
      <c r="E1196" s="45">
        <v>354.37</v>
      </c>
      <c r="F1196" s="45">
        <v>1316.57</v>
      </c>
      <c r="G1196" s="45">
        <v>3965.07</v>
      </c>
      <c r="H1196" s="45">
        <v>115.71</v>
      </c>
      <c r="I1196" s="45">
        <v>8.33</v>
      </c>
      <c r="J1196" s="45">
        <v>8.33</v>
      </c>
      <c r="K1196" s="45">
        <v>21.74</v>
      </c>
      <c r="L1196" s="45">
        <v>546.59</v>
      </c>
      <c r="M1196" s="45">
        <v>0.443</v>
      </c>
      <c r="N1196" s="45">
        <v>12.16</v>
      </c>
      <c r="O1196" s="45" t="s">
        <v>256</v>
      </c>
      <c r="P1196" s="45">
        <v>23</v>
      </c>
      <c r="Q1196" s="45">
        <v>8</v>
      </c>
      <c r="R1196" s="45">
        <v>0</v>
      </c>
      <c r="S1196" s="57">
        <v>0</v>
      </c>
      <c r="T1196" s="45">
        <v>0</v>
      </c>
      <c r="U1196" s="45">
        <v>0</v>
      </c>
      <c r="V1196" s="45">
        <v>0</v>
      </c>
      <c r="W1196" s="45">
        <v>0</v>
      </c>
    </row>
    <row r="1197" spans="1:23" s="45" customFormat="1">
      <c r="A1197" s="34">
        <v>16</v>
      </c>
      <c r="B1197" s="45">
        <v>438</v>
      </c>
      <c r="C1197" s="45" t="s">
        <v>901</v>
      </c>
      <c r="D1197" s="45" t="s">
        <v>997</v>
      </c>
      <c r="E1197" s="45">
        <v>601.19000000000005</v>
      </c>
      <c r="F1197" s="45">
        <v>1523.37</v>
      </c>
      <c r="G1197" s="45">
        <v>3977.33</v>
      </c>
      <c r="H1197" s="45">
        <v>117.61</v>
      </c>
      <c r="I1197" s="45">
        <v>12.11</v>
      </c>
      <c r="J1197" s="45">
        <v>12.87</v>
      </c>
      <c r="K1197" s="45">
        <v>25.69</v>
      </c>
      <c r="L1197" s="45">
        <v>1066.27</v>
      </c>
      <c r="M1197" s="45">
        <v>0.32300000000000001</v>
      </c>
      <c r="N1197" s="45">
        <v>18.39</v>
      </c>
      <c r="O1197" s="45" t="s">
        <v>203</v>
      </c>
      <c r="P1197" s="45">
        <v>23</v>
      </c>
      <c r="Q1197" s="45">
        <v>8</v>
      </c>
      <c r="R1197" s="45">
        <v>0</v>
      </c>
      <c r="S1197" s="57">
        <v>0</v>
      </c>
      <c r="T1197" s="45">
        <v>0</v>
      </c>
      <c r="U1197" s="45">
        <v>0</v>
      </c>
      <c r="V1197" s="45">
        <v>0</v>
      </c>
      <c r="W1197" s="45">
        <v>0</v>
      </c>
    </row>
    <row r="1198" spans="1:23" s="45" customFormat="1">
      <c r="A1198" s="34">
        <v>16</v>
      </c>
      <c r="B1198" s="45">
        <v>440</v>
      </c>
      <c r="C1198" s="45" t="s">
        <v>901</v>
      </c>
      <c r="D1198" s="45" t="s">
        <v>998</v>
      </c>
      <c r="E1198" s="45">
        <v>304.56</v>
      </c>
      <c r="F1198" s="45">
        <v>1942.8</v>
      </c>
      <c r="G1198" s="45">
        <v>2928.65</v>
      </c>
      <c r="H1198" s="45">
        <v>114.11</v>
      </c>
      <c r="I1198" s="45">
        <v>9.08</v>
      </c>
      <c r="J1198" s="45">
        <v>8.33</v>
      </c>
      <c r="K1198" s="45">
        <v>23.71</v>
      </c>
      <c r="L1198" s="45">
        <v>687.44</v>
      </c>
      <c r="M1198" s="45">
        <v>0.318</v>
      </c>
      <c r="N1198" s="45">
        <v>19.18</v>
      </c>
      <c r="O1198" s="45" t="s">
        <v>203</v>
      </c>
      <c r="P1198" s="45">
        <v>23</v>
      </c>
      <c r="Q1198" s="45">
        <v>8</v>
      </c>
      <c r="R1198" s="45">
        <v>0</v>
      </c>
      <c r="S1198" s="57">
        <v>0</v>
      </c>
      <c r="T1198" s="45">
        <v>0</v>
      </c>
      <c r="U1198" s="45">
        <v>0</v>
      </c>
      <c r="V1198" s="45">
        <v>0</v>
      </c>
      <c r="W1198" s="45">
        <v>0</v>
      </c>
    </row>
    <row r="1199" spans="1:23" s="34" customFormat="1">
      <c r="A1199" s="34">
        <v>16</v>
      </c>
      <c r="B1199" s="34">
        <v>442</v>
      </c>
      <c r="C1199" s="45" t="s">
        <v>901</v>
      </c>
      <c r="D1199" s="34" t="s">
        <v>999</v>
      </c>
      <c r="E1199" s="34">
        <v>261.52999999999997</v>
      </c>
      <c r="F1199" s="34">
        <v>1901.92</v>
      </c>
      <c r="G1199" s="34">
        <v>2937.58</v>
      </c>
      <c r="H1199" s="34">
        <v>116.7</v>
      </c>
      <c r="I1199" s="34">
        <v>8.33</v>
      </c>
      <c r="J1199" s="34">
        <v>7.57</v>
      </c>
      <c r="K1199" s="34">
        <v>23.71</v>
      </c>
      <c r="L1199" s="34">
        <v>590.04999999999995</v>
      </c>
      <c r="M1199" s="34">
        <v>0.33500000000000002</v>
      </c>
      <c r="N1199" s="34">
        <v>19.579999999999998</v>
      </c>
      <c r="O1199" s="34" t="s">
        <v>203</v>
      </c>
      <c r="P1199" s="45">
        <v>23</v>
      </c>
      <c r="Q1199" s="45">
        <v>8</v>
      </c>
      <c r="R1199" s="45">
        <v>0</v>
      </c>
      <c r="S1199" s="57">
        <v>0</v>
      </c>
      <c r="T1199" s="45">
        <v>0</v>
      </c>
      <c r="U1199" s="45">
        <v>0</v>
      </c>
      <c r="V1199" s="45">
        <v>0</v>
      </c>
      <c r="W1199" s="45">
        <v>0</v>
      </c>
    </row>
    <row r="1200" spans="1:23" s="45" customFormat="1">
      <c r="A1200" s="34">
        <v>16</v>
      </c>
      <c r="B1200" s="45">
        <v>444</v>
      </c>
      <c r="C1200" s="34" t="s">
        <v>901</v>
      </c>
      <c r="D1200" s="45" t="s">
        <v>1000</v>
      </c>
      <c r="E1200" s="45">
        <v>1897.53</v>
      </c>
      <c r="F1200" s="45">
        <v>2256.84</v>
      </c>
      <c r="G1200" s="45">
        <v>3015.35</v>
      </c>
      <c r="H1200" s="45">
        <v>102.78</v>
      </c>
      <c r="I1200" s="45">
        <v>15.9</v>
      </c>
      <c r="J1200" s="45">
        <v>21.95</v>
      </c>
      <c r="K1200" s="45">
        <v>37.54</v>
      </c>
      <c r="L1200" s="45">
        <v>2787.04</v>
      </c>
      <c r="M1200" s="45">
        <v>0.26600000000000001</v>
      </c>
      <c r="N1200" s="45">
        <v>25.31</v>
      </c>
      <c r="O1200" s="45" t="s">
        <v>249</v>
      </c>
      <c r="P1200" s="45">
        <v>23</v>
      </c>
      <c r="Q1200" s="45">
        <v>8</v>
      </c>
      <c r="R1200" s="45">
        <v>0</v>
      </c>
      <c r="S1200" s="57">
        <v>0</v>
      </c>
      <c r="T1200" s="45">
        <v>0</v>
      </c>
      <c r="U1200" s="45">
        <v>0</v>
      </c>
      <c r="V1200" s="45">
        <v>0</v>
      </c>
      <c r="W1200" s="45">
        <v>0</v>
      </c>
    </row>
    <row r="1201" spans="1:23" s="45" customFormat="1">
      <c r="A1201" s="34">
        <v>16</v>
      </c>
      <c r="B1201" s="45">
        <v>446</v>
      </c>
      <c r="C1201" s="45" t="s">
        <v>901</v>
      </c>
      <c r="D1201" s="45" t="s">
        <v>1001</v>
      </c>
      <c r="E1201" s="45">
        <v>1223.8800000000001</v>
      </c>
      <c r="F1201" s="45">
        <v>1945.11</v>
      </c>
      <c r="G1201" s="45">
        <v>3350.56</v>
      </c>
      <c r="H1201" s="45">
        <v>104.04</v>
      </c>
      <c r="I1201" s="45">
        <v>9.84</v>
      </c>
      <c r="J1201" s="45">
        <v>18.170000000000002</v>
      </c>
      <c r="K1201" s="45">
        <v>37.54</v>
      </c>
      <c r="L1201" s="45">
        <v>1982.78</v>
      </c>
      <c r="M1201" s="45">
        <v>0.27900000000000003</v>
      </c>
      <c r="N1201" s="45">
        <v>31.04</v>
      </c>
      <c r="O1201" s="45" t="s">
        <v>256</v>
      </c>
      <c r="P1201" s="45">
        <v>23</v>
      </c>
      <c r="Q1201" s="45">
        <v>8</v>
      </c>
      <c r="R1201" s="45">
        <v>0</v>
      </c>
      <c r="S1201" s="57">
        <v>0</v>
      </c>
      <c r="T1201" s="45">
        <v>0</v>
      </c>
      <c r="U1201" s="45">
        <v>0</v>
      </c>
      <c r="V1201" s="45">
        <v>0</v>
      </c>
      <c r="W1201" s="45">
        <v>0</v>
      </c>
    </row>
    <row r="1202" spans="1:23" s="45" customFormat="1">
      <c r="A1202" s="34">
        <v>16</v>
      </c>
      <c r="B1202" s="45">
        <v>448</v>
      </c>
      <c r="C1202" s="45" t="s">
        <v>901</v>
      </c>
      <c r="D1202" s="45" t="s">
        <v>1002</v>
      </c>
      <c r="E1202" s="45">
        <v>755.16</v>
      </c>
      <c r="F1202" s="45">
        <v>1909.28</v>
      </c>
      <c r="G1202" s="45">
        <v>3392.52</v>
      </c>
      <c r="H1202" s="45">
        <v>110.42</v>
      </c>
      <c r="I1202" s="45">
        <v>12.11</v>
      </c>
      <c r="J1202" s="45">
        <v>11.35</v>
      </c>
      <c r="K1202" s="45">
        <v>31.62</v>
      </c>
      <c r="L1202" s="45">
        <v>1146.97</v>
      </c>
      <c r="M1202" s="45">
        <v>0.35</v>
      </c>
      <c r="N1202" s="45">
        <v>14.51</v>
      </c>
      <c r="O1202" s="45" t="s">
        <v>203</v>
      </c>
      <c r="P1202" s="45">
        <v>23</v>
      </c>
      <c r="Q1202" s="45">
        <v>8</v>
      </c>
      <c r="R1202" s="45">
        <v>0</v>
      </c>
      <c r="S1202" s="57">
        <v>0</v>
      </c>
      <c r="T1202" s="45">
        <v>0</v>
      </c>
      <c r="U1202" s="45">
        <v>0</v>
      </c>
      <c r="V1202" s="45">
        <v>0</v>
      </c>
      <c r="W1202" s="45">
        <v>0</v>
      </c>
    </row>
    <row r="1203" spans="1:23" s="45" customFormat="1">
      <c r="A1203" s="34">
        <v>16</v>
      </c>
      <c r="B1203" s="45">
        <v>450</v>
      </c>
      <c r="C1203" s="45" t="s">
        <v>901</v>
      </c>
      <c r="D1203" s="45" t="s">
        <v>1003</v>
      </c>
      <c r="E1203" s="45">
        <v>258.14</v>
      </c>
      <c r="F1203" s="45">
        <v>2293.6799999999998</v>
      </c>
      <c r="G1203" s="45">
        <v>3486.87</v>
      </c>
      <c r="H1203" s="45">
        <v>106.57</v>
      </c>
      <c r="I1203" s="45">
        <v>6.81</v>
      </c>
      <c r="J1203" s="45">
        <v>8.33</v>
      </c>
      <c r="K1203" s="45">
        <v>25.69</v>
      </c>
      <c r="L1203" s="45">
        <v>622.05999999999995</v>
      </c>
      <c r="M1203" s="45">
        <v>0.315</v>
      </c>
      <c r="N1203" s="45">
        <v>24.4</v>
      </c>
      <c r="O1203" s="45" t="s">
        <v>203</v>
      </c>
      <c r="P1203" s="45">
        <v>23</v>
      </c>
      <c r="Q1203" s="45">
        <v>8</v>
      </c>
      <c r="R1203" s="45">
        <v>0</v>
      </c>
      <c r="S1203" s="57">
        <v>0</v>
      </c>
      <c r="T1203" s="45">
        <v>0</v>
      </c>
      <c r="U1203" s="45">
        <v>0</v>
      </c>
      <c r="V1203" s="45">
        <v>0</v>
      </c>
      <c r="W1203" s="45">
        <v>0</v>
      </c>
    </row>
    <row r="1204" spans="1:23" s="45" customFormat="1">
      <c r="A1204" s="34">
        <v>16</v>
      </c>
      <c r="B1204" s="45">
        <v>452</v>
      </c>
      <c r="C1204" s="34" t="s">
        <v>901</v>
      </c>
      <c r="D1204" s="45" t="s">
        <v>1004</v>
      </c>
      <c r="E1204" s="45">
        <v>148.32</v>
      </c>
      <c r="F1204" s="45">
        <v>1702.04</v>
      </c>
      <c r="G1204" s="45">
        <v>3553.43</v>
      </c>
      <c r="H1204" s="45">
        <v>115.89</v>
      </c>
      <c r="I1204" s="45">
        <v>7.57</v>
      </c>
      <c r="J1204" s="45">
        <v>6.06</v>
      </c>
      <c r="K1204" s="45">
        <v>23.71</v>
      </c>
      <c r="L1204" s="45">
        <v>407.82</v>
      </c>
      <c r="M1204" s="45">
        <v>0.33200000000000002</v>
      </c>
      <c r="N1204" s="45">
        <v>20.46</v>
      </c>
      <c r="O1204" s="45" t="s">
        <v>203</v>
      </c>
      <c r="P1204" s="45">
        <v>23</v>
      </c>
      <c r="Q1204" s="45">
        <v>8</v>
      </c>
      <c r="R1204" s="45">
        <v>0</v>
      </c>
      <c r="S1204" s="57">
        <v>0</v>
      </c>
      <c r="T1204" s="45">
        <v>0</v>
      </c>
      <c r="U1204" s="45">
        <v>0</v>
      </c>
      <c r="V1204" s="45">
        <v>0</v>
      </c>
      <c r="W1204" s="45">
        <v>0</v>
      </c>
    </row>
    <row r="1205" spans="1:23" s="45" customFormat="1">
      <c r="A1205" s="34">
        <v>16</v>
      </c>
      <c r="B1205" s="45">
        <v>454</v>
      </c>
      <c r="C1205" s="45" t="s">
        <v>901</v>
      </c>
      <c r="D1205" s="45" t="s">
        <v>1005</v>
      </c>
      <c r="E1205" s="45">
        <v>379.28</v>
      </c>
      <c r="F1205" s="45">
        <v>1628.84</v>
      </c>
      <c r="G1205" s="45">
        <v>3578.69</v>
      </c>
      <c r="H1205" s="45">
        <v>113.07</v>
      </c>
      <c r="I1205" s="45">
        <v>6.81</v>
      </c>
      <c r="J1205" s="45">
        <v>9.08</v>
      </c>
      <c r="K1205" s="45">
        <v>25.69</v>
      </c>
      <c r="L1205" s="45">
        <v>834.28</v>
      </c>
      <c r="M1205" s="45">
        <v>0.30399999999999999</v>
      </c>
      <c r="N1205" s="45">
        <v>19.28</v>
      </c>
      <c r="O1205" s="45" t="s">
        <v>203</v>
      </c>
      <c r="P1205" s="45">
        <v>23</v>
      </c>
      <c r="Q1205" s="45">
        <v>8</v>
      </c>
      <c r="R1205" s="45">
        <v>0</v>
      </c>
      <c r="S1205" s="57">
        <v>0</v>
      </c>
      <c r="T1205" s="45">
        <v>0</v>
      </c>
      <c r="U1205" s="45">
        <v>0</v>
      </c>
      <c r="V1205" s="45">
        <v>0</v>
      </c>
      <c r="W1205" s="45">
        <v>0</v>
      </c>
    </row>
    <row r="1206" spans="1:23" s="45" customFormat="1">
      <c r="A1206" s="34">
        <v>16</v>
      </c>
      <c r="B1206" s="45">
        <v>456</v>
      </c>
      <c r="C1206" s="45" t="s">
        <v>901</v>
      </c>
      <c r="D1206" s="45" t="s">
        <v>1006</v>
      </c>
      <c r="E1206" s="45">
        <v>798.18</v>
      </c>
      <c r="F1206" s="45">
        <v>1624.52</v>
      </c>
      <c r="G1206" s="45">
        <v>3594.84</v>
      </c>
      <c r="H1206" s="45">
        <v>112.27</v>
      </c>
      <c r="I1206" s="45">
        <v>12.11</v>
      </c>
      <c r="J1206" s="45">
        <v>11.35</v>
      </c>
      <c r="K1206" s="45">
        <v>29.64</v>
      </c>
      <c r="L1206" s="45">
        <v>1273.44</v>
      </c>
      <c r="M1206" s="45">
        <v>0.32700000000000001</v>
      </c>
      <c r="N1206" s="45">
        <v>22.26</v>
      </c>
      <c r="O1206" s="45" t="s">
        <v>203</v>
      </c>
      <c r="P1206" s="45">
        <v>23</v>
      </c>
      <c r="Q1206" s="45">
        <v>8</v>
      </c>
      <c r="R1206" s="45">
        <v>0</v>
      </c>
      <c r="S1206" s="57">
        <v>0</v>
      </c>
      <c r="T1206" s="45">
        <v>0</v>
      </c>
      <c r="U1206" s="45">
        <v>0</v>
      </c>
      <c r="V1206" s="45">
        <v>0</v>
      </c>
      <c r="W1206" s="45">
        <v>0</v>
      </c>
    </row>
    <row r="1207" spans="1:23" s="45" customFormat="1">
      <c r="A1207" s="34">
        <v>16</v>
      </c>
      <c r="B1207" s="45">
        <v>458</v>
      </c>
      <c r="C1207" s="45" t="s">
        <v>901</v>
      </c>
      <c r="D1207" s="45" t="s">
        <v>1007</v>
      </c>
      <c r="E1207" s="45">
        <v>166.43</v>
      </c>
      <c r="F1207" s="45">
        <v>1569.28</v>
      </c>
      <c r="G1207" s="45">
        <v>3665.5</v>
      </c>
      <c r="H1207" s="45">
        <v>106.41</v>
      </c>
      <c r="I1207" s="45">
        <v>9.08</v>
      </c>
      <c r="J1207" s="45">
        <v>6.81</v>
      </c>
      <c r="K1207" s="45">
        <v>15.81</v>
      </c>
      <c r="L1207" s="45">
        <v>403.93</v>
      </c>
      <c r="M1207" s="45">
        <v>0.36199999999999999</v>
      </c>
      <c r="N1207" s="45">
        <v>13.27</v>
      </c>
      <c r="O1207" s="45" t="s">
        <v>203</v>
      </c>
      <c r="P1207" s="45">
        <v>23</v>
      </c>
      <c r="Q1207" s="45">
        <v>8</v>
      </c>
      <c r="R1207" s="45">
        <v>0</v>
      </c>
      <c r="S1207" s="57">
        <v>0</v>
      </c>
      <c r="T1207" s="45">
        <v>0</v>
      </c>
      <c r="U1207" s="45">
        <v>0</v>
      </c>
      <c r="V1207" s="45">
        <v>0</v>
      </c>
      <c r="W1207" s="45">
        <v>0</v>
      </c>
    </row>
    <row r="1208" spans="1:23" s="45" customFormat="1">
      <c r="A1208" s="34">
        <v>16</v>
      </c>
      <c r="B1208" s="45">
        <v>460</v>
      </c>
      <c r="C1208" s="34" t="s">
        <v>901</v>
      </c>
      <c r="D1208" s="45" t="s">
        <v>1008</v>
      </c>
      <c r="E1208" s="45">
        <v>79.25</v>
      </c>
      <c r="F1208" s="45">
        <v>1586.23</v>
      </c>
      <c r="G1208" s="45">
        <v>3707.41</v>
      </c>
      <c r="H1208" s="45">
        <v>110.29</v>
      </c>
      <c r="I1208" s="45">
        <v>4.54</v>
      </c>
      <c r="J1208" s="45">
        <v>8.33</v>
      </c>
      <c r="K1208" s="45">
        <v>13.83</v>
      </c>
      <c r="L1208" s="45">
        <v>220.52</v>
      </c>
      <c r="M1208" s="45">
        <v>0.40500000000000003</v>
      </c>
      <c r="N1208" s="45">
        <v>9.8800000000000008</v>
      </c>
      <c r="O1208" s="45" t="s">
        <v>203</v>
      </c>
      <c r="P1208" s="45">
        <v>23</v>
      </c>
      <c r="Q1208" s="45">
        <v>8</v>
      </c>
      <c r="R1208" s="45">
        <v>0</v>
      </c>
      <c r="S1208" s="57">
        <v>0</v>
      </c>
      <c r="T1208" s="45">
        <v>0</v>
      </c>
      <c r="U1208" s="45">
        <v>0</v>
      </c>
      <c r="V1208" s="45">
        <v>0</v>
      </c>
      <c r="W1208" s="45">
        <v>0</v>
      </c>
    </row>
    <row r="1209" spans="1:23" s="45" customFormat="1">
      <c r="A1209" s="34">
        <v>16</v>
      </c>
      <c r="B1209" s="45">
        <v>462</v>
      </c>
      <c r="C1209" s="45" t="s">
        <v>901</v>
      </c>
      <c r="D1209" s="45" t="s">
        <v>1009</v>
      </c>
      <c r="E1209" s="45">
        <v>123.41</v>
      </c>
      <c r="F1209" s="45">
        <v>1549.46</v>
      </c>
      <c r="G1209" s="45">
        <v>3789.99</v>
      </c>
      <c r="H1209" s="45">
        <v>119.16</v>
      </c>
      <c r="I1209" s="45">
        <v>7.57</v>
      </c>
      <c r="J1209" s="45">
        <v>6.06</v>
      </c>
      <c r="K1209" s="45">
        <v>17.78</v>
      </c>
      <c r="L1209" s="45">
        <v>295.14999999999998</v>
      </c>
      <c r="M1209" s="45">
        <v>0.40600000000000003</v>
      </c>
      <c r="N1209" s="45">
        <v>8.74</v>
      </c>
      <c r="O1209" s="45" t="s">
        <v>203</v>
      </c>
      <c r="P1209" s="45">
        <v>23</v>
      </c>
      <c r="Q1209" s="45">
        <v>8</v>
      </c>
      <c r="R1209" s="45">
        <v>0</v>
      </c>
      <c r="S1209" s="57">
        <v>0</v>
      </c>
      <c r="T1209" s="45">
        <v>0</v>
      </c>
      <c r="U1209" s="45">
        <v>0</v>
      </c>
      <c r="V1209" s="45">
        <v>0</v>
      </c>
      <c r="W1209" s="45">
        <v>0</v>
      </c>
    </row>
    <row r="1210" spans="1:23" s="45" customFormat="1">
      <c r="A1210" s="34">
        <v>16</v>
      </c>
      <c r="B1210" s="45">
        <v>464</v>
      </c>
      <c r="C1210" s="45" t="s">
        <v>901</v>
      </c>
      <c r="D1210" s="45" t="s">
        <v>1010</v>
      </c>
      <c r="E1210" s="45">
        <v>99.63</v>
      </c>
      <c r="F1210" s="45">
        <v>1257.92</v>
      </c>
      <c r="G1210" s="45">
        <v>3865.21</v>
      </c>
      <c r="H1210" s="45">
        <v>110.25</v>
      </c>
      <c r="I1210" s="45">
        <v>6.06</v>
      </c>
      <c r="J1210" s="45">
        <v>8.33</v>
      </c>
      <c r="K1210" s="45">
        <v>17.78</v>
      </c>
      <c r="L1210" s="45">
        <v>288.98</v>
      </c>
      <c r="M1210" s="45">
        <v>0.36</v>
      </c>
      <c r="N1210" s="45">
        <v>11.7</v>
      </c>
      <c r="O1210" s="45" t="s">
        <v>203</v>
      </c>
      <c r="P1210" s="45">
        <v>23</v>
      </c>
      <c r="Q1210" s="45">
        <v>8</v>
      </c>
      <c r="R1210" s="45">
        <v>0</v>
      </c>
      <c r="S1210" s="57">
        <v>0</v>
      </c>
      <c r="T1210" s="45">
        <v>0</v>
      </c>
      <c r="U1210" s="45">
        <v>0</v>
      </c>
      <c r="V1210" s="45">
        <v>0</v>
      </c>
      <c r="W1210" s="45">
        <v>0</v>
      </c>
    </row>
    <row r="1211" spans="1:23" s="45" customFormat="1">
      <c r="A1211" s="34">
        <v>16</v>
      </c>
      <c r="B1211" s="45">
        <v>466</v>
      </c>
      <c r="C1211" s="45" t="s">
        <v>901</v>
      </c>
      <c r="D1211" s="45" t="s">
        <v>1011</v>
      </c>
      <c r="E1211" s="45">
        <v>503.82</v>
      </c>
      <c r="F1211" s="45">
        <v>2080.02</v>
      </c>
      <c r="G1211" s="45">
        <v>3472.84</v>
      </c>
      <c r="H1211" s="45">
        <v>107.49</v>
      </c>
      <c r="I1211" s="45">
        <v>6.81</v>
      </c>
      <c r="J1211" s="45">
        <v>12.11</v>
      </c>
      <c r="K1211" s="45">
        <v>27.66</v>
      </c>
      <c r="L1211" s="45">
        <v>775.52</v>
      </c>
      <c r="M1211" s="45">
        <v>0.39500000000000002</v>
      </c>
      <c r="N1211" s="45">
        <v>17.440000000000001</v>
      </c>
      <c r="O1211" s="45" t="s">
        <v>203</v>
      </c>
      <c r="P1211" s="45">
        <v>23</v>
      </c>
      <c r="Q1211" s="45">
        <v>8</v>
      </c>
      <c r="R1211" s="45">
        <v>0</v>
      </c>
      <c r="S1211" s="57">
        <v>0</v>
      </c>
      <c r="T1211" s="45">
        <v>0</v>
      </c>
      <c r="U1211" s="45">
        <v>0</v>
      </c>
      <c r="V1211" s="45">
        <v>0</v>
      </c>
      <c r="W1211" s="45">
        <v>0</v>
      </c>
    </row>
    <row r="1212" spans="1:23" s="45" customFormat="1">
      <c r="A1212" s="34">
        <v>16</v>
      </c>
      <c r="B1212" s="45">
        <v>468</v>
      </c>
      <c r="C1212" s="34" t="s">
        <v>901</v>
      </c>
      <c r="D1212" s="45" t="s">
        <v>1012</v>
      </c>
      <c r="E1212" s="45">
        <v>95.1</v>
      </c>
      <c r="F1212" s="45">
        <v>2069.16</v>
      </c>
      <c r="G1212" s="45">
        <v>3507.14</v>
      </c>
      <c r="H1212" s="45">
        <v>116.7</v>
      </c>
      <c r="I1212" s="45">
        <v>9.84</v>
      </c>
      <c r="J1212" s="45">
        <v>6.06</v>
      </c>
      <c r="K1212" s="45">
        <v>19.760000000000002</v>
      </c>
      <c r="L1212" s="45">
        <v>269.10000000000002</v>
      </c>
      <c r="M1212" s="45">
        <v>0.374</v>
      </c>
      <c r="N1212" s="45">
        <v>11.18</v>
      </c>
      <c r="O1212" s="45" t="s">
        <v>203</v>
      </c>
      <c r="P1212" s="45">
        <v>23</v>
      </c>
      <c r="Q1212" s="45">
        <v>8</v>
      </c>
      <c r="R1212" s="45">
        <v>0</v>
      </c>
      <c r="S1212" s="57">
        <v>0</v>
      </c>
      <c r="T1212" s="45">
        <v>0</v>
      </c>
      <c r="U1212" s="45">
        <v>0</v>
      </c>
      <c r="V1212" s="45">
        <v>0</v>
      </c>
      <c r="W1212" s="45">
        <v>0</v>
      </c>
    </row>
    <row r="1213" spans="1:23" s="45" customFormat="1">
      <c r="A1213" s="34">
        <v>16</v>
      </c>
      <c r="B1213" s="45">
        <v>470</v>
      </c>
      <c r="C1213" s="45" t="s">
        <v>901</v>
      </c>
      <c r="D1213" s="45" t="s">
        <v>1013</v>
      </c>
      <c r="E1213" s="45">
        <v>87.18</v>
      </c>
      <c r="F1213" s="45">
        <v>1068.68</v>
      </c>
      <c r="G1213" s="45">
        <v>3694.06</v>
      </c>
      <c r="H1213" s="45">
        <v>114.02</v>
      </c>
      <c r="I1213" s="45">
        <v>6.06</v>
      </c>
      <c r="J1213" s="45">
        <v>6.81</v>
      </c>
      <c r="K1213" s="45">
        <v>11.86</v>
      </c>
      <c r="L1213" s="45">
        <v>269.35000000000002</v>
      </c>
      <c r="M1213" s="45">
        <v>0.35299999999999998</v>
      </c>
      <c r="N1213" s="45">
        <v>9.2799999999999994</v>
      </c>
      <c r="O1213" s="45" t="s">
        <v>203</v>
      </c>
      <c r="P1213" s="45">
        <v>23</v>
      </c>
      <c r="Q1213" s="45">
        <v>8</v>
      </c>
      <c r="R1213" s="45">
        <v>0</v>
      </c>
      <c r="S1213" s="57">
        <v>0</v>
      </c>
      <c r="T1213" s="45">
        <v>0</v>
      </c>
      <c r="U1213" s="45">
        <v>0</v>
      </c>
      <c r="V1213" s="45">
        <v>0</v>
      </c>
      <c r="W1213" s="45">
        <v>0</v>
      </c>
    </row>
    <row r="1214" spans="1:23" s="45" customFormat="1">
      <c r="A1214" s="34">
        <v>16</v>
      </c>
      <c r="B1214" s="45">
        <v>472</v>
      </c>
      <c r="C1214" s="45" t="s">
        <v>901</v>
      </c>
      <c r="D1214" s="45" t="s">
        <v>1014</v>
      </c>
      <c r="E1214" s="45">
        <v>1329.17</v>
      </c>
      <c r="F1214" s="45">
        <v>1591.68</v>
      </c>
      <c r="G1214" s="45">
        <v>3712.06</v>
      </c>
      <c r="H1214" s="45">
        <v>107.02</v>
      </c>
      <c r="I1214" s="45">
        <v>11.35</v>
      </c>
      <c r="J1214" s="45">
        <v>18.170000000000002</v>
      </c>
      <c r="K1214" s="45">
        <v>33.590000000000003</v>
      </c>
      <c r="L1214" s="45">
        <v>1891.02</v>
      </c>
      <c r="M1214" s="45">
        <v>0.309</v>
      </c>
      <c r="N1214" s="45">
        <v>20.48</v>
      </c>
      <c r="O1214" s="45" t="s">
        <v>203</v>
      </c>
      <c r="P1214" s="45">
        <v>23</v>
      </c>
      <c r="Q1214" s="45">
        <v>8</v>
      </c>
      <c r="R1214" s="45">
        <v>0</v>
      </c>
      <c r="S1214" s="57">
        <v>0</v>
      </c>
      <c r="T1214" s="45">
        <v>0</v>
      </c>
      <c r="U1214" s="45">
        <v>0</v>
      </c>
      <c r="V1214" s="45">
        <v>0</v>
      </c>
      <c r="W1214" s="45">
        <v>0</v>
      </c>
    </row>
    <row r="1215" spans="1:23" s="45" customFormat="1">
      <c r="A1215" s="34">
        <v>16</v>
      </c>
      <c r="B1215" s="45">
        <v>474</v>
      </c>
      <c r="C1215" s="45" t="s">
        <v>901</v>
      </c>
      <c r="D1215" s="45" t="s">
        <v>1015</v>
      </c>
      <c r="E1215" s="45">
        <v>201.53</v>
      </c>
      <c r="F1215" s="45">
        <v>1072.9000000000001</v>
      </c>
      <c r="G1215" s="45">
        <v>3752.13</v>
      </c>
      <c r="H1215" s="45">
        <v>119.35</v>
      </c>
      <c r="I1215" s="45">
        <v>7.57</v>
      </c>
      <c r="J1215" s="45">
        <v>7.57</v>
      </c>
      <c r="K1215" s="45">
        <v>19.760000000000002</v>
      </c>
      <c r="L1215" s="45">
        <v>458.13</v>
      </c>
      <c r="M1215" s="45">
        <v>0.36299999999999999</v>
      </c>
      <c r="N1215" s="45">
        <v>16.07</v>
      </c>
      <c r="O1215" s="45" t="s">
        <v>203</v>
      </c>
      <c r="P1215" s="45">
        <v>23</v>
      </c>
      <c r="Q1215" s="45">
        <v>8</v>
      </c>
      <c r="R1215" s="45">
        <v>0</v>
      </c>
      <c r="S1215" s="57">
        <v>0</v>
      </c>
      <c r="T1215" s="45">
        <v>0</v>
      </c>
      <c r="U1215" s="45">
        <v>0</v>
      </c>
      <c r="V1215" s="45">
        <v>0</v>
      </c>
      <c r="W1215" s="45">
        <v>0</v>
      </c>
    </row>
    <row r="1216" spans="1:23" s="34" customFormat="1">
      <c r="A1216" s="34">
        <v>16</v>
      </c>
      <c r="B1216" s="34">
        <v>476</v>
      </c>
      <c r="C1216" s="34" t="s">
        <v>901</v>
      </c>
      <c r="D1216" s="34" t="s">
        <v>1016</v>
      </c>
      <c r="E1216" s="34">
        <v>367.96</v>
      </c>
      <c r="F1216" s="34">
        <v>2045.22</v>
      </c>
      <c r="G1216" s="34">
        <v>2952.85</v>
      </c>
      <c r="H1216" s="34">
        <v>114.79</v>
      </c>
      <c r="I1216" s="34">
        <v>9.84</v>
      </c>
      <c r="J1216" s="34">
        <v>6.06</v>
      </c>
      <c r="K1216" s="34">
        <v>23.71</v>
      </c>
      <c r="L1216" s="34">
        <v>634.51</v>
      </c>
      <c r="M1216" s="34">
        <v>0.39100000000000001</v>
      </c>
      <c r="N1216" s="34">
        <v>21.16</v>
      </c>
      <c r="O1216" s="34" t="s">
        <v>263</v>
      </c>
      <c r="P1216" s="45">
        <v>23</v>
      </c>
      <c r="Q1216" s="45">
        <v>8</v>
      </c>
      <c r="R1216" s="34">
        <v>26</v>
      </c>
      <c r="S1216" s="61">
        <v>846000</v>
      </c>
      <c r="T1216" s="34">
        <v>2089.7399999999998</v>
      </c>
      <c r="U1216" s="34">
        <v>2909.55</v>
      </c>
      <c r="V1216" s="34">
        <v>86.14</v>
      </c>
      <c r="W1216" s="30">
        <v>611000.6</v>
      </c>
    </row>
    <row r="1217" spans="1:23" s="45" customFormat="1">
      <c r="A1217" s="34">
        <v>16</v>
      </c>
      <c r="B1217" s="45">
        <v>480</v>
      </c>
      <c r="C1217" s="45" t="s">
        <v>901</v>
      </c>
      <c r="D1217" s="45" t="s">
        <v>1017</v>
      </c>
      <c r="E1217" s="45">
        <v>491.36</v>
      </c>
      <c r="F1217" s="45">
        <v>1723.62</v>
      </c>
      <c r="G1217" s="45">
        <v>3332.83</v>
      </c>
      <c r="H1217" s="45">
        <v>109.07</v>
      </c>
      <c r="I1217" s="45">
        <v>9.84</v>
      </c>
      <c r="J1217" s="45">
        <v>8.33</v>
      </c>
      <c r="K1217" s="45">
        <v>29.64</v>
      </c>
      <c r="L1217" s="45">
        <v>803.86</v>
      </c>
      <c r="M1217" s="45">
        <v>0.375</v>
      </c>
      <c r="N1217" s="45">
        <v>28.26</v>
      </c>
      <c r="O1217" s="45" t="s">
        <v>203</v>
      </c>
      <c r="P1217" s="45">
        <v>23</v>
      </c>
      <c r="Q1217" s="45">
        <v>8</v>
      </c>
      <c r="R1217" s="45">
        <v>0</v>
      </c>
      <c r="S1217" s="57">
        <v>0</v>
      </c>
      <c r="T1217" s="45">
        <v>0</v>
      </c>
      <c r="U1217" s="45">
        <v>0</v>
      </c>
      <c r="V1217" s="45">
        <v>0</v>
      </c>
      <c r="W1217" s="45">
        <v>0</v>
      </c>
    </row>
    <row r="1218" spans="1:23" s="45" customFormat="1">
      <c r="A1218" s="34">
        <v>16</v>
      </c>
      <c r="B1218" s="45">
        <v>482</v>
      </c>
      <c r="C1218" s="45" t="s">
        <v>901</v>
      </c>
      <c r="D1218" s="45" t="s">
        <v>1018</v>
      </c>
      <c r="E1218" s="45">
        <v>175.49</v>
      </c>
      <c r="F1218" s="45">
        <v>1783.34</v>
      </c>
      <c r="G1218" s="45">
        <v>3354.96</v>
      </c>
      <c r="H1218" s="45">
        <v>118.92</v>
      </c>
      <c r="I1218" s="45">
        <v>7.57</v>
      </c>
      <c r="J1218" s="45">
        <v>5.3</v>
      </c>
      <c r="K1218" s="45">
        <v>19.760000000000002</v>
      </c>
      <c r="L1218" s="45">
        <v>357.82</v>
      </c>
      <c r="M1218" s="45">
        <v>0.42399999999999999</v>
      </c>
      <c r="N1218" s="45">
        <v>18.2</v>
      </c>
      <c r="O1218" s="45" t="s">
        <v>203</v>
      </c>
      <c r="P1218" s="45">
        <v>23</v>
      </c>
      <c r="Q1218" s="45">
        <v>8</v>
      </c>
      <c r="R1218" s="45">
        <v>0</v>
      </c>
      <c r="S1218" s="57">
        <v>0</v>
      </c>
      <c r="T1218" s="45">
        <v>0</v>
      </c>
      <c r="U1218" s="45">
        <v>0</v>
      </c>
      <c r="V1218" s="45">
        <v>0</v>
      </c>
      <c r="W1218" s="45">
        <v>0</v>
      </c>
    </row>
    <row r="1219" spans="1:23" s="45" customFormat="1">
      <c r="A1219" s="34">
        <v>16</v>
      </c>
      <c r="B1219" s="45">
        <v>484</v>
      </c>
      <c r="C1219" s="45" t="s">
        <v>901</v>
      </c>
      <c r="D1219" s="45" t="s">
        <v>1019</v>
      </c>
      <c r="E1219" s="45">
        <v>720.06</v>
      </c>
      <c r="F1219" s="45">
        <v>1737.1</v>
      </c>
      <c r="G1219" s="45">
        <v>3408.19</v>
      </c>
      <c r="H1219" s="45">
        <v>113.01</v>
      </c>
      <c r="I1219" s="45">
        <v>12.87</v>
      </c>
      <c r="J1219" s="45">
        <v>11.35</v>
      </c>
      <c r="K1219" s="45">
        <v>25.69</v>
      </c>
      <c r="L1219" s="45">
        <v>1264.3800000000001</v>
      </c>
      <c r="M1219" s="45">
        <v>0.307</v>
      </c>
      <c r="N1219" s="45">
        <v>23.67</v>
      </c>
      <c r="O1219" s="45" t="s">
        <v>256</v>
      </c>
      <c r="P1219" s="45">
        <v>23</v>
      </c>
      <c r="Q1219" s="45">
        <v>8</v>
      </c>
      <c r="R1219" s="45">
        <v>0</v>
      </c>
      <c r="S1219" s="57">
        <v>0</v>
      </c>
      <c r="T1219" s="45">
        <v>0</v>
      </c>
      <c r="U1219" s="45">
        <v>0</v>
      </c>
      <c r="V1219" s="45">
        <v>0</v>
      </c>
      <c r="W1219" s="45">
        <v>0</v>
      </c>
    </row>
    <row r="1220" spans="1:23" s="45" customFormat="1">
      <c r="A1220" s="34">
        <v>16</v>
      </c>
      <c r="B1220" s="45">
        <v>486</v>
      </c>
      <c r="C1220" s="34" t="s">
        <v>901</v>
      </c>
      <c r="D1220" s="45" t="s">
        <v>1020</v>
      </c>
      <c r="E1220" s="45">
        <v>909.14</v>
      </c>
      <c r="F1220" s="45">
        <v>2332.5300000000002</v>
      </c>
      <c r="G1220" s="45">
        <v>3435.36</v>
      </c>
      <c r="H1220" s="45">
        <v>108.41</v>
      </c>
      <c r="I1220" s="45">
        <v>17.41</v>
      </c>
      <c r="J1220" s="45">
        <v>8.33</v>
      </c>
      <c r="K1220" s="45">
        <v>29.64</v>
      </c>
      <c r="L1220" s="45">
        <v>1309.1099999999999</v>
      </c>
      <c r="M1220" s="45">
        <v>0.34699999999999998</v>
      </c>
      <c r="N1220" s="45">
        <v>24.66</v>
      </c>
      <c r="O1220" s="45" t="s">
        <v>256</v>
      </c>
      <c r="P1220" s="45">
        <v>23</v>
      </c>
      <c r="Q1220" s="45">
        <v>8</v>
      </c>
      <c r="R1220" s="45">
        <v>0</v>
      </c>
      <c r="S1220" s="57">
        <v>0</v>
      </c>
      <c r="T1220" s="45">
        <v>0</v>
      </c>
      <c r="U1220" s="45">
        <v>0</v>
      </c>
      <c r="V1220" s="45">
        <v>0</v>
      </c>
      <c r="W1220" s="45">
        <v>0</v>
      </c>
    </row>
    <row r="1221" spans="1:23" s="45" customFormat="1">
      <c r="A1221" s="34">
        <v>16</v>
      </c>
      <c r="B1221" s="45">
        <v>488</v>
      </c>
      <c r="C1221" s="45" t="s">
        <v>901</v>
      </c>
      <c r="D1221" s="45" t="s">
        <v>1021</v>
      </c>
      <c r="E1221" s="45">
        <v>301.16000000000003</v>
      </c>
      <c r="F1221" s="45">
        <v>2012.59</v>
      </c>
      <c r="G1221" s="45">
        <v>3483.65</v>
      </c>
      <c r="H1221" s="45">
        <v>114.83</v>
      </c>
      <c r="I1221" s="45">
        <v>9.84</v>
      </c>
      <c r="J1221" s="45">
        <v>12.11</v>
      </c>
      <c r="K1221" s="45">
        <v>21.74</v>
      </c>
      <c r="L1221" s="45">
        <v>669.52</v>
      </c>
      <c r="M1221" s="45">
        <v>0.32500000000000001</v>
      </c>
      <c r="N1221" s="45">
        <v>14.88</v>
      </c>
      <c r="O1221" s="45" t="s">
        <v>203</v>
      </c>
      <c r="P1221" s="45">
        <v>23</v>
      </c>
      <c r="Q1221" s="45">
        <v>8</v>
      </c>
      <c r="R1221" s="45">
        <v>0</v>
      </c>
      <c r="S1221" s="57">
        <v>0</v>
      </c>
      <c r="T1221" s="45">
        <v>0</v>
      </c>
      <c r="U1221" s="45">
        <v>0</v>
      </c>
      <c r="V1221" s="45">
        <v>0</v>
      </c>
      <c r="W1221" s="45">
        <v>0</v>
      </c>
    </row>
    <row r="1222" spans="1:23" s="45" customFormat="1">
      <c r="A1222" s="34">
        <v>16</v>
      </c>
      <c r="B1222" s="45">
        <v>490</v>
      </c>
      <c r="C1222" s="45" t="s">
        <v>901</v>
      </c>
      <c r="D1222" s="45" t="s">
        <v>1022</v>
      </c>
      <c r="E1222" s="45">
        <v>1039.3399999999999</v>
      </c>
      <c r="F1222" s="45">
        <v>2132.35</v>
      </c>
      <c r="G1222" s="45">
        <v>3489.21</v>
      </c>
      <c r="H1222" s="45">
        <v>118.31</v>
      </c>
      <c r="I1222" s="45">
        <v>15.14</v>
      </c>
      <c r="J1222" s="45">
        <v>8.33</v>
      </c>
      <c r="K1222" s="45">
        <v>33.590000000000003</v>
      </c>
      <c r="L1222" s="45">
        <v>1413.25</v>
      </c>
      <c r="M1222" s="45">
        <v>0.35099999999999998</v>
      </c>
      <c r="N1222" s="45">
        <v>17.510000000000002</v>
      </c>
      <c r="O1222" s="45" t="s">
        <v>203</v>
      </c>
      <c r="P1222" s="45">
        <v>23</v>
      </c>
      <c r="Q1222" s="45">
        <v>8</v>
      </c>
      <c r="R1222" s="45">
        <v>0</v>
      </c>
      <c r="S1222" s="57">
        <v>0</v>
      </c>
      <c r="T1222" s="45">
        <v>0</v>
      </c>
      <c r="U1222" s="45">
        <v>0</v>
      </c>
      <c r="V1222" s="45">
        <v>0</v>
      </c>
      <c r="W1222" s="45">
        <v>0</v>
      </c>
    </row>
    <row r="1223" spans="1:23" s="45" customFormat="1">
      <c r="A1223" s="34">
        <v>16</v>
      </c>
      <c r="B1223" s="45">
        <v>492</v>
      </c>
      <c r="C1223" s="45" t="s">
        <v>901</v>
      </c>
      <c r="D1223" s="45" t="s">
        <v>1023</v>
      </c>
      <c r="E1223" s="45">
        <v>511.74</v>
      </c>
      <c r="F1223" s="45">
        <v>2153.7399999999998</v>
      </c>
      <c r="G1223" s="45">
        <v>3491.49</v>
      </c>
      <c r="H1223" s="45">
        <v>118.86</v>
      </c>
      <c r="I1223" s="45">
        <v>8.33</v>
      </c>
      <c r="J1223" s="45">
        <v>11.35</v>
      </c>
      <c r="K1223" s="45">
        <v>25.69</v>
      </c>
      <c r="L1223" s="45">
        <v>881.04</v>
      </c>
      <c r="M1223" s="45">
        <v>0.35099999999999998</v>
      </c>
      <c r="N1223" s="45">
        <v>22.28</v>
      </c>
      <c r="O1223" s="45" t="s">
        <v>203</v>
      </c>
      <c r="P1223" s="45">
        <v>23</v>
      </c>
      <c r="Q1223" s="45">
        <v>8</v>
      </c>
      <c r="R1223" s="45">
        <v>0</v>
      </c>
      <c r="S1223" s="57">
        <v>0</v>
      </c>
      <c r="T1223" s="45">
        <v>0</v>
      </c>
      <c r="U1223" s="45">
        <v>0</v>
      </c>
      <c r="V1223" s="45">
        <v>0</v>
      </c>
      <c r="W1223" s="45">
        <v>0</v>
      </c>
    </row>
    <row r="1224" spans="1:23" s="45" customFormat="1">
      <c r="A1224" s="34">
        <v>16</v>
      </c>
      <c r="B1224" s="45">
        <v>494</v>
      </c>
      <c r="C1224" s="34" t="s">
        <v>901</v>
      </c>
      <c r="D1224" s="45" t="s">
        <v>1024</v>
      </c>
      <c r="E1224" s="45">
        <v>221.91</v>
      </c>
      <c r="F1224" s="45">
        <v>2059.61</v>
      </c>
      <c r="G1224" s="45">
        <v>3508.98</v>
      </c>
      <c r="H1224" s="45">
        <v>111.91</v>
      </c>
      <c r="I1224" s="45">
        <v>7.57</v>
      </c>
      <c r="J1224" s="45">
        <v>7.57</v>
      </c>
      <c r="K1224" s="45">
        <v>19.760000000000002</v>
      </c>
      <c r="L1224" s="45">
        <v>444.78</v>
      </c>
      <c r="M1224" s="45">
        <v>0.39900000000000002</v>
      </c>
      <c r="N1224" s="45">
        <v>18.37</v>
      </c>
      <c r="O1224" s="45" t="s">
        <v>203</v>
      </c>
      <c r="P1224" s="45">
        <v>23</v>
      </c>
      <c r="Q1224" s="45">
        <v>8</v>
      </c>
      <c r="R1224" s="45">
        <v>0</v>
      </c>
      <c r="S1224" s="57">
        <v>0</v>
      </c>
      <c r="T1224" s="45">
        <v>0</v>
      </c>
      <c r="U1224" s="45">
        <v>0</v>
      </c>
      <c r="V1224" s="45">
        <v>0</v>
      </c>
      <c r="W1224" s="45">
        <v>0</v>
      </c>
    </row>
    <row r="1225" spans="1:23" s="45" customFormat="1">
      <c r="A1225" s="34">
        <v>16</v>
      </c>
      <c r="B1225" s="45">
        <v>496</v>
      </c>
      <c r="C1225" s="45" t="s">
        <v>901</v>
      </c>
      <c r="D1225" s="45" t="s">
        <v>1025</v>
      </c>
      <c r="E1225" s="45">
        <v>90.57</v>
      </c>
      <c r="F1225" s="45">
        <v>1867.58</v>
      </c>
      <c r="G1225" s="45">
        <v>3579.63</v>
      </c>
      <c r="H1225" s="45">
        <v>121.05</v>
      </c>
      <c r="I1225" s="45">
        <v>5.3</v>
      </c>
      <c r="J1225" s="45">
        <v>6.81</v>
      </c>
      <c r="K1225" s="45">
        <v>17.78</v>
      </c>
      <c r="L1225" s="45">
        <v>265.87</v>
      </c>
      <c r="M1225" s="45">
        <v>0.36699999999999999</v>
      </c>
      <c r="N1225" s="45">
        <v>16.170000000000002</v>
      </c>
      <c r="O1225" s="45" t="s">
        <v>203</v>
      </c>
      <c r="P1225" s="45">
        <v>23</v>
      </c>
      <c r="Q1225" s="45">
        <v>8</v>
      </c>
      <c r="R1225" s="45">
        <v>0</v>
      </c>
      <c r="S1225" s="57">
        <v>0</v>
      </c>
      <c r="T1225" s="45">
        <v>0</v>
      </c>
      <c r="U1225" s="45">
        <v>0</v>
      </c>
      <c r="V1225" s="45">
        <v>0</v>
      </c>
      <c r="W1225" s="45">
        <v>0</v>
      </c>
    </row>
    <row r="1226" spans="1:23" s="45" customFormat="1">
      <c r="A1226" s="34">
        <v>16</v>
      </c>
      <c r="B1226" s="45">
        <v>498</v>
      </c>
      <c r="C1226" s="45" t="s">
        <v>901</v>
      </c>
      <c r="D1226" s="45" t="s">
        <v>1026</v>
      </c>
      <c r="E1226" s="45">
        <v>720.06</v>
      </c>
      <c r="F1226" s="45">
        <v>1542.29</v>
      </c>
      <c r="G1226" s="45">
        <v>3873.03</v>
      </c>
      <c r="H1226" s="45">
        <v>110.04</v>
      </c>
      <c r="I1226" s="45">
        <v>7.57</v>
      </c>
      <c r="J1226" s="45">
        <v>13.62</v>
      </c>
      <c r="K1226" s="45">
        <v>35.57</v>
      </c>
      <c r="L1226" s="45">
        <v>1092.6099999999999</v>
      </c>
      <c r="M1226" s="45">
        <v>0.35599999999999998</v>
      </c>
      <c r="N1226" s="45">
        <v>23.37</v>
      </c>
      <c r="O1226" s="45" t="s">
        <v>203</v>
      </c>
      <c r="P1226" s="45">
        <v>23</v>
      </c>
      <c r="Q1226" s="45">
        <v>8</v>
      </c>
      <c r="R1226" s="45">
        <v>0</v>
      </c>
      <c r="S1226" s="57">
        <v>0</v>
      </c>
      <c r="T1226" s="45">
        <v>0</v>
      </c>
      <c r="U1226" s="45">
        <v>0</v>
      </c>
      <c r="V1226" s="45">
        <v>0</v>
      </c>
      <c r="W1226" s="45">
        <v>0</v>
      </c>
    </row>
    <row r="1227" spans="1:23" s="45" customFormat="1">
      <c r="A1227" s="34">
        <v>16</v>
      </c>
      <c r="B1227" s="45">
        <v>500</v>
      </c>
      <c r="C1227" s="45" t="s">
        <v>901</v>
      </c>
      <c r="D1227" s="45" t="s">
        <v>1027</v>
      </c>
      <c r="E1227" s="45">
        <v>483.44</v>
      </c>
      <c r="F1227" s="45">
        <v>1146.02</v>
      </c>
      <c r="G1227" s="45">
        <v>3897.1</v>
      </c>
      <c r="H1227" s="45">
        <v>114.51</v>
      </c>
      <c r="I1227" s="45">
        <v>12.11</v>
      </c>
      <c r="J1227" s="45">
        <v>7.57</v>
      </c>
      <c r="K1227" s="45">
        <v>25.69</v>
      </c>
      <c r="L1227" s="45">
        <v>947.06</v>
      </c>
      <c r="M1227" s="45">
        <v>0.315</v>
      </c>
      <c r="N1227" s="45">
        <v>14.81</v>
      </c>
      <c r="O1227" s="45" t="s">
        <v>203</v>
      </c>
      <c r="P1227" s="45">
        <v>23</v>
      </c>
      <c r="Q1227" s="45">
        <v>8</v>
      </c>
      <c r="R1227" s="45">
        <v>0</v>
      </c>
      <c r="S1227" s="57">
        <v>0</v>
      </c>
      <c r="T1227" s="45">
        <v>0</v>
      </c>
      <c r="U1227" s="45">
        <v>0</v>
      </c>
      <c r="V1227" s="45">
        <v>0</v>
      </c>
      <c r="W1227" s="45">
        <v>0</v>
      </c>
    </row>
    <row r="1228" spans="1:23" s="45" customFormat="1">
      <c r="A1228" s="34">
        <v>16</v>
      </c>
      <c r="B1228" s="45">
        <v>502</v>
      </c>
      <c r="C1228" s="34" t="s">
        <v>901</v>
      </c>
      <c r="D1228" s="45" t="s">
        <v>1028</v>
      </c>
      <c r="E1228" s="45">
        <v>1214.82</v>
      </c>
      <c r="F1228" s="45">
        <v>1960.26</v>
      </c>
      <c r="G1228" s="45">
        <v>3012.96</v>
      </c>
      <c r="H1228" s="45">
        <v>107.45</v>
      </c>
      <c r="I1228" s="45">
        <v>12.87</v>
      </c>
      <c r="J1228" s="45">
        <v>11.35</v>
      </c>
      <c r="K1228" s="45">
        <v>37.54</v>
      </c>
      <c r="L1228" s="45">
        <v>1634.07</v>
      </c>
      <c r="M1228" s="45">
        <v>0.33700000000000002</v>
      </c>
      <c r="N1228" s="45">
        <v>28.09</v>
      </c>
      <c r="O1228" s="45" t="s">
        <v>203</v>
      </c>
      <c r="P1228" s="45">
        <v>23</v>
      </c>
      <c r="Q1228" s="45">
        <v>8</v>
      </c>
      <c r="R1228" s="45">
        <v>0</v>
      </c>
      <c r="S1228" s="57">
        <v>0</v>
      </c>
      <c r="T1228" s="45">
        <v>0</v>
      </c>
      <c r="U1228" s="45">
        <v>0</v>
      </c>
      <c r="V1228" s="45">
        <v>0</v>
      </c>
      <c r="W1228" s="45">
        <v>0</v>
      </c>
    </row>
    <row r="1229" spans="1:23" s="45" customFormat="1">
      <c r="A1229" s="34">
        <v>16</v>
      </c>
      <c r="B1229" s="45">
        <v>504</v>
      </c>
      <c r="C1229" s="45" t="s">
        <v>901</v>
      </c>
      <c r="D1229" s="45" t="s">
        <v>1029</v>
      </c>
      <c r="E1229" s="45">
        <v>241.15</v>
      </c>
      <c r="F1229" s="45">
        <v>1945.53</v>
      </c>
      <c r="G1229" s="45">
        <v>3394.06</v>
      </c>
      <c r="H1229" s="45">
        <v>115.88</v>
      </c>
      <c r="I1229" s="45">
        <v>6.81</v>
      </c>
      <c r="J1229" s="45">
        <v>15.14</v>
      </c>
      <c r="K1229" s="45">
        <v>17.78</v>
      </c>
      <c r="L1229" s="45">
        <v>608.79</v>
      </c>
      <c r="M1229" s="45">
        <v>0.308</v>
      </c>
      <c r="N1229" s="45">
        <v>14.4</v>
      </c>
      <c r="O1229" s="45" t="s">
        <v>203</v>
      </c>
      <c r="P1229" s="45">
        <v>23</v>
      </c>
      <c r="Q1229" s="45">
        <v>8</v>
      </c>
      <c r="R1229" s="45">
        <v>0</v>
      </c>
      <c r="S1229" s="57">
        <v>0</v>
      </c>
      <c r="T1229" s="45">
        <v>0</v>
      </c>
      <c r="U1229" s="45">
        <v>0</v>
      </c>
      <c r="V1229" s="45">
        <v>0</v>
      </c>
      <c r="W1229" s="45">
        <v>0</v>
      </c>
    </row>
    <row r="1230" spans="1:23" s="45" customFormat="1">
      <c r="A1230" s="34">
        <v>16</v>
      </c>
      <c r="B1230" s="45">
        <v>506</v>
      </c>
      <c r="C1230" s="45" t="s">
        <v>901</v>
      </c>
      <c r="D1230" s="45" t="s">
        <v>1030</v>
      </c>
      <c r="E1230" s="45">
        <v>894.42</v>
      </c>
      <c r="F1230" s="45">
        <v>2075.5700000000002</v>
      </c>
      <c r="G1230" s="45">
        <v>3452.23</v>
      </c>
      <c r="H1230" s="45">
        <v>112.35</v>
      </c>
      <c r="I1230" s="45">
        <v>13.63</v>
      </c>
      <c r="J1230" s="45">
        <v>8.33</v>
      </c>
      <c r="K1230" s="45">
        <v>29.64</v>
      </c>
      <c r="L1230" s="45">
        <v>1230.3800000000001</v>
      </c>
      <c r="M1230" s="45">
        <v>0.36499999999999999</v>
      </c>
      <c r="N1230" s="45">
        <v>26.38</v>
      </c>
      <c r="O1230" s="45" t="s">
        <v>203</v>
      </c>
      <c r="P1230" s="45">
        <v>23</v>
      </c>
      <c r="Q1230" s="45">
        <v>8</v>
      </c>
      <c r="R1230" s="45">
        <v>0</v>
      </c>
      <c r="S1230" s="57">
        <v>0</v>
      </c>
      <c r="T1230" s="45">
        <v>0</v>
      </c>
      <c r="U1230" s="45">
        <v>0</v>
      </c>
      <c r="V1230" s="45">
        <v>0</v>
      </c>
      <c r="W1230" s="45">
        <v>0</v>
      </c>
    </row>
    <row r="1231" spans="1:23" s="34" customFormat="1">
      <c r="A1231" s="34">
        <v>16</v>
      </c>
      <c r="B1231" s="34">
        <v>508</v>
      </c>
      <c r="C1231" s="45" t="s">
        <v>901</v>
      </c>
      <c r="D1231" s="34" t="s">
        <v>1031</v>
      </c>
      <c r="E1231" s="34">
        <v>544.58000000000004</v>
      </c>
      <c r="F1231" s="34">
        <v>1960.88</v>
      </c>
      <c r="G1231" s="34">
        <v>2882.93</v>
      </c>
      <c r="H1231" s="34">
        <v>120.76</v>
      </c>
      <c r="I1231" s="34">
        <v>9.08</v>
      </c>
      <c r="J1231" s="34">
        <v>10.6</v>
      </c>
      <c r="K1231" s="34">
        <v>27.66</v>
      </c>
      <c r="L1231" s="34">
        <v>885.88</v>
      </c>
      <c r="M1231" s="34">
        <v>0.36399999999999999</v>
      </c>
      <c r="N1231" s="34">
        <v>26.4</v>
      </c>
      <c r="O1231" s="34" t="s">
        <v>203</v>
      </c>
      <c r="P1231" s="45">
        <v>23</v>
      </c>
      <c r="Q1231" s="45">
        <v>8</v>
      </c>
      <c r="R1231" s="45">
        <v>0</v>
      </c>
      <c r="S1231" s="57">
        <v>0</v>
      </c>
      <c r="T1231" s="45">
        <v>0</v>
      </c>
      <c r="U1231" s="45">
        <v>0</v>
      </c>
      <c r="V1231" s="45">
        <v>0</v>
      </c>
      <c r="W1231" s="45">
        <v>0</v>
      </c>
    </row>
    <row r="1232" spans="1:23" s="45" customFormat="1">
      <c r="A1232" s="34">
        <v>16</v>
      </c>
      <c r="B1232" s="45">
        <v>510</v>
      </c>
      <c r="C1232" s="34" t="s">
        <v>901</v>
      </c>
      <c r="D1232" s="45" t="s">
        <v>1032</v>
      </c>
      <c r="E1232" s="45">
        <v>74.72</v>
      </c>
      <c r="F1232" s="45">
        <v>2076.64</v>
      </c>
      <c r="G1232" s="45">
        <v>3489.94</v>
      </c>
      <c r="H1232" s="45">
        <v>119.04</v>
      </c>
      <c r="I1232" s="45">
        <v>4.54</v>
      </c>
      <c r="J1232" s="45">
        <v>6.81</v>
      </c>
      <c r="K1232" s="45">
        <v>13.83</v>
      </c>
      <c r="L1232" s="45">
        <v>211.77</v>
      </c>
      <c r="M1232" s="45">
        <v>0.40500000000000003</v>
      </c>
      <c r="N1232" s="45">
        <v>6.55</v>
      </c>
      <c r="O1232" s="45" t="s">
        <v>203</v>
      </c>
      <c r="P1232" s="45">
        <v>23</v>
      </c>
      <c r="Q1232" s="45">
        <v>8</v>
      </c>
      <c r="R1232" s="45">
        <v>0</v>
      </c>
      <c r="S1232" s="57">
        <v>0</v>
      </c>
      <c r="T1232" s="45">
        <v>0</v>
      </c>
      <c r="U1232" s="45">
        <v>0</v>
      </c>
      <c r="V1232" s="45">
        <v>0</v>
      </c>
      <c r="W1232" s="45">
        <v>0</v>
      </c>
    </row>
    <row r="1233" spans="1:23" s="45" customFormat="1">
      <c r="A1233" s="34">
        <v>16</v>
      </c>
      <c r="B1233" s="45">
        <v>512</v>
      </c>
      <c r="C1233" s="45" t="s">
        <v>901</v>
      </c>
      <c r="D1233" s="45" t="s">
        <v>1033</v>
      </c>
      <c r="E1233" s="45">
        <v>384.94</v>
      </c>
      <c r="F1233" s="45">
        <v>1111.49</v>
      </c>
      <c r="G1233" s="45">
        <v>3678.81</v>
      </c>
      <c r="H1233" s="45">
        <v>115.84</v>
      </c>
      <c r="I1233" s="45">
        <v>8.33</v>
      </c>
      <c r="J1233" s="45">
        <v>9.84</v>
      </c>
      <c r="K1233" s="45">
        <v>23.71</v>
      </c>
      <c r="L1233" s="45">
        <v>671.49</v>
      </c>
      <c r="M1233" s="45">
        <v>0.38100000000000001</v>
      </c>
      <c r="N1233" s="45">
        <v>19.77</v>
      </c>
      <c r="O1233" s="45" t="s">
        <v>203</v>
      </c>
      <c r="P1233" s="45">
        <v>23</v>
      </c>
      <c r="Q1233" s="45">
        <v>8</v>
      </c>
      <c r="R1233" s="45">
        <v>0</v>
      </c>
      <c r="S1233" s="57">
        <v>0</v>
      </c>
      <c r="T1233" s="45">
        <v>0</v>
      </c>
      <c r="U1233" s="45">
        <v>0</v>
      </c>
      <c r="V1233" s="45">
        <v>0</v>
      </c>
      <c r="W1233" s="45">
        <v>0</v>
      </c>
    </row>
    <row r="1234" spans="1:23" s="45" customFormat="1">
      <c r="A1234" s="34">
        <v>16</v>
      </c>
      <c r="B1234" s="45">
        <v>514</v>
      </c>
      <c r="C1234" s="45" t="s">
        <v>901</v>
      </c>
      <c r="D1234" s="45" t="s">
        <v>1034</v>
      </c>
      <c r="E1234" s="45">
        <v>176.62</v>
      </c>
      <c r="F1234" s="45">
        <v>1079.53</v>
      </c>
      <c r="G1234" s="45">
        <v>3723.09</v>
      </c>
      <c r="H1234" s="45">
        <v>117.51</v>
      </c>
      <c r="I1234" s="45">
        <v>7.57</v>
      </c>
      <c r="J1234" s="45">
        <v>6.06</v>
      </c>
      <c r="K1234" s="45">
        <v>19.760000000000002</v>
      </c>
      <c r="L1234" s="45">
        <v>432.81</v>
      </c>
      <c r="M1234" s="45">
        <v>0.35199999999999998</v>
      </c>
      <c r="N1234" s="45">
        <v>16.690000000000001</v>
      </c>
      <c r="O1234" s="45" t="s">
        <v>203</v>
      </c>
      <c r="P1234" s="45">
        <v>23</v>
      </c>
      <c r="Q1234" s="45">
        <v>8</v>
      </c>
      <c r="R1234" s="45">
        <v>0</v>
      </c>
      <c r="S1234" s="57">
        <v>0</v>
      </c>
      <c r="T1234" s="45">
        <v>0</v>
      </c>
      <c r="U1234" s="45">
        <v>0</v>
      </c>
      <c r="V1234" s="45">
        <v>0</v>
      </c>
      <c r="W1234" s="45">
        <v>0</v>
      </c>
    </row>
    <row r="1235" spans="1:23" s="45" customFormat="1">
      <c r="A1235" s="34">
        <v>16</v>
      </c>
      <c r="B1235" s="45">
        <v>516</v>
      </c>
      <c r="C1235" s="45" t="s">
        <v>901</v>
      </c>
      <c r="D1235" s="45" t="s">
        <v>1035</v>
      </c>
      <c r="E1235" s="45">
        <v>313.61</v>
      </c>
      <c r="F1235" s="45">
        <v>1075.8499999999999</v>
      </c>
      <c r="G1235" s="45">
        <v>3745.47</v>
      </c>
      <c r="H1235" s="45">
        <v>116.5</v>
      </c>
      <c r="I1235" s="45">
        <v>12.11</v>
      </c>
      <c r="J1235" s="45">
        <v>5.3</v>
      </c>
      <c r="K1235" s="45">
        <v>23.71</v>
      </c>
      <c r="L1235" s="45">
        <v>778.77</v>
      </c>
      <c r="M1235" s="45">
        <v>0.28699999999999998</v>
      </c>
      <c r="N1235" s="45">
        <v>17.16</v>
      </c>
      <c r="O1235" s="45" t="s">
        <v>203</v>
      </c>
      <c r="P1235" s="45">
        <v>23</v>
      </c>
      <c r="Q1235" s="45">
        <v>8</v>
      </c>
      <c r="R1235" s="45">
        <v>0</v>
      </c>
      <c r="S1235" s="57">
        <v>0</v>
      </c>
      <c r="T1235" s="45">
        <v>0</v>
      </c>
      <c r="U1235" s="45">
        <v>0</v>
      </c>
      <c r="V1235" s="45">
        <v>0</v>
      </c>
      <c r="W1235" s="45">
        <v>0</v>
      </c>
    </row>
    <row r="1236" spans="1:23" s="45" customFormat="1">
      <c r="A1236" s="34">
        <v>16</v>
      </c>
      <c r="B1236" s="45">
        <v>518</v>
      </c>
      <c r="C1236" s="34" t="s">
        <v>901</v>
      </c>
      <c r="D1236" s="45" t="s">
        <v>1036</v>
      </c>
      <c r="E1236" s="45">
        <v>681.57</v>
      </c>
      <c r="F1236" s="45">
        <v>1481.89</v>
      </c>
      <c r="G1236" s="45">
        <v>3769.97</v>
      </c>
      <c r="H1236" s="45">
        <v>112.55</v>
      </c>
      <c r="I1236" s="45">
        <v>6.06</v>
      </c>
      <c r="J1236" s="45">
        <v>11.35</v>
      </c>
      <c r="K1236" s="45">
        <v>31.62</v>
      </c>
      <c r="L1236" s="45">
        <v>980.95</v>
      </c>
      <c r="M1236" s="45">
        <v>0.38200000000000001</v>
      </c>
      <c r="N1236" s="45">
        <v>25.23</v>
      </c>
      <c r="O1236" s="45" t="s">
        <v>203</v>
      </c>
      <c r="P1236" s="45">
        <v>23</v>
      </c>
      <c r="Q1236" s="45">
        <v>8</v>
      </c>
      <c r="R1236" s="45">
        <v>0</v>
      </c>
      <c r="S1236" s="57">
        <v>0</v>
      </c>
      <c r="T1236" s="45">
        <v>0</v>
      </c>
      <c r="U1236" s="45">
        <v>0</v>
      </c>
      <c r="V1236" s="45">
        <v>0</v>
      </c>
      <c r="W1236" s="45">
        <v>0</v>
      </c>
    </row>
    <row r="1237" spans="1:23" s="45" customFormat="1">
      <c r="A1237" s="34">
        <v>16</v>
      </c>
      <c r="B1237" s="45">
        <v>520</v>
      </c>
      <c r="C1237" s="45" t="s">
        <v>901</v>
      </c>
      <c r="D1237" s="45" t="s">
        <v>1037</v>
      </c>
      <c r="E1237" s="45">
        <v>211.72</v>
      </c>
      <c r="F1237" s="45">
        <v>1094.1099999999999</v>
      </c>
      <c r="G1237" s="45">
        <v>3833.38</v>
      </c>
      <c r="H1237" s="45">
        <v>114.08</v>
      </c>
      <c r="I1237" s="45">
        <v>8.33</v>
      </c>
      <c r="J1237" s="45">
        <v>6.06</v>
      </c>
      <c r="K1237" s="45">
        <v>19.760000000000002</v>
      </c>
      <c r="L1237" s="45">
        <v>499.9</v>
      </c>
      <c r="M1237" s="45">
        <v>0.34399999999999997</v>
      </c>
      <c r="N1237" s="45">
        <v>10.33</v>
      </c>
      <c r="O1237" s="45" t="s">
        <v>203</v>
      </c>
      <c r="P1237" s="45">
        <v>23</v>
      </c>
      <c r="Q1237" s="45">
        <v>8</v>
      </c>
      <c r="R1237" s="45">
        <v>0</v>
      </c>
      <c r="S1237" s="57">
        <v>0</v>
      </c>
      <c r="T1237" s="45">
        <v>0</v>
      </c>
      <c r="U1237" s="45">
        <v>0</v>
      </c>
      <c r="V1237" s="45">
        <v>0</v>
      </c>
      <c r="W1237" s="45">
        <v>0</v>
      </c>
    </row>
    <row r="1238" spans="1:23" s="45" customFormat="1">
      <c r="A1238" s="34">
        <v>16</v>
      </c>
      <c r="B1238" s="45">
        <v>522</v>
      </c>
      <c r="C1238" s="45" t="s">
        <v>901</v>
      </c>
      <c r="D1238" s="45" t="s">
        <v>1038</v>
      </c>
      <c r="E1238" s="45">
        <v>530.99</v>
      </c>
      <c r="F1238" s="45">
        <v>1730.52</v>
      </c>
      <c r="G1238" s="45">
        <v>3401.96</v>
      </c>
      <c r="H1238" s="45">
        <v>119.38</v>
      </c>
      <c r="I1238" s="45">
        <v>12.87</v>
      </c>
      <c r="J1238" s="45">
        <v>11.35</v>
      </c>
      <c r="K1238" s="45">
        <v>25.69</v>
      </c>
      <c r="L1238" s="45">
        <v>1037.83</v>
      </c>
      <c r="M1238" s="45">
        <v>0.30599999999999999</v>
      </c>
      <c r="N1238" s="45">
        <v>19.14</v>
      </c>
      <c r="O1238" s="45" t="s">
        <v>256</v>
      </c>
      <c r="P1238" s="45">
        <v>23</v>
      </c>
      <c r="Q1238" s="45">
        <v>8</v>
      </c>
      <c r="R1238" s="45">
        <v>0</v>
      </c>
      <c r="S1238" s="57">
        <v>0</v>
      </c>
      <c r="T1238" s="45">
        <v>0</v>
      </c>
      <c r="U1238" s="45">
        <v>0</v>
      </c>
      <c r="V1238" s="45">
        <v>0</v>
      </c>
      <c r="W1238" s="45">
        <v>0</v>
      </c>
    </row>
    <row r="1239" spans="1:23" s="45" customFormat="1">
      <c r="A1239" s="34">
        <v>16</v>
      </c>
      <c r="B1239" s="45">
        <v>524</v>
      </c>
      <c r="C1239" s="45" t="s">
        <v>901</v>
      </c>
      <c r="D1239" s="45" t="s">
        <v>1039</v>
      </c>
      <c r="E1239" s="45">
        <v>97.37</v>
      </c>
      <c r="F1239" s="45">
        <v>1677.43</v>
      </c>
      <c r="G1239" s="45">
        <v>3622.12</v>
      </c>
      <c r="H1239" s="45">
        <v>121.2</v>
      </c>
      <c r="I1239" s="45">
        <v>6.06</v>
      </c>
      <c r="J1239" s="45">
        <v>6.81</v>
      </c>
      <c r="K1239" s="45">
        <v>15.81</v>
      </c>
      <c r="L1239" s="45">
        <v>285.49</v>
      </c>
      <c r="M1239" s="45">
        <v>0.35899999999999999</v>
      </c>
      <c r="N1239" s="45">
        <v>11.24</v>
      </c>
      <c r="O1239" s="45" t="s">
        <v>256</v>
      </c>
      <c r="P1239" s="45">
        <v>23</v>
      </c>
      <c r="Q1239" s="45">
        <v>8</v>
      </c>
      <c r="R1239" s="45">
        <v>0</v>
      </c>
      <c r="S1239" s="57">
        <v>0</v>
      </c>
      <c r="T1239" s="45">
        <v>0</v>
      </c>
      <c r="U1239" s="45">
        <v>0</v>
      </c>
      <c r="V1239" s="45">
        <v>0</v>
      </c>
      <c r="W1239" s="45">
        <v>0</v>
      </c>
    </row>
    <row r="1240" spans="1:23" s="45" customFormat="1">
      <c r="A1240" s="34">
        <v>16</v>
      </c>
      <c r="B1240" s="45">
        <v>526</v>
      </c>
      <c r="C1240" s="34" t="s">
        <v>901</v>
      </c>
      <c r="D1240" s="45" t="s">
        <v>1040</v>
      </c>
      <c r="E1240" s="45">
        <v>195.87</v>
      </c>
      <c r="F1240" s="45">
        <v>1553.57</v>
      </c>
      <c r="G1240" s="45">
        <v>3844.74</v>
      </c>
      <c r="H1240" s="45">
        <v>125.95</v>
      </c>
      <c r="I1240" s="45">
        <v>7.57</v>
      </c>
      <c r="J1240" s="45">
        <v>8.33</v>
      </c>
      <c r="K1240" s="45">
        <v>17.78</v>
      </c>
      <c r="L1240" s="45">
        <v>363.1</v>
      </c>
      <c r="M1240" s="45">
        <v>0.44900000000000001</v>
      </c>
      <c r="N1240" s="45">
        <v>10.41</v>
      </c>
      <c r="O1240" s="45" t="s">
        <v>203</v>
      </c>
      <c r="P1240" s="45">
        <v>23</v>
      </c>
      <c r="Q1240" s="45">
        <v>8</v>
      </c>
      <c r="R1240" s="45">
        <v>0</v>
      </c>
      <c r="S1240" s="57">
        <v>0</v>
      </c>
      <c r="T1240" s="45">
        <v>0</v>
      </c>
      <c r="U1240" s="45">
        <v>0</v>
      </c>
      <c r="V1240" s="45">
        <v>0</v>
      </c>
      <c r="W1240" s="45">
        <v>0</v>
      </c>
    </row>
    <row r="1241" spans="1:23" s="45" customFormat="1">
      <c r="A1241" s="34">
        <v>16</v>
      </c>
      <c r="B1241" s="45">
        <v>530</v>
      </c>
      <c r="C1241" s="45" t="s">
        <v>901</v>
      </c>
      <c r="D1241" s="45" t="s">
        <v>1041</v>
      </c>
      <c r="E1241" s="45">
        <v>1095.95</v>
      </c>
      <c r="F1241" s="45">
        <v>1965.65</v>
      </c>
      <c r="G1241" s="45">
        <v>3454.62</v>
      </c>
      <c r="H1241" s="45">
        <v>101.41</v>
      </c>
      <c r="I1241" s="45">
        <v>17.41</v>
      </c>
      <c r="J1241" s="45">
        <v>8.33</v>
      </c>
      <c r="K1241" s="45">
        <v>43.47</v>
      </c>
      <c r="L1241" s="45">
        <v>1716.89</v>
      </c>
      <c r="M1241" s="45">
        <v>0.29899999999999999</v>
      </c>
      <c r="N1241" s="45">
        <v>39.08</v>
      </c>
      <c r="O1241" s="45" t="s">
        <v>203</v>
      </c>
      <c r="P1241" s="45">
        <v>23</v>
      </c>
      <c r="Q1241" s="45">
        <v>8</v>
      </c>
      <c r="R1241" s="45">
        <v>0</v>
      </c>
      <c r="S1241" s="57">
        <v>0</v>
      </c>
      <c r="T1241" s="45">
        <v>0</v>
      </c>
      <c r="U1241" s="45">
        <v>0</v>
      </c>
      <c r="V1241" s="45">
        <v>0</v>
      </c>
      <c r="W1241" s="45">
        <v>0</v>
      </c>
    </row>
    <row r="1242" spans="1:23" s="45" customFormat="1">
      <c r="A1242" s="34">
        <v>16</v>
      </c>
      <c r="B1242" s="45">
        <v>532</v>
      </c>
      <c r="C1242" s="45" t="s">
        <v>901</v>
      </c>
      <c r="D1242" s="45" t="s">
        <v>1042</v>
      </c>
      <c r="E1242" s="45">
        <v>212.85</v>
      </c>
      <c r="F1242" s="45">
        <v>2158.6999999999998</v>
      </c>
      <c r="G1242" s="45">
        <v>3458.79</v>
      </c>
      <c r="H1242" s="45">
        <v>123.94</v>
      </c>
      <c r="I1242" s="45">
        <v>9.08</v>
      </c>
      <c r="J1242" s="45">
        <v>4.54</v>
      </c>
      <c r="K1242" s="45">
        <v>21.74</v>
      </c>
      <c r="L1242" s="45">
        <v>442</v>
      </c>
      <c r="M1242" s="45">
        <v>0.39</v>
      </c>
      <c r="N1242" s="45">
        <v>19.77</v>
      </c>
      <c r="O1242" s="45" t="s">
        <v>256</v>
      </c>
      <c r="P1242" s="45">
        <v>23</v>
      </c>
      <c r="Q1242" s="45">
        <v>8</v>
      </c>
      <c r="R1242" s="45">
        <v>0</v>
      </c>
      <c r="S1242" s="57">
        <v>0</v>
      </c>
      <c r="T1242" s="45">
        <v>0</v>
      </c>
      <c r="U1242" s="45">
        <v>0</v>
      </c>
      <c r="V1242" s="45">
        <v>0</v>
      </c>
      <c r="W1242" s="45">
        <v>0</v>
      </c>
    </row>
    <row r="1243" spans="1:23" s="45" customFormat="1">
      <c r="A1243" s="34">
        <v>16</v>
      </c>
      <c r="B1243" s="45">
        <v>534</v>
      </c>
      <c r="C1243" s="45" t="s">
        <v>901</v>
      </c>
      <c r="D1243" s="45" t="s">
        <v>1043</v>
      </c>
      <c r="E1243" s="45">
        <v>268.33</v>
      </c>
      <c r="F1243" s="45">
        <v>1288.6300000000001</v>
      </c>
      <c r="G1243" s="45">
        <v>3939.2</v>
      </c>
      <c r="H1243" s="45">
        <v>123.19</v>
      </c>
      <c r="I1243" s="45">
        <v>7.57</v>
      </c>
      <c r="J1243" s="45">
        <v>5.3</v>
      </c>
      <c r="K1243" s="45">
        <v>19.760000000000002</v>
      </c>
      <c r="L1243" s="45">
        <v>437.45</v>
      </c>
      <c r="M1243" s="45">
        <v>0.46</v>
      </c>
      <c r="N1243" s="45">
        <v>17.079999999999998</v>
      </c>
      <c r="O1243" s="45" t="s">
        <v>203</v>
      </c>
      <c r="P1243" s="45">
        <v>23</v>
      </c>
      <c r="Q1243" s="45">
        <v>8</v>
      </c>
      <c r="R1243" s="45">
        <v>0</v>
      </c>
      <c r="S1243" s="57">
        <v>0</v>
      </c>
      <c r="T1243" s="45">
        <v>0</v>
      </c>
      <c r="U1243" s="45">
        <v>0</v>
      </c>
      <c r="V1243" s="45">
        <v>0</v>
      </c>
      <c r="W1243" s="45">
        <v>0</v>
      </c>
    </row>
    <row r="1244" spans="1:23" s="45" customFormat="1">
      <c r="A1244" s="34">
        <v>16</v>
      </c>
      <c r="B1244" s="45">
        <v>536</v>
      </c>
      <c r="C1244" s="34" t="s">
        <v>901</v>
      </c>
      <c r="D1244" s="45" t="s">
        <v>1044</v>
      </c>
      <c r="E1244" s="45">
        <v>349.84</v>
      </c>
      <c r="F1244" s="45">
        <v>1886.97</v>
      </c>
      <c r="G1244" s="45">
        <v>3577.53</v>
      </c>
      <c r="H1244" s="45">
        <v>119.27</v>
      </c>
      <c r="I1244" s="45">
        <v>11.35</v>
      </c>
      <c r="J1244" s="45">
        <v>7.57</v>
      </c>
      <c r="K1244" s="45">
        <v>19.760000000000002</v>
      </c>
      <c r="L1244" s="45">
        <v>745.16</v>
      </c>
      <c r="M1244" s="45">
        <v>0.32200000000000001</v>
      </c>
      <c r="N1244" s="45">
        <v>18.010000000000002</v>
      </c>
      <c r="O1244" s="45" t="s">
        <v>203</v>
      </c>
      <c r="P1244" s="45">
        <v>23</v>
      </c>
      <c r="Q1244" s="45">
        <v>8</v>
      </c>
      <c r="R1244" s="45">
        <v>0</v>
      </c>
      <c r="S1244" s="57">
        <v>0</v>
      </c>
      <c r="T1244" s="45">
        <v>0</v>
      </c>
      <c r="U1244" s="45">
        <v>0</v>
      </c>
      <c r="V1244" s="45">
        <v>0</v>
      </c>
      <c r="W1244" s="45">
        <v>0</v>
      </c>
    </row>
    <row r="1245" spans="1:23" s="45" customFormat="1">
      <c r="A1245" s="34">
        <v>16</v>
      </c>
      <c r="B1245" s="45">
        <v>538</v>
      </c>
      <c r="C1245" s="45" t="s">
        <v>901</v>
      </c>
      <c r="D1245" s="45" t="s">
        <v>1045</v>
      </c>
      <c r="E1245" s="45">
        <v>691.76</v>
      </c>
      <c r="F1245" s="45">
        <v>1585.23</v>
      </c>
      <c r="G1245" s="45">
        <v>3742.78</v>
      </c>
      <c r="H1245" s="45">
        <v>116.09</v>
      </c>
      <c r="I1245" s="45">
        <v>6.81</v>
      </c>
      <c r="J1245" s="45">
        <v>12.87</v>
      </c>
      <c r="K1245" s="45">
        <v>31.62</v>
      </c>
      <c r="L1245" s="45">
        <v>1078.33</v>
      </c>
      <c r="M1245" s="45">
        <v>0.35099999999999998</v>
      </c>
      <c r="N1245" s="45">
        <v>24.23</v>
      </c>
      <c r="O1245" s="45" t="s">
        <v>203</v>
      </c>
      <c r="P1245" s="45">
        <v>23</v>
      </c>
      <c r="Q1245" s="45">
        <v>8</v>
      </c>
      <c r="R1245" s="45">
        <v>0</v>
      </c>
      <c r="S1245" s="57">
        <v>0</v>
      </c>
      <c r="T1245" s="45">
        <v>0</v>
      </c>
      <c r="U1245" s="45">
        <v>0</v>
      </c>
      <c r="V1245" s="45">
        <v>0</v>
      </c>
      <c r="W1245" s="45">
        <v>0</v>
      </c>
    </row>
    <row r="1246" spans="1:23" s="34" customFormat="1">
      <c r="A1246" s="34">
        <v>16</v>
      </c>
      <c r="B1246" s="34">
        <v>540</v>
      </c>
      <c r="C1246" s="45" t="s">
        <v>901</v>
      </c>
      <c r="D1246" s="34" t="s">
        <v>1046</v>
      </c>
      <c r="E1246" s="34">
        <v>654.4</v>
      </c>
      <c r="F1246" s="34">
        <v>1982.18</v>
      </c>
      <c r="G1246" s="34">
        <v>2890.89</v>
      </c>
      <c r="H1246" s="34">
        <v>121.34</v>
      </c>
      <c r="I1246" s="34">
        <v>9.84</v>
      </c>
      <c r="J1246" s="34">
        <v>9.84</v>
      </c>
      <c r="K1246" s="34">
        <v>29.64</v>
      </c>
      <c r="L1246" s="34">
        <v>1006.71</v>
      </c>
      <c r="M1246" s="34">
        <v>0.36199999999999999</v>
      </c>
      <c r="N1246" s="34">
        <v>28.53</v>
      </c>
      <c r="O1246" s="34" t="s">
        <v>263</v>
      </c>
      <c r="P1246" s="45">
        <v>23</v>
      </c>
      <c r="Q1246" s="45">
        <v>8</v>
      </c>
      <c r="R1246" s="34">
        <v>26</v>
      </c>
      <c r="S1246" s="61">
        <v>846000</v>
      </c>
      <c r="T1246" s="34">
        <v>2089.7399999999998</v>
      </c>
      <c r="U1246" s="34">
        <v>2909.55</v>
      </c>
      <c r="V1246" s="34">
        <v>86.14</v>
      </c>
      <c r="W1246" s="30">
        <v>611000.6</v>
      </c>
    </row>
    <row r="1247" spans="1:23" s="45" customFormat="1">
      <c r="A1247" s="34">
        <v>16</v>
      </c>
      <c r="B1247" s="45">
        <v>544</v>
      </c>
      <c r="C1247" s="45" t="s">
        <v>901</v>
      </c>
      <c r="D1247" s="45" t="s">
        <v>1047</v>
      </c>
      <c r="E1247" s="45">
        <v>1048.3900000000001</v>
      </c>
      <c r="F1247" s="45">
        <v>2097.9699999999998</v>
      </c>
      <c r="G1247" s="45">
        <v>3470.33</v>
      </c>
      <c r="H1247" s="45">
        <v>118.71</v>
      </c>
      <c r="I1247" s="45">
        <v>11.35</v>
      </c>
      <c r="J1247" s="45">
        <v>9.84</v>
      </c>
      <c r="K1247" s="45">
        <v>35.57</v>
      </c>
      <c r="L1247" s="45">
        <v>1469.46</v>
      </c>
      <c r="M1247" s="45">
        <v>0.34</v>
      </c>
      <c r="N1247" s="45">
        <v>30.85</v>
      </c>
      <c r="O1247" s="45" t="s">
        <v>203</v>
      </c>
      <c r="P1247" s="45">
        <v>23</v>
      </c>
      <c r="Q1247" s="45">
        <v>8</v>
      </c>
      <c r="R1247" s="45">
        <v>0</v>
      </c>
      <c r="S1247" s="57">
        <v>0</v>
      </c>
      <c r="T1247" s="45">
        <v>0</v>
      </c>
      <c r="U1247" s="45">
        <v>0</v>
      </c>
      <c r="V1247" s="45">
        <v>0</v>
      </c>
      <c r="W1247" s="45">
        <v>0</v>
      </c>
    </row>
    <row r="1248" spans="1:23" s="45" customFormat="1">
      <c r="A1248" s="34">
        <v>16</v>
      </c>
      <c r="B1248" s="45">
        <v>546</v>
      </c>
      <c r="C1248" s="34" t="s">
        <v>901</v>
      </c>
      <c r="D1248" s="45" t="s">
        <v>1048</v>
      </c>
      <c r="E1248" s="45">
        <v>202.66</v>
      </c>
      <c r="F1248" s="45">
        <v>1184.51</v>
      </c>
      <c r="G1248" s="45">
        <v>3721.02</v>
      </c>
      <c r="H1248" s="45">
        <v>124.09</v>
      </c>
      <c r="I1248" s="45">
        <v>5.3</v>
      </c>
      <c r="J1248" s="45">
        <v>9.08</v>
      </c>
      <c r="K1248" s="45">
        <v>17.78</v>
      </c>
      <c r="L1248" s="45">
        <v>462.13</v>
      </c>
      <c r="M1248" s="45">
        <v>0.36099999999999999</v>
      </c>
      <c r="N1248" s="45">
        <v>9.15</v>
      </c>
      <c r="O1248" s="45" t="s">
        <v>203</v>
      </c>
      <c r="P1248" s="45">
        <v>23</v>
      </c>
      <c r="Q1248" s="45">
        <v>8</v>
      </c>
      <c r="R1248" s="45">
        <v>0</v>
      </c>
      <c r="S1248" s="57">
        <v>0</v>
      </c>
      <c r="T1248" s="45">
        <v>0</v>
      </c>
      <c r="U1248" s="45">
        <v>0</v>
      </c>
      <c r="V1248" s="45">
        <v>0</v>
      </c>
      <c r="W1248" s="45">
        <v>0</v>
      </c>
    </row>
    <row r="1249" spans="1:23" s="46" customFormat="1" ht="17" thickBot="1">
      <c r="A1249" s="31">
        <v>16</v>
      </c>
      <c r="B1249" s="46">
        <v>548</v>
      </c>
      <c r="C1249" s="46" t="s">
        <v>901</v>
      </c>
      <c r="D1249" s="46" t="s">
        <v>1049</v>
      </c>
      <c r="E1249" s="46">
        <v>1091.42</v>
      </c>
      <c r="F1249" s="46">
        <v>1580.84</v>
      </c>
      <c r="G1249" s="46">
        <v>3758.55</v>
      </c>
      <c r="H1249" s="46">
        <v>113.98</v>
      </c>
      <c r="I1249" s="46">
        <v>12.87</v>
      </c>
      <c r="J1249" s="46">
        <v>13.62</v>
      </c>
      <c r="K1249" s="46">
        <v>35.57</v>
      </c>
      <c r="L1249" s="46">
        <v>1468.15</v>
      </c>
      <c r="M1249" s="46">
        <v>0.34899999999999998</v>
      </c>
      <c r="N1249" s="46">
        <v>31.18</v>
      </c>
      <c r="O1249" s="46" t="s">
        <v>203</v>
      </c>
      <c r="P1249" s="46">
        <v>23</v>
      </c>
      <c r="Q1249" s="46">
        <v>8</v>
      </c>
      <c r="R1249" s="46">
        <v>0</v>
      </c>
      <c r="S1249" s="59">
        <v>0</v>
      </c>
      <c r="T1249" s="46">
        <v>0</v>
      </c>
      <c r="U1249" s="46">
        <v>0</v>
      </c>
      <c r="V1249" s="46">
        <v>0</v>
      </c>
      <c r="W1249" s="46">
        <v>0</v>
      </c>
    </row>
    <row r="1250" spans="1:23" s="34" customFormat="1">
      <c r="A1250" s="34">
        <v>17</v>
      </c>
      <c r="B1250" s="34">
        <v>12</v>
      </c>
      <c r="C1250" s="45" t="s">
        <v>901</v>
      </c>
      <c r="D1250" s="34" t="s">
        <v>391</v>
      </c>
      <c r="E1250" s="34">
        <v>674.78</v>
      </c>
      <c r="F1250" s="34">
        <v>2616.69</v>
      </c>
      <c r="G1250" s="34">
        <v>2817.23</v>
      </c>
      <c r="H1250" s="34">
        <v>65.900000000000006</v>
      </c>
      <c r="I1250" s="34">
        <v>11.35</v>
      </c>
      <c r="J1250" s="34">
        <v>11.35</v>
      </c>
      <c r="K1250" s="34">
        <v>25.69</v>
      </c>
      <c r="L1250" s="34">
        <v>1046.58</v>
      </c>
      <c r="M1250" s="34">
        <v>0.35499999999999998</v>
      </c>
      <c r="N1250" s="34">
        <v>19.21</v>
      </c>
      <c r="O1250" s="34" t="s">
        <v>263</v>
      </c>
      <c r="P1250" s="45">
        <v>23</v>
      </c>
      <c r="Q1250" s="45">
        <v>8</v>
      </c>
      <c r="R1250" s="34">
        <v>29</v>
      </c>
      <c r="S1250" s="58">
        <v>127605.65</v>
      </c>
      <c r="T1250" s="34">
        <v>2577.5700000000002</v>
      </c>
      <c r="U1250" s="34">
        <v>2781.35</v>
      </c>
      <c r="V1250" s="34">
        <v>90.77</v>
      </c>
      <c r="W1250" s="34">
        <v>127605.65</v>
      </c>
    </row>
    <row r="1251" spans="1:23" s="45" customFormat="1">
      <c r="A1251" s="34">
        <v>17</v>
      </c>
      <c r="B1251" s="45">
        <v>18</v>
      </c>
      <c r="C1251" s="45" t="s">
        <v>901</v>
      </c>
      <c r="D1251" s="45" t="s">
        <v>412</v>
      </c>
      <c r="E1251" s="45">
        <v>704.21</v>
      </c>
      <c r="F1251" s="45">
        <v>2705.87</v>
      </c>
      <c r="G1251" s="45">
        <v>2559.6999999999998</v>
      </c>
      <c r="H1251" s="45">
        <v>73.72</v>
      </c>
      <c r="I1251" s="45">
        <v>9.84</v>
      </c>
      <c r="J1251" s="45">
        <v>10.6</v>
      </c>
      <c r="K1251" s="45">
        <v>25.69</v>
      </c>
      <c r="L1251" s="45">
        <v>904.85</v>
      </c>
      <c r="M1251" s="45">
        <v>0.42299999999999999</v>
      </c>
      <c r="N1251" s="45">
        <v>24.48</v>
      </c>
      <c r="O1251" s="45" t="s">
        <v>203</v>
      </c>
      <c r="P1251" s="45">
        <v>23</v>
      </c>
      <c r="Q1251" s="45">
        <v>8</v>
      </c>
      <c r="R1251" s="45">
        <v>0</v>
      </c>
      <c r="S1251" s="57">
        <v>0</v>
      </c>
      <c r="T1251" s="45">
        <v>0</v>
      </c>
      <c r="U1251" s="45">
        <v>0</v>
      </c>
      <c r="V1251" s="45">
        <v>0</v>
      </c>
      <c r="W1251" s="45">
        <v>0</v>
      </c>
    </row>
    <row r="1252" spans="1:23" s="45" customFormat="1">
      <c r="A1252" s="34">
        <v>17</v>
      </c>
      <c r="B1252" s="45">
        <v>26</v>
      </c>
      <c r="C1252" s="45" t="s">
        <v>901</v>
      </c>
      <c r="D1252" s="45" t="s">
        <v>413</v>
      </c>
      <c r="E1252" s="45">
        <v>287.57</v>
      </c>
      <c r="F1252" s="45">
        <v>2715.1</v>
      </c>
      <c r="G1252" s="45">
        <v>2619.29</v>
      </c>
      <c r="H1252" s="45">
        <v>75.05</v>
      </c>
      <c r="I1252" s="45">
        <v>5.3</v>
      </c>
      <c r="J1252" s="45">
        <v>10.6</v>
      </c>
      <c r="K1252" s="45">
        <v>17.78</v>
      </c>
      <c r="L1252" s="45">
        <v>492.34</v>
      </c>
      <c r="M1252" s="45">
        <v>0.42799999999999999</v>
      </c>
      <c r="N1252" s="45">
        <v>12.82</v>
      </c>
      <c r="O1252" s="45" t="s">
        <v>203</v>
      </c>
      <c r="P1252" s="45">
        <v>23</v>
      </c>
      <c r="Q1252" s="45">
        <v>8</v>
      </c>
      <c r="R1252" s="45">
        <v>0</v>
      </c>
      <c r="S1252" s="57">
        <v>0</v>
      </c>
      <c r="T1252" s="45">
        <v>0</v>
      </c>
      <c r="U1252" s="45">
        <v>0</v>
      </c>
      <c r="V1252" s="45">
        <v>0</v>
      </c>
      <c r="W1252" s="45">
        <v>0</v>
      </c>
    </row>
    <row r="1253" spans="1:23" s="34" customFormat="1">
      <c r="A1253" s="34">
        <v>17</v>
      </c>
      <c r="B1253" s="34">
        <v>30</v>
      </c>
      <c r="C1253" s="45" t="s">
        <v>901</v>
      </c>
      <c r="D1253" s="34" t="s">
        <v>238</v>
      </c>
      <c r="E1253" s="34">
        <v>203.79</v>
      </c>
      <c r="F1253" s="34">
        <v>2621.39</v>
      </c>
      <c r="G1253" s="34">
        <v>2789.42</v>
      </c>
      <c r="H1253" s="34">
        <v>72.91</v>
      </c>
      <c r="I1253" s="34">
        <v>6.81</v>
      </c>
      <c r="J1253" s="34">
        <v>8.33</v>
      </c>
      <c r="K1253" s="34">
        <v>17.78</v>
      </c>
      <c r="L1253" s="34">
        <v>425.9</v>
      </c>
      <c r="M1253" s="34">
        <v>0.39300000000000002</v>
      </c>
      <c r="N1253" s="34">
        <v>12.06</v>
      </c>
      <c r="O1253" s="34" t="s">
        <v>263</v>
      </c>
      <c r="P1253" s="45">
        <v>23</v>
      </c>
      <c r="Q1253" s="45">
        <v>8</v>
      </c>
      <c r="R1253" s="34">
        <v>29</v>
      </c>
      <c r="S1253" s="58">
        <v>127605.65</v>
      </c>
      <c r="T1253" s="34">
        <v>2577.5700000000002</v>
      </c>
      <c r="U1253" s="34">
        <v>2781.35</v>
      </c>
      <c r="V1253" s="34">
        <v>90.77</v>
      </c>
      <c r="W1253" s="34">
        <v>127605.65</v>
      </c>
    </row>
    <row r="1254" spans="1:23" s="45" customFormat="1">
      <c r="A1254" s="34">
        <v>17</v>
      </c>
      <c r="B1254" s="45">
        <v>32</v>
      </c>
      <c r="C1254" s="45" t="s">
        <v>901</v>
      </c>
      <c r="D1254" s="45" t="s">
        <v>392</v>
      </c>
      <c r="E1254" s="45">
        <v>530.99</v>
      </c>
      <c r="F1254" s="45">
        <v>2719.24</v>
      </c>
      <c r="G1254" s="45">
        <v>2678.31</v>
      </c>
      <c r="H1254" s="45">
        <v>72.13</v>
      </c>
      <c r="I1254" s="45">
        <v>8.33</v>
      </c>
      <c r="J1254" s="45">
        <v>10.6</v>
      </c>
      <c r="K1254" s="45">
        <v>25.69</v>
      </c>
      <c r="L1254" s="45">
        <v>818.81</v>
      </c>
      <c r="M1254" s="45">
        <v>0.38700000000000001</v>
      </c>
      <c r="N1254" s="45">
        <v>24.48</v>
      </c>
      <c r="O1254" s="45" t="s">
        <v>203</v>
      </c>
      <c r="P1254" s="45">
        <v>23</v>
      </c>
      <c r="Q1254" s="45">
        <v>8</v>
      </c>
      <c r="R1254" s="45">
        <v>0</v>
      </c>
      <c r="S1254" s="57">
        <v>0</v>
      </c>
      <c r="T1254" s="45">
        <v>0</v>
      </c>
      <c r="U1254" s="45">
        <v>0</v>
      </c>
      <c r="V1254" s="45">
        <v>0</v>
      </c>
      <c r="W1254" s="45">
        <v>0</v>
      </c>
    </row>
    <row r="1255" spans="1:23" s="45" customFormat="1">
      <c r="A1255" s="34">
        <v>17</v>
      </c>
      <c r="B1255" s="45">
        <v>36</v>
      </c>
      <c r="C1255" s="45" t="s">
        <v>901</v>
      </c>
      <c r="D1255" s="45" t="s">
        <v>414</v>
      </c>
      <c r="E1255" s="45">
        <v>172.09</v>
      </c>
      <c r="F1255" s="45">
        <v>2665.29</v>
      </c>
      <c r="G1255" s="45">
        <v>2811.97</v>
      </c>
      <c r="H1255" s="45">
        <v>82.12</v>
      </c>
      <c r="I1255" s="45">
        <v>7.57</v>
      </c>
      <c r="J1255" s="45">
        <v>5.3</v>
      </c>
      <c r="K1255" s="45">
        <v>19.760000000000002</v>
      </c>
      <c r="L1255" s="45">
        <v>395.62</v>
      </c>
      <c r="M1255" s="45">
        <v>0.378</v>
      </c>
      <c r="N1255" s="45">
        <v>18.18</v>
      </c>
      <c r="O1255" s="45" t="s">
        <v>203</v>
      </c>
      <c r="P1255" s="45">
        <v>23</v>
      </c>
      <c r="Q1255" s="45">
        <v>8</v>
      </c>
      <c r="R1255" s="45">
        <v>0</v>
      </c>
      <c r="S1255" s="57">
        <v>0</v>
      </c>
      <c r="T1255" s="45">
        <v>0</v>
      </c>
      <c r="U1255" s="45">
        <v>0</v>
      </c>
      <c r="V1255" s="45">
        <v>0</v>
      </c>
      <c r="W1255" s="45">
        <v>0</v>
      </c>
    </row>
    <row r="1256" spans="1:23" s="45" customFormat="1">
      <c r="A1256" s="34">
        <v>17</v>
      </c>
      <c r="B1256" s="45">
        <v>40</v>
      </c>
      <c r="C1256" s="45" t="s">
        <v>901</v>
      </c>
      <c r="D1256" s="45" t="s">
        <v>397</v>
      </c>
      <c r="E1256" s="45">
        <v>90.57</v>
      </c>
      <c r="F1256" s="45">
        <v>2707.7</v>
      </c>
      <c r="G1256" s="45">
        <v>2627.56</v>
      </c>
      <c r="H1256" s="45">
        <v>77.239999999999995</v>
      </c>
      <c r="I1256" s="45">
        <v>6.06</v>
      </c>
      <c r="J1256" s="45">
        <v>6.81</v>
      </c>
      <c r="K1256" s="45">
        <v>11.86</v>
      </c>
      <c r="L1256" s="45">
        <v>231.03</v>
      </c>
      <c r="M1256" s="45">
        <v>0.42199999999999999</v>
      </c>
      <c r="N1256" s="45">
        <v>6.55</v>
      </c>
      <c r="O1256" s="45" t="s">
        <v>203</v>
      </c>
      <c r="P1256" s="45">
        <v>23</v>
      </c>
      <c r="Q1256" s="45">
        <v>8</v>
      </c>
      <c r="R1256" s="45">
        <v>0</v>
      </c>
      <c r="S1256" s="57">
        <v>0</v>
      </c>
      <c r="T1256" s="45">
        <v>0</v>
      </c>
      <c r="U1256" s="45">
        <v>0</v>
      </c>
      <c r="V1256" s="45">
        <v>0</v>
      </c>
      <c r="W1256" s="45">
        <v>0</v>
      </c>
    </row>
    <row r="1257" spans="1:23" s="45" customFormat="1">
      <c r="A1257" s="34">
        <v>17</v>
      </c>
      <c r="B1257" s="45">
        <v>42</v>
      </c>
      <c r="C1257" s="45" t="s">
        <v>901</v>
      </c>
      <c r="D1257" s="45" t="s">
        <v>316</v>
      </c>
      <c r="E1257" s="45">
        <v>738.18</v>
      </c>
      <c r="F1257" s="45">
        <v>2704.78</v>
      </c>
      <c r="G1257" s="45">
        <v>2594.09</v>
      </c>
      <c r="H1257" s="45">
        <v>68.52</v>
      </c>
      <c r="I1257" s="45">
        <v>10.6</v>
      </c>
      <c r="J1257" s="45">
        <v>10.6</v>
      </c>
      <c r="K1257" s="45">
        <v>27.66</v>
      </c>
      <c r="L1257" s="45">
        <v>1097.69</v>
      </c>
      <c r="M1257" s="45">
        <v>0.36</v>
      </c>
      <c r="N1257" s="45">
        <v>20.66</v>
      </c>
      <c r="O1257" s="45" t="s">
        <v>256</v>
      </c>
      <c r="P1257" s="45">
        <v>23</v>
      </c>
      <c r="Q1257" s="45">
        <v>8</v>
      </c>
      <c r="R1257" s="45">
        <v>0</v>
      </c>
      <c r="S1257" s="57">
        <v>0</v>
      </c>
      <c r="T1257" s="45">
        <v>0</v>
      </c>
      <c r="U1257" s="45">
        <v>0</v>
      </c>
      <c r="V1257" s="45">
        <v>0</v>
      </c>
      <c r="W1257" s="45">
        <v>0</v>
      </c>
    </row>
    <row r="1258" spans="1:23" s="45" customFormat="1">
      <c r="A1258" s="34">
        <v>17</v>
      </c>
      <c r="B1258" s="45">
        <v>48</v>
      </c>
      <c r="C1258" s="45" t="s">
        <v>901</v>
      </c>
      <c r="D1258" s="45" t="s">
        <v>228</v>
      </c>
      <c r="E1258" s="45">
        <v>268.33</v>
      </c>
      <c r="F1258" s="45">
        <v>2671.57</v>
      </c>
      <c r="G1258" s="45">
        <v>2507.09</v>
      </c>
      <c r="H1258" s="45">
        <v>78.06</v>
      </c>
      <c r="I1258" s="45">
        <v>6.06</v>
      </c>
      <c r="J1258" s="45">
        <v>8.33</v>
      </c>
      <c r="K1258" s="45">
        <v>17.78</v>
      </c>
      <c r="L1258" s="45">
        <v>467.38</v>
      </c>
      <c r="M1258" s="45">
        <v>0.43</v>
      </c>
      <c r="N1258" s="45">
        <v>12.1</v>
      </c>
      <c r="O1258" s="45" t="s">
        <v>203</v>
      </c>
      <c r="P1258" s="45">
        <v>23</v>
      </c>
      <c r="Q1258" s="45">
        <v>8</v>
      </c>
      <c r="R1258" s="45">
        <v>0</v>
      </c>
      <c r="S1258" s="57">
        <v>0</v>
      </c>
      <c r="T1258" s="45">
        <v>0</v>
      </c>
      <c r="U1258" s="45">
        <v>0</v>
      </c>
      <c r="V1258" s="45">
        <v>0</v>
      </c>
      <c r="W1258" s="45">
        <v>0</v>
      </c>
    </row>
    <row r="1259" spans="1:23" s="45" customFormat="1">
      <c r="A1259" s="34">
        <v>17</v>
      </c>
      <c r="B1259" s="45">
        <v>52</v>
      </c>
      <c r="C1259" s="45" t="s">
        <v>901</v>
      </c>
      <c r="D1259" s="45" t="s">
        <v>388</v>
      </c>
      <c r="E1259" s="45">
        <v>552.5</v>
      </c>
      <c r="F1259" s="45">
        <v>2647.08</v>
      </c>
      <c r="G1259" s="45">
        <v>2364.92</v>
      </c>
      <c r="H1259" s="45">
        <v>74.150000000000006</v>
      </c>
      <c r="I1259" s="45">
        <v>12.11</v>
      </c>
      <c r="J1259" s="45">
        <v>12.11</v>
      </c>
      <c r="K1259" s="45">
        <v>19.760000000000002</v>
      </c>
      <c r="L1259" s="45">
        <v>1182.67</v>
      </c>
      <c r="M1259" s="45">
        <v>0.27500000000000002</v>
      </c>
      <c r="N1259" s="45">
        <v>14.99</v>
      </c>
      <c r="O1259" s="45" t="s">
        <v>203</v>
      </c>
      <c r="P1259" s="45">
        <v>23</v>
      </c>
      <c r="Q1259" s="45">
        <v>8</v>
      </c>
      <c r="R1259" s="45">
        <v>0</v>
      </c>
      <c r="S1259" s="57">
        <v>0</v>
      </c>
      <c r="T1259" s="45">
        <v>0</v>
      </c>
      <c r="U1259" s="45">
        <v>0</v>
      </c>
      <c r="V1259" s="45">
        <v>0</v>
      </c>
      <c r="W1259" s="45">
        <v>0</v>
      </c>
    </row>
    <row r="1260" spans="1:23" s="45" customFormat="1">
      <c r="A1260" s="34">
        <v>17</v>
      </c>
      <c r="B1260" s="45">
        <v>56</v>
      </c>
      <c r="C1260" s="45" t="s">
        <v>901</v>
      </c>
      <c r="D1260" s="45" t="s">
        <v>415</v>
      </c>
      <c r="E1260" s="45">
        <v>764.22</v>
      </c>
      <c r="F1260" s="45">
        <v>2738.16</v>
      </c>
      <c r="G1260" s="45">
        <v>2529.8200000000002</v>
      </c>
      <c r="H1260" s="45">
        <v>73.349999999999994</v>
      </c>
      <c r="I1260" s="45">
        <v>10.6</v>
      </c>
      <c r="J1260" s="45">
        <v>11.35</v>
      </c>
      <c r="K1260" s="45">
        <v>29.64</v>
      </c>
      <c r="L1260" s="45">
        <v>1042.8900000000001</v>
      </c>
      <c r="M1260" s="45">
        <v>0.38800000000000001</v>
      </c>
      <c r="N1260" s="45">
        <v>22.5</v>
      </c>
      <c r="O1260" s="45" t="s">
        <v>203</v>
      </c>
      <c r="P1260" s="45">
        <v>23</v>
      </c>
      <c r="Q1260" s="45">
        <v>8</v>
      </c>
      <c r="R1260" s="45">
        <v>0</v>
      </c>
      <c r="S1260" s="57">
        <v>0</v>
      </c>
      <c r="T1260" s="45">
        <v>0</v>
      </c>
      <c r="U1260" s="45">
        <v>0</v>
      </c>
      <c r="V1260" s="45">
        <v>0</v>
      </c>
      <c r="W1260" s="45">
        <v>0</v>
      </c>
    </row>
    <row r="1261" spans="1:23" s="34" customFormat="1">
      <c r="A1261" s="34">
        <v>17</v>
      </c>
      <c r="B1261" s="34">
        <v>58</v>
      </c>
      <c r="C1261" s="45" t="s">
        <v>901</v>
      </c>
      <c r="D1261" s="34" t="s">
        <v>416</v>
      </c>
      <c r="E1261" s="34">
        <v>92.84</v>
      </c>
      <c r="F1261" s="34">
        <v>2629.9</v>
      </c>
      <c r="G1261" s="34">
        <v>2802.96</v>
      </c>
      <c r="H1261" s="34">
        <v>81.88</v>
      </c>
      <c r="I1261" s="34">
        <v>6.81</v>
      </c>
      <c r="J1261" s="34">
        <v>3.78</v>
      </c>
      <c r="K1261" s="34">
        <v>13.83</v>
      </c>
      <c r="L1261" s="34">
        <v>266.08</v>
      </c>
      <c r="M1261" s="34">
        <v>0.373</v>
      </c>
      <c r="N1261" s="34">
        <v>6.76</v>
      </c>
      <c r="O1261" s="34" t="s">
        <v>263</v>
      </c>
      <c r="P1261" s="45">
        <v>23</v>
      </c>
      <c r="Q1261" s="45">
        <v>8</v>
      </c>
      <c r="R1261" s="34">
        <v>29</v>
      </c>
      <c r="S1261" s="58">
        <v>127605.65</v>
      </c>
      <c r="T1261" s="34">
        <v>2577.5700000000002</v>
      </c>
      <c r="U1261" s="34">
        <v>2781.35</v>
      </c>
      <c r="V1261" s="34">
        <v>90.77</v>
      </c>
      <c r="W1261" s="34">
        <v>127605.65</v>
      </c>
    </row>
    <row r="1262" spans="1:23" s="45" customFormat="1">
      <c r="A1262" s="34">
        <v>17</v>
      </c>
      <c r="B1262" s="45">
        <v>66</v>
      </c>
      <c r="C1262" s="45" t="s">
        <v>901</v>
      </c>
      <c r="D1262" s="45" t="s">
        <v>206</v>
      </c>
      <c r="E1262" s="45">
        <v>175.49</v>
      </c>
      <c r="F1262" s="45">
        <v>2431.56</v>
      </c>
      <c r="G1262" s="45">
        <v>2902.12</v>
      </c>
      <c r="H1262" s="45">
        <v>82.07</v>
      </c>
      <c r="I1262" s="45">
        <v>9.08</v>
      </c>
      <c r="J1262" s="45">
        <v>9.84</v>
      </c>
      <c r="K1262" s="45">
        <v>19.760000000000002</v>
      </c>
      <c r="L1262" s="45">
        <v>503.59</v>
      </c>
      <c r="M1262" s="45">
        <v>0.30099999999999999</v>
      </c>
      <c r="N1262" s="45">
        <v>15.05</v>
      </c>
      <c r="O1262" s="45" t="s">
        <v>203</v>
      </c>
      <c r="P1262" s="45">
        <v>23</v>
      </c>
      <c r="Q1262" s="45">
        <v>8</v>
      </c>
      <c r="R1262" s="45">
        <v>0</v>
      </c>
      <c r="S1262" s="57">
        <v>0</v>
      </c>
      <c r="T1262" s="45">
        <v>0</v>
      </c>
      <c r="U1262" s="45">
        <v>0</v>
      </c>
      <c r="V1262" s="45">
        <v>0</v>
      </c>
      <c r="W1262" s="45">
        <v>0</v>
      </c>
    </row>
    <row r="1263" spans="1:23" s="45" customFormat="1">
      <c r="A1263" s="34">
        <v>17</v>
      </c>
      <c r="B1263" s="45">
        <v>68</v>
      </c>
      <c r="C1263" s="45" t="s">
        <v>901</v>
      </c>
      <c r="D1263" s="45" t="s">
        <v>207</v>
      </c>
      <c r="E1263" s="45">
        <v>711.01</v>
      </c>
      <c r="F1263" s="45">
        <v>2709.58</v>
      </c>
      <c r="G1263" s="45">
        <v>2494.7199999999998</v>
      </c>
      <c r="H1263" s="45">
        <v>90.18</v>
      </c>
      <c r="I1263" s="45">
        <v>11.35</v>
      </c>
      <c r="J1263" s="45">
        <v>13.62</v>
      </c>
      <c r="K1263" s="45">
        <v>21.74</v>
      </c>
      <c r="L1263" s="45">
        <v>1215.43</v>
      </c>
      <c r="M1263" s="45">
        <v>0.317</v>
      </c>
      <c r="N1263" s="45">
        <v>14.06</v>
      </c>
      <c r="O1263" s="45" t="s">
        <v>203</v>
      </c>
      <c r="P1263" s="45">
        <v>23</v>
      </c>
      <c r="Q1263" s="45">
        <v>8</v>
      </c>
      <c r="R1263" s="45">
        <v>0</v>
      </c>
      <c r="S1263" s="57">
        <v>0</v>
      </c>
      <c r="T1263" s="45">
        <v>0</v>
      </c>
      <c r="U1263" s="45">
        <v>0</v>
      </c>
      <c r="V1263" s="45">
        <v>0</v>
      </c>
      <c r="W1263" s="45">
        <v>0</v>
      </c>
    </row>
    <row r="1264" spans="1:23" s="45" customFormat="1">
      <c r="A1264" s="34">
        <v>17</v>
      </c>
      <c r="B1264" s="45">
        <v>70</v>
      </c>
      <c r="C1264" s="45" t="s">
        <v>901</v>
      </c>
      <c r="D1264" s="45" t="s">
        <v>399</v>
      </c>
      <c r="E1264" s="45">
        <v>671.38</v>
      </c>
      <c r="F1264" s="45">
        <v>2697.98</v>
      </c>
      <c r="G1264" s="45">
        <v>2698.28</v>
      </c>
      <c r="H1264" s="45">
        <v>85.79</v>
      </c>
      <c r="I1264" s="45">
        <v>9.84</v>
      </c>
      <c r="J1264" s="45">
        <v>10.6</v>
      </c>
      <c r="K1264" s="45">
        <v>27.66</v>
      </c>
      <c r="L1264" s="45">
        <v>951.5</v>
      </c>
      <c r="M1264" s="45">
        <v>0.39</v>
      </c>
      <c r="N1264" s="45">
        <v>18.23</v>
      </c>
      <c r="O1264" s="45" t="s">
        <v>203</v>
      </c>
      <c r="P1264" s="45">
        <v>23</v>
      </c>
      <c r="Q1264" s="45">
        <v>8</v>
      </c>
      <c r="R1264" s="45">
        <v>0</v>
      </c>
      <c r="S1264" s="57">
        <v>0</v>
      </c>
      <c r="T1264" s="45">
        <v>0</v>
      </c>
      <c r="U1264" s="45">
        <v>0</v>
      </c>
      <c r="V1264" s="45">
        <v>0</v>
      </c>
      <c r="W1264" s="45">
        <v>0</v>
      </c>
    </row>
    <row r="1265" spans="1:23" s="45" customFormat="1">
      <c r="A1265" s="34">
        <v>17</v>
      </c>
      <c r="B1265" s="45">
        <v>72</v>
      </c>
      <c r="C1265" s="45" t="s">
        <v>901</v>
      </c>
      <c r="D1265" s="45" t="s">
        <v>205</v>
      </c>
      <c r="E1265" s="45">
        <v>905.74</v>
      </c>
      <c r="F1265" s="45">
        <v>2638.61</v>
      </c>
      <c r="G1265" s="45">
        <v>2525.6999999999998</v>
      </c>
      <c r="H1265" s="45">
        <v>81.599999999999994</v>
      </c>
      <c r="I1265" s="45">
        <v>10.6</v>
      </c>
      <c r="J1265" s="45">
        <v>10.6</v>
      </c>
      <c r="K1265" s="45">
        <v>27.66</v>
      </c>
      <c r="L1265" s="45">
        <v>1168.95</v>
      </c>
      <c r="M1265" s="45">
        <v>0.38700000000000001</v>
      </c>
      <c r="N1265" s="45">
        <v>20.34</v>
      </c>
      <c r="O1265" s="45" t="s">
        <v>203</v>
      </c>
      <c r="P1265" s="45">
        <v>23</v>
      </c>
      <c r="Q1265" s="45">
        <v>8</v>
      </c>
      <c r="R1265" s="45">
        <v>0</v>
      </c>
      <c r="S1265" s="57">
        <v>0</v>
      </c>
      <c r="T1265" s="45">
        <v>0</v>
      </c>
      <c r="U1265" s="45">
        <v>0</v>
      </c>
      <c r="V1265" s="45">
        <v>0</v>
      </c>
      <c r="W1265" s="45">
        <v>0</v>
      </c>
    </row>
    <row r="1266" spans="1:23" s="45" customFormat="1">
      <c r="A1266" s="34">
        <v>17</v>
      </c>
      <c r="B1266" s="45">
        <v>74</v>
      </c>
      <c r="C1266" s="45" t="s">
        <v>901</v>
      </c>
      <c r="D1266" s="45" t="s">
        <v>418</v>
      </c>
      <c r="E1266" s="45">
        <v>665.72</v>
      </c>
      <c r="F1266" s="45">
        <v>2695.92</v>
      </c>
      <c r="G1266" s="45">
        <v>2706.98</v>
      </c>
      <c r="H1266" s="45">
        <v>75.510000000000005</v>
      </c>
      <c r="I1266" s="45">
        <v>9.84</v>
      </c>
      <c r="J1266" s="45">
        <v>9.84</v>
      </c>
      <c r="K1266" s="45">
        <v>27.66</v>
      </c>
      <c r="L1266" s="45">
        <v>926.17</v>
      </c>
      <c r="M1266" s="45">
        <v>0.39800000000000002</v>
      </c>
      <c r="N1266" s="45">
        <v>26.75</v>
      </c>
      <c r="O1266" s="45" t="s">
        <v>203</v>
      </c>
      <c r="P1266" s="45">
        <v>23</v>
      </c>
      <c r="Q1266" s="45">
        <v>8</v>
      </c>
      <c r="R1266" s="45">
        <v>0</v>
      </c>
      <c r="S1266" s="57">
        <v>0</v>
      </c>
      <c r="T1266" s="45">
        <v>0</v>
      </c>
      <c r="U1266" s="45">
        <v>0</v>
      </c>
      <c r="V1266" s="45">
        <v>0</v>
      </c>
      <c r="W1266" s="45">
        <v>0</v>
      </c>
    </row>
    <row r="1267" spans="1:23" s="45" customFormat="1">
      <c r="A1267" s="34">
        <v>17</v>
      </c>
      <c r="B1267" s="45">
        <v>78</v>
      </c>
      <c r="C1267" s="45" t="s">
        <v>901</v>
      </c>
      <c r="D1267" s="45" t="s">
        <v>204</v>
      </c>
      <c r="E1267" s="45">
        <v>192.47</v>
      </c>
      <c r="F1267" s="45">
        <v>2709.89</v>
      </c>
      <c r="G1267" s="45">
        <v>2255.9</v>
      </c>
      <c r="H1267" s="45">
        <v>86.86</v>
      </c>
      <c r="I1267" s="45">
        <v>9.84</v>
      </c>
      <c r="J1267" s="45">
        <v>8.33</v>
      </c>
      <c r="K1267" s="45">
        <v>13.83</v>
      </c>
      <c r="L1267" s="45">
        <v>532.66</v>
      </c>
      <c r="M1267" s="45">
        <v>0.30299999999999999</v>
      </c>
      <c r="N1267" s="45">
        <v>9.69</v>
      </c>
      <c r="O1267" s="45" t="s">
        <v>203</v>
      </c>
      <c r="P1267" s="45">
        <v>23</v>
      </c>
      <c r="Q1267" s="45">
        <v>8</v>
      </c>
      <c r="R1267" s="45">
        <v>0</v>
      </c>
      <c r="S1267" s="57">
        <v>0</v>
      </c>
      <c r="T1267" s="45">
        <v>0</v>
      </c>
      <c r="U1267" s="45">
        <v>0</v>
      </c>
      <c r="V1267" s="45">
        <v>0</v>
      </c>
      <c r="W1267" s="45">
        <v>0</v>
      </c>
    </row>
    <row r="1268" spans="1:23" s="45" customFormat="1">
      <c r="A1268" s="34">
        <v>17</v>
      </c>
      <c r="B1268" s="45">
        <v>80</v>
      </c>
      <c r="C1268" s="45" t="s">
        <v>901</v>
      </c>
      <c r="D1268" s="45" t="s">
        <v>445</v>
      </c>
      <c r="E1268" s="45">
        <v>639.67999999999995</v>
      </c>
      <c r="F1268" s="45">
        <v>2658.57</v>
      </c>
      <c r="G1268" s="45">
        <v>2544.9</v>
      </c>
      <c r="H1268" s="45">
        <v>84.01</v>
      </c>
      <c r="I1268" s="45">
        <v>14.38</v>
      </c>
      <c r="J1268" s="45">
        <v>8.33</v>
      </c>
      <c r="K1268" s="45">
        <v>25.69</v>
      </c>
      <c r="L1268" s="45">
        <v>984.46</v>
      </c>
      <c r="M1268" s="45">
        <v>0.36499999999999999</v>
      </c>
      <c r="N1268" s="45">
        <v>14.91</v>
      </c>
      <c r="O1268" s="45" t="s">
        <v>203</v>
      </c>
      <c r="P1268" s="45">
        <v>23</v>
      </c>
      <c r="Q1268" s="45">
        <v>8</v>
      </c>
      <c r="R1268" s="45">
        <v>0</v>
      </c>
      <c r="S1268" s="57">
        <v>0</v>
      </c>
      <c r="T1268" s="45">
        <v>0</v>
      </c>
      <c r="U1268" s="45">
        <v>0</v>
      </c>
      <c r="V1268" s="45">
        <v>0</v>
      </c>
      <c r="W1268" s="45">
        <v>0</v>
      </c>
    </row>
    <row r="1269" spans="1:23" s="45" customFormat="1">
      <c r="A1269" s="34">
        <v>17</v>
      </c>
      <c r="B1269" s="45">
        <v>82</v>
      </c>
      <c r="C1269" s="45" t="s">
        <v>901</v>
      </c>
      <c r="D1269" s="45" t="s">
        <v>400</v>
      </c>
      <c r="E1269" s="45">
        <v>277.38</v>
      </c>
      <c r="F1269" s="45">
        <v>2755.44</v>
      </c>
      <c r="G1269" s="45">
        <v>2548.1</v>
      </c>
      <c r="H1269" s="45">
        <v>82.37</v>
      </c>
      <c r="I1269" s="45">
        <v>7.57</v>
      </c>
      <c r="J1269" s="45">
        <v>10.6</v>
      </c>
      <c r="K1269" s="45">
        <v>17.78</v>
      </c>
      <c r="L1269" s="45">
        <v>570.03</v>
      </c>
      <c r="M1269" s="45">
        <v>0.36099999999999999</v>
      </c>
      <c r="N1269" s="45">
        <v>13.69</v>
      </c>
      <c r="O1269" s="45" t="s">
        <v>203</v>
      </c>
      <c r="P1269" s="45">
        <v>23</v>
      </c>
      <c r="Q1269" s="45">
        <v>8</v>
      </c>
      <c r="R1269" s="45">
        <v>0</v>
      </c>
      <c r="S1269" s="57">
        <v>0</v>
      </c>
      <c r="T1269" s="45">
        <v>0</v>
      </c>
      <c r="U1269" s="45">
        <v>0</v>
      </c>
      <c r="V1269" s="45">
        <v>0</v>
      </c>
      <c r="W1269" s="45">
        <v>0</v>
      </c>
    </row>
    <row r="1270" spans="1:23" s="45" customFormat="1">
      <c r="A1270" s="34">
        <v>17</v>
      </c>
      <c r="B1270" s="45">
        <v>84</v>
      </c>
      <c r="C1270" s="45" t="s">
        <v>901</v>
      </c>
      <c r="D1270" s="45" t="s">
        <v>401</v>
      </c>
      <c r="E1270" s="45">
        <v>483.44</v>
      </c>
      <c r="F1270" s="45">
        <v>2732.49</v>
      </c>
      <c r="G1270" s="45">
        <v>2556.42</v>
      </c>
      <c r="H1270" s="45">
        <v>88.76</v>
      </c>
      <c r="I1270" s="45">
        <v>12.11</v>
      </c>
      <c r="J1270" s="45">
        <v>13.62</v>
      </c>
      <c r="K1270" s="45">
        <v>17.78</v>
      </c>
      <c r="L1270" s="45">
        <v>1049.58</v>
      </c>
      <c r="M1270" s="45">
        <v>0.28399999999999997</v>
      </c>
      <c r="N1270" s="45">
        <v>18.97</v>
      </c>
      <c r="O1270" s="45" t="s">
        <v>203</v>
      </c>
      <c r="P1270" s="45">
        <v>23</v>
      </c>
      <c r="Q1270" s="45">
        <v>8</v>
      </c>
      <c r="R1270" s="45">
        <v>0</v>
      </c>
      <c r="S1270" s="57">
        <v>0</v>
      </c>
      <c r="T1270" s="45">
        <v>0</v>
      </c>
      <c r="U1270" s="45">
        <v>0</v>
      </c>
      <c r="V1270" s="45">
        <v>0</v>
      </c>
      <c r="W1270" s="45">
        <v>0</v>
      </c>
    </row>
    <row r="1271" spans="1:23" s="45" customFormat="1">
      <c r="A1271" s="34">
        <v>17</v>
      </c>
      <c r="B1271" s="45">
        <v>86</v>
      </c>
      <c r="C1271" s="45" t="s">
        <v>901</v>
      </c>
      <c r="D1271" s="45" t="s">
        <v>317</v>
      </c>
      <c r="E1271" s="45">
        <v>149.44999999999999</v>
      </c>
      <c r="F1271" s="45">
        <v>2801.56</v>
      </c>
      <c r="G1271" s="45">
        <v>2576.39</v>
      </c>
      <c r="H1271" s="45">
        <v>89.67</v>
      </c>
      <c r="I1271" s="45">
        <v>8.33</v>
      </c>
      <c r="J1271" s="45">
        <v>6.06</v>
      </c>
      <c r="K1271" s="45">
        <v>13.83</v>
      </c>
      <c r="L1271" s="45">
        <v>339.18</v>
      </c>
      <c r="M1271" s="45">
        <v>0.40200000000000002</v>
      </c>
      <c r="N1271" s="45">
        <v>8.9600000000000009</v>
      </c>
      <c r="O1271" s="45" t="s">
        <v>203</v>
      </c>
      <c r="P1271" s="45">
        <v>23</v>
      </c>
      <c r="Q1271" s="45">
        <v>8</v>
      </c>
      <c r="R1271" s="45">
        <v>0</v>
      </c>
      <c r="S1271" s="57">
        <v>0</v>
      </c>
      <c r="T1271" s="45">
        <v>0</v>
      </c>
      <c r="U1271" s="45">
        <v>0</v>
      </c>
      <c r="V1271" s="45">
        <v>0</v>
      </c>
      <c r="W1271" s="45">
        <v>0</v>
      </c>
    </row>
    <row r="1272" spans="1:23" s="34" customFormat="1">
      <c r="A1272" s="34">
        <v>17</v>
      </c>
      <c r="B1272" s="34">
        <v>88</v>
      </c>
      <c r="C1272" s="45" t="s">
        <v>901</v>
      </c>
      <c r="D1272" s="34" t="s">
        <v>318</v>
      </c>
      <c r="E1272" s="34">
        <v>442.68</v>
      </c>
      <c r="F1272" s="34">
        <v>2588.48</v>
      </c>
      <c r="G1272" s="34">
        <v>2784.02</v>
      </c>
      <c r="H1272" s="34">
        <v>96.21</v>
      </c>
      <c r="I1272" s="34">
        <v>9.08</v>
      </c>
      <c r="J1272" s="34">
        <v>9.08</v>
      </c>
      <c r="K1272" s="34">
        <v>25.69</v>
      </c>
      <c r="L1272" s="34">
        <v>697.2</v>
      </c>
      <c r="M1272" s="34">
        <v>0.40300000000000002</v>
      </c>
      <c r="N1272" s="34">
        <v>23.02</v>
      </c>
      <c r="O1272" s="34" t="s">
        <v>263</v>
      </c>
      <c r="P1272" s="45">
        <v>23</v>
      </c>
      <c r="Q1272" s="45">
        <v>8</v>
      </c>
      <c r="R1272" s="34">
        <v>29</v>
      </c>
      <c r="S1272" s="58">
        <v>127605.65</v>
      </c>
      <c r="T1272" s="34">
        <v>2577.5700000000002</v>
      </c>
      <c r="U1272" s="34">
        <v>2781.35</v>
      </c>
      <c r="V1272" s="34">
        <v>90.77</v>
      </c>
      <c r="W1272" s="34">
        <v>127605.65</v>
      </c>
    </row>
    <row r="1273" spans="1:23" s="45" customFormat="1">
      <c r="A1273" s="34">
        <v>17</v>
      </c>
      <c r="B1273" s="45">
        <v>100</v>
      </c>
      <c r="C1273" s="45" t="s">
        <v>901</v>
      </c>
      <c r="D1273" s="45" t="s">
        <v>434</v>
      </c>
      <c r="E1273" s="45">
        <v>416.64</v>
      </c>
      <c r="F1273" s="45">
        <v>2774</v>
      </c>
      <c r="G1273" s="45">
        <v>2571.1</v>
      </c>
      <c r="H1273" s="45">
        <v>96.85</v>
      </c>
      <c r="I1273" s="45">
        <v>6.81</v>
      </c>
      <c r="J1273" s="45">
        <v>9.08</v>
      </c>
      <c r="K1273" s="45">
        <v>21.74</v>
      </c>
      <c r="L1273" s="45">
        <v>632.54</v>
      </c>
      <c r="M1273" s="45">
        <v>0.42599999999999999</v>
      </c>
      <c r="N1273" s="45">
        <v>13.27</v>
      </c>
      <c r="O1273" s="45" t="s">
        <v>256</v>
      </c>
      <c r="P1273" s="45">
        <v>23</v>
      </c>
      <c r="Q1273" s="45">
        <v>8</v>
      </c>
      <c r="R1273" s="45">
        <v>0</v>
      </c>
      <c r="S1273" s="57">
        <v>0</v>
      </c>
      <c r="T1273" s="45">
        <v>0</v>
      </c>
      <c r="U1273" s="45">
        <v>0</v>
      </c>
      <c r="V1273" s="45">
        <v>0</v>
      </c>
      <c r="W1273" s="45">
        <v>0</v>
      </c>
    </row>
    <row r="1274" spans="1:23" s="45" customFormat="1">
      <c r="A1274" s="34">
        <v>17</v>
      </c>
      <c r="B1274" s="45">
        <v>112</v>
      </c>
      <c r="C1274" s="45" t="s">
        <v>901</v>
      </c>
      <c r="D1274" s="45" t="s">
        <v>230</v>
      </c>
      <c r="E1274" s="45">
        <v>224.17</v>
      </c>
      <c r="F1274" s="45">
        <v>2709.68</v>
      </c>
      <c r="G1274" s="45">
        <v>2594.7399999999998</v>
      </c>
      <c r="H1274" s="45">
        <v>94.42</v>
      </c>
      <c r="I1274" s="45">
        <v>8.33</v>
      </c>
      <c r="J1274" s="45">
        <v>6.81</v>
      </c>
      <c r="K1274" s="45">
        <v>17.78</v>
      </c>
      <c r="L1274" s="45">
        <v>479.71</v>
      </c>
      <c r="M1274" s="45">
        <v>0.372</v>
      </c>
      <c r="N1274" s="45">
        <v>7.9</v>
      </c>
      <c r="O1274" s="45" t="s">
        <v>203</v>
      </c>
      <c r="P1274" s="45">
        <v>23</v>
      </c>
      <c r="Q1274" s="45">
        <v>8</v>
      </c>
      <c r="R1274" s="45">
        <v>0</v>
      </c>
      <c r="S1274" s="57">
        <v>0</v>
      </c>
      <c r="T1274" s="45">
        <v>0</v>
      </c>
      <c r="U1274" s="45">
        <v>0</v>
      </c>
      <c r="V1274" s="45">
        <v>0</v>
      </c>
      <c r="W1274" s="45">
        <v>0</v>
      </c>
    </row>
    <row r="1275" spans="1:23" s="45" customFormat="1">
      <c r="A1275" s="34">
        <v>17</v>
      </c>
      <c r="B1275" s="45">
        <v>120</v>
      </c>
      <c r="C1275" s="45" t="s">
        <v>901</v>
      </c>
      <c r="D1275" s="45" t="s">
        <v>323</v>
      </c>
      <c r="E1275" s="45">
        <v>391.73</v>
      </c>
      <c r="F1275" s="45">
        <v>2454.65</v>
      </c>
      <c r="G1275" s="45">
        <v>2913.26</v>
      </c>
      <c r="H1275" s="45">
        <v>93.23</v>
      </c>
      <c r="I1275" s="45">
        <v>19.68</v>
      </c>
      <c r="J1275" s="45">
        <v>6.81</v>
      </c>
      <c r="K1275" s="45">
        <v>25.69</v>
      </c>
      <c r="L1275" s="45">
        <v>1019.19</v>
      </c>
      <c r="M1275" s="45">
        <v>0.254</v>
      </c>
      <c r="N1275" s="45">
        <v>18.98</v>
      </c>
      <c r="O1275" s="45" t="s">
        <v>203</v>
      </c>
      <c r="P1275" s="45">
        <v>23</v>
      </c>
      <c r="Q1275" s="45">
        <v>8</v>
      </c>
      <c r="R1275" s="45">
        <v>0</v>
      </c>
      <c r="S1275" s="57">
        <v>0</v>
      </c>
      <c r="T1275" s="45">
        <v>0</v>
      </c>
      <c r="U1275" s="45">
        <v>0</v>
      </c>
      <c r="V1275" s="45">
        <v>0</v>
      </c>
      <c r="W1275" s="45">
        <v>0</v>
      </c>
    </row>
    <row r="1276" spans="1:23" s="34" customFormat="1">
      <c r="A1276" s="34">
        <v>17</v>
      </c>
      <c r="B1276" s="34">
        <v>136</v>
      </c>
      <c r="C1276" s="45" t="s">
        <v>901</v>
      </c>
      <c r="D1276" s="34" t="s">
        <v>405</v>
      </c>
      <c r="E1276" s="34">
        <v>264.93</v>
      </c>
      <c r="F1276" s="34">
        <v>2564.08</v>
      </c>
      <c r="G1276" s="34">
        <v>2773.88</v>
      </c>
      <c r="H1276" s="34">
        <v>99.19</v>
      </c>
      <c r="I1276" s="34">
        <v>15.9</v>
      </c>
      <c r="J1276" s="34">
        <v>6.81</v>
      </c>
      <c r="K1276" s="34">
        <v>17.78</v>
      </c>
      <c r="L1276" s="34">
        <v>647.72</v>
      </c>
      <c r="M1276" s="34">
        <v>0.308</v>
      </c>
      <c r="N1276" s="34">
        <v>16.329999999999998</v>
      </c>
      <c r="O1276" s="34" t="s">
        <v>263</v>
      </c>
      <c r="P1276" s="45">
        <v>23</v>
      </c>
      <c r="Q1276" s="45">
        <v>8</v>
      </c>
      <c r="R1276" s="34">
        <v>29</v>
      </c>
      <c r="S1276" s="58">
        <v>127605.65</v>
      </c>
      <c r="T1276" s="34">
        <v>2577.5700000000002</v>
      </c>
      <c r="U1276" s="34">
        <v>2781.35</v>
      </c>
      <c r="V1276" s="34">
        <v>90.77</v>
      </c>
      <c r="W1276" s="34">
        <v>127605.65</v>
      </c>
    </row>
    <row r="1277" spans="1:23" s="45" customFormat="1">
      <c r="A1277" s="34">
        <v>17</v>
      </c>
      <c r="B1277" s="45">
        <v>144</v>
      </c>
      <c r="C1277" s="45" t="s">
        <v>901</v>
      </c>
      <c r="D1277" s="45" t="s">
        <v>326</v>
      </c>
      <c r="E1277" s="45">
        <v>75.86</v>
      </c>
      <c r="F1277" s="45">
        <v>2909.41</v>
      </c>
      <c r="G1277" s="45">
        <v>2860.21</v>
      </c>
      <c r="H1277" s="45">
        <v>98.36</v>
      </c>
      <c r="I1277" s="45">
        <v>6.81</v>
      </c>
      <c r="J1277" s="45">
        <v>4.54</v>
      </c>
      <c r="K1277" s="45">
        <v>17.78</v>
      </c>
      <c r="L1277" s="45">
        <v>223.98</v>
      </c>
      <c r="M1277" s="45">
        <v>0.38700000000000001</v>
      </c>
      <c r="N1277" s="45">
        <v>16.170000000000002</v>
      </c>
      <c r="O1277" s="45" t="s">
        <v>256</v>
      </c>
      <c r="P1277" s="45">
        <v>23</v>
      </c>
      <c r="Q1277" s="45">
        <v>8</v>
      </c>
      <c r="R1277" s="45">
        <v>0</v>
      </c>
      <c r="S1277" s="57">
        <v>0</v>
      </c>
      <c r="T1277" s="45">
        <v>0</v>
      </c>
      <c r="U1277" s="45">
        <v>0</v>
      </c>
      <c r="V1277" s="45">
        <v>0</v>
      </c>
      <c r="W1277" s="45">
        <v>0</v>
      </c>
    </row>
    <row r="1278" spans="1:23" s="45" customFormat="1">
      <c r="A1278" s="34">
        <v>17</v>
      </c>
      <c r="B1278" s="45">
        <v>150</v>
      </c>
      <c r="C1278" s="45" t="s">
        <v>901</v>
      </c>
      <c r="D1278" s="45" t="s">
        <v>453</v>
      </c>
      <c r="E1278" s="45">
        <v>392.86</v>
      </c>
      <c r="F1278" s="45">
        <v>2485.7399999999998</v>
      </c>
      <c r="G1278" s="45">
        <v>2515.54</v>
      </c>
      <c r="H1278" s="45">
        <v>100.38</v>
      </c>
      <c r="I1278" s="45">
        <v>9.84</v>
      </c>
      <c r="J1278" s="45">
        <v>8.33</v>
      </c>
      <c r="K1278" s="45">
        <v>27.66</v>
      </c>
      <c r="L1278" s="45">
        <v>685.39</v>
      </c>
      <c r="M1278" s="45">
        <v>0.378</v>
      </c>
      <c r="N1278" s="45">
        <v>21.56</v>
      </c>
      <c r="O1278" s="45" t="s">
        <v>203</v>
      </c>
      <c r="P1278" s="45">
        <v>23</v>
      </c>
      <c r="Q1278" s="45">
        <v>8</v>
      </c>
      <c r="R1278" s="45">
        <v>0</v>
      </c>
      <c r="S1278" s="57">
        <v>0</v>
      </c>
      <c r="T1278" s="45">
        <v>0</v>
      </c>
      <c r="U1278" s="45">
        <v>0</v>
      </c>
      <c r="V1278" s="45">
        <v>0</v>
      </c>
      <c r="W1278" s="45">
        <v>0</v>
      </c>
    </row>
    <row r="1279" spans="1:23" s="45" customFormat="1">
      <c r="A1279" s="34">
        <v>17</v>
      </c>
      <c r="B1279" s="45">
        <v>154</v>
      </c>
      <c r="C1279" s="45" t="s">
        <v>901</v>
      </c>
      <c r="D1279" s="45" t="s">
        <v>328</v>
      </c>
      <c r="E1279" s="45">
        <v>92.84</v>
      </c>
      <c r="F1279" s="45">
        <v>2749.66</v>
      </c>
      <c r="G1279" s="45">
        <v>2534.3000000000002</v>
      </c>
      <c r="H1279" s="45">
        <v>104.73</v>
      </c>
      <c r="I1279" s="45">
        <v>4.54</v>
      </c>
      <c r="J1279" s="45">
        <v>4.54</v>
      </c>
      <c r="K1279" s="45">
        <v>17.78</v>
      </c>
      <c r="L1279" s="45">
        <v>246.04</v>
      </c>
      <c r="M1279" s="45">
        <v>0.40300000000000002</v>
      </c>
      <c r="N1279" s="45">
        <v>16.11</v>
      </c>
      <c r="O1279" s="45" t="s">
        <v>256</v>
      </c>
      <c r="P1279" s="45">
        <v>23</v>
      </c>
      <c r="Q1279" s="45">
        <v>8</v>
      </c>
      <c r="R1279" s="45">
        <v>0</v>
      </c>
      <c r="S1279" s="57">
        <v>0</v>
      </c>
      <c r="T1279" s="45">
        <v>0</v>
      </c>
      <c r="U1279" s="45">
        <v>0</v>
      </c>
      <c r="V1279" s="45">
        <v>0</v>
      </c>
      <c r="W1279" s="45">
        <v>0</v>
      </c>
    </row>
    <row r="1280" spans="1:23" s="45" customFormat="1">
      <c r="A1280" s="34">
        <v>17</v>
      </c>
      <c r="B1280" s="45">
        <v>166</v>
      </c>
      <c r="C1280" s="45" t="s">
        <v>901</v>
      </c>
      <c r="D1280" s="45" t="s">
        <v>334</v>
      </c>
      <c r="E1280" s="45">
        <v>93.97</v>
      </c>
      <c r="F1280" s="45">
        <v>2852.02</v>
      </c>
      <c r="G1280" s="45">
        <v>2668.26</v>
      </c>
      <c r="H1280" s="45">
        <v>112.3</v>
      </c>
      <c r="I1280" s="45">
        <v>6.81</v>
      </c>
      <c r="J1280" s="45">
        <v>4.54</v>
      </c>
      <c r="K1280" s="45">
        <v>17.78</v>
      </c>
      <c r="L1280" s="45">
        <v>260.12</v>
      </c>
      <c r="M1280" s="45">
        <v>0.38400000000000001</v>
      </c>
      <c r="N1280" s="45">
        <v>9.99</v>
      </c>
      <c r="O1280" s="45" t="s">
        <v>203</v>
      </c>
      <c r="P1280" s="45">
        <v>23</v>
      </c>
      <c r="Q1280" s="45">
        <v>8</v>
      </c>
      <c r="R1280" s="45">
        <v>0</v>
      </c>
      <c r="S1280" s="57">
        <v>0</v>
      </c>
      <c r="T1280" s="45">
        <v>0</v>
      </c>
      <c r="U1280" s="45">
        <v>0</v>
      </c>
      <c r="V1280" s="45">
        <v>0</v>
      </c>
      <c r="W1280" s="45">
        <v>0</v>
      </c>
    </row>
    <row r="1281" spans="1:23" s="34" customFormat="1">
      <c r="A1281" s="34">
        <v>17</v>
      </c>
      <c r="B1281" s="34">
        <v>170</v>
      </c>
      <c r="C1281" s="45" t="s">
        <v>901</v>
      </c>
      <c r="D1281" s="34" t="s">
        <v>336</v>
      </c>
      <c r="E1281" s="34">
        <v>363.43</v>
      </c>
      <c r="F1281" s="34">
        <v>2646.6</v>
      </c>
      <c r="G1281" s="34">
        <v>2802.88</v>
      </c>
      <c r="H1281" s="34">
        <v>111.54</v>
      </c>
      <c r="I1281" s="34">
        <v>6.06</v>
      </c>
      <c r="J1281" s="34">
        <v>9.08</v>
      </c>
      <c r="K1281" s="34">
        <v>23.71</v>
      </c>
      <c r="L1281" s="34">
        <v>610.4</v>
      </c>
      <c r="M1281" s="34">
        <v>0.40300000000000002</v>
      </c>
      <c r="N1281" s="34">
        <v>20.47</v>
      </c>
      <c r="O1281" s="34" t="s">
        <v>263</v>
      </c>
      <c r="P1281" s="45">
        <v>23</v>
      </c>
      <c r="Q1281" s="45">
        <v>8</v>
      </c>
      <c r="R1281" s="34">
        <v>29</v>
      </c>
      <c r="S1281" s="58">
        <v>127605.65</v>
      </c>
      <c r="T1281" s="34">
        <v>2577.5700000000002</v>
      </c>
      <c r="U1281" s="34">
        <v>2781.35</v>
      </c>
      <c r="V1281" s="34">
        <v>90.77</v>
      </c>
      <c r="W1281" s="34">
        <v>127605.65</v>
      </c>
    </row>
    <row r="1282" spans="1:23" s="45" customFormat="1">
      <c r="A1282" s="34">
        <v>17</v>
      </c>
      <c r="B1282" s="45">
        <v>178</v>
      </c>
      <c r="C1282" s="45" t="s">
        <v>901</v>
      </c>
      <c r="D1282" s="45" t="s">
        <v>454</v>
      </c>
      <c r="E1282" s="45">
        <v>355.5</v>
      </c>
      <c r="F1282" s="45">
        <v>2712.39</v>
      </c>
      <c r="G1282" s="45">
        <v>2475.4</v>
      </c>
      <c r="H1282" s="45">
        <v>114.37</v>
      </c>
      <c r="I1282" s="45">
        <v>10.6</v>
      </c>
      <c r="J1282" s="45">
        <v>9.84</v>
      </c>
      <c r="K1282" s="45">
        <v>21.74</v>
      </c>
      <c r="L1282" s="45">
        <v>896.33</v>
      </c>
      <c r="M1282" s="45">
        <v>0.27100000000000002</v>
      </c>
      <c r="N1282" s="45">
        <v>11.93</v>
      </c>
      <c r="O1282" s="45" t="s">
        <v>203</v>
      </c>
      <c r="P1282" s="45">
        <v>23</v>
      </c>
      <c r="Q1282" s="45">
        <v>8</v>
      </c>
      <c r="R1282" s="45">
        <v>0</v>
      </c>
      <c r="S1282" s="57">
        <v>0</v>
      </c>
      <c r="T1282" s="45">
        <v>0</v>
      </c>
      <c r="U1282" s="45">
        <v>0</v>
      </c>
      <c r="V1282" s="45">
        <v>0</v>
      </c>
      <c r="W1282" s="45">
        <v>0</v>
      </c>
    </row>
    <row r="1283" spans="1:23" s="45" customFormat="1">
      <c r="A1283" s="34">
        <v>17</v>
      </c>
      <c r="B1283" s="45">
        <v>180</v>
      </c>
      <c r="C1283" s="45" t="s">
        <v>901</v>
      </c>
      <c r="D1283" s="45" t="s">
        <v>339</v>
      </c>
      <c r="E1283" s="45">
        <v>285.31</v>
      </c>
      <c r="F1283" s="45">
        <v>2659.29</v>
      </c>
      <c r="G1283" s="45">
        <v>2486.79</v>
      </c>
      <c r="H1283" s="45">
        <v>121.64</v>
      </c>
      <c r="I1283" s="45">
        <v>7.57</v>
      </c>
      <c r="J1283" s="45">
        <v>9.08</v>
      </c>
      <c r="K1283" s="45">
        <v>25.69</v>
      </c>
      <c r="L1283" s="45">
        <v>603.76</v>
      </c>
      <c r="M1283" s="45">
        <v>0.34699999999999998</v>
      </c>
      <c r="N1283" s="45">
        <v>17.62</v>
      </c>
      <c r="O1283" s="45" t="s">
        <v>203</v>
      </c>
      <c r="P1283" s="45">
        <v>23</v>
      </c>
      <c r="Q1283" s="45">
        <v>8</v>
      </c>
      <c r="R1283" s="45">
        <v>0</v>
      </c>
      <c r="S1283" s="57">
        <v>0</v>
      </c>
      <c r="T1283" s="45">
        <v>0</v>
      </c>
      <c r="U1283" s="45">
        <v>0</v>
      </c>
      <c r="V1283" s="45">
        <v>0</v>
      </c>
      <c r="W1283" s="45">
        <v>0</v>
      </c>
    </row>
    <row r="1284" spans="1:23" s="45" customFormat="1">
      <c r="A1284" s="34">
        <v>17</v>
      </c>
      <c r="B1284" s="45">
        <v>190</v>
      </c>
      <c r="C1284" s="45" t="s">
        <v>901</v>
      </c>
      <c r="D1284" s="45" t="s">
        <v>343</v>
      </c>
      <c r="E1284" s="45">
        <v>463.06</v>
      </c>
      <c r="F1284" s="45">
        <v>2746.02</v>
      </c>
      <c r="G1284" s="45">
        <v>2529.62</v>
      </c>
      <c r="H1284" s="45">
        <v>119.27</v>
      </c>
      <c r="I1284" s="45">
        <v>9.84</v>
      </c>
      <c r="J1284" s="45">
        <v>8.33</v>
      </c>
      <c r="K1284" s="45">
        <v>25.69</v>
      </c>
      <c r="L1284" s="45">
        <v>763.23</v>
      </c>
      <c r="M1284" s="45">
        <v>0.379</v>
      </c>
      <c r="N1284" s="45">
        <v>21.75</v>
      </c>
      <c r="O1284" s="45" t="s">
        <v>256</v>
      </c>
      <c r="P1284" s="45">
        <v>23</v>
      </c>
      <c r="Q1284" s="45">
        <v>8</v>
      </c>
      <c r="R1284" s="45">
        <v>0</v>
      </c>
      <c r="S1284" s="57">
        <v>0</v>
      </c>
      <c r="T1284" s="45">
        <v>0</v>
      </c>
      <c r="U1284" s="45">
        <v>0</v>
      </c>
      <c r="V1284" s="45">
        <v>0</v>
      </c>
      <c r="W1284" s="45">
        <v>0</v>
      </c>
    </row>
    <row r="1285" spans="1:23" s="45" customFormat="1">
      <c r="A1285" s="34">
        <v>17</v>
      </c>
      <c r="B1285" s="45">
        <v>192</v>
      </c>
      <c r="C1285" s="45" t="s">
        <v>901</v>
      </c>
      <c r="D1285" s="45" t="s">
        <v>344</v>
      </c>
      <c r="E1285" s="45">
        <v>132.46</v>
      </c>
      <c r="F1285" s="45">
        <v>2827.18</v>
      </c>
      <c r="G1285" s="45">
        <v>2665.31</v>
      </c>
      <c r="H1285" s="45">
        <v>123.69</v>
      </c>
      <c r="I1285" s="45">
        <v>6.06</v>
      </c>
      <c r="J1285" s="45">
        <v>5.3</v>
      </c>
      <c r="K1285" s="45">
        <v>17.78</v>
      </c>
      <c r="L1285" s="45">
        <v>330.2</v>
      </c>
      <c r="M1285" s="45">
        <v>0.38100000000000001</v>
      </c>
      <c r="N1285" s="45">
        <v>16.53</v>
      </c>
      <c r="O1285" s="45" t="s">
        <v>203</v>
      </c>
      <c r="P1285" s="45">
        <v>23</v>
      </c>
      <c r="Q1285" s="45">
        <v>8</v>
      </c>
      <c r="R1285" s="45">
        <v>0</v>
      </c>
      <c r="S1285" s="57">
        <v>0</v>
      </c>
      <c r="T1285" s="45">
        <v>0</v>
      </c>
      <c r="U1285" s="45">
        <v>0</v>
      </c>
      <c r="V1285" s="45">
        <v>0</v>
      </c>
      <c r="W1285" s="45">
        <v>0</v>
      </c>
    </row>
    <row r="1286" spans="1:23" s="45" customFormat="1">
      <c r="A1286" s="34">
        <v>17</v>
      </c>
      <c r="B1286" s="45">
        <v>196</v>
      </c>
      <c r="C1286" s="45" t="s">
        <v>901</v>
      </c>
      <c r="D1286" s="45" t="s">
        <v>346</v>
      </c>
      <c r="E1286" s="45">
        <v>91.71</v>
      </c>
      <c r="F1286" s="45">
        <v>2663.19</v>
      </c>
      <c r="G1286" s="45">
        <v>2688.01</v>
      </c>
      <c r="H1286" s="45">
        <v>117.32</v>
      </c>
      <c r="I1286" s="45">
        <v>5.3</v>
      </c>
      <c r="J1286" s="45">
        <v>5.3</v>
      </c>
      <c r="K1286" s="45">
        <v>17.78</v>
      </c>
      <c r="L1286" s="45">
        <v>285.27</v>
      </c>
      <c r="M1286" s="45">
        <v>0.34499999999999997</v>
      </c>
      <c r="N1286" s="45">
        <v>12.72</v>
      </c>
      <c r="O1286" s="45" t="s">
        <v>203</v>
      </c>
      <c r="P1286" s="45">
        <v>23</v>
      </c>
      <c r="Q1286" s="45">
        <v>8</v>
      </c>
      <c r="R1286" s="45">
        <v>0</v>
      </c>
      <c r="S1286" s="57">
        <v>0</v>
      </c>
      <c r="T1286" s="45">
        <v>0</v>
      </c>
      <c r="U1286" s="45">
        <v>0</v>
      </c>
      <c r="V1286" s="45">
        <v>0</v>
      </c>
      <c r="W1286" s="45">
        <v>0</v>
      </c>
    </row>
    <row r="1287" spans="1:23" s="45" customFormat="1">
      <c r="A1287" s="34">
        <v>17</v>
      </c>
      <c r="B1287" s="45">
        <v>202</v>
      </c>
      <c r="C1287" s="45" t="s">
        <v>901</v>
      </c>
      <c r="D1287" s="45" t="s">
        <v>349</v>
      </c>
      <c r="E1287" s="45">
        <v>139.26</v>
      </c>
      <c r="F1287" s="45">
        <v>2562.54</v>
      </c>
      <c r="G1287" s="45">
        <v>2471.5700000000002</v>
      </c>
      <c r="H1287" s="45">
        <v>122.98</v>
      </c>
      <c r="I1287" s="45">
        <v>6.06</v>
      </c>
      <c r="J1287" s="45">
        <v>9.08</v>
      </c>
      <c r="K1287" s="45">
        <v>17.78</v>
      </c>
      <c r="L1287" s="45">
        <v>395.21</v>
      </c>
      <c r="M1287" s="45">
        <v>0.32900000000000001</v>
      </c>
      <c r="N1287" s="45">
        <v>9.2200000000000006</v>
      </c>
      <c r="O1287" s="45" t="s">
        <v>203</v>
      </c>
      <c r="P1287" s="45">
        <v>23</v>
      </c>
      <c r="Q1287" s="45">
        <v>8</v>
      </c>
      <c r="R1287" s="45">
        <v>0</v>
      </c>
      <c r="S1287" s="57">
        <v>0</v>
      </c>
      <c r="T1287" s="45">
        <v>0</v>
      </c>
      <c r="U1287" s="45">
        <v>0</v>
      </c>
      <c r="V1287" s="45">
        <v>0</v>
      </c>
      <c r="W1287" s="45">
        <v>0</v>
      </c>
    </row>
    <row r="1288" spans="1:23" s="45" customFormat="1">
      <c r="A1288" s="34">
        <v>17</v>
      </c>
      <c r="B1288" s="45">
        <v>204</v>
      </c>
      <c r="C1288" s="45" t="s">
        <v>901</v>
      </c>
      <c r="D1288" s="45" t="s">
        <v>455</v>
      </c>
      <c r="E1288" s="45">
        <v>472.12</v>
      </c>
      <c r="F1288" s="45">
        <v>2730.87</v>
      </c>
      <c r="G1288" s="45">
        <v>2549.69</v>
      </c>
      <c r="H1288" s="45">
        <v>112.83</v>
      </c>
      <c r="I1288" s="45">
        <v>9.84</v>
      </c>
      <c r="J1288" s="45">
        <v>6.81</v>
      </c>
      <c r="K1288" s="45">
        <v>25.69</v>
      </c>
      <c r="L1288" s="45">
        <v>775.41</v>
      </c>
      <c r="M1288" s="45">
        <v>0.378</v>
      </c>
      <c r="N1288" s="45">
        <v>22.61</v>
      </c>
      <c r="O1288" s="45" t="s">
        <v>203</v>
      </c>
      <c r="P1288" s="45">
        <v>23</v>
      </c>
      <c r="Q1288" s="45">
        <v>8</v>
      </c>
      <c r="R1288" s="45">
        <v>0</v>
      </c>
      <c r="S1288" s="57">
        <v>0</v>
      </c>
      <c r="T1288" s="45">
        <v>0</v>
      </c>
      <c r="U1288" s="45">
        <v>0</v>
      </c>
      <c r="V1288" s="45">
        <v>0</v>
      </c>
      <c r="W1288" s="45">
        <v>0</v>
      </c>
    </row>
    <row r="1289" spans="1:23" s="46" customFormat="1" ht="17" thickBot="1">
      <c r="A1289" s="31">
        <v>17</v>
      </c>
      <c r="B1289" s="46">
        <v>206</v>
      </c>
      <c r="C1289" s="46" t="s">
        <v>901</v>
      </c>
      <c r="D1289" s="46" t="s">
        <v>350</v>
      </c>
      <c r="E1289" s="46">
        <v>81.52</v>
      </c>
      <c r="F1289" s="46">
        <v>2714.68</v>
      </c>
      <c r="G1289" s="46">
        <v>2592.11</v>
      </c>
      <c r="H1289" s="46">
        <v>120.15</v>
      </c>
      <c r="I1289" s="46">
        <v>6.06</v>
      </c>
      <c r="J1289" s="46">
        <v>5.3</v>
      </c>
      <c r="K1289" s="46">
        <v>11.86</v>
      </c>
      <c r="L1289" s="46">
        <v>218.94</v>
      </c>
      <c r="M1289" s="46">
        <v>0.41499999999999998</v>
      </c>
      <c r="N1289" s="46">
        <v>8.74</v>
      </c>
      <c r="O1289" s="46" t="s">
        <v>256</v>
      </c>
      <c r="P1289" s="46">
        <v>23</v>
      </c>
      <c r="Q1289" s="46">
        <v>8</v>
      </c>
      <c r="R1289" s="46">
        <v>0</v>
      </c>
      <c r="S1289" s="59">
        <v>0</v>
      </c>
      <c r="T1289" s="46">
        <v>0</v>
      </c>
      <c r="U1289" s="46">
        <v>0</v>
      </c>
      <c r="V1289" s="46">
        <v>0</v>
      </c>
      <c r="W1289" s="46">
        <v>0</v>
      </c>
    </row>
    <row r="1290" spans="1:23" s="45" customFormat="1">
      <c r="A1290" s="45">
        <v>18</v>
      </c>
      <c r="B1290" s="45">
        <v>2</v>
      </c>
      <c r="C1290" s="45" t="s">
        <v>1050</v>
      </c>
      <c r="D1290" s="45" t="s">
        <v>245</v>
      </c>
      <c r="E1290" s="45">
        <v>226.46</v>
      </c>
      <c r="F1290" s="45">
        <v>1587.74</v>
      </c>
      <c r="G1290" s="45">
        <v>4326.13</v>
      </c>
      <c r="H1290" s="45">
        <v>12.13</v>
      </c>
      <c r="I1290" s="45">
        <v>260.81</v>
      </c>
      <c r="J1290" s="45">
        <v>0.68899999999999995</v>
      </c>
      <c r="K1290" s="45">
        <v>7.57</v>
      </c>
      <c r="L1290" s="45">
        <v>10.6</v>
      </c>
      <c r="M1290" s="45">
        <v>9.8800000000000008</v>
      </c>
      <c r="N1290" s="45">
        <v>10.9</v>
      </c>
      <c r="O1290" s="45" t="s">
        <v>203</v>
      </c>
      <c r="P1290" s="45">
        <v>60</v>
      </c>
      <c r="Q1290" s="45">
        <v>17</v>
      </c>
      <c r="R1290" s="45">
        <v>0</v>
      </c>
      <c r="S1290" s="57">
        <v>0</v>
      </c>
      <c r="T1290" s="45">
        <v>0</v>
      </c>
      <c r="U1290" s="45">
        <v>0</v>
      </c>
      <c r="V1290" s="45">
        <v>0</v>
      </c>
      <c r="W1290" s="45">
        <v>0</v>
      </c>
    </row>
    <row r="1291" spans="1:23" s="45" customFormat="1">
      <c r="A1291" s="45">
        <v>18</v>
      </c>
      <c r="B1291" s="45">
        <v>4</v>
      </c>
      <c r="C1291" s="45" t="s">
        <v>1050</v>
      </c>
      <c r="D1291" s="45" t="s">
        <v>246</v>
      </c>
      <c r="E1291" s="45">
        <v>298.92</v>
      </c>
      <c r="F1291" s="45">
        <v>1527.48</v>
      </c>
      <c r="G1291" s="45">
        <v>4302.6499999999996</v>
      </c>
      <c r="H1291" s="45">
        <v>19.82</v>
      </c>
      <c r="I1291" s="45">
        <v>359.83</v>
      </c>
      <c r="J1291" s="45">
        <v>0.60099999999999998</v>
      </c>
      <c r="K1291" s="45">
        <v>7.57</v>
      </c>
      <c r="L1291" s="45">
        <v>12.11</v>
      </c>
      <c r="M1291" s="45">
        <v>13.83</v>
      </c>
      <c r="N1291" s="45">
        <v>11.2</v>
      </c>
      <c r="O1291" s="45" t="s">
        <v>256</v>
      </c>
      <c r="P1291" s="45">
        <v>60</v>
      </c>
      <c r="Q1291" s="45">
        <v>17</v>
      </c>
      <c r="R1291" s="45">
        <v>0</v>
      </c>
      <c r="S1291" s="57">
        <v>0</v>
      </c>
      <c r="T1291" s="45">
        <v>0</v>
      </c>
      <c r="U1291" s="45">
        <v>0</v>
      </c>
      <c r="V1291" s="45">
        <v>0</v>
      </c>
      <c r="W1291" s="45">
        <v>0</v>
      </c>
    </row>
    <row r="1292" spans="1:23" s="34" customFormat="1">
      <c r="A1292" s="34">
        <v>18</v>
      </c>
      <c r="B1292" s="34">
        <v>6</v>
      </c>
      <c r="C1292" s="34" t="s">
        <v>1050</v>
      </c>
      <c r="D1292" s="34" t="s">
        <v>247</v>
      </c>
      <c r="E1292" s="34">
        <v>2848.83</v>
      </c>
      <c r="F1292" s="34">
        <v>1404.43</v>
      </c>
      <c r="G1292" s="34">
        <v>4376.84</v>
      </c>
      <c r="H1292" s="34">
        <v>22.24</v>
      </c>
      <c r="I1292" s="34">
        <v>2042.23</v>
      </c>
      <c r="J1292" s="34">
        <v>0.47599999999999998</v>
      </c>
      <c r="K1292" s="34">
        <v>27.25</v>
      </c>
      <c r="L1292" s="34">
        <v>22.71</v>
      </c>
      <c r="M1292" s="34">
        <v>19.760000000000002</v>
      </c>
      <c r="N1292" s="34">
        <v>28.21</v>
      </c>
      <c r="O1292" s="34" t="s">
        <v>263</v>
      </c>
      <c r="P1292" s="45">
        <v>60</v>
      </c>
      <c r="Q1292" s="45">
        <v>17</v>
      </c>
      <c r="R1292" s="34">
        <v>33</v>
      </c>
      <c r="S1292" s="58">
        <v>511643.65</v>
      </c>
      <c r="T1292" s="34">
        <v>1441.99</v>
      </c>
      <c r="U1292" s="34">
        <v>4397.29</v>
      </c>
      <c r="V1292" s="34">
        <v>28.53</v>
      </c>
      <c r="W1292" s="34">
        <v>255261.87</v>
      </c>
    </row>
    <row r="1293" spans="1:23" s="34" customFormat="1">
      <c r="A1293" s="34">
        <v>18</v>
      </c>
      <c r="B1293" s="34">
        <v>8</v>
      </c>
      <c r="C1293" s="34" t="s">
        <v>1050</v>
      </c>
      <c r="D1293" s="34" t="s">
        <v>248</v>
      </c>
      <c r="E1293" s="34">
        <v>683.9</v>
      </c>
      <c r="F1293" s="34">
        <v>1479.72</v>
      </c>
      <c r="G1293" s="34">
        <v>4373.5200000000004</v>
      </c>
      <c r="H1293" s="34">
        <v>30.01</v>
      </c>
      <c r="I1293" s="34">
        <v>548.52</v>
      </c>
      <c r="J1293" s="34">
        <v>0.68400000000000005</v>
      </c>
      <c r="K1293" s="34">
        <v>13.63</v>
      </c>
      <c r="L1293" s="34">
        <v>9.08</v>
      </c>
      <c r="M1293" s="34">
        <v>13.83</v>
      </c>
      <c r="N1293" s="34">
        <v>15.97</v>
      </c>
      <c r="O1293" s="34" t="s">
        <v>263</v>
      </c>
      <c r="P1293" s="45">
        <v>60</v>
      </c>
      <c r="Q1293" s="45">
        <v>17</v>
      </c>
      <c r="R1293" s="34">
        <v>33</v>
      </c>
      <c r="S1293" s="58">
        <v>511643.65</v>
      </c>
      <c r="T1293" s="34">
        <v>1441.99</v>
      </c>
      <c r="U1293" s="34">
        <v>4397.29</v>
      </c>
      <c r="V1293" s="34">
        <v>28.53</v>
      </c>
      <c r="W1293" s="34">
        <v>255261.87</v>
      </c>
    </row>
    <row r="1294" spans="1:23" s="34" customFormat="1">
      <c r="A1294" s="34">
        <v>18</v>
      </c>
      <c r="B1294" s="34">
        <v>10</v>
      </c>
      <c r="C1294" s="34" t="s">
        <v>1050</v>
      </c>
      <c r="D1294" s="34" t="s">
        <v>250</v>
      </c>
      <c r="E1294" s="34">
        <v>611.42999999999995</v>
      </c>
      <c r="F1294" s="34">
        <v>1471.72</v>
      </c>
      <c r="G1294" s="34">
        <v>4362.42</v>
      </c>
      <c r="H1294" s="34">
        <v>30.04</v>
      </c>
      <c r="I1294" s="34">
        <v>565.71</v>
      </c>
      <c r="J1294" s="34">
        <v>0.61599999999999999</v>
      </c>
      <c r="K1294" s="34">
        <v>13.63</v>
      </c>
      <c r="L1294" s="34">
        <v>9.08</v>
      </c>
      <c r="M1294" s="34">
        <v>13.83</v>
      </c>
      <c r="N1294" s="34">
        <v>13.53</v>
      </c>
      <c r="O1294" s="34" t="s">
        <v>263</v>
      </c>
      <c r="P1294" s="45">
        <v>60</v>
      </c>
      <c r="Q1294" s="45">
        <v>17</v>
      </c>
      <c r="R1294" s="34">
        <v>33</v>
      </c>
      <c r="S1294" s="58">
        <v>511643.65</v>
      </c>
      <c r="T1294" s="34">
        <v>1441.99</v>
      </c>
      <c r="U1294" s="34">
        <v>4397.29</v>
      </c>
      <c r="V1294" s="34">
        <v>28.53</v>
      </c>
      <c r="W1294" s="34">
        <v>255261.87</v>
      </c>
    </row>
    <row r="1295" spans="1:23" s="34" customFormat="1">
      <c r="A1295" s="34">
        <v>18</v>
      </c>
      <c r="B1295" s="34">
        <v>12</v>
      </c>
      <c r="C1295" s="34" t="s">
        <v>1050</v>
      </c>
      <c r="D1295" s="34" t="s">
        <v>252</v>
      </c>
      <c r="E1295" s="34">
        <v>371.39</v>
      </c>
      <c r="F1295" s="34">
        <v>1554.22</v>
      </c>
      <c r="G1295" s="34">
        <v>4402.8999999999996</v>
      </c>
      <c r="H1295" s="34">
        <v>29.71</v>
      </c>
      <c r="I1295" s="34">
        <v>437.49</v>
      </c>
      <c r="J1295" s="34">
        <v>0.57099999999999995</v>
      </c>
      <c r="K1295" s="34">
        <v>6.06</v>
      </c>
      <c r="L1295" s="34">
        <v>16.649999999999999</v>
      </c>
      <c r="M1295" s="34">
        <v>15.81</v>
      </c>
      <c r="N1295" s="34">
        <v>19.47</v>
      </c>
      <c r="O1295" s="34" t="s">
        <v>263</v>
      </c>
      <c r="P1295" s="45">
        <v>60</v>
      </c>
      <c r="Q1295" s="45">
        <v>17</v>
      </c>
      <c r="R1295" s="34">
        <v>33</v>
      </c>
      <c r="S1295" s="58">
        <v>511643.65</v>
      </c>
      <c r="T1295" s="34">
        <v>1441.99</v>
      </c>
      <c r="U1295" s="34">
        <v>4397.29</v>
      </c>
      <c r="V1295" s="34">
        <v>28.53</v>
      </c>
      <c r="W1295" s="34">
        <v>255261.87</v>
      </c>
    </row>
    <row r="1296" spans="1:23" s="34" customFormat="1">
      <c r="A1296" s="34">
        <v>18</v>
      </c>
      <c r="B1296" s="34">
        <v>14</v>
      </c>
      <c r="C1296" s="34" t="s">
        <v>1050</v>
      </c>
      <c r="D1296" s="34" t="s">
        <v>253</v>
      </c>
      <c r="E1296" s="34">
        <v>914.89</v>
      </c>
      <c r="F1296" s="34">
        <v>1336.96</v>
      </c>
      <c r="G1296" s="34">
        <v>4437.41</v>
      </c>
      <c r="H1296" s="34">
        <v>39.409999999999997</v>
      </c>
      <c r="I1296" s="34">
        <v>647.54999999999995</v>
      </c>
      <c r="J1296" s="34">
        <v>0.70399999999999996</v>
      </c>
      <c r="K1296" s="34">
        <v>10.6</v>
      </c>
      <c r="L1296" s="34">
        <v>10.6</v>
      </c>
      <c r="M1296" s="34">
        <v>17.78</v>
      </c>
      <c r="N1296" s="34">
        <v>16.12</v>
      </c>
      <c r="O1296" s="34" t="s">
        <v>263</v>
      </c>
      <c r="P1296" s="45">
        <v>60</v>
      </c>
      <c r="Q1296" s="45">
        <v>17</v>
      </c>
      <c r="R1296" s="34">
        <v>33</v>
      </c>
      <c r="S1296" s="58">
        <v>511643.65</v>
      </c>
      <c r="T1296" s="34">
        <v>1441.99</v>
      </c>
      <c r="U1296" s="34">
        <v>4397.29</v>
      </c>
      <c r="V1296" s="34">
        <v>28.53</v>
      </c>
      <c r="W1296" s="34">
        <v>255261.87</v>
      </c>
    </row>
    <row r="1297" spans="1:23" s="45" customFormat="1">
      <c r="A1297" s="45">
        <v>18</v>
      </c>
      <c r="B1297" s="45">
        <v>16</v>
      </c>
      <c r="C1297" s="45" t="s">
        <v>1050</v>
      </c>
      <c r="D1297" s="45" t="s">
        <v>254</v>
      </c>
      <c r="E1297" s="45">
        <v>1567.08</v>
      </c>
      <c r="F1297" s="45">
        <v>1477.22</v>
      </c>
      <c r="G1297" s="45">
        <v>4493.8100000000004</v>
      </c>
      <c r="H1297" s="45">
        <v>44.85</v>
      </c>
      <c r="I1297" s="45">
        <v>1075.8499999999999</v>
      </c>
      <c r="J1297" s="45">
        <v>0.60599999999999998</v>
      </c>
      <c r="K1297" s="45">
        <v>18.170000000000002</v>
      </c>
      <c r="L1297" s="45">
        <v>13.63</v>
      </c>
      <c r="M1297" s="45">
        <v>23.71</v>
      </c>
      <c r="N1297" s="45">
        <v>20.96</v>
      </c>
      <c r="O1297" s="45" t="s">
        <v>203</v>
      </c>
      <c r="P1297" s="45">
        <v>60</v>
      </c>
      <c r="Q1297" s="45">
        <v>17</v>
      </c>
      <c r="R1297" s="45">
        <v>0</v>
      </c>
      <c r="S1297" s="57">
        <v>0</v>
      </c>
      <c r="T1297" s="45">
        <v>0</v>
      </c>
      <c r="U1297" s="45">
        <v>0</v>
      </c>
      <c r="V1297" s="45">
        <v>0</v>
      </c>
      <c r="W1297" s="45">
        <v>0</v>
      </c>
    </row>
    <row r="1298" spans="1:23" s="45" customFormat="1">
      <c r="A1298" s="45">
        <v>18</v>
      </c>
      <c r="B1298" s="45">
        <v>18</v>
      </c>
      <c r="C1298" s="45" t="s">
        <v>1050</v>
      </c>
      <c r="D1298" s="45" t="s">
        <v>255</v>
      </c>
      <c r="E1298" s="45">
        <v>1091.52</v>
      </c>
      <c r="F1298" s="45">
        <v>1455.63</v>
      </c>
      <c r="G1298" s="45">
        <v>4422.03</v>
      </c>
      <c r="H1298" s="45">
        <v>49.64</v>
      </c>
      <c r="I1298" s="45">
        <v>743.94</v>
      </c>
      <c r="J1298" s="45">
        <v>0.68899999999999995</v>
      </c>
      <c r="K1298" s="45">
        <v>15.14</v>
      </c>
      <c r="L1298" s="45">
        <v>12.11</v>
      </c>
      <c r="M1298" s="45">
        <v>15.81</v>
      </c>
      <c r="N1298" s="45">
        <v>18</v>
      </c>
      <c r="O1298" s="45" t="s">
        <v>203</v>
      </c>
      <c r="P1298" s="45">
        <v>60</v>
      </c>
      <c r="Q1298" s="45">
        <v>17</v>
      </c>
      <c r="R1298" s="45">
        <v>0</v>
      </c>
      <c r="S1298" s="57">
        <v>0</v>
      </c>
      <c r="T1298" s="45">
        <v>0</v>
      </c>
      <c r="U1298" s="45">
        <v>0</v>
      </c>
      <c r="V1298" s="45">
        <v>0</v>
      </c>
      <c r="W1298" s="45">
        <v>0</v>
      </c>
    </row>
    <row r="1299" spans="1:23" s="45" customFormat="1">
      <c r="A1299" s="45">
        <v>18</v>
      </c>
      <c r="B1299" s="45">
        <v>20</v>
      </c>
      <c r="C1299" s="45" t="s">
        <v>1050</v>
      </c>
      <c r="D1299" s="45" t="s">
        <v>257</v>
      </c>
      <c r="E1299" s="45">
        <v>126.82</v>
      </c>
      <c r="F1299" s="45">
        <v>1445.15</v>
      </c>
      <c r="G1299" s="45">
        <v>4418.88</v>
      </c>
      <c r="H1299" s="45">
        <v>49.68</v>
      </c>
      <c r="I1299" s="45">
        <v>187.95</v>
      </c>
      <c r="J1299" s="45">
        <v>0.64900000000000002</v>
      </c>
      <c r="K1299" s="45">
        <v>7.57</v>
      </c>
      <c r="L1299" s="45">
        <v>6.06</v>
      </c>
      <c r="M1299" s="45">
        <v>9.8800000000000008</v>
      </c>
      <c r="N1299" s="45">
        <v>7.82</v>
      </c>
      <c r="O1299" s="45" t="s">
        <v>203</v>
      </c>
      <c r="P1299" s="45">
        <v>60</v>
      </c>
      <c r="Q1299" s="45">
        <v>17</v>
      </c>
      <c r="R1299" s="45">
        <v>0</v>
      </c>
      <c r="S1299" s="57">
        <v>0</v>
      </c>
      <c r="T1299" s="45">
        <v>0</v>
      </c>
      <c r="U1299" s="45">
        <v>0</v>
      </c>
      <c r="V1299" s="45">
        <v>0</v>
      </c>
      <c r="W1299" s="45">
        <v>0</v>
      </c>
    </row>
    <row r="1300" spans="1:23" s="45" customFormat="1">
      <c r="A1300" s="45">
        <v>18</v>
      </c>
      <c r="B1300" s="45">
        <v>22</v>
      </c>
      <c r="C1300" s="45" t="s">
        <v>1050</v>
      </c>
      <c r="D1300" s="45" t="s">
        <v>258</v>
      </c>
      <c r="E1300" s="45">
        <v>960.18</v>
      </c>
      <c r="F1300" s="45">
        <v>1369.81</v>
      </c>
      <c r="G1300" s="45">
        <v>4445.05</v>
      </c>
      <c r="H1300" s="45">
        <v>53.71</v>
      </c>
      <c r="I1300" s="45">
        <v>713.45</v>
      </c>
      <c r="J1300" s="45">
        <v>0.66</v>
      </c>
      <c r="K1300" s="45">
        <v>12.11</v>
      </c>
      <c r="L1300" s="45">
        <v>12.11</v>
      </c>
      <c r="M1300" s="45">
        <v>17.78</v>
      </c>
      <c r="N1300" s="45">
        <v>16.41</v>
      </c>
      <c r="O1300" s="45" t="s">
        <v>203</v>
      </c>
      <c r="P1300" s="45">
        <v>60</v>
      </c>
      <c r="Q1300" s="45">
        <v>17</v>
      </c>
      <c r="R1300" s="45">
        <v>0</v>
      </c>
      <c r="S1300" s="57">
        <v>0</v>
      </c>
      <c r="T1300" s="45">
        <v>0</v>
      </c>
      <c r="U1300" s="45">
        <v>0</v>
      </c>
      <c r="V1300" s="45">
        <v>0</v>
      </c>
      <c r="W1300" s="45">
        <v>0</v>
      </c>
    </row>
    <row r="1301" spans="1:23" s="45" customFormat="1">
      <c r="A1301" s="45">
        <v>18</v>
      </c>
      <c r="B1301" s="45">
        <v>24</v>
      </c>
      <c r="C1301" s="45" t="s">
        <v>1050</v>
      </c>
      <c r="D1301" s="45" t="s">
        <v>308</v>
      </c>
      <c r="E1301" s="45">
        <v>806.19</v>
      </c>
      <c r="F1301" s="45">
        <v>1386.53</v>
      </c>
      <c r="G1301" s="45">
        <v>4433.91</v>
      </c>
      <c r="H1301" s="45">
        <v>57.68</v>
      </c>
      <c r="I1301" s="45">
        <v>608.44000000000005</v>
      </c>
      <c r="J1301" s="45">
        <v>0.68799999999999994</v>
      </c>
      <c r="K1301" s="45">
        <v>10.6</v>
      </c>
      <c r="L1301" s="45">
        <v>12.11</v>
      </c>
      <c r="M1301" s="45">
        <v>17.78</v>
      </c>
      <c r="N1301" s="45">
        <v>15.84</v>
      </c>
      <c r="O1301" s="45" t="s">
        <v>203</v>
      </c>
      <c r="P1301" s="45">
        <v>60</v>
      </c>
      <c r="Q1301" s="45">
        <v>17</v>
      </c>
      <c r="R1301" s="45">
        <v>0</v>
      </c>
      <c r="S1301" s="57">
        <v>0</v>
      </c>
      <c r="T1301" s="45">
        <v>0</v>
      </c>
      <c r="U1301" s="45">
        <v>0</v>
      </c>
      <c r="V1301" s="45">
        <v>0</v>
      </c>
      <c r="W1301" s="45">
        <v>0</v>
      </c>
    </row>
    <row r="1302" spans="1:23" s="45" customFormat="1">
      <c r="A1302" s="45">
        <v>18</v>
      </c>
      <c r="B1302" s="45">
        <v>26</v>
      </c>
      <c r="C1302" s="45" t="s">
        <v>1050</v>
      </c>
      <c r="D1302" s="45" t="s">
        <v>309</v>
      </c>
      <c r="E1302" s="45">
        <v>1019.06</v>
      </c>
      <c r="F1302" s="45">
        <v>1365.3</v>
      </c>
      <c r="G1302" s="45">
        <v>4469.87</v>
      </c>
      <c r="H1302" s="45">
        <v>52.61</v>
      </c>
      <c r="I1302" s="45">
        <v>734.04</v>
      </c>
      <c r="J1302" s="45">
        <v>0.66700000000000004</v>
      </c>
      <c r="K1302" s="45">
        <v>10.6</v>
      </c>
      <c r="L1302" s="45">
        <v>15.14</v>
      </c>
      <c r="M1302" s="45">
        <v>15.81</v>
      </c>
      <c r="N1302" s="45">
        <v>16.079999999999998</v>
      </c>
      <c r="O1302" s="45" t="s">
        <v>256</v>
      </c>
      <c r="P1302" s="45">
        <v>60</v>
      </c>
      <c r="Q1302" s="45">
        <v>17</v>
      </c>
      <c r="R1302" s="45">
        <v>0</v>
      </c>
      <c r="S1302" s="57">
        <v>0</v>
      </c>
      <c r="T1302" s="45">
        <v>0</v>
      </c>
      <c r="U1302" s="45">
        <v>0</v>
      </c>
      <c r="V1302" s="45">
        <v>0</v>
      </c>
      <c r="W1302" s="45">
        <v>0</v>
      </c>
    </row>
    <row r="1303" spans="1:23" s="45" customFormat="1">
      <c r="A1303" s="45">
        <v>18</v>
      </c>
      <c r="B1303" s="45">
        <v>28</v>
      </c>
      <c r="C1303" s="45" t="s">
        <v>1050</v>
      </c>
      <c r="D1303" s="45" t="s">
        <v>310</v>
      </c>
      <c r="E1303" s="45">
        <v>3627.84</v>
      </c>
      <c r="F1303" s="45">
        <v>1503.69</v>
      </c>
      <c r="G1303" s="45">
        <v>4429.5600000000004</v>
      </c>
      <c r="H1303" s="45">
        <v>55.98</v>
      </c>
      <c r="I1303" s="45">
        <v>2063</v>
      </c>
      <c r="J1303" s="45">
        <v>0.55300000000000005</v>
      </c>
      <c r="K1303" s="45">
        <v>21.19</v>
      </c>
      <c r="L1303" s="45">
        <v>18.170000000000002</v>
      </c>
      <c r="M1303" s="45">
        <v>27.66</v>
      </c>
      <c r="N1303" s="45">
        <v>30.87</v>
      </c>
      <c r="O1303" s="45" t="s">
        <v>203</v>
      </c>
      <c r="P1303" s="45">
        <v>60</v>
      </c>
      <c r="Q1303" s="45">
        <v>17</v>
      </c>
      <c r="R1303" s="45">
        <v>0</v>
      </c>
      <c r="S1303" s="57">
        <v>0</v>
      </c>
      <c r="T1303" s="45">
        <v>0</v>
      </c>
      <c r="U1303" s="45">
        <v>0</v>
      </c>
      <c r="V1303" s="45">
        <v>0</v>
      </c>
      <c r="W1303" s="45">
        <v>0</v>
      </c>
    </row>
    <row r="1304" spans="1:23" s="45" customFormat="1">
      <c r="A1304" s="45">
        <v>18</v>
      </c>
      <c r="B1304" s="45">
        <v>30</v>
      </c>
      <c r="C1304" s="45" t="s">
        <v>1050</v>
      </c>
      <c r="D1304" s="45" t="s">
        <v>311</v>
      </c>
      <c r="E1304" s="45">
        <v>3233.81</v>
      </c>
      <c r="F1304" s="45">
        <v>1483.39</v>
      </c>
      <c r="G1304" s="45">
        <v>4452.54</v>
      </c>
      <c r="H1304" s="45">
        <v>58.7</v>
      </c>
      <c r="I1304" s="45">
        <v>1912.25</v>
      </c>
      <c r="J1304" s="45">
        <v>0.55300000000000005</v>
      </c>
      <c r="K1304" s="45">
        <v>19.68</v>
      </c>
      <c r="L1304" s="45">
        <v>18.170000000000002</v>
      </c>
      <c r="M1304" s="45">
        <v>35.57</v>
      </c>
      <c r="N1304" s="45">
        <v>33.54</v>
      </c>
      <c r="O1304" s="45" t="s">
        <v>203</v>
      </c>
      <c r="P1304" s="45">
        <v>60</v>
      </c>
      <c r="Q1304" s="45">
        <v>17</v>
      </c>
      <c r="R1304" s="45">
        <v>0</v>
      </c>
      <c r="S1304" s="57">
        <v>0</v>
      </c>
      <c r="T1304" s="45">
        <v>0</v>
      </c>
      <c r="U1304" s="45">
        <v>0</v>
      </c>
      <c r="V1304" s="45">
        <v>0</v>
      </c>
      <c r="W1304" s="45">
        <v>0</v>
      </c>
    </row>
    <row r="1305" spans="1:23" s="34" customFormat="1">
      <c r="A1305" s="34">
        <v>18</v>
      </c>
      <c r="B1305" s="34">
        <v>32</v>
      </c>
      <c r="C1305" s="34" t="s">
        <v>1050</v>
      </c>
      <c r="D1305" s="34" t="s">
        <v>312</v>
      </c>
      <c r="E1305" s="34">
        <v>13188.86</v>
      </c>
      <c r="F1305" s="34">
        <v>1466.06</v>
      </c>
      <c r="G1305" s="34">
        <v>4423.54</v>
      </c>
      <c r="H1305" s="34">
        <v>57.01</v>
      </c>
      <c r="I1305" s="34">
        <v>8179.73</v>
      </c>
      <c r="J1305" s="34">
        <v>0.33</v>
      </c>
      <c r="K1305" s="34">
        <v>51.47</v>
      </c>
      <c r="L1305" s="34">
        <v>57.53</v>
      </c>
      <c r="M1305" s="34">
        <v>45.45</v>
      </c>
      <c r="N1305" s="34">
        <v>68.52</v>
      </c>
      <c r="O1305" s="34" t="s">
        <v>263</v>
      </c>
      <c r="P1305" s="45">
        <v>60</v>
      </c>
      <c r="Q1305" s="45">
        <v>17</v>
      </c>
      <c r="R1305" s="34">
        <v>33</v>
      </c>
      <c r="S1305" s="58">
        <v>511643.65</v>
      </c>
      <c r="T1305" s="34">
        <v>1441.99</v>
      </c>
      <c r="U1305" s="34">
        <v>4397.29</v>
      </c>
      <c r="V1305" s="34">
        <v>28.53</v>
      </c>
      <c r="W1305" s="34">
        <v>255261.87</v>
      </c>
    </row>
    <row r="1306" spans="1:23" s="34" customFormat="1">
      <c r="A1306" s="34">
        <v>18</v>
      </c>
      <c r="B1306" s="34">
        <v>34</v>
      </c>
      <c r="C1306" s="34" t="s">
        <v>1050</v>
      </c>
      <c r="D1306" s="34" t="s">
        <v>420</v>
      </c>
      <c r="E1306" s="34">
        <v>1064.3499999999999</v>
      </c>
      <c r="F1306" s="34">
        <v>1443.59</v>
      </c>
      <c r="G1306" s="34">
        <v>4515.0600000000004</v>
      </c>
      <c r="H1306" s="34">
        <v>70.680000000000007</v>
      </c>
      <c r="I1306" s="34">
        <v>933.28</v>
      </c>
      <c r="J1306" s="34">
        <v>0.54</v>
      </c>
      <c r="K1306" s="34">
        <v>19.68</v>
      </c>
      <c r="L1306" s="34">
        <v>9.08</v>
      </c>
      <c r="M1306" s="34">
        <v>17.78</v>
      </c>
      <c r="N1306" s="34">
        <v>18.59</v>
      </c>
      <c r="O1306" s="34" t="s">
        <v>263</v>
      </c>
      <c r="P1306" s="45">
        <v>60</v>
      </c>
      <c r="Q1306" s="45">
        <v>17</v>
      </c>
      <c r="R1306" s="34">
        <v>33</v>
      </c>
      <c r="S1306" s="58">
        <v>511643.65</v>
      </c>
      <c r="T1306" s="34">
        <v>1441.99</v>
      </c>
      <c r="U1306" s="34">
        <v>4397.29</v>
      </c>
      <c r="V1306" s="34">
        <v>28.53</v>
      </c>
      <c r="W1306" s="34">
        <v>255261.87</v>
      </c>
    </row>
    <row r="1307" spans="1:23" s="34" customFormat="1">
      <c r="A1307" s="34">
        <v>18</v>
      </c>
      <c r="B1307" s="34">
        <v>36</v>
      </c>
      <c r="C1307" s="34" t="s">
        <v>1050</v>
      </c>
      <c r="D1307" s="34" t="s">
        <v>421</v>
      </c>
      <c r="E1307" s="34">
        <v>412.15</v>
      </c>
      <c r="F1307" s="34">
        <v>1397.22</v>
      </c>
      <c r="G1307" s="34">
        <v>4452.32</v>
      </c>
      <c r="H1307" s="34">
        <v>70.790000000000006</v>
      </c>
      <c r="I1307" s="34">
        <v>373.03</v>
      </c>
      <c r="J1307" s="34">
        <v>0.71799999999999997</v>
      </c>
      <c r="K1307" s="34">
        <v>9.08</v>
      </c>
      <c r="L1307" s="34">
        <v>9.08</v>
      </c>
      <c r="M1307" s="34">
        <v>11.86</v>
      </c>
      <c r="N1307" s="34">
        <v>11.78</v>
      </c>
      <c r="O1307" s="34" t="s">
        <v>263</v>
      </c>
      <c r="P1307" s="45">
        <v>60</v>
      </c>
      <c r="Q1307" s="45">
        <v>17</v>
      </c>
      <c r="R1307" s="34">
        <v>33</v>
      </c>
      <c r="S1307" s="58">
        <v>511643.65</v>
      </c>
      <c r="T1307" s="34">
        <v>1441.99</v>
      </c>
      <c r="U1307" s="34">
        <v>4397.29</v>
      </c>
      <c r="V1307" s="34">
        <v>28.53</v>
      </c>
      <c r="W1307" s="34">
        <v>255261.87</v>
      </c>
    </row>
    <row r="1308" spans="1:23" s="34" customFormat="1">
      <c r="A1308" s="34">
        <v>18</v>
      </c>
      <c r="B1308" s="34">
        <v>38</v>
      </c>
      <c r="C1308" s="34" t="s">
        <v>1050</v>
      </c>
      <c r="D1308" s="34" t="s">
        <v>422</v>
      </c>
      <c r="E1308" s="34">
        <v>869.6</v>
      </c>
      <c r="F1308" s="34">
        <v>1504.44</v>
      </c>
      <c r="G1308" s="34">
        <v>4446.1000000000004</v>
      </c>
      <c r="H1308" s="34">
        <v>65.959999999999994</v>
      </c>
      <c r="I1308" s="34">
        <v>684.52</v>
      </c>
      <c r="J1308" s="34">
        <v>0.64400000000000002</v>
      </c>
      <c r="K1308" s="34">
        <v>16.649999999999999</v>
      </c>
      <c r="L1308" s="34">
        <v>7.57</v>
      </c>
      <c r="M1308" s="34">
        <v>17.78</v>
      </c>
      <c r="N1308" s="34">
        <v>16.329999999999998</v>
      </c>
      <c r="O1308" s="34" t="s">
        <v>263</v>
      </c>
      <c r="P1308" s="45">
        <v>60</v>
      </c>
      <c r="Q1308" s="45">
        <v>17</v>
      </c>
      <c r="R1308" s="34">
        <v>33</v>
      </c>
      <c r="S1308" s="58">
        <v>511643.65</v>
      </c>
      <c r="T1308" s="34">
        <v>1441.99</v>
      </c>
      <c r="U1308" s="34">
        <v>4397.29</v>
      </c>
      <c r="V1308" s="34">
        <v>28.53</v>
      </c>
      <c r="W1308" s="34">
        <v>255261.87</v>
      </c>
    </row>
    <row r="1309" spans="1:23" s="34" customFormat="1">
      <c r="A1309" s="34">
        <v>18</v>
      </c>
      <c r="B1309" s="34">
        <v>40</v>
      </c>
      <c r="C1309" s="34" t="s">
        <v>1050</v>
      </c>
      <c r="D1309" s="34" t="s">
        <v>423</v>
      </c>
      <c r="E1309" s="34">
        <v>176.64</v>
      </c>
      <c r="F1309" s="34">
        <v>1423.71</v>
      </c>
      <c r="G1309" s="34">
        <v>4432.1400000000003</v>
      </c>
      <c r="H1309" s="34">
        <v>73.16</v>
      </c>
      <c r="I1309" s="34">
        <v>220.53</v>
      </c>
      <c r="J1309" s="34">
        <v>0.69</v>
      </c>
      <c r="K1309" s="34">
        <v>7.57</v>
      </c>
      <c r="L1309" s="34">
        <v>6.06</v>
      </c>
      <c r="M1309" s="34">
        <v>9.8800000000000008</v>
      </c>
      <c r="N1309" s="34">
        <v>7.84</v>
      </c>
      <c r="O1309" s="34" t="s">
        <v>263</v>
      </c>
      <c r="P1309" s="45">
        <v>60</v>
      </c>
      <c r="Q1309" s="45">
        <v>17</v>
      </c>
      <c r="R1309" s="34">
        <v>33</v>
      </c>
      <c r="S1309" s="58">
        <v>511643.65</v>
      </c>
      <c r="T1309" s="34">
        <v>1441.99</v>
      </c>
      <c r="U1309" s="34">
        <v>4397.29</v>
      </c>
      <c r="V1309" s="34">
        <v>28.53</v>
      </c>
      <c r="W1309" s="34">
        <v>255261.87</v>
      </c>
    </row>
    <row r="1310" spans="1:23" s="31" customFormat="1" ht="17" thickBot="1">
      <c r="A1310" s="31">
        <v>18</v>
      </c>
      <c r="B1310" s="31">
        <v>42</v>
      </c>
      <c r="C1310" s="31" t="s">
        <v>1050</v>
      </c>
      <c r="D1310" s="31" t="s">
        <v>424</v>
      </c>
      <c r="E1310" s="31">
        <v>208.34</v>
      </c>
      <c r="F1310" s="31">
        <v>1432.93</v>
      </c>
      <c r="G1310" s="31">
        <v>4436.18</v>
      </c>
      <c r="H1310" s="31">
        <v>72.73</v>
      </c>
      <c r="I1310" s="31">
        <v>238.69</v>
      </c>
      <c r="J1310" s="31">
        <v>0.71199999999999997</v>
      </c>
      <c r="K1310" s="31">
        <v>9.08</v>
      </c>
      <c r="L1310" s="31">
        <v>7.57</v>
      </c>
      <c r="M1310" s="31">
        <v>9.8800000000000008</v>
      </c>
      <c r="N1310" s="31">
        <v>8.15</v>
      </c>
      <c r="O1310" s="31" t="s">
        <v>263</v>
      </c>
      <c r="P1310" s="46">
        <v>60</v>
      </c>
      <c r="Q1310" s="46">
        <v>17</v>
      </c>
      <c r="R1310" s="31">
        <v>33</v>
      </c>
      <c r="S1310" s="60">
        <v>511643.65</v>
      </c>
      <c r="T1310" s="31">
        <v>1441.99</v>
      </c>
      <c r="U1310" s="31">
        <v>4397.29</v>
      </c>
      <c r="V1310" s="31">
        <v>28.53</v>
      </c>
      <c r="W1310" s="31">
        <v>255261.87</v>
      </c>
    </row>
    <row r="1311" spans="1:23" s="45" customFormat="1">
      <c r="A1311" s="34">
        <v>19</v>
      </c>
      <c r="B1311" s="45">
        <v>2</v>
      </c>
      <c r="C1311" s="45" t="s">
        <v>1050</v>
      </c>
      <c r="D1311" s="45" t="s">
        <v>245</v>
      </c>
      <c r="E1311" s="45">
        <v>1884.12</v>
      </c>
      <c r="F1311" s="45">
        <v>3626.78</v>
      </c>
      <c r="G1311" s="45">
        <v>4938.2700000000004</v>
      </c>
      <c r="H1311" s="45">
        <v>8.01</v>
      </c>
      <c r="I1311" s="45">
        <v>54.5</v>
      </c>
      <c r="J1311" s="45">
        <v>13.63</v>
      </c>
      <c r="K1311" s="45">
        <v>15.81</v>
      </c>
      <c r="L1311" s="45">
        <v>1684.72</v>
      </c>
      <c r="M1311" s="45">
        <v>0.438</v>
      </c>
      <c r="N1311" s="45">
        <v>53.8</v>
      </c>
      <c r="O1311" s="34" t="s">
        <v>203</v>
      </c>
      <c r="P1311" s="45">
        <v>60</v>
      </c>
      <c r="Q1311" s="45">
        <v>17</v>
      </c>
      <c r="R1311" s="45">
        <v>0</v>
      </c>
      <c r="S1311" s="57">
        <v>0</v>
      </c>
      <c r="T1311" s="45">
        <v>0</v>
      </c>
      <c r="U1311" s="45">
        <v>0</v>
      </c>
      <c r="V1311" s="45">
        <v>0</v>
      </c>
      <c r="W1311" s="45">
        <v>0</v>
      </c>
    </row>
    <row r="1312" spans="1:23" s="45" customFormat="1">
      <c r="A1312" s="34">
        <v>19</v>
      </c>
      <c r="B1312" s="45">
        <v>4</v>
      </c>
      <c r="C1312" s="45" t="s">
        <v>1050</v>
      </c>
      <c r="D1312" s="45" t="s">
        <v>246</v>
      </c>
      <c r="E1312" s="45">
        <v>1662.2</v>
      </c>
      <c r="F1312" s="45">
        <v>3482.65</v>
      </c>
      <c r="G1312" s="45">
        <v>4748.49</v>
      </c>
      <c r="H1312" s="45">
        <v>13.99</v>
      </c>
      <c r="I1312" s="45">
        <v>27.25</v>
      </c>
      <c r="J1312" s="45">
        <v>15.14</v>
      </c>
      <c r="K1312" s="45">
        <v>17.78</v>
      </c>
      <c r="L1312" s="45">
        <v>1232.52</v>
      </c>
      <c r="M1312" s="45">
        <v>0.55100000000000005</v>
      </c>
      <c r="N1312" s="45">
        <v>28.72</v>
      </c>
      <c r="O1312" s="34" t="s">
        <v>203</v>
      </c>
      <c r="P1312" s="45">
        <v>60</v>
      </c>
      <c r="Q1312" s="45">
        <v>17</v>
      </c>
      <c r="R1312" s="45">
        <v>0</v>
      </c>
      <c r="S1312" s="57">
        <v>0</v>
      </c>
      <c r="T1312" s="45">
        <v>0</v>
      </c>
      <c r="U1312" s="45">
        <v>0</v>
      </c>
      <c r="V1312" s="45">
        <v>0</v>
      </c>
      <c r="W1312" s="45">
        <v>0</v>
      </c>
    </row>
    <row r="1313" spans="1:23" s="45" customFormat="1">
      <c r="A1313" s="34">
        <v>19</v>
      </c>
      <c r="B1313" s="45">
        <v>6</v>
      </c>
      <c r="C1313" s="45" t="s">
        <v>1050</v>
      </c>
      <c r="D1313" s="45" t="s">
        <v>247</v>
      </c>
      <c r="E1313" s="45">
        <v>335.16</v>
      </c>
      <c r="F1313" s="45">
        <v>3525.45</v>
      </c>
      <c r="G1313" s="45">
        <v>4752.16</v>
      </c>
      <c r="H1313" s="45">
        <v>13.11</v>
      </c>
      <c r="I1313" s="45">
        <v>15.14</v>
      </c>
      <c r="J1313" s="45">
        <v>13.63</v>
      </c>
      <c r="K1313" s="45">
        <v>9.8800000000000008</v>
      </c>
      <c r="L1313" s="45">
        <v>430.89</v>
      </c>
      <c r="M1313" s="45">
        <v>0.54200000000000004</v>
      </c>
      <c r="N1313" s="45">
        <v>17.149999999999999</v>
      </c>
      <c r="O1313" s="34" t="s">
        <v>203</v>
      </c>
      <c r="P1313" s="45">
        <v>60</v>
      </c>
      <c r="Q1313" s="45">
        <v>17</v>
      </c>
      <c r="R1313" s="45">
        <v>0</v>
      </c>
      <c r="S1313" s="57">
        <v>0</v>
      </c>
      <c r="T1313" s="45">
        <v>0</v>
      </c>
      <c r="U1313" s="45">
        <v>0</v>
      </c>
      <c r="V1313" s="45">
        <v>0</v>
      </c>
      <c r="W1313" s="45">
        <v>0</v>
      </c>
    </row>
    <row r="1314" spans="1:23" s="45" customFormat="1">
      <c r="A1314" s="34">
        <v>19</v>
      </c>
      <c r="B1314" s="45">
        <v>8</v>
      </c>
      <c r="C1314" s="45" t="s">
        <v>1050</v>
      </c>
      <c r="D1314" s="45" t="s">
        <v>248</v>
      </c>
      <c r="E1314" s="45">
        <v>643.14</v>
      </c>
      <c r="F1314" s="45">
        <v>3596.2</v>
      </c>
      <c r="G1314" s="45">
        <v>4910.26</v>
      </c>
      <c r="H1314" s="45">
        <v>9.81</v>
      </c>
      <c r="I1314" s="45">
        <v>12.11</v>
      </c>
      <c r="J1314" s="45">
        <v>15.14</v>
      </c>
      <c r="K1314" s="45">
        <v>15.81</v>
      </c>
      <c r="L1314" s="45">
        <v>805.44</v>
      </c>
      <c r="M1314" s="45">
        <v>0.44700000000000001</v>
      </c>
      <c r="N1314" s="45">
        <v>16.21</v>
      </c>
      <c r="O1314" s="45" t="s">
        <v>203</v>
      </c>
      <c r="P1314" s="45">
        <v>60</v>
      </c>
      <c r="Q1314" s="45">
        <v>17</v>
      </c>
      <c r="R1314" s="45">
        <v>0</v>
      </c>
      <c r="S1314" s="57">
        <v>0</v>
      </c>
      <c r="T1314" s="45">
        <v>0</v>
      </c>
      <c r="U1314" s="45">
        <v>0</v>
      </c>
      <c r="V1314" s="45">
        <v>0</v>
      </c>
      <c r="W1314" s="45">
        <v>0</v>
      </c>
    </row>
    <row r="1315" spans="1:23" s="45" customFormat="1">
      <c r="A1315" s="34">
        <v>19</v>
      </c>
      <c r="B1315" s="45">
        <v>10</v>
      </c>
      <c r="C1315" s="45" t="s">
        <v>1050</v>
      </c>
      <c r="D1315" s="45" t="s">
        <v>250</v>
      </c>
      <c r="E1315" s="45">
        <v>1363.27</v>
      </c>
      <c r="F1315" s="45">
        <v>3672.79</v>
      </c>
      <c r="G1315" s="45">
        <v>4910.54</v>
      </c>
      <c r="H1315" s="45">
        <v>6.5</v>
      </c>
      <c r="I1315" s="45">
        <v>24.22</v>
      </c>
      <c r="J1315" s="45">
        <v>22.71</v>
      </c>
      <c r="K1315" s="45">
        <v>19.760000000000002</v>
      </c>
      <c r="L1315" s="45">
        <v>1816.51</v>
      </c>
      <c r="M1315" s="45">
        <v>0.32700000000000001</v>
      </c>
      <c r="N1315" s="45">
        <v>29.35</v>
      </c>
      <c r="O1315" s="45" t="s">
        <v>214</v>
      </c>
      <c r="P1315" s="45">
        <v>60</v>
      </c>
      <c r="Q1315" s="45">
        <v>17</v>
      </c>
      <c r="R1315" s="45">
        <v>0</v>
      </c>
      <c r="S1315" s="57">
        <v>0</v>
      </c>
      <c r="T1315" s="45">
        <v>0</v>
      </c>
      <c r="U1315" s="45">
        <v>0</v>
      </c>
      <c r="V1315" s="45">
        <v>0</v>
      </c>
      <c r="W1315" s="45">
        <v>0</v>
      </c>
    </row>
    <row r="1316" spans="1:23" s="45" customFormat="1">
      <c r="A1316" s="34">
        <v>19</v>
      </c>
      <c r="B1316" s="45">
        <v>12</v>
      </c>
      <c r="C1316" s="45" t="s">
        <v>1050</v>
      </c>
      <c r="D1316" s="45" t="s">
        <v>252</v>
      </c>
      <c r="E1316" s="45">
        <v>452.91</v>
      </c>
      <c r="F1316" s="45">
        <v>3607.17</v>
      </c>
      <c r="G1316" s="45">
        <v>4761.0200000000004</v>
      </c>
      <c r="H1316" s="45">
        <v>15.51</v>
      </c>
      <c r="I1316" s="45">
        <v>13.63</v>
      </c>
      <c r="J1316" s="45">
        <v>10.6</v>
      </c>
      <c r="K1316" s="45">
        <v>13.83</v>
      </c>
      <c r="L1316" s="45">
        <v>462.1</v>
      </c>
      <c r="M1316" s="45">
        <v>0.61699999999999999</v>
      </c>
      <c r="N1316" s="45">
        <v>15.27</v>
      </c>
      <c r="O1316" s="34" t="s">
        <v>203</v>
      </c>
      <c r="P1316" s="45">
        <v>60</v>
      </c>
      <c r="Q1316" s="45">
        <v>17</v>
      </c>
      <c r="R1316" s="45">
        <v>0</v>
      </c>
      <c r="S1316" s="57">
        <v>0</v>
      </c>
      <c r="T1316" s="45">
        <v>0</v>
      </c>
      <c r="U1316" s="45">
        <v>0</v>
      </c>
      <c r="V1316" s="45">
        <v>0</v>
      </c>
      <c r="W1316" s="45">
        <v>0</v>
      </c>
    </row>
    <row r="1317" spans="1:23" s="45" customFormat="1">
      <c r="A1317" s="34">
        <v>19</v>
      </c>
      <c r="B1317" s="45">
        <v>14</v>
      </c>
      <c r="C1317" s="45" t="s">
        <v>1050</v>
      </c>
      <c r="D1317" s="45" t="s">
        <v>253</v>
      </c>
      <c r="E1317" s="45">
        <v>344.21</v>
      </c>
      <c r="F1317" s="45">
        <v>3535.18</v>
      </c>
      <c r="G1317" s="45">
        <v>4775.22</v>
      </c>
      <c r="H1317" s="45">
        <v>13.49</v>
      </c>
      <c r="I1317" s="45">
        <v>15.14</v>
      </c>
      <c r="J1317" s="45">
        <v>13.63</v>
      </c>
      <c r="K1317" s="45">
        <v>7.9</v>
      </c>
      <c r="L1317" s="45">
        <v>425.23</v>
      </c>
      <c r="M1317" s="45">
        <v>0.55900000000000005</v>
      </c>
      <c r="N1317" s="45">
        <v>17.71</v>
      </c>
      <c r="O1317" s="34" t="s">
        <v>203</v>
      </c>
      <c r="P1317" s="45">
        <v>60</v>
      </c>
      <c r="Q1317" s="45">
        <v>17</v>
      </c>
      <c r="R1317" s="45">
        <v>0</v>
      </c>
      <c r="S1317" s="57">
        <v>0</v>
      </c>
      <c r="T1317" s="45">
        <v>0</v>
      </c>
      <c r="U1317" s="45">
        <v>0</v>
      </c>
      <c r="V1317" s="45">
        <v>0</v>
      </c>
      <c r="W1317" s="45">
        <v>0</v>
      </c>
    </row>
    <row r="1318" spans="1:23" s="45" customFormat="1">
      <c r="A1318" s="34">
        <v>19</v>
      </c>
      <c r="B1318" s="45">
        <v>16</v>
      </c>
      <c r="C1318" s="45" t="s">
        <v>1050</v>
      </c>
      <c r="D1318" s="45" t="s">
        <v>254</v>
      </c>
      <c r="E1318" s="45">
        <v>117.76</v>
      </c>
      <c r="F1318" s="45">
        <v>3492.62</v>
      </c>
      <c r="G1318" s="45">
        <v>4825.6400000000003</v>
      </c>
      <c r="H1318" s="45">
        <v>17.63</v>
      </c>
      <c r="I1318" s="45">
        <v>7.57</v>
      </c>
      <c r="J1318" s="45">
        <v>6.06</v>
      </c>
      <c r="K1318" s="45">
        <v>9.8800000000000008</v>
      </c>
      <c r="L1318" s="45">
        <v>215.09</v>
      </c>
      <c r="M1318" s="45">
        <v>0.54</v>
      </c>
      <c r="N1318" s="45">
        <v>8.99</v>
      </c>
      <c r="O1318" s="34" t="s">
        <v>203</v>
      </c>
      <c r="P1318" s="45">
        <v>60</v>
      </c>
      <c r="Q1318" s="45">
        <v>17</v>
      </c>
      <c r="R1318" s="45">
        <v>0</v>
      </c>
      <c r="S1318" s="57">
        <v>0</v>
      </c>
      <c r="T1318" s="45">
        <v>0</v>
      </c>
      <c r="U1318" s="45">
        <v>0</v>
      </c>
      <c r="V1318" s="45">
        <v>0</v>
      </c>
      <c r="W1318" s="45">
        <v>0</v>
      </c>
    </row>
    <row r="1319" spans="1:23" s="45" customFormat="1">
      <c r="A1319" s="34">
        <v>19</v>
      </c>
      <c r="B1319" s="45">
        <v>18</v>
      </c>
      <c r="C1319" s="45" t="s">
        <v>1050</v>
      </c>
      <c r="D1319" s="45" t="s">
        <v>255</v>
      </c>
      <c r="E1319" s="45">
        <v>230.99</v>
      </c>
      <c r="F1319" s="45">
        <v>3554.24</v>
      </c>
      <c r="G1319" s="45">
        <v>4930</v>
      </c>
      <c r="H1319" s="45">
        <v>19.059999999999999</v>
      </c>
      <c r="I1319" s="45">
        <v>10.6</v>
      </c>
      <c r="J1319" s="45">
        <v>7.57</v>
      </c>
      <c r="K1319" s="45">
        <v>13.83</v>
      </c>
      <c r="L1319" s="45">
        <v>337.08</v>
      </c>
      <c r="M1319" s="45">
        <v>0.54</v>
      </c>
      <c r="N1319" s="45">
        <v>11.26</v>
      </c>
      <c r="O1319" s="34" t="s">
        <v>203</v>
      </c>
      <c r="P1319" s="45">
        <v>60</v>
      </c>
      <c r="Q1319" s="45">
        <v>17</v>
      </c>
      <c r="R1319" s="45">
        <v>0</v>
      </c>
      <c r="S1319" s="57">
        <v>0</v>
      </c>
      <c r="T1319" s="45">
        <v>0</v>
      </c>
      <c r="U1319" s="45">
        <v>0</v>
      </c>
      <c r="V1319" s="45">
        <v>0</v>
      </c>
      <c r="W1319" s="45">
        <v>0</v>
      </c>
    </row>
    <row r="1320" spans="1:23" s="45" customFormat="1">
      <c r="A1320" s="34">
        <v>19</v>
      </c>
      <c r="B1320" s="45">
        <v>20</v>
      </c>
      <c r="C1320" s="45" t="s">
        <v>1050</v>
      </c>
      <c r="D1320" s="45" t="s">
        <v>257</v>
      </c>
      <c r="E1320" s="45">
        <v>104.17</v>
      </c>
      <c r="F1320" s="45">
        <v>3699.5</v>
      </c>
      <c r="G1320" s="45">
        <v>4459.13</v>
      </c>
      <c r="H1320" s="45">
        <v>17.350000000000001</v>
      </c>
      <c r="I1320" s="45">
        <v>7.57</v>
      </c>
      <c r="J1320" s="45">
        <v>7.57</v>
      </c>
      <c r="K1320" s="45">
        <v>5.93</v>
      </c>
      <c r="L1320" s="45">
        <v>161.26</v>
      </c>
      <c r="M1320" s="45">
        <v>0.66400000000000003</v>
      </c>
      <c r="N1320" s="45">
        <v>7.82</v>
      </c>
      <c r="O1320" s="45" t="s">
        <v>203</v>
      </c>
      <c r="P1320" s="45">
        <v>60</v>
      </c>
      <c r="Q1320" s="45">
        <v>17</v>
      </c>
      <c r="R1320" s="45">
        <v>0</v>
      </c>
      <c r="S1320" s="57">
        <v>0</v>
      </c>
      <c r="T1320" s="45">
        <v>0</v>
      </c>
      <c r="U1320" s="45">
        <v>0</v>
      </c>
      <c r="V1320" s="45">
        <v>0</v>
      </c>
      <c r="W1320" s="45">
        <v>0</v>
      </c>
    </row>
    <row r="1321" spans="1:23" s="45" customFormat="1">
      <c r="A1321" s="34">
        <v>19</v>
      </c>
      <c r="B1321" s="45">
        <v>22</v>
      </c>
      <c r="C1321" s="45" t="s">
        <v>1050</v>
      </c>
      <c r="D1321" s="45" t="s">
        <v>258</v>
      </c>
      <c r="E1321" s="45">
        <v>113.23</v>
      </c>
      <c r="F1321" s="45">
        <v>3626.87</v>
      </c>
      <c r="G1321" s="45">
        <v>4494.28</v>
      </c>
      <c r="H1321" s="45">
        <v>17.07</v>
      </c>
      <c r="I1321" s="45">
        <v>10.6</v>
      </c>
      <c r="J1321" s="45">
        <v>6.06</v>
      </c>
      <c r="K1321" s="45">
        <v>5.93</v>
      </c>
      <c r="L1321" s="45">
        <v>173.43</v>
      </c>
      <c r="M1321" s="45">
        <v>0.65300000000000002</v>
      </c>
      <c r="N1321" s="45">
        <v>10.02</v>
      </c>
      <c r="O1321" s="45" t="s">
        <v>203</v>
      </c>
      <c r="P1321" s="45">
        <v>60</v>
      </c>
      <c r="Q1321" s="45">
        <v>17</v>
      </c>
      <c r="R1321" s="45">
        <v>0</v>
      </c>
      <c r="S1321" s="57">
        <v>0</v>
      </c>
      <c r="T1321" s="45">
        <v>0</v>
      </c>
      <c r="U1321" s="45">
        <v>0</v>
      </c>
      <c r="V1321" s="45">
        <v>0</v>
      </c>
      <c r="W1321" s="45">
        <v>0</v>
      </c>
    </row>
    <row r="1322" spans="1:23" s="45" customFormat="1">
      <c r="A1322" s="34">
        <v>19</v>
      </c>
      <c r="B1322" s="45">
        <v>24</v>
      </c>
      <c r="C1322" s="45" t="s">
        <v>1050</v>
      </c>
      <c r="D1322" s="45" t="s">
        <v>308</v>
      </c>
      <c r="E1322" s="45">
        <v>1983.76</v>
      </c>
      <c r="F1322" s="45">
        <v>3562.52</v>
      </c>
      <c r="G1322" s="45">
        <v>4793.01</v>
      </c>
      <c r="H1322" s="45">
        <v>24.36</v>
      </c>
      <c r="I1322" s="45">
        <v>25.74</v>
      </c>
      <c r="J1322" s="45">
        <v>21.2</v>
      </c>
      <c r="K1322" s="45">
        <v>25.69</v>
      </c>
      <c r="L1322" s="45">
        <v>1468.66</v>
      </c>
      <c r="M1322" s="45">
        <v>0.52</v>
      </c>
      <c r="N1322" s="45">
        <v>29.9</v>
      </c>
      <c r="O1322" s="45" t="s">
        <v>203</v>
      </c>
      <c r="P1322" s="45">
        <v>60</v>
      </c>
      <c r="Q1322" s="45">
        <v>17</v>
      </c>
      <c r="R1322" s="45">
        <v>0</v>
      </c>
      <c r="S1322" s="57">
        <v>0</v>
      </c>
      <c r="T1322" s="45">
        <v>0</v>
      </c>
      <c r="U1322" s="45">
        <v>0</v>
      </c>
      <c r="V1322" s="45">
        <v>0</v>
      </c>
      <c r="W1322" s="45">
        <v>0</v>
      </c>
    </row>
    <row r="1323" spans="1:23" s="45" customFormat="1">
      <c r="A1323" s="34">
        <v>19</v>
      </c>
      <c r="B1323" s="45">
        <v>26</v>
      </c>
      <c r="C1323" s="45" t="s">
        <v>1050</v>
      </c>
      <c r="D1323" s="45" t="s">
        <v>309</v>
      </c>
      <c r="E1323" s="45">
        <v>452.91</v>
      </c>
      <c r="F1323" s="45">
        <v>3504.45</v>
      </c>
      <c r="G1323" s="45">
        <v>4823.83</v>
      </c>
      <c r="H1323" s="45">
        <v>18.649999999999999</v>
      </c>
      <c r="I1323" s="45">
        <v>15.14</v>
      </c>
      <c r="J1323" s="45">
        <v>19.68</v>
      </c>
      <c r="K1323" s="45">
        <v>11.86</v>
      </c>
      <c r="L1323" s="45">
        <v>726.67</v>
      </c>
      <c r="M1323" s="45">
        <v>0.39200000000000002</v>
      </c>
      <c r="N1323" s="45">
        <v>20.56</v>
      </c>
      <c r="O1323" s="45" t="s">
        <v>203</v>
      </c>
      <c r="P1323" s="45">
        <v>60</v>
      </c>
      <c r="Q1323" s="45">
        <v>17</v>
      </c>
      <c r="R1323" s="45">
        <v>0</v>
      </c>
      <c r="S1323" s="57">
        <v>0</v>
      </c>
      <c r="T1323" s="45">
        <v>0</v>
      </c>
      <c r="U1323" s="45">
        <v>0</v>
      </c>
      <c r="V1323" s="45">
        <v>0</v>
      </c>
      <c r="W1323" s="45">
        <v>0</v>
      </c>
    </row>
    <row r="1324" spans="1:23" s="45" customFormat="1">
      <c r="A1324" s="34">
        <v>19</v>
      </c>
      <c r="B1324" s="45">
        <v>28</v>
      </c>
      <c r="C1324" s="45" t="s">
        <v>1050</v>
      </c>
      <c r="D1324" s="45" t="s">
        <v>310</v>
      </c>
      <c r="E1324" s="45">
        <v>122.29</v>
      </c>
      <c r="F1324" s="45">
        <v>3566.91</v>
      </c>
      <c r="G1324" s="45">
        <v>4930.26</v>
      </c>
      <c r="H1324" s="45">
        <v>20.86</v>
      </c>
      <c r="I1324" s="45">
        <v>7.57</v>
      </c>
      <c r="J1324" s="45">
        <v>4.54</v>
      </c>
      <c r="K1324" s="45">
        <v>11.86</v>
      </c>
      <c r="L1324" s="45">
        <v>202.31</v>
      </c>
      <c r="M1324" s="45">
        <v>0.58899999999999997</v>
      </c>
      <c r="N1324" s="45">
        <v>10</v>
      </c>
      <c r="O1324" s="45" t="s">
        <v>203</v>
      </c>
      <c r="P1324" s="45">
        <v>60</v>
      </c>
      <c r="Q1324" s="45">
        <v>17</v>
      </c>
      <c r="R1324" s="45">
        <v>0</v>
      </c>
      <c r="S1324" s="57">
        <v>0</v>
      </c>
      <c r="T1324" s="45">
        <v>0</v>
      </c>
      <c r="U1324" s="45">
        <v>0</v>
      </c>
      <c r="V1324" s="45">
        <v>0</v>
      </c>
      <c r="W1324" s="45">
        <v>0</v>
      </c>
    </row>
    <row r="1325" spans="1:23" s="45" customFormat="1">
      <c r="A1325" s="34">
        <v>19</v>
      </c>
      <c r="B1325" s="45">
        <v>30</v>
      </c>
      <c r="C1325" s="45" t="s">
        <v>1050</v>
      </c>
      <c r="D1325" s="45" t="s">
        <v>311</v>
      </c>
      <c r="E1325" s="45">
        <v>2241.9299999999998</v>
      </c>
      <c r="F1325" s="45">
        <v>2988.31</v>
      </c>
      <c r="G1325" s="45">
        <v>4660</v>
      </c>
      <c r="H1325" s="45">
        <v>29.2</v>
      </c>
      <c r="I1325" s="45">
        <v>30.28</v>
      </c>
      <c r="J1325" s="45">
        <v>18.170000000000002</v>
      </c>
      <c r="K1325" s="45">
        <v>29.64</v>
      </c>
      <c r="L1325" s="45">
        <v>1735.15</v>
      </c>
      <c r="M1325" s="45">
        <v>0.47699999999999998</v>
      </c>
      <c r="N1325" s="45">
        <v>35.33</v>
      </c>
      <c r="O1325" s="45" t="s">
        <v>256</v>
      </c>
      <c r="P1325" s="45">
        <v>60</v>
      </c>
      <c r="Q1325" s="45">
        <v>17</v>
      </c>
      <c r="R1325" s="45">
        <v>0</v>
      </c>
      <c r="S1325" s="57">
        <v>0</v>
      </c>
      <c r="T1325" s="45">
        <v>0</v>
      </c>
      <c r="U1325" s="45">
        <v>0</v>
      </c>
      <c r="V1325" s="45">
        <v>0</v>
      </c>
      <c r="W1325" s="45">
        <v>0</v>
      </c>
    </row>
    <row r="1326" spans="1:23" s="45" customFormat="1">
      <c r="A1326" s="34">
        <v>19</v>
      </c>
      <c r="B1326" s="45">
        <v>32</v>
      </c>
      <c r="C1326" s="45" t="s">
        <v>1050</v>
      </c>
      <c r="D1326" s="45" t="s">
        <v>312</v>
      </c>
      <c r="E1326" s="45">
        <v>2894.12</v>
      </c>
      <c r="F1326" s="45">
        <v>3603.46</v>
      </c>
      <c r="G1326" s="45">
        <v>4732.5</v>
      </c>
      <c r="H1326" s="45">
        <v>20.67</v>
      </c>
      <c r="I1326" s="45">
        <v>45.42</v>
      </c>
      <c r="J1326" s="45">
        <v>22.71</v>
      </c>
      <c r="K1326" s="45">
        <v>29.64</v>
      </c>
      <c r="L1326" s="45">
        <v>2410.71</v>
      </c>
      <c r="M1326" s="45">
        <v>0.40699999999999997</v>
      </c>
      <c r="N1326" s="45">
        <v>46.76</v>
      </c>
      <c r="O1326" s="45" t="s">
        <v>203</v>
      </c>
      <c r="P1326" s="45">
        <v>60</v>
      </c>
      <c r="Q1326" s="45">
        <v>17</v>
      </c>
      <c r="R1326" s="45">
        <v>0</v>
      </c>
      <c r="S1326" s="57">
        <v>0</v>
      </c>
      <c r="T1326" s="45">
        <v>0</v>
      </c>
      <c r="U1326" s="45">
        <v>0</v>
      </c>
      <c r="V1326" s="45">
        <v>0</v>
      </c>
      <c r="W1326" s="45">
        <v>0</v>
      </c>
    </row>
    <row r="1327" spans="1:23" s="45" customFormat="1">
      <c r="A1327" s="34">
        <v>19</v>
      </c>
      <c r="B1327" s="45">
        <v>34</v>
      </c>
      <c r="C1327" s="45" t="s">
        <v>1050</v>
      </c>
      <c r="D1327" s="45" t="s">
        <v>420</v>
      </c>
      <c r="E1327" s="45">
        <v>303.45</v>
      </c>
      <c r="F1327" s="45">
        <v>3447.56</v>
      </c>
      <c r="G1327" s="45">
        <v>4763.6099999999997</v>
      </c>
      <c r="H1327" s="45">
        <v>21.97</v>
      </c>
      <c r="I1327" s="45">
        <v>10.6</v>
      </c>
      <c r="J1327" s="45">
        <v>7.57</v>
      </c>
      <c r="K1327" s="45">
        <v>9.8800000000000008</v>
      </c>
      <c r="L1327" s="45">
        <v>307.04000000000002</v>
      </c>
      <c r="M1327" s="45">
        <v>0.71099999999999997</v>
      </c>
      <c r="N1327" s="45">
        <v>11.61</v>
      </c>
      <c r="O1327" s="45" t="s">
        <v>203</v>
      </c>
      <c r="P1327" s="45">
        <v>60</v>
      </c>
      <c r="Q1327" s="45">
        <v>17</v>
      </c>
      <c r="R1327" s="45">
        <v>0</v>
      </c>
      <c r="S1327" s="57">
        <v>0</v>
      </c>
      <c r="T1327" s="45">
        <v>0</v>
      </c>
      <c r="U1327" s="45">
        <v>0</v>
      </c>
      <c r="V1327" s="45">
        <v>0</v>
      </c>
      <c r="W1327" s="45">
        <v>0</v>
      </c>
    </row>
    <row r="1328" spans="1:23" s="45" customFormat="1">
      <c r="A1328" s="34">
        <v>19</v>
      </c>
      <c r="B1328" s="45">
        <v>36</v>
      </c>
      <c r="C1328" s="45" t="s">
        <v>1050</v>
      </c>
      <c r="D1328" s="45" t="s">
        <v>421</v>
      </c>
      <c r="E1328" s="45">
        <v>471.03</v>
      </c>
      <c r="F1328" s="45">
        <v>3552.76</v>
      </c>
      <c r="G1328" s="45">
        <v>4772.5600000000004</v>
      </c>
      <c r="H1328" s="45">
        <v>22.93</v>
      </c>
      <c r="I1328" s="45">
        <v>10.6</v>
      </c>
      <c r="J1328" s="45">
        <v>15.14</v>
      </c>
      <c r="K1328" s="45">
        <v>15.81</v>
      </c>
      <c r="L1328" s="45">
        <v>519.39</v>
      </c>
      <c r="M1328" s="45">
        <v>0.56399999999999995</v>
      </c>
      <c r="N1328" s="45">
        <v>19.649999999999999</v>
      </c>
      <c r="O1328" s="45" t="s">
        <v>203</v>
      </c>
      <c r="P1328" s="45">
        <v>60</v>
      </c>
      <c r="Q1328" s="45">
        <v>17</v>
      </c>
      <c r="R1328" s="45">
        <v>0</v>
      </c>
      <c r="S1328" s="57">
        <v>0</v>
      </c>
      <c r="T1328" s="45">
        <v>0</v>
      </c>
      <c r="U1328" s="45">
        <v>0</v>
      </c>
      <c r="V1328" s="45">
        <v>0</v>
      </c>
      <c r="W1328" s="45">
        <v>0</v>
      </c>
    </row>
    <row r="1329" spans="1:23" s="45" customFormat="1">
      <c r="A1329" s="34">
        <v>19</v>
      </c>
      <c r="B1329" s="45">
        <v>40</v>
      </c>
      <c r="C1329" s="45" t="s">
        <v>1050</v>
      </c>
      <c r="D1329" s="45" t="s">
        <v>423</v>
      </c>
      <c r="E1329" s="45">
        <v>430.27</v>
      </c>
      <c r="F1329" s="45">
        <v>3874.44</v>
      </c>
      <c r="G1329" s="45">
        <v>4128.47</v>
      </c>
      <c r="H1329" s="45">
        <v>26.89</v>
      </c>
      <c r="I1329" s="45">
        <v>12.11</v>
      </c>
      <c r="J1329" s="45">
        <v>9.08</v>
      </c>
      <c r="K1329" s="45">
        <v>11.86</v>
      </c>
      <c r="L1329" s="45">
        <v>472.59</v>
      </c>
      <c r="M1329" s="45">
        <v>0.58299999999999996</v>
      </c>
      <c r="N1329" s="45">
        <v>14.22</v>
      </c>
      <c r="O1329" s="45" t="s">
        <v>203</v>
      </c>
      <c r="P1329" s="45">
        <v>60</v>
      </c>
      <c r="Q1329" s="45">
        <v>17</v>
      </c>
      <c r="R1329" s="45">
        <v>0</v>
      </c>
      <c r="S1329" s="57">
        <v>0</v>
      </c>
      <c r="T1329" s="45">
        <v>0</v>
      </c>
      <c r="U1329" s="45">
        <v>0</v>
      </c>
      <c r="V1329" s="45">
        <v>0</v>
      </c>
      <c r="W1329" s="45">
        <v>0</v>
      </c>
    </row>
    <row r="1330" spans="1:23" s="34" customFormat="1">
      <c r="A1330" s="34">
        <v>19</v>
      </c>
      <c r="B1330" s="34">
        <v>42</v>
      </c>
      <c r="C1330" s="45" t="s">
        <v>1050</v>
      </c>
      <c r="D1330" s="34" t="s">
        <v>424</v>
      </c>
      <c r="E1330" s="34">
        <v>1422.15</v>
      </c>
      <c r="F1330" s="34">
        <v>3712.8</v>
      </c>
      <c r="G1330" s="34">
        <v>4133.28</v>
      </c>
      <c r="H1330" s="34">
        <v>29.14</v>
      </c>
      <c r="I1330" s="34">
        <v>13.63</v>
      </c>
      <c r="J1330" s="34">
        <v>15.14</v>
      </c>
      <c r="K1330" s="34">
        <v>17.78</v>
      </c>
      <c r="L1330" s="34">
        <v>959.56</v>
      </c>
      <c r="M1330" s="34">
        <v>0.63700000000000001</v>
      </c>
      <c r="N1330" s="34">
        <v>17.48</v>
      </c>
      <c r="O1330" s="34" t="s">
        <v>263</v>
      </c>
      <c r="P1330" s="45">
        <v>60</v>
      </c>
      <c r="Q1330" s="45">
        <v>17</v>
      </c>
      <c r="R1330" s="34">
        <v>34</v>
      </c>
      <c r="S1330" s="58">
        <v>529819.09</v>
      </c>
      <c r="T1330" s="34">
        <v>3738.52</v>
      </c>
      <c r="U1330" s="34">
        <v>4114.82</v>
      </c>
      <c r="V1330" s="34">
        <v>42.65</v>
      </c>
      <c r="W1330" s="34">
        <v>190854.33</v>
      </c>
    </row>
    <row r="1331" spans="1:23" s="34" customFormat="1">
      <c r="A1331" s="34">
        <v>19</v>
      </c>
      <c r="B1331" s="34">
        <v>44</v>
      </c>
      <c r="C1331" s="45" t="s">
        <v>1050</v>
      </c>
      <c r="D1331" s="34" t="s">
        <v>425</v>
      </c>
      <c r="E1331" s="34">
        <v>9665.19</v>
      </c>
      <c r="F1331" s="34">
        <v>3703.16</v>
      </c>
      <c r="G1331" s="34">
        <v>4183.72</v>
      </c>
      <c r="H1331" s="34">
        <v>30.84</v>
      </c>
      <c r="I1331" s="34">
        <v>51.47</v>
      </c>
      <c r="J1331" s="34">
        <v>42.39</v>
      </c>
      <c r="K1331" s="34">
        <v>35.57</v>
      </c>
      <c r="L1331" s="34">
        <v>5878</v>
      </c>
      <c r="M1331" s="34">
        <v>0.373</v>
      </c>
      <c r="N1331" s="34">
        <v>60.85</v>
      </c>
      <c r="O1331" s="34" t="s">
        <v>263</v>
      </c>
      <c r="P1331" s="45">
        <v>60</v>
      </c>
      <c r="Q1331" s="45">
        <v>17</v>
      </c>
      <c r="R1331" s="34">
        <v>34</v>
      </c>
      <c r="S1331" s="58">
        <v>529819.09</v>
      </c>
      <c r="T1331" s="34">
        <v>3738.52</v>
      </c>
      <c r="U1331" s="34">
        <v>4114.82</v>
      </c>
      <c r="V1331" s="34">
        <v>42.65</v>
      </c>
      <c r="W1331" s="34">
        <v>190854.33</v>
      </c>
    </row>
    <row r="1332" spans="1:23" s="45" customFormat="1">
      <c r="A1332" s="34">
        <v>19</v>
      </c>
      <c r="B1332" s="45">
        <v>46</v>
      </c>
      <c r="C1332" s="45" t="s">
        <v>1050</v>
      </c>
      <c r="D1332" s="45" t="s">
        <v>519</v>
      </c>
      <c r="E1332" s="45">
        <v>104.17</v>
      </c>
      <c r="F1332" s="45">
        <v>3897.49</v>
      </c>
      <c r="G1332" s="45">
        <v>4301.47</v>
      </c>
      <c r="H1332" s="45">
        <v>24.74</v>
      </c>
      <c r="I1332" s="45">
        <v>4.54</v>
      </c>
      <c r="J1332" s="45">
        <v>9.08</v>
      </c>
      <c r="K1332" s="45">
        <v>7.9</v>
      </c>
      <c r="L1332" s="45">
        <v>149.26</v>
      </c>
      <c r="M1332" s="45">
        <v>0.71699999999999997</v>
      </c>
      <c r="N1332" s="45">
        <v>8.5399999999999991</v>
      </c>
      <c r="O1332" s="45" t="s">
        <v>203</v>
      </c>
      <c r="P1332" s="45">
        <v>60</v>
      </c>
      <c r="Q1332" s="45">
        <v>17</v>
      </c>
      <c r="R1332" s="45">
        <v>0</v>
      </c>
      <c r="S1332" s="57">
        <v>0</v>
      </c>
      <c r="T1332" s="45">
        <v>0</v>
      </c>
      <c r="U1332" s="45">
        <v>0</v>
      </c>
      <c r="V1332" s="45">
        <v>0</v>
      </c>
      <c r="W1332" s="45">
        <v>0</v>
      </c>
    </row>
    <row r="1333" spans="1:23" s="45" customFormat="1">
      <c r="A1333" s="34">
        <v>19</v>
      </c>
      <c r="B1333" s="45">
        <v>48</v>
      </c>
      <c r="C1333" s="45" t="s">
        <v>1050</v>
      </c>
      <c r="D1333" s="45" t="s">
        <v>520</v>
      </c>
      <c r="E1333" s="45">
        <v>2468.38</v>
      </c>
      <c r="F1333" s="45">
        <v>3015.89</v>
      </c>
      <c r="G1333" s="45">
        <v>4626.46</v>
      </c>
      <c r="H1333" s="45">
        <v>26.12</v>
      </c>
      <c r="I1333" s="45">
        <v>25.74</v>
      </c>
      <c r="J1333" s="45">
        <v>18.170000000000002</v>
      </c>
      <c r="K1333" s="45">
        <v>25.69</v>
      </c>
      <c r="L1333" s="45">
        <v>1632.94</v>
      </c>
      <c r="M1333" s="45">
        <v>0.54100000000000004</v>
      </c>
      <c r="N1333" s="45">
        <v>31.58</v>
      </c>
      <c r="O1333" s="45" t="s">
        <v>214</v>
      </c>
      <c r="P1333" s="45">
        <v>60</v>
      </c>
      <c r="Q1333" s="45">
        <v>17</v>
      </c>
      <c r="R1333" s="45">
        <v>0</v>
      </c>
      <c r="S1333" s="57">
        <v>0</v>
      </c>
      <c r="T1333" s="45">
        <v>0</v>
      </c>
      <c r="U1333" s="45">
        <v>0</v>
      </c>
      <c r="V1333" s="45">
        <v>0</v>
      </c>
      <c r="W1333" s="45">
        <v>0</v>
      </c>
    </row>
    <row r="1334" spans="1:23" s="45" customFormat="1">
      <c r="A1334" s="34">
        <v>19</v>
      </c>
      <c r="B1334" s="45">
        <v>50</v>
      </c>
      <c r="C1334" s="45" t="s">
        <v>1050</v>
      </c>
      <c r="D1334" s="45" t="s">
        <v>521</v>
      </c>
      <c r="E1334" s="45">
        <v>113.23</v>
      </c>
      <c r="F1334" s="45">
        <v>3345.34</v>
      </c>
      <c r="G1334" s="45">
        <v>4758.62</v>
      </c>
      <c r="H1334" s="45">
        <v>24.98</v>
      </c>
      <c r="I1334" s="45">
        <v>6.06</v>
      </c>
      <c r="J1334" s="45">
        <v>4.54</v>
      </c>
      <c r="K1334" s="45">
        <v>7.9</v>
      </c>
      <c r="L1334" s="45">
        <v>145.93</v>
      </c>
      <c r="M1334" s="45">
        <v>0.77600000000000002</v>
      </c>
      <c r="N1334" s="45">
        <v>8.06</v>
      </c>
      <c r="O1334" s="45" t="s">
        <v>203</v>
      </c>
      <c r="P1334" s="45">
        <v>60</v>
      </c>
      <c r="Q1334" s="45">
        <v>17</v>
      </c>
      <c r="R1334" s="45">
        <v>0</v>
      </c>
      <c r="S1334" s="57">
        <v>0</v>
      </c>
      <c r="T1334" s="45">
        <v>0</v>
      </c>
      <c r="U1334" s="45">
        <v>0</v>
      </c>
      <c r="V1334" s="45">
        <v>0</v>
      </c>
      <c r="W1334" s="45">
        <v>0</v>
      </c>
    </row>
    <row r="1335" spans="1:23" s="34" customFormat="1">
      <c r="A1335" s="34">
        <v>19</v>
      </c>
      <c r="B1335" s="34">
        <v>52</v>
      </c>
      <c r="C1335" s="45" t="s">
        <v>1050</v>
      </c>
      <c r="D1335" s="34" t="s">
        <v>522</v>
      </c>
      <c r="E1335" s="34">
        <v>122.29</v>
      </c>
      <c r="F1335" s="34">
        <v>3711.85</v>
      </c>
      <c r="G1335" s="34">
        <v>4056.06</v>
      </c>
      <c r="H1335" s="34">
        <v>28.62</v>
      </c>
      <c r="I1335" s="34">
        <v>6.06</v>
      </c>
      <c r="J1335" s="34">
        <v>4.54</v>
      </c>
      <c r="K1335" s="34">
        <v>11.86</v>
      </c>
      <c r="L1335" s="34">
        <v>169</v>
      </c>
      <c r="M1335" s="34">
        <v>0.70499999999999996</v>
      </c>
      <c r="N1335" s="34">
        <v>10.44</v>
      </c>
      <c r="O1335" s="34" t="s">
        <v>263</v>
      </c>
      <c r="P1335" s="45">
        <v>60</v>
      </c>
      <c r="Q1335" s="45">
        <v>17</v>
      </c>
      <c r="R1335" s="34">
        <v>34</v>
      </c>
      <c r="S1335" s="58">
        <v>529819.09</v>
      </c>
      <c r="T1335" s="34">
        <v>3738.52</v>
      </c>
      <c r="U1335" s="34">
        <v>4114.82</v>
      </c>
      <c r="V1335" s="34">
        <v>42.65</v>
      </c>
      <c r="W1335" s="34">
        <v>190854.33</v>
      </c>
    </row>
    <row r="1336" spans="1:23" s="45" customFormat="1">
      <c r="A1336" s="34">
        <v>19</v>
      </c>
      <c r="B1336" s="45">
        <v>54</v>
      </c>
      <c r="C1336" s="45" t="s">
        <v>1050</v>
      </c>
      <c r="D1336" s="45" t="s">
        <v>523</v>
      </c>
      <c r="E1336" s="45">
        <v>271.75</v>
      </c>
      <c r="F1336" s="45">
        <v>3741.13</v>
      </c>
      <c r="G1336" s="45">
        <v>4299.76</v>
      </c>
      <c r="H1336" s="45">
        <v>27.43</v>
      </c>
      <c r="I1336" s="45">
        <v>10.6</v>
      </c>
      <c r="J1336" s="45">
        <v>9.08</v>
      </c>
      <c r="K1336" s="45">
        <v>9.8800000000000008</v>
      </c>
      <c r="L1336" s="45">
        <v>332.97</v>
      </c>
      <c r="M1336" s="45">
        <v>0.60899999999999999</v>
      </c>
      <c r="N1336" s="45">
        <v>11.99</v>
      </c>
      <c r="O1336" s="45" t="s">
        <v>203</v>
      </c>
      <c r="P1336" s="45">
        <v>60</v>
      </c>
      <c r="Q1336" s="45">
        <v>17</v>
      </c>
      <c r="R1336" s="45">
        <v>0</v>
      </c>
      <c r="S1336" s="57">
        <v>0</v>
      </c>
      <c r="T1336" s="45">
        <v>0</v>
      </c>
      <c r="U1336" s="45">
        <v>0</v>
      </c>
      <c r="V1336" s="45">
        <v>0</v>
      </c>
      <c r="W1336" s="45">
        <v>0</v>
      </c>
    </row>
    <row r="1337" spans="1:23" s="34" customFormat="1">
      <c r="A1337" s="34">
        <v>19</v>
      </c>
      <c r="B1337" s="34">
        <v>56</v>
      </c>
      <c r="C1337" s="45" t="s">
        <v>1050</v>
      </c>
      <c r="D1337" s="34" t="s">
        <v>524</v>
      </c>
      <c r="E1337" s="34">
        <v>303.45</v>
      </c>
      <c r="F1337" s="34">
        <v>3672.03</v>
      </c>
      <c r="G1337" s="34">
        <v>4141.8500000000004</v>
      </c>
      <c r="H1337" s="34">
        <v>26.45</v>
      </c>
      <c r="I1337" s="34">
        <v>6.06</v>
      </c>
      <c r="J1337" s="34">
        <v>16.649999999999999</v>
      </c>
      <c r="K1337" s="34">
        <v>9.8800000000000008</v>
      </c>
      <c r="L1337" s="34">
        <v>366.74</v>
      </c>
      <c r="M1337" s="34">
        <v>0.59499999999999997</v>
      </c>
      <c r="N1337" s="34">
        <v>15.57</v>
      </c>
      <c r="O1337" s="34" t="s">
        <v>263</v>
      </c>
      <c r="P1337" s="45">
        <v>60</v>
      </c>
      <c r="Q1337" s="45">
        <v>17</v>
      </c>
      <c r="R1337" s="34">
        <v>34</v>
      </c>
      <c r="S1337" s="58">
        <v>529819.09</v>
      </c>
      <c r="T1337" s="34">
        <v>3738.52</v>
      </c>
      <c r="U1337" s="34">
        <v>4114.82</v>
      </c>
      <c r="V1337" s="34">
        <v>42.65</v>
      </c>
      <c r="W1337" s="34">
        <v>190854.33</v>
      </c>
    </row>
    <row r="1338" spans="1:23" s="34" customFormat="1">
      <c r="A1338" s="34">
        <v>19</v>
      </c>
      <c r="B1338" s="34">
        <v>58</v>
      </c>
      <c r="C1338" s="45" t="s">
        <v>1050</v>
      </c>
      <c r="D1338" s="34" t="s">
        <v>525</v>
      </c>
      <c r="E1338" s="34">
        <v>978.29</v>
      </c>
      <c r="F1338" s="34">
        <v>3726.5</v>
      </c>
      <c r="G1338" s="34">
        <v>4138.8</v>
      </c>
      <c r="H1338" s="34">
        <v>30.38</v>
      </c>
      <c r="I1338" s="34">
        <v>12.11</v>
      </c>
      <c r="J1338" s="34">
        <v>13.63</v>
      </c>
      <c r="K1338" s="34">
        <v>15.81</v>
      </c>
      <c r="L1338" s="34">
        <v>715.39</v>
      </c>
      <c r="M1338" s="34">
        <v>0.66600000000000004</v>
      </c>
      <c r="N1338" s="34">
        <v>15.41</v>
      </c>
      <c r="O1338" s="34" t="s">
        <v>263</v>
      </c>
      <c r="P1338" s="45">
        <v>60</v>
      </c>
      <c r="Q1338" s="45">
        <v>17</v>
      </c>
      <c r="R1338" s="34">
        <v>34</v>
      </c>
      <c r="S1338" s="58">
        <v>529819.09</v>
      </c>
      <c r="T1338" s="34">
        <v>3738.52</v>
      </c>
      <c r="U1338" s="34">
        <v>4114.82</v>
      </c>
      <c r="V1338" s="34">
        <v>42.65</v>
      </c>
      <c r="W1338" s="34">
        <v>190854.33</v>
      </c>
    </row>
    <row r="1339" spans="1:23" s="34" customFormat="1">
      <c r="A1339" s="34">
        <v>19</v>
      </c>
      <c r="B1339" s="34">
        <v>60</v>
      </c>
      <c r="C1339" s="45" t="s">
        <v>1050</v>
      </c>
      <c r="D1339" s="34" t="s">
        <v>526</v>
      </c>
      <c r="E1339" s="34">
        <v>806.19</v>
      </c>
      <c r="F1339" s="34">
        <v>3754.23</v>
      </c>
      <c r="G1339" s="34">
        <v>4153.0600000000004</v>
      </c>
      <c r="H1339" s="34">
        <v>34.54</v>
      </c>
      <c r="I1339" s="34">
        <v>7.57</v>
      </c>
      <c r="J1339" s="34">
        <v>15.14</v>
      </c>
      <c r="K1339" s="34">
        <v>17.78</v>
      </c>
      <c r="L1339" s="34">
        <v>681.85</v>
      </c>
      <c r="M1339" s="34">
        <v>0.61399999999999999</v>
      </c>
      <c r="N1339" s="34">
        <v>16.899999999999999</v>
      </c>
      <c r="O1339" s="34" t="s">
        <v>263</v>
      </c>
      <c r="P1339" s="45">
        <v>60</v>
      </c>
      <c r="Q1339" s="45">
        <v>17</v>
      </c>
      <c r="R1339" s="34">
        <v>34</v>
      </c>
      <c r="S1339" s="58">
        <v>529819.09</v>
      </c>
      <c r="T1339" s="34">
        <v>3738.52</v>
      </c>
      <c r="U1339" s="34">
        <v>4114.82</v>
      </c>
      <c r="V1339" s="34">
        <v>42.65</v>
      </c>
      <c r="W1339" s="34">
        <v>190854.33</v>
      </c>
    </row>
    <row r="1340" spans="1:23" s="34" customFormat="1" ht="15">
      <c r="A1340" s="34">
        <v>19</v>
      </c>
      <c r="B1340" s="34">
        <v>62</v>
      </c>
      <c r="C1340" s="34" t="s">
        <v>1050</v>
      </c>
      <c r="D1340" s="34" t="s">
        <v>527</v>
      </c>
      <c r="E1340" s="34">
        <v>4601.6099999999997</v>
      </c>
      <c r="F1340" s="34">
        <v>2754.66</v>
      </c>
      <c r="G1340" s="34">
        <v>4711.05</v>
      </c>
      <c r="H1340" s="34">
        <v>35.659999999999997</v>
      </c>
      <c r="I1340" s="34">
        <v>24.22</v>
      </c>
      <c r="J1340" s="34">
        <v>21.2</v>
      </c>
      <c r="K1340" s="34">
        <v>37.54</v>
      </c>
      <c r="L1340" s="34">
        <v>2833.98</v>
      </c>
      <c r="M1340" s="34">
        <v>0.47199999999999998</v>
      </c>
      <c r="N1340" s="34">
        <v>34.15</v>
      </c>
      <c r="O1340" s="34" t="s">
        <v>263</v>
      </c>
      <c r="P1340" s="34">
        <v>60</v>
      </c>
      <c r="Q1340" s="34">
        <v>17</v>
      </c>
      <c r="R1340" s="34">
        <v>35</v>
      </c>
      <c r="S1340" s="58">
        <v>541464.17000000004</v>
      </c>
      <c r="T1340" s="34">
        <v>2771.18</v>
      </c>
      <c r="U1340" s="34">
        <v>4709.71</v>
      </c>
      <c r="V1340" s="34">
        <v>59.49</v>
      </c>
      <c r="W1340" s="34">
        <v>181635.46</v>
      </c>
    </row>
    <row r="1341" spans="1:23" s="34" customFormat="1">
      <c r="A1341" s="34">
        <v>19</v>
      </c>
      <c r="B1341" s="34">
        <v>64</v>
      </c>
      <c r="C1341" s="45" t="s">
        <v>1050</v>
      </c>
      <c r="D1341" s="34" t="s">
        <v>528</v>
      </c>
      <c r="E1341" s="34">
        <v>720.13</v>
      </c>
      <c r="F1341" s="34">
        <v>3723.23</v>
      </c>
      <c r="G1341" s="34">
        <v>4152.05</v>
      </c>
      <c r="H1341" s="34">
        <v>28.63</v>
      </c>
      <c r="I1341" s="34">
        <v>15.14</v>
      </c>
      <c r="J1341" s="34">
        <v>15.14</v>
      </c>
      <c r="K1341" s="34">
        <v>11.86</v>
      </c>
      <c r="L1341" s="34">
        <v>692.88</v>
      </c>
      <c r="M1341" s="34">
        <v>0.56100000000000005</v>
      </c>
      <c r="N1341" s="34">
        <v>19.670000000000002</v>
      </c>
      <c r="O1341" s="34" t="s">
        <v>263</v>
      </c>
      <c r="P1341" s="45">
        <v>60</v>
      </c>
      <c r="Q1341" s="45">
        <v>17</v>
      </c>
      <c r="R1341" s="34">
        <v>34</v>
      </c>
      <c r="S1341" s="58">
        <v>529819.09</v>
      </c>
      <c r="T1341" s="34">
        <v>3738.52</v>
      </c>
      <c r="U1341" s="34">
        <v>4114.82</v>
      </c>
      <c r="V1341" s="34">
        <v>42.65</v>
      </c>
      <c r="W1341" s="34">
        <v>190854.33</v>
      </c>
    </row>
    <row r="1342" spans="1:23" s="45" customFormat="1">
      <c r="A1342" s="34">
        <v>19</v>
      </c>
      <c r="B1342" s="45">
        <v>66</v>
      </c>
      <c r="C1342" s="45" t="s">
        <v>1050</v>
      </c>
      <c r="D1342" s="45" t="s">
        <v>529</v>
      </c>
      <c r="E1342" s="45">
        <v>176.64</v>
      </c>
      <c r="F1342" s="45">
        <v>3655.89</v>
      </c>
      <c r="G1342" s="45">
        <v>4276.2700000000004</v>
      </c>
      <c r="H1342" s="45">
        <v>30.45</v>
      </c>
      <c r="I1342" s="45">
        <v>7.57</v>
      </c>
      <c r="J1342" s="45">
        <v>7.57</v>
      </c>
      <c r="K1342" s="45">
        <v>7.9</v>
      </c>
      <c r="L1342" s="45">
        <v>225.14</v>
      </c>
      <c r="M1342" s="45">
        <v>0.67600000000000005</v>
      </c>
      <c r="N1342" s="45">
        <v>9.61</v>
      </c>
      <c r="O1342" s="45" t="s">
        <v>203</v>
      </c>
      <c r="P1342" s="45">
        <v>60</v>
      </c>
      <c r="Q1342" s="45">
        <v>17</v>
      </c>
      <c r="R1342" s="45">
        <v>0</v>
      </c>
      <c r="S1342" s="57">
        <v>0</v>
      </c>
      <c r="T1342" s="45">
        <v>0</v>
      </c>
      <c r="U1342" s="45">
        <v>0</v>
      </c>
      <c r="V1342" s="45">
        <v>0</v>
      </c>
      <c r="W1342" s="45">
        <v>0</v>
      </c>
    </row>
    <row r="1343" spans="1:23" s="45" customFormat="1">
      <c r="A1343" s="34">
        <v>19</v>
      </c>
      <c r="B1343" s="45">
        <v>68</v>
      </c>
      <c r="C1343" s="45" t="s">
        <v>1050</v>
      </c>
      <c r="D1343" s="45" t="s">
        <v>760</v>
      </c>
      <c r="E1343" s="45">
        <v>28452.07</v>
      </c>
      <c r="F1343" s="45">
        <v>3633.58</v>
      </c>
      <c r="G1343" s="45">
        <v>4878.47</v>
      </c>
      <c r="H1343" s="45">
        <v>14.98</v>
      </c>
      <c r="I1343" s="45">
        <v>59.04</v>
      </c>
      <c r="J1343" s="45">
        <v>109.01</v>
      </c>
      <c r="K1343" s="45">
        <v>37.54</v>
      </c>
      <c r="L1343" s="45">
        <v>27038.02</v>
      </c>
      <c r="M1343" s="45">
        <v>0.16700000000000001</v>
      </c>
      <c r="N1343" s="45">
        <v>110.91</v>
      </c>
      <c r="O1343" s="45" t="s">
        <v>203</v>
      </c>
      <c r="P1343" s="45">
        <v>60</v>
      </c>
      <c r="Q1343" s="45">
        <v>17</v>
      </c>
      <c r="R1343" s="45">
        <v>0</v>
      </c>
      <c r="S1343" s="57">
        <v>0</v>
      </c>
      <c r="T1343" s="45">
        <v>0</v>
      </c>
      <c r="U1343" s="45">
        <v>0</v>
      </c>
      <c r="V1343" s="45">
        <v>0</v>
      </c>
      <c r="W1343" s="45">
        <v>0</v>
      </c>
    </row>
    <row r="1344" spans="1:23" s="34" customFormat="1">
      <c r="A1344" s="34">
        <v>19</v>
      </c>
      <c r="B1344" s="34">
        <v>70</v>
      </c>
      <c r="C1344" s="45" t="s">
        <v>1050</v>
      </c>
      <c r="D1344" s="34" t="s">
        <v>761</v>
      </c>
      <c r="E1344" s="34">
        <v>1721.07</v>
      </c>
      <c r="F1344" s="34">
        <v>3701.39</v>
      </c>
      <c r="G1344" s="34">
        <v>4063.66</v>
      </c>
      <c r="H1344" s="34">
        <v>34.549999999999997</v>
      </c>
      <c r="I1344" s="34">
        <v>10.6</v>
      </c>
      <c r="J1344" s="34">
        <v>16.649999999999999</v>
      </c>
      <c r="K1344" s="34">
        <v>19.760000000000002</v>
      </c>
      <c r="L1344" s="34">
        <v>1062.1500000000001</v>
      </c>
      <c r="M1344" s="34">
        <v>0.65400000000000003</v>
      </c>
      <c r="N1344" s="34">
        <v>18.329999999999998</v>
      </c>
      <c r="O1344" s="34" t="s">
        <v>263</v>
      </c>
      <c r="P1344" s="45">
        <v>60</v>
      </c>
      <c r="Q1344" s="45">
        <v>17</v>
      </c>
      <c r="R1344" s="34">
        <v>34</v>
      </c>
      <c r="S1344" s="58">
        <v>529819.09</v>
      </c>
      <c r="T1344" s="34">
        <v>3738.52</v>
      </c>
      <c r="U1344" s="34">
        <v>4114.82</v>
      </c>
      <c r="V1344" s="34">
        <v>42.65</v>
      </c>
      <c r="W1344" s="34">
        <v>190854.33</v>
      </c>
    </row>
    <row r="1345" spans="1:23" s="45" customFormat="1">
      <c r="A1345" s="34">
        <v>19</v>
      </c>
      <c r="B1345" s="45">
        <v>72</v>
      </c>
      <c r="C1345" s="45" t="s">
        <v>1050</v>
      </c>
      <c r="D1345" s="45" t="s">
        <v>762</v>
      </c>
      <c r="E1345" s="45">
        <v>122.29</v>
      </c>
      <c r="F1345" s="45">
        <v>3718.53</v>
      </c>
      <c r="G1345" s="45">
        <v>4320.51</v>
      </c>
      <c r="H1345" s="45">
        <v>28.62</v>
      </c>
      <c r="I1345" s="45">
        <v>7.57</v>
      </c>
      <c r="J1345" s="45">
        <v>9.08</v>
      </c>
      <c r="K1345" s="45">
        <v>7.9</v>
      </c>
      <c r="L1345" s="45">
        <v>192.01</v>
      </c>
      <c r="M1345" s="45">
        <v>0.621</v>
      </c>
      <c r="N1345" s="45">
        <v>8.67</v>
      </c>
      <c r="O1345" s="45" t="s">
        <v>203</v>
      </c>
      <c r="P1345" s="45">
        <v>60</v>
      </c>
      <c r="Q1345" s="45">
        <v>17</v>
      </c>
      <c r="R1345" s="45">
        <v>0</v>
      </c>
      <c r="S1345" s="57">
        <v>0</v>
      </c>
      <c r="T1345" s="45">
        <v>0</v>
      </c>
      <c r="U1345" s="45">
        <v>0</v>
      </c>
      <c r="V1345" s="45">
        <v>0</v>
      </c>
      <c r="W1345" s="45">
        <v>0</v>
      </c>
    </row>
    <row r="1346" spans="1:23" s="34" customFormat="1">
      <c r="A1346" s="34">
        <v>19</v>
      </c>
      <c r="B1346" s="34">
        <v>74</v>
      </c>
      <c r="C1346" s="45" t="s">
        <v>1050</v>
      </c>
      <c r="D1346" s="34" t="s">
        <v>763</v>
      </c>
      <c r="E1346" s="34">
        <v>3084.35</v>
      </c>
      <c r="F1346" s="34">
        <v>3389.61</v>
      </c>
      <c r="G1346" s="34">
        <v>4443.9799999999996</v>
      </c>
      <c r="H1346" s="34">
        <v>29.17</v>
      </c>
      <c r="I1346" s="34">
        <v>18.170000000000002</v>
      </c>
      <c r="J1346" s="34">
        <v>27.25</v>
      </c>
      <c r="K1346" s="34">
        <v>19.760000000000002</v>
      </c>
      <c r="L1346" s="34">
        <v>1687.81</v>
      </c>
      <c r="M1346" s="34">
        <v>0.60699999999999998</v>
      </c>
      <c r="N1346" s="34">
        <v>27.57</v>
      </c>
      <c r="O1346" s="34" t="s">
        <v>263</v>
      </c>
      <c r="P1346" s="45">
        <v>60</v>
      </c>
      <c r="Q1346" s="45">
        <v>17</v>
      </c>
      <c r="R1346" s="34">
        <v>36</v>
      </c>
      <c r="S1346" s="58">
        <v>657572.62</v>
      </c>
      <c r="T1346" s="34">
        <v>3328.64</v>
      </c>
      <c r="U1346" s="34">
        <v>4456.12</v>
      </c>
      <c r="V1346" s="34">
        <v>45.69</v>
      </c>
      <c r="W1346" s="34">
        <v>272593.96999999997</v>
      </c>
    </row>
    <row r="1347" spans="1:23" s="45" customFormat="1">
      <c r="A1347" s="34">
        <v>19</v>
      </c>
      <c r="B1347" s="45">
        <v>76</v>
      </c>
      <c r="C1347" s="45" t="s">
        <v>1050</v>
      </c>
      <c r="D1347" s="45" t="s">
        <v>764</v>
      </c>
      <c r="E1347" s="45">
        <v>357.8</v>
      </c>
      <c r="F1347" s="45">
        <v>3319.93</v>
      </c>
      <c r="G1347" s="45">
        <v>4623.07</v>
      </c>
      <c r="H1347" s="45">
        <v>31.67</v>
      </c>
      <c r="I1347" s="45">
        <v>10.6</v>
      </c>
      <c r="J1347" s="45">
        <v>12.11</v>
      </c>
      <c r="K1347" s="45">
        <v>9.8800000000000008</v>
      </c>
      <c r="L1347" s="45">
        <v>470.17</v>
      </c>
      <c r="M1347" s="45">
        <v>0.51800000000000002</v>
      </c>
      <c r="N1347" s="45">
        <v>13.56</v>
      </c>
      <c r="O1347" s="45" t="s">
        <v>203</v>
      </c>
      <c r="P1347" s="45">
        <v>60</v>
      </c>
      <c r="Q1347" s="45">
        <v>17</v>
      </c>
      <c r="R1347" s="45">
        <v>0</v>
      </c>
      <c r="S1347" s="57">
        <v>0</v>
      </c>
      <c r="T1347" s="45">
        <v>0</v>
      </c>
      <c r="U1347" s="45">
        <v>0</v>
      </c>
      <c r="V1347" s="45">
        <v>0</v>
      </c>
      <c r="W1347" s="45">
        <v>0</v>
      </c>
    </row>
    <row r="1348" spans="1:23" s="34" customFormat="1">
      <c r="A1348" s="34">
        <v>19</v>
      </c>
      <c r="B1348" s="34">
        <v>78</v>
      </c>
      <c r="C1348" s="45" t="s">
        <v>1050</v>
      </c>
      <c r="D1348" s="34" t="s">
        <v>765</v>
      </c>
      <c r="E1348" s="34">
        <v>2214.75</v>
      </c>
      <c r="F1348" s="34">
        <v>2689.42</v>
      </c>
      <c r="G1348" s="34">
        <v>4752.51</v>
      </c>
      <c r="H1348" s="34">
        <v>39.93</v>
      </c>
      <c r="I1348" s="34">
        <v>33.31</v>
      </c>
      <c r="J1348" s="34">
        <v>10.6</v>
      </c>
      <c r="K1348" s="34">
        <v>25.69</v>
      </c>
      <c r="L1348" s="34">
        <v>1800.39</v>
      </c>
      <c r="M1348" s="34">
        <v>0.45600000000000002</v>
      </c>
      <c r="N1348" s="34">
        <v>32.9</v>
      </c>
      <c r="O1348" s="34" t="s">
        <v>249</v>
      </c>
      <c r="P1348" s="45">
        <v>60</v>
      </c>
      <c r="Q1348" s="45">
        <v>17</v>
      </c>
      <c r="R1348" s="34">
        <v>35</v>
      </c>
      <c r="S1348" s="58">
        <v>541464.17000000004</v>
      </c>
      <c r="T1348" s="34">
        <v>2771.18</v>
      </c>
      <c r="U1348" s="34">
        <v>4709.71</v>
      </c>
      <c r="V1348" s="34">
        <v>59.49</v>
      </c>
      <c r="W1348" s="34">
        <v>181635.46</v>
      </c>
    </row>
    <row r="1349" spans="1:23" s="45" customFormat="1">
      <c r="A1349" s="34">
        <v>19</v>
      </c>
      <c r="B1349" s="45">
        <v>80</v>
      </c>
      <c r="C1349" s="45" t="s">
        <v>1050</v>
      </c>
      <c r="D1349" s="45" t="s">
        <v>766</v>
      </c>
      <c r="E1349" s="45">
        <v>597.85</v>
      </c>
      <c r="F1349" s="45">
        <v>3724.14</v>
      </c>
      <c r="G1349" s="45">
        <v>4275.74</v>
      </c>
      <c r="H1349" s="45">
        <v>32.07</v>
      </c>
      <c r="I1349" s="45">
        <v>10.6</v>
      </c>
      <c r="J1349" s="45">
        <v>16.649999999999999</v>
      </c>
      <c r="K1349" s="45">
        <v>13.83</v>
      </c>
      <c r="L1349" s="45">
        <v>620.66999999999996</v>
      </c>
      <c r="M1349" s="45">
        <v>0.55300000000000005</v>
      </c>
      <c r="N1349" s="45">
        <v>17.350000000000001</v>
      </c>
      <c r="O1349" s="45" t="s">
        <v>203</v>
      </c>
      <c r="P1349" s="45">
        <v>60</v>
      </c>
      <c r="Q1349" s="45">
        <v>17</v>
      </c>
      <c r="R1349" s="45">
        <v>0</v>
      </c>
      <c r="S1349" s="57">
        <v>0</v>
      </c>
      <c r="T1349" s="45">
        <v>0</v>
      </c>
      <c r="U1349" s="45">
        <v>0</v>
      </c>
      <c r="V1349" s="45">
        <v>0</v>
      </c>
      <c r="W1349" s="45">
        <v>0</v>
      </c>
    </row>
    <row r="1350" spans="1:23" s="45" customFormat="1">
      <c r="A1350" s="34">
        <v>19</v>
      </c>
      <c r="B1350" s="45">
        <v>84</v>
      </c>
      <c r="C1350" s="45" t="s">
        <v>1050</v>
      </c>
      <c r="D1350" s="45" t="s">
        <v>768</v>
      </c>
      <c r="E1350" s="45">
        <v>982.82</v>
      </c>
      <c r="F1350" s="45">
        <v>3533.92</v>
      </c>
      <c r="G1350" s="45">
        <v>4680.83</v>
      </c>
      <c r="H1350" s="45">
        <v>38.35</v>
      </c>
      <c r="I1350" s="45">
        <v>18.170000000000002</v>
      </c>
      <c r="J1350" s="45">
        <v>24.22</v>
      </c>
      <c r="K1350" s="45">
        <v>17.78</v>
      </c>
      <c r="L1350" s="45">
        <v>970.2</v>
      </c>
      <c r="M1350" s="45">
        <v>0.49299999999999999</v>
      </c>
      <c r="N1350" s="45">
        <v>27.93</v>
      </c>
      <c r="O1350" s="45" t="s">
        <v>256</v>
      </c>
      <c r="P1350" s="45">
        <v>60</v>
      </c>
      <c r="Q1350" s="45">
        <v>17</v>
      </c>
      <c r="R1350" s="45">
        <v>0</v>
      </c>
      <c r="S1350" s="57">
        <v>0</v>
      </c>
      <c r="T1350" s="45">
        <v>0</v>
      </c>
      <c r="U1350" s="45">
        <v>0</v>
      </c>
      <c r="V1350" s="45">
        <v>0</v>
      </c>
      <c r="W1350" s="45">
        <v>0</v>
      </c>
    </row>
    <row r="1351" spans="1:23" s="45" customFormat="1">
      <c r="A1351" s="34">
        <v>19</v>
      </c>
      <c r="B1351" s="45">
        <v>86</v>
      </c>
      <c r="C1351" s="45" t="s">
        <v>1050</v>
      </c>
      <c r="D1351" s="45" t="s">
        <v>769</v>
      </c>
      <c r="E1351" s="45">
        <v>144.93</v>
      </c>
      <c r="F1351" s="45">
        <v>3751.59</v>
      </c>
      <c r="G1351" s="45">
        <v>4003.92</v>
      </c>
      <c r="H1351" s="45">
        <v>37.049999999999997</v>
      </c>
      <c r="I1351" s="45">
        <v>7.57</v>
      </c>
      <c r="J1351" s="45">
        <v>6.06</v>
      </c>
      <c r="K1351" s="45">
        <v>7.9</v>
      </c>
      <c r="L1351" s="45">
        <v>196.62</v>
      </c>
      <c r="M1351" s="45">
        <v>0.67900000000000005</v>
      </c>
      <c r="N1351" s="45">
        <v>8.61</v>
      </c>
      <c r="O1351" s="45" t="s">
        <v>203</v>
      </c>
      <c r="P1351" s="45">
        <v>60</v>
      </c>
      <c r="Q1351" s="45">
        <v>17</v>
      </c>
      <c r="R1351" s="45">
        <v>0</v>
      </c>
      <c r="S1351" s="57">
        <v>0</v>
      </c>
      <c r="T1351" s="45">
        <v>0</v>
      </c>
      <c r="U1351" s="45">
        <v>0</v>
      </c>
      <c r="V1351" s="45">
        <v>0</v>
      </c>
      <c r="W1351" s="45">
        <v>0</v>
      </c>
    </row>
    <row r="1352" spans="1:23" s="45" customFormat="1">
      <c r="A1352" s="34">
        <v>19</v>
      </c>
      <c r="B1352" s="45">
        <v>88</v>
      </c>
      <c r="C1352" s="45" t="s">
        <v>1050</v>
      </c>
      <c r="D1352" s="45" t="s">
        <v>770</v>
      </c>
      <c r="E1352" s="45">
        <v>1875.07</v>
      </c>
      <c r="F1352" s="45">
        <v>2720.42</v>
      </c>
      <c r="G1352" s="45">
        <v>4748.1499999999996</v>
      </c>
      <c r="H1352" s="45">
        <v>38.76</v>
      </c>
      <c r="I1352" s="45">
        <v>15.14</v>
      </c>
      <c r="J1352" s="45">
        <v>16.649999999999999</v>
      </c>
      <c r="K1352" s="45">
        <v>27.66</v>
      </c>
      <c r="L1352" s="45">
        <v>1244.68</v>
      </c>
      <c r="M1352" s="45">
        <v>0.59099999999999997</v>
      </c>
      <c r="N1352" s="45">
        <v>27.46</v>
      </c>
      <c r="O1352" s="45" t="s">
        <v>256</v>
      </c>
      <c r="P1352" s="45">
        <v>60</v>
      </c>
      <c r="Q1352" s="45">
        <v>17</v>
      </c>
      <c r="R1352" s="45">
        <v>0</v>
      </c>
      <c r="S1352" s="57">
        <v>0</v>
      </c>
      <c r="T1352" s="45">
        <v>0</v>
      </c>
      <c r="U1352" s="45">
        <v>0</v>
      </c>
      <c r="V1352" s="45">
        <v>0</v>
      </c>
      <c r="W1352" s="45">
        <v>0</v>
      </c>
    </row>
    <row r="1353" spans="1:23" s="45" customFormat="1">
      <c r="A1353" s="34">
        <v>19</v>
      </c>
      <c r="B1353" s="45">
        <v>90</v>
      </c>
      <c r="C1353" s="45" t="s">
        <v>1050</v>
      </c>
      <c r="D1353" s="45" t="s">
        <v>771</v>
      </c>
      <c r="E1353" s="45">
        <v>226.46</v>
      </c>
      <c r="F1353" s="45">
        <v>2069.7399999999998</v>
      </c>
      <c r="G1353" s="45">
        <v>4991.08</v>
      </c>
      <c r="H1353" s="45">
        <v>39.049999999999997</v>
      </c>
      <c r="I1353" s="45">
        <v>7.57</v>
      </c>
      <c r="J1353" s="45">
        <v>10.6</v>
      </c>
      <c r="K1353" s="45">
        <v>7.9</v>
      </c>
      <c r="L1353" s="45">
        <v>260.19</v>
      </c>
      <c r="M1353" s="45">
        <v>0.69099999999999995</v>
      </c>
      <c r="N1353" s="45">
        <v>10.36</v>
      </c>
      <c r="O1353" s="45" t="s">
        <v>203</v>
      </c>
      <c r="P1353" s="45">
        <v>60</v>
      </c>
      <c r="Q1353" s="45">
        <v>17</v>
      </c>
      <c r="R1353" s="45">
        <v>0</v>
      </c>
      <c r="S1353" s="57">
        <v>0</v>
      </c>
      <c r="T1353" s="45">
        <v>0</v>
      </c>
      <c r="U1353" s="45">
        <v>0</v>
      </c>
      <c r="V1353" s="45">
        <v>0</v>
      </c>
      <c r="W1353" s="45">
        <v>0</v>
      </c>
    </row>
    <row r="1354" spans="1:23" s="34" customFormat="1">
      <c r="A1354" s="34">
        <v>19</v>
      </c>
      <c r="B1354" s="34">
        <v>92</v>
      </c>
      <c r="C1354" s="45" t="s">
        <v>1050</v>
      </c>
      <c r="D1354" s="34" t="s">
        <v>772</v>
      </c>
      <c r="E1354" s="34">
        <v>140.4</v>
      </c>
      <c r="F1354" s="34">
        <v>2066.21</v>
      </c>
      <c r="G1354" s="34">
        <v>4923.53</v>
      </c>
      <c r="H1354" s="34">
        <v>40.409999999999997</v>
      </c>
      <c r="I1354" s="34">
        <v>7.57</v>
      </c>
      <c r="J1354" s="34">
        <v>7.57</v>
      </c>
      <c r="K1354" s="34">
        <v>7.9</v>
      </c>
      <c r="L1354" s="34">
        <v>178.03</v>
      </c>
      <c r="M1354" s="34">
        <v>0.73399999999999999</v>
      </c>
      <c r="N1354" s="34">
        <v>7.05</v>
      </c>
      <c r="O1354" s="34" t="s">
        <v>263</v>
      </c>
      <c r="P1354" s="45">
        <v>60</v>
      </c>
      <c r="Q1354" s="45">
        <v>17</v>
      </c>
      <c r="R1354" s="34">
        <v>37</v>
      </c>
      <c r="S1354" s="58">
        <v>157161.25</v>
      </c>
      <c r="T1354" s="34">
        <v>2039.45</v>
      </c>
      <c r="U1354" s="34">
        <v>4946.08</v>
      </c>
      <c r="V1354" s="34">
        <v>53.67</v>
      </c>
      <c r="W1354" s="34">
        <v>84218.37</v>
      </c>
    </row>
    <row r="1355" spans="1:23" s="34" customFormat="1">
      <c r="A1355" s="34">
        <v>19</v>
      </c>
      <c r="B1355" s="34">
        <v>94</v>
      </c>
      <c r="C1355" s="45" t="s">
        <v>1050</v>
      </c>
      <c r="D1355" s="34" t="s">
        <v>773</v>
      </c>
      <c r="E1355" s="34">
        <v>525.38</v>
      </c>
      <c r="F1355" s="34">
        <v>2080.86</v>
      </c>
      <c r="G1355" s="34">
        <v>4976.18</v>
      </c>
      <c r="H1355" s="34">
        <v>40.35</v>
      </c>
      <c r="I1355" s="34">
        <v>12.11</v>
      </c>
      <c r="J1355" s="34">
        <v>13.63</v>
      </c>
      <c r="K1355" s="34">
        <v>11.86</v>
      </c>
      <c r="L1355" s="34">
        <v>484.19</v>
      </c>
      <c r="M1355" s="34">
        <v>0.65</v>
      </c>
      <c r="N1355" s="34">
        <v>12.83</v>
      </c>
      <c r="O1355" s="34" t="s">
        <v>263</v>
      </c>
      <c r="P1355" s="45">
        <v>60</v>
      </c>
      <c r="Q1355" s="45">
        <v>17</v>
      </c>
      <c r="R1355" s="34">
        <v>37</v>
      </c>
      <c r="S1355" s="58">
        <v>157161.25</v>
      </c>
      <c r="T1355" s="34">
        <v>2039.45</v>
      </c>
      <c r="U1355" s="34">
        <v>4946.08</v>
      </c>
      <c r="V1355" s="34">
        <v>53.67</v>
      </c>
      <c r="W1355" s="34">
        <v>84218.37</v>
      </c>
    </row>
    <row r="1356" spans="1:23" s="45" customFormat="1">
      <c r="A1356" s="34">
        <v>19</v>
      </c>
      <c r="B1356" s="45">
        <v>96</v>
      </c>
      <c r="C1356" s="45" t="s">
        <v>1050</v>
      </c>
      <c r="D1356" s="45" t="s">
        <v>774</v>
      </c>
      <c r="E1356" s="45">
        <v>135.87</v>
      </c>
      <c r="F1356" s="45">
        <v>3960.37</v>
      </c>
      <c r="G1356" s="45">
        <v>4129.03</v>
      </c>
      <c r="H1356" s="45">
        <v>43.08</v>
      </c>
      <c r="I1356" s="45">
        <v>4.54</v>
      </c>
      <c r="J1356" s="45">
        <v>10.6</v>
      </c>
      <c r="K1356" s="45">
        <v>7.9</v>
      </c>
      <c r="L1356" s="45">
        <v>193.86</v>
      </c>
      <c r="M1356" s="45">
        <v>0.65900000000000003</v>
      </c>
      <c r="N1356" s="45">
        <v>9.58</v>
      </c>
      <c r="O1356" s="45" t="s">
        <v>203</v>
      </c>
      <c r="P1356" s="45">
        <v>60</v>
      </c>
      <c r="Q1356" s="45">
        <v>17</v>
      </c>
      <c r="R1356" s="45">
        <v>0</v>
      </c>
      <c r="S1356" s="57">
        <v>0</v>
      </c>
      <c r="T1356" s="45">
        <v>0</v>
      </c>
      <c r="U1356" s="45">
        <v>0</v>
      </c>
      <c r="V1356" s="45">
        <v>0</v>
      </c>
      <c r="W1356" s="45">
        <v>0</v>
      </c>
    </row>
    <row r="1357" spans="1:23" s="45" customFormat="1">
      <c r="A1357" s="34">
        <v>19</v>
      </c>
      <c r="B1357" s="45">
        <v>98</v>
      </c>
      <c r="C1357" s="45" t="s">
        <v>1050</v>
      </c>
      <c r="D1357" s="45" t="s">
        <v>775</v>
      </c>
      <c r="E1357" s="45">
        <v>172.11</v>
      </c>
      <c r="F1357" s="45">
        <v>3916.04</v>
      </c>
      <c r="G1357" s="45">
        <v>4277.7700000000004</v>
      </c>
      <c r="H1357" s="45">
        <v>45.6</v>
      </c>
      <c r="I1357" s="45">
        <v>6.06</v>
      </c>
      <c r="J1357" s="45">
        <v>6.06</v>
      </c>
      <c r="K1357" s="45">
        <v>13.83</v>
      </c>
      <c r="L1357" s="45">
        <v>220.8</v>
      </c>
      <c r="M1357" s="45">
        <v>0.67800000000000005</v>
      </c>
      <c r="N1357" s="45">
        <v>11.95</v>
      </c>
      <c r="O1357" s="45" t="s">
        <v>203</v>
      </c>
      <c r="P1357" s="45">
        <v>60</v>
      </c>
      <c r="Q1357" s="45">
        <v>17</v>
      </c>
      <c r="R1357" s="45">
        <v>0</v>
      </c>
      <c r="S1357" s="57">
        <v>0</v>
      </c>
      <c r="T1357" s="45">
        <v>0</v>
      </c>
      <c r="U1357" s="45">
        <v>0</v>
      </c>
      <c r="V1357" s="45">
        <v>0</v>
      </c>
      <c r="W1357" s="45">
        <v>0</v>
      </c>
    </row>
    <row r="1358" spans="1:23" s="34" customFormat="1">
      <c r="A1358" s="34">
        <v>19</v>
      </c>
      <c r="B1358" s="34">
        <v>100</v>
      </c>
      <c r="C1358" s="45" t="s">
        <v>1050</v>
      </c>
      <c r="D1358" s="34" t="s">
        <v>776</v>
      </c>
      <c r="E1358" s="34">
        <v>6952.23</v>
      </c>
      <c r="F1358" s="34">
        <v>2817.78</v>
      </c>
      <c r="G1358" s="34">
        <v>4710.47</v>
      </c>
      <c r="H1358" s="34">
        <v>55.96</v>
      </c>
      <c r="I1358" s="34">
        <v>60.56</v>
      </c>
      <c r="J1358" s="34">
        <v>12.11</v>
      </c>
      <c r="K1358" s="34">
        <v>51.38</v>
      </c>
      <c r="L1358" s="34">
        <v>4227.75</v>
      </c>
      <c r="M1358" s="34">
        <v>0.41699999999999998</v>
      </c>
      <c r="N1358" s="34">
        <v>70.900000000000006</v>
      </c>
      <c r="O1358" s="34" t="s">
        <v>263</v>
      </c>
      <c r="P1358" s="45">
        <v>60</v>
      </c>
      <c r="Q1358" s="45">
        <v>17</v>
      </c>
      <c r="R1358" s="34">
        <v>35</v>
      </c>
      <c r="S1358" s="58">
        <v>541464.17000000004</v>
      </c>
      <c r="T1358" s="34">
        <v>2771.18</v>
      </c>
      <c r="U1358" s="34">
        <v>4709.71</v>
      </c>
      <c r="V1358" s="34">
        <v>59.49</v>
      </c>
      <c r="W1358" s="34">
        <v>181635.46</v>
      </c>
    </row>
    <row r="1359" spans="1:23" s="45" customFormat="1">
      <c r="A1359" s="34">
        <v>19</v>
      </c>
      <c r="B1359" s="45">
        <v>102</v>
      </c>
      <c r="C1359" s="45" t="s">
        <v>1050</v>
      </c>
      <c r="D1359" s="45" t="s">
        <v>777</v>
      </c>
      <c r="E1359" s="45">
        <v>3609.73</v>
      </c>
      <c r="F1359" s="45">
        <v>3299.95</v>
      </c>
      <c r="G1359" s="45">
        <v>4782.46</v>
      </c>
      <c r="H1359" s="45">
        <v>34.090000000000003</v>
      </c>
      <c r="I1359" s="45">
        <v>81.75</v>
      </c>
      <c r="J1359" s="45">
        <v>42.39</v>
      </c>
      <c r="K1359" s="45">
        <v>25.69</v>
      </c>
      <c r="L1359" s="45">
        <v>3506.78</v>
      </c>
      <c r="M1359" s="45">
        <v>0.32500000000000001</v>
      </c>
      <c r="N1359" s="45">
        <v>90.16</v>
      </c>
      <c r="O1359" s="45" t="s">
        <v>203</v>
      </c>
      <c r="P1359" s="45">
        <v>60</v>
      </c>
      <c r="Q1359" s="45">
        <v>17</v>
      </c>
      <c r="R1359" s="45">
        <v>0</v>
      </c>
      <c r="S1359" s="57">
        <v>0</v>
      </c>
      <c r="T1359" s="45">
        <v>0</v>
      </c>
      <c r="U1359" s="45">
        <v>0</v>
      </c>
      <c r="V1359" s="45">
        <v>0</v>
      </c>
      <c r="W1359" s="45">
        <v>0</v>
      </c>
    </row>
    <row r="1360" spans="1:23" s="34" customFormat="1">
      <c r="A1360" s="34">
        <v>19</v>
      </c>
      <c r="B1360" s="34">
        <v>104</v>
      </c>
      <c r="C1360" s="45" t="s">
        <v>1050</v>
      </c>
      <c r="D1360" s="34" t="s">
        <v>778</v>
      </c>
      <c r="E1360" s="34">
        <v>208.34</v>
      </c>
      <c r="F1360" s="34">
        <v>2078.5500000000002</v>
      </c>
      <c r="G1360" s="34">
        <v>4934.9799999999996</v>
      </c>
      <c r="H1360" s="34">
        <v>43.09</v>
      </c>
      <c r="I1360" s="34">
        <v>7.57</v>
      </c>
      <c r="J1360" s="34">
        <v>10.6</v>
      </c>
      <c r="K1360" s="34">
        <v>7.9</v>
      </c>
      <c r="L1360" s="34">
        <v>262.70999999999998</v>
      </c>
      <c r="M1360" s="34">
        <v>0.64700000000000002</v>
      </c>
      <c r="N1360" s="34">
        <v>9.42</v>
      </c>
      <c r="O1360" s="34" t="s">
        <v>263</v>
      </c>
      <c r="P1360" s="45">
        <v>60</v>
      </c>
      <c r="Q1360" s="45">
        <v>17</v>
      </c>
      <c r="R1360" s="34">
        <v>37</v>
      </c>
      <c r="S1360" s="58">
        <v>157161.25</v>
      </c>
      <c r="T1360" s="34">
        <v>2039.45</v>
      </c>
      <c r="U1360" s="34">
        <v>4946.08</v>
      </c>
      <c r="V1360" s="34">
        <v>53.67</v>
      </c>
      <c r="W1360" s="34">
        <v>84218.37</v>
      </c>
    </row>
    <row r="1361" spans="1:23" s="45" customFormat="1">
      <c r="A1361" s="34">
        <v>19</v>
      </c>
      <c r="B1361" s="45">
        <v>106</v>
      </c>
      <c r="C1361" s="45" t="s">
        <v>1050</v>
      </c>
      <c r="D1361" s="45" t="s">
        <v>779</v>
      </c>
      <c r="E1361" s="45">
        <v>1843.36</v>
      </c>
      <c r="F1361" s="45">
        <v>2395.48</v>
      </c>
      <c r="G1361" s="45">
        <v>4958.91</v>
      </c>
      <c r="H1361" s="45">
        <v>48.06</v>
      </c>
      <c r="I1361" s="45">
        <v>13.63</v>
      </c>
      <c r="J1361" s="45">
        <v>19.68</v>
      </c>
      <c r="K1361" s="45">
        <v>21.74</v>
      </c>
      <c r="L1361" s="45">
        <v>1238.8599999999999</v>
      </c>
      <c r="M1361" s="45">
        <v>0.58699999999999997</v>
      </c>
      <c r="N1361" s="45">
        <v>21.76</v>
      </c>
      <c r="O1361" s="45" t="s">
        <v>256</v>
      </c>
      <c r="P1361" s="45">
        <v>60</v>
      </c>
      <c r="Q1361" s="45">
        <v>17</v>
      </c>
      <c r="R1361" s="45">
        <v>0</v>
      </c>
      <c r="S1361" s="57">
        <v>0</v>
      </c>
      <c r="T1361" s="45">
        <v>0</v>
      </c>
      <c r="U1361" s="45">
        <v>0</v>
      </c>
      <c r="V1361" s="45">
        <v>0</v>
      </c>
      <c r="W1361" s="45">
        <v>0</v>
      </c>
    </row>
    <row r="1362" spans="1:23" s="45" customFormat="1">
      <c r="A1362" s="34">
        <v>19</v>
      </c>
      <c r="B1362" s="45">
        <v>108</v>
      </c>
      <c r="C1362" s="45" t="s">
        <v>1050</v>
      </c>
      <c r="D1362" s="45" t="s">
        <v>780</v>
      </c>
      <c r="E1362" s="45">
        <v>285.33999999999997</v>
      </c>
      <c r="F1362" s="45">
        <v>3269.71</v>
      </c>
      <c r="G1362" s="45">
        <v>4810.96</v>
      </c>
      <c r="H1362" s="45">
        <v>43.06</v>
      </c>
      <c r="I1362" s="45">
        <v>12.11</v>
      </c>
      <c r="J1362" s="45">
        <v>10.6</v>
      </c>
      <c r="K1362" s="45">
        <v>11.86</v>
      </c>
      <c r="L1362" s="45">
        <v>372.97</v>
      </c>
      <c r="M1362" s="45">
        <v>0.56200000000000006</v>
      </c>
      <c r="N1362" s="45">
        <v>14.15</v>
      </c>
      <c r="O1362" s="45" t="s">
        <v>203</v>
      </c>
      <c r="P1362" s="45">
        <v>60</v>
      </c>
      <c r="Q1362" s="45">
        <v>17</v>
      </c>
      <c r="R1362" s="45">
        <v>0</v>
      </c>
      <c r="S1362" s="57">
        <v>0</v>
      </c>
      <c r="T1362" s="45">
        <v>0</v>
      </c>
      <c r="U1362" s="45">
        <v>0</v>
      </c>
      <c r="V1362" s="45">
        <v>0</v>
      </c>
      <c r="W1362" s="45">
        <v>0</v>
      </c>
    </row>
    <row r="1363" spans="1:23" s="45" customFormat="1">
      <c r="A1363" s="34">
        <v>19</v>
      </c>
      <c r="B1363" s="45">
        <v>110</v>
      </c>
      <c r="C1363" s="45" t="s">
        <v>1050</v>
      </c>
      <c r="D1363" s="45" t="s">
        <v>781</v>
      </c>
      <c r="E1363" s="45">
        <v>117.76</v>
      </c>
      <c r="F1363" s="45">
        <v>2622.29</v>
      </c>
      <c r="G1363" s="45">
        <v>5016.5200000000004</v>
      </c>
      <c r="H1363" s="45">
        <v>44.54</v>
      </c>
      <c r="I1363" s="45">
        <v>4.54</v>
      </c>
      <c r="J1363" s="45">
        <v>7.57</v>
      </c>
      <c r="K1363" s="45">
        <v>7.9</v>
      </c>
      <c r="L1363" s="45">
        <v>173.61</v>
      </c>
      <c r="M1363" s="45">
        <v>0.66900000000000004</v>
      </c>
      <c r="N1363" s="45">
        <v>8.61</v>
      </c>
      <c r="O1363" s="45" t="s">
        <v>256</v>
      </c>
      <c r="P1363" s="45">
        <v>60</v>
      </c>
      <c r="Q1363" s="45">
        <v>17</v>
      </c>
      <c r="R1363" s="45">
        <v>0</v>
      </c>
      <c r="S1363" s="57">
        <v>0</v>
      </c>
      <c r="T1363" s="45">
        <v>0</v>
      </c>
      <c r="U1363" s="45">
        <v>0</v>
      </c>
      <c r="V1363" s="45">
        <v>0</v>
      </c>
      <c r="W1363" s="45">
        <v>0</v>
      </c>
    </row>
    <row r="1364" spans="1:23" s="45" customFormat="1">
      <c r="A1364" s="34">
        <v>19</v>
      </c>
      <c r="B1364" s="45">
        <v>112</v>
      </c>
      <c r="C1364" s="45" t="s">
        <v>1050</v>
      </c>
      <c r="D1364" s="45" t="s">
        <v>782</v>
      </c>
      <c r="E1364" s="45">
        <v>2092.46</v>
      </c>
      <c r="F1364" s="45">
        <v>3481.26</v>
      </c>
      <c r="G1364" s="45">
        <v>4667.58</v>
      </c>
      <c r="H1364" s="45">
        <v>43.34</v>
      </c>
      <c r="I1364" s="45">
        <v>59.04</v>
      </c>
      <c r="J1364" s="45">
        <v>15.14</v>
      </c>
      <c r="K1364" s="45">
        <v>25.69</v>
      </c>
      <c r="L1364" s="45">
        <v>1977.33</v>
      </c>
      <c r="M1364" s="45">
        <v>0.4</v>
      </c>
      <c r="N1364" s="45">
        <v>61.42</v>
      </c>
      <c r="O1364" s="45" t="s">
        <v>203</v>
      </c>
      <c r="P1364" s="45">
        <v>60</v>
      </c>
      <c r="Q1364" s="45">
        <v>17</v>
      </c>
      <c r="R1364" s="45">
        <v>0</v>
      </c>
      <c r="S1364" s="57">
        <v>0</v>
      </c>
      <c r="T1364" s="45">
        <v>0</v>
      </c>
      <c r="U1364" s="45">
        <v>0</v>
      </c>
      <c r="V1364" s="45">
        <v>0</v>
      </c>
      <c r="W1364" s="45">
        <v>0</v>
      </c>
    </row>
    <row r="1365" spans="1:23" s="34" customFormat="1">
      <c r="A1365" s="34">
        <v>19</v>
      </c>
      <c r="B1365" s="34">
        <v>114</v>
      </c>
      <c r="C1365" s="45" t="s">
        <v>1050</v>
      </c>
      <c r="D1365" s="34" t="s">
        <v>783</v>
      </c>
      <c r="E1365" s="34">
        <v>2273.63</v>
      </c>
      <c r="F1365" s="34">
        <v>2781.15</v>
      </c>
      <c r="G1365" s="34">
        <v>4692.18</v>
      </c>
      <c r="H1365" s="34">
        <v>63.44</v>
      </c>
      <c r="I1365" s="34">
        <v>18.170000000000002</v>
      </c>
      <c r="J1365" s="34">
        <v>12.11</v>
      </c>
      <c r="K1365" s="34">
        <v>55.33</v>
      </c>
      <c r="L1365" s="34">
        <v>1845.53</v>
      </c>
      <c r="M1365" s="34">
        <v>0.45300000000000001</v>
      </c>
      <c r="N1365" s="34">
        <v>55.97</v>
      </c>
      <c r="O1365" s="34" t="s">
        <v>263</v>
      </c>
      <c r="P1365" s="45">
        <v>60</v>
      </c>
      <c r="Q1365" s="45">
        <v>17</v>
      </c>
      <c r="R1365" s="34">
        <v>35</v>
      </c>
      <c r="S1365" s="58">
        <v>541464.17000000004</v>
      </c>
      <c r="T1365" s="34">
        <v>2771.18</v>
      </c>
      <c r="U1365" s="34">
        <v>4709.71</v>
      </c>
      <c r="V1365" s="34">
        <v>59.49</v>
      </c>
      <c r="W1365" s="34">
        <v>181635.46</v>
      </c>
    </row>
    <row r="1366" spans="1:23" s="45" customFormat="1">
      <c r="A1366" s="34">
        <v>19</v>
      </c>
      <c r="B1366" s="45">
        <v>116</v>
      </c>
      <c r="C1366" s="45" t="s">
        <v>1050</v>
      </c>
      <c r="D1366" s="45" t="s">
        <v>784</v>
      </c>
      <c r="E1366" s="45">
        <v>1458.38</v>
      </c>
      <c r="F1366" s="45">
        <v>2746.86</v>
      </c>
      <c r="G1366" s="45">
        <v>4701.43</v>
      </c>
      <c r="H1366" s="45">
        <v>54.49</v>
      </c>
      <c r="I1366" s="45">
        <v>13.63</v>
      </c>
      <c r="J1366" s="45">
        <v>9.08</v>
      </c>
      <c r="K1366" s="45">
        <v>33.590000000000003</v>
      </c>
      <c r="L1366" s="45">
        <v>1070.6600000000001</v>
      </c>
      <c r="M1366" s="45">
        <v>0.58099999999999996</v>
      </c>
      <c r="N1366" s="45">
        <v>32.08</v>
      </c>
      <c r="O1366" s="45" t="s">
        <v>256</v>
      </c>
      <c r="P1366" s="45">
        <v>60</v>
      </c>
      <c r="Q1366" s="45">
        <v>17</v>
      </c>
      <c r="R1366" s="45">
        <v>0</v>
      </c>
      <c r="S1366" s="57">
        <v>0</v>
      </c>
      <c r="T1366" s="45">
        <v>0</v>
      </c>
      <c r="U1366" s="45">
        <v>0</v>
      </c>
      <c r="V1366" s="45">
        <v>0</v>
      </c>
      <c r="W1366" s="45">
        <v>0</v>
      </c>
    </row>
    <row r="1367" spans="1:23" s="45" customFormat="1">
      <c r="A1367" s="34">
        <v>19</v>
      </c>
      <c r="B1367" s="45">
        <v>118</v>
      </c>
      <c r="C1367" s="45" t="s">
        <v>1050</v>
      </c>
      <c r="D1367" s="45" t="s">
        <v>785</v>
      </c>
      <c r="E1367" s="45">
        <v>1526.32</v>
      </c>
      <c r="F1367" s="45">
        <v>2494.87</v>
      </c>
      <c r="G1367" s="45">
        <v>4905.0200000000004</v>
      </c>
      <c r="H1367" s="45">
        <v>51.42</v>
      </c>
      <c r="I1367" s="45">
        <v>12.11</v>
      </c>
      <c r="J1367" s="45">
        <v>15.14</v>
      </c>
      <c r="K1367" s="45">
        <v>23.71</v>
      </c>
      <c r="L1367" s="45">
        <v>1060.5999999999999</v>
      </c>
      <c r="M1367" s="45">
        <v>0.60399999999999998</v>
      </c>
      <c r="N1367" s="45">
        <v>23.02</v>
      </c>
      <c r="O1367" s="45" t="s">
        <v>203</v>
      </c>
      <c r="P1367" s="45">
        <v>60</v>
      </c>
      <c r="Q1367" s="45">
        <v>17</v>
      </c>
      <c r="R1367" s="45">
        <v>0</v>
      </c>
      <c r="S1367" s="57">
        <v>0</v>
      </c>
      <c r="T1367" s="45">
        <v>0</v>
      </c>
      <c r="U1367" s="45">
        <v>0</v>
      </c>
      <c r="V1367" s="45">
        <v>0</v>
      </c>
      <c r="W1367" s="45">
        <v>0</v>
      </c>
    </row>
    <row r="1368" spans="1:23" s="45" customFormat="1">
      <c r="A1368" s="34">
        <v>19</v>
      </c>
      <c r="B1368" s="45">
        <v>120</v>
      </c>
      <c r="C1368" s="45" t="s">
        <v>1050</v>
      </c>
      <c r="D1368" s="45" t="s">
        <v>786</v>
      </c>
      <c r="E1368" s="45">
        <v>502.73</v>
      </c>
      <c r="F1368" s="45">
        <v>2335.67</v>
      </c>
      <c r="G1368" s="45">
        <v>5042.3999999999996</v>
      </c>
      <c r="H1368" s="45">
        <v>42.96</v>
      </c>
      <c r="I1368" s="45">
        <v>12.11</v>
      </c>
      <c r="J1368" s="45">
        <v>9.08</v>
      </c>
      <c r="K1368" s="45">
        <v>13.83</v>
      </c>
      <c r="L1368" s="45">
        <v>557.99</v>
      </c>
      <c r="M1368" s="45">
        <v>0.54800000000000004</v>
      </c>
      <c r="N1368" s="45">
        <v>14.8</v>
      </c>
      <c r="O1368" s="45" t="s">
        <v>203</v>
      </c>
      <c r="P1368" s="45">
        <v>60</v>
      </c>
      <c r="Q1368" s="45">
        <v>17</v>
      </c>
      <c r="R1368" s="45">
        <v>0</v>
      </c>
      <c r="S1368" s="57">
        <v>0</v>
      </c>
      <c r="T1368" s="45">
        <v>0</v>
      </c>
      <c r="U1368" s="45">
        <v>0</v>
      </c>
      <c r="V1368" s="45">
        <v>0</v>
      </c>
      <c r="W1368" s="45">
        <v>0</v>
      </c>
    </row>
    <row r="1369" spans="1:23" s="45" customFormat="1">
      <c r="A1369" s="34">
        <v>19</v>
      </c>
      <c r="B1369" s="45">
        <v>122</v>
      </c>
      <c r="C1369" s="45" t="s">
        <v>1050</v>
      </c>
      <c r="D1369" s="45" t="s">
        <v>787</v>
      </c>
      <c r="E1369" s="45">
        <v>5240.22</v>
      </c>
      <c r="F1369" s="45">
        <v>3538.06</v>
      </c>
      <c r="G1369" s="45">
        <v>4725.6400000000003</v>
      </c>
      <c r="H1369" s="45">
        <v>54.93</v>
      </c>
      <c r="I1369" s="45">
        <v>46.93</v>
      </c>
      <c r="J1369" s="45">
        <v>45.42</v>
      </c>
      <c r="K1369" s="45">
        <v>33.590000000000003</v>
      </c>
      <c r="L1369" s="45">
        <v>4402.5600000000004</v>
      </c>
      <c r="M1369" s="45">
        <v>0.33100000000000002</v>
      </c>
      <c r="N1369" s="45">
        <v>47.12</v>
      </c>
      <c r="O1369" s="45" t="s">
        <v>203</v>
      </c>
      <c r="P1369" s="45">
        <v>60</v>
      </c>
      <c r="Q1369" s="45">
        <v>17</v>
      </c>
      <c r="R1369" s="45">
        <v>0</v>
      </c>
      <c r="S1369" s="57">
        <v>0</v>
      </c>
      <c r="T1369" s="45">
        <v>0</v>
      </c>
      <c r="U1369" s="45">
        <v>0</v>
      </c>
      <c r="V1369" s="45">
        <v>0</v>
      </c>
      <c r="W1369" s="45">
        <v>0</v>
      </c>
    </row>
    <row r="1370" spans="1:23" s="45" customFormat="1">
      <c r="A1370" s="34">
        <v>19</v>
      </c>
      <c r="B1370" s="45">
        <v>124</v>
      </c>
      <c r="C1370" s="45" t="s">
        <v>1050</v>
      </c>
      <c r="D1370" s="45" t="s">
        <v>788</v>
      </c>
      <c r="E1370" s="45">
        <v>652.20000000000005</v>
      </c>
      <c r="F1370" s="45">
        <v>3290.91</v>
      </c>
      <c r="G1370" s="45">
        <v>4854.16</v>
      </c>
      <c r="H1370" s="45">
        <v>44.19</v>
      </c>
      <c r="I1370" s="45">
        <v>21.19</v>
      </c>
      <c r="J1370" s="45">
        <v>12.11</v>
      </c>
      <c r="K1370" s="45">
        <v>11.86</v>
      </c>
      <c r="L1370" s="45">
        <v>697.18</v>
      </c>
      <c r="M1370" s="45">
        <v>0.52200000000000002</v>
      </c>
      <c r="N1370" s="45">
        <v>21.45</v>
      </c>
      <c r="O1370" s="45" t="s">
        <v>203</v>
      </c>
      <c r="P1370" s="45">
        <v>60</v>
      </c>
      <c r="Q1370" s="45">
        <v>17</v>
      </c>
      <c r="R1370" s="45">
        <v>0</v>
      </c>
      <c r="S1370" s="57">
        <v>0</v>
      </c>
      <c r="T1370" s="45">
        <v>0</v>
      </c>
      <c r="U1370" s="45">
        <v>0</v>
      </c>
      <c r="V1370" s="45">
        <v>0</v>
      </c>
      <c r="W1370" s="45">
        <v>0</v>
      </c>
    </row>
    <row r="1371" spans="1:23" s="34" customFormat="1">
      <c r="A1371" s="34">
        <v>19</v>
      </c>
      <c r="B1371" s="34">
        <v>126</v>
      </c>
      <c r="C1371" s="45" t="s">
        <v>1050</v>
      </c>
      <c r="D1371" s="34" t="s">
        <v>789</v>
      </c>
      <c r="E1371" s="34">
        <v>480.09</v>
      </c>
      <c r="F1371" s="34">
        <v>2385.6</v>
      </c>
      <c r="G1371" s="34">
        <v>4903.42</v>
      </c>
      <c r="H1371" s="34">
        <v>49.53</v>
      </c>
      <c r="I1371" s="34">
        <v>9.08</v>
      </c>
      <c r="J1371" s="34">
        <v>9.08</v>
      </c>
      <c r="K1371" s="34">
        <v>13.83</v>
      </c>
      <c r="L1371" s="34">
        <v>381.64</v>
      </c>
      <c r="M1371" s="34">
        <v>0.77700000000000002</v>
      </c>
      <c r="N1371" s="34">
        <v>13.31</v>
      </c>
      <c r="O1371" s="34" t="s">
        <v>263</v>
      </c>
      <c r="P1371" s="45">
        <v>60</v>
      </c>
      <c r="Q1371" s="45">
        <v>17</v>
      </c>
      <c r="R1371" s="34">
        <v>38</v>
      </c>
      <c r="S1371" s="58">
        <v>345383.97</v>
      </c>
      <c r="T1371" s="34">
        <v>2377.46</v>
      </c>
      <c r="U1371" s="34">
        <v>4928.6400000000003</v>
      </c>
      <c r="V1371" s="34">
        <v>56.14</v>
      </c>
      <c r="W1371" s="34">
        <v>114765.12</v>
      </c>
    </row>
    <row r="1372" spans="1:23" s="45" customFormat="1">
      <c r="A1372" s="34">
        <v>19</v>
      </c>
      <c r="B1372" s="45">
        <v>128</v>
      </c>
      <c r="C1372" s="45" t="s">
        <v>1050</v>
      </c>
      <c r="D1372" s="45" t="s">
        <v>790</v>
      </c>
      <c r="E1372" s="45">
        <v>18832.169999999998</v>
      </c>
      <c r="F1372" s="45">
        <v>3691.59</v>
      </c>
      <c r="G1372" s="45">
        <v>4895.2</v>
      </c>
      <c r="H1372" s="45">
        <v>25.53</v>
      </c>
      <c r="I1372" s="45">
        <v>49.96</v>
      </c>
      <c r="J1372" s="45">
        <v>54.5</v>
      </c>
      <c r="K1372" s="45">
        <v>49.4</v>
      </c>
      <c r="L1372" s="45">
        <v>19958.490000000002</v>
      </c>
      <c r="M1372" s="45">
        <v>0.17199999999999999</v>
      </c>
      <c r="N1372" s="45">
        <v>66.400000000000006</v>
      </c>
      <c r="O1372" s="45" t="s">
        <v>203</v>
      </c>
      <c r="P1372" s="45">
        <v>60</v>
      </c>
      <c r="Q1372" s="45">
        <v>17</v>
      </c>
      <c r="R1372" s="45">
        <v>0</v>
      </c>
      <c r="S1372" s="57">
        <v>0</v>
      </c>
      <c r="T1372" s="45">
        <v>0</v>
      </c>
      <c r="U1372" s="45">
        <v>0</v>
      </c>
      <c r="V1372" s="45">
        <v>0</v>
      </c>
      <c r="W1372" s="45">
        <v>0</v>
      </c>
    </row>
    <row r="1373" spans="1:23" s="34" customFormat="1">
      <c r="A1373" s="34">
        <v>19</v>
      </c>
      <c r="B1373" s="34">
        <v>130</v>
      </c>
      <c r="C1373" s="45" t="s">
        <v>1050</v>
      </c>
      <c r="D1373" s="34" t="s">
        <v>791</v>
      </c>
      <c r="E1373" s="34">
        <v>2395.92</v>
      </c>
      <c r="F1373" s="34">
        <v>3722.1</v>
      </c>
      <c r="G1373" s="34">
        <v>4079.72</v>
      </c>
      <c r="H1373" s="34">
        <v>50.6</v>
      </c>
      <c r="I1373" s="34">
        <v>13.63</v>
      </c>
      <c r="J1373" s="34">
        <v>27.25</v>
      </c>
      <c r="K1373" s="34">
        <v>17.78</v>
      </c>
      <c r="L1373" s="34">
        <v>1466.54</v>
      </c>
      <c r="M1373" s="34">
        <v>0.59</v>
      </c>
      <c r="N1373" s="34">
        <v>27.48</v>
      </c>
      <c r="O1373" s="34" t="s">
        <v>263</v>
      </c>
      <c r="P1373" s="45">
        <v>60</v>
      </c>
      <c r="Q1373" s="45">
        <v>17</v>
      </c>
      <c r="R1373" s="34">
        <v>34</v>
      </c>
      <c r="S1373" s="58">
        <v>529819.09</v>
      </c>
      <c r="T1373" s="34">
        <v>3738.52</v>
      </c>
      <c r="U1373" s="34">
        <v>4114.82</v>
      </c>
      <c r="V1373" s="34">
        <v>42.65</v>
      </c>
      <c r="W1373" s="34">
        <v>190854.33</v>
      </c>
    </row>
    <row r="1374" spans="1:23" s="34" customFormat="1">
      <c r="A1374" s="34">
        <v>19</v>
      </c>
      <c r="B1374" s="34">
        <v>132</v>
      </c>
      <c r="C1374" s="45" t="s">
        <v>1050</v>
      </c>
      <c r="D1374" s="34" t="s">
        <v>792</v>
      </c>
      <c r="E1374" s="34">
        <v>842.42</v>
      </c>
      <c r="F1374" s="34">
        <v>2004.15</v>
      </c>
      <c r="G1374" s="34">
        <v>4941.05</v>
      </c>
      <c r="H1374" s="34">
        <v>59.07</v>
      </c>
      <c r="I1374" s="34">
        <v>16.649999999999999</v>
      </c>
      <c r="J1374" s="34">
        <v>10.6</v>
      </c>
      <c r="K1374" s="34">
        <v>19.760000000000002</v>
      </c>
      <c r="L1374" s="34">
        <v>752.5</v>
      </c>
      <c r="M1374" s="34">
        <v>0.57299999999999995</v>
      </c>
      <c r="N1374" s="34">
        <v>17.149999999999999</v>
      </c>
      <c r="O1374" s="34" t="s">
        <v>263</v>
      </c>
      <c r="P1374" s="45">
        <v>60</v>
      </c>
      <c r="Q1374" s="45">
        <v>17</v>
      </c>
      <c r="R1374" s="34">
        <v>37</v>
      </c>
      <c r="S1374" s="58">
        <v>157161.25</v>
      </c>
      <c r="T1374" s="34">
        <v>2039.45</v>
      </c>
      <c r="U1374" s="34">
        <v>4946.08</v>
      </c>
      <c r="V1374" s="34">
        <v>53.67</v>
      </c>
      <c r="W1374" s="34">
        <v>84218.37</v>
      </c>
    </row>
    <row r="1375" spans="1:23" s="34" customFormat="1">
      <c r="A1375" s="34">
        <v>19</v>
      </c>
      <c r="B1375" s="34">
        <v>136</v>
      </c>
      <c r="C1375" s="45" t="s">
        <v>1050</v>
      </c>
      <c r="D1375" s="34" t="s">
        <v>794</v>
      </c>
      <c r="E1375" s="34">
        <v>2047.17</v>
      </c>
      <c r="F1375" s="34">
        <v>3005.36</v>
      </c>
      <c r="G1375" s="34">
        <v>4600.88</v>
      </c>
      <c r="H1375" s="34">
        <v>59.87</v>
      </c>
      <c r="I1375" s="34">
        <v>13.63</v>
      </c>
      <c r="J1375" s="34">
        <v>21.2</v>
      </c>
      <c r="K1375" s="34">
        <v>33.590000000000003</v>
      </c>
      <c r="L1375" s="34">
        <v>1528.95</v>
      </c>
      <c r="M1375" s="34">
        <v>0.51</v>
      </c>
      <c r="N1375" s="34">
        <v>33.130000000000003</v>
      </c>
      <c r="O1375" s="34" t="s">
        <v>263</v>
      </c>
      <c r="P1375" s="45">
        <v>60</v>
      </c>
      <c r="Q1375" s="45">
        <v>17</v>
      </c>
      <c r="R1375" s="34">
        <v>39</v>
      </c>
      <c r="S1375" s="58">
        <v>206958.43</v>
      </c>
      <c r="T1375" s="34">
        <v>2990.58</v>
      </c>
      <c r="U1375" s="34">
        <v>4587.28</v>
      </c>
      <c r="V1375" s="34">
        <v>58.47</v>
      </c>
      <c r="W1375" s="34">
        <v>100748.11</v>
      </c>
    </row>
    <row r="1376" spans="1:23" s="34" customFormat="1">
      <c r="A1376" s="34">
        <v>19</v>
      </c>
      <c r="B1376" s="34">
        <v>138</v>
      </c>
      <c r="C1376" s="45" t="s">
        <v>1050</v>
      </c>
      <c r="D1376" s="34" t="s">
        <v>795</v>
      </c>
      <c r="E1376" s="34">
        <v>937.53</v>
      </c>
      <c r="F1376" s="34">
        <v>2021.71</v>
      </c>
      <c r="G1376" s="34">
        <v>4928.53</v>
      </c>
      <c r="H1376" s="34">
        <v>56.89</v>
      </c>
      <c r="I1376" s="34">
        <v>13.63</v>
      </c>
      <c r="J1376" s="34">
        <v>15.14</v>
      </c>
      <c r="K1376" s="34">
        <v>13.83</v>
      </c>
      <c r="L1376" s="34">
        <v>792.17</v>
      </c>
      <c r="M1376" s="34">
        <v>0.58499999999999996</v>
      </c>
      <c r="N1376" s="34">
        <v>14.51</v>
      </c>
      <c r="O1376" s="34" t="s">
        <v>263</v>
      </c>
      <c r="P1376" s="45">
        <v>60</v>
      </c>
      <c r="Q1376" s="45">
        <v>17</v>
      </c>
      <c r="R1376" s="34">
        <v>37</v>
      </c>
      <c r="S1376" s="58">
        <v>157161.25</v>
      </c>
      <c r="T1376" s="34">
        <v>2039.45</v>
      </c>
      <c r="U1376" s="34">
        <v>4946.08</v>
      </c>
      <c r="V1376" s="34">
        <v>53.67</v>
      </c>
      <c r="W1376" s="34">
        <v>84218.37</v>
      </c>
    </row>
    <row r="1377" spans="1:23" s="34" customFormat="1">
      <c r="A1377" s="34">
        <v>19</v>
      </c>
      <c r="B1377" s="34">
        <v>140</v>
      </c>
      <c r="C1377" s="45" t="s">
        <v>1050</v>
      </c>
      <c r="D1377" s="34" t="s">
        <v>796</v>
      </c>
      <c r="E1377" s="34">
        <v>1494.62</v>
      </c>
      <c r="F1377" s="34">
        <v>2111.31</v>
      </c>
      <c r="G1377" s="34">
        <v>4937.6000000000004</v>
      </c>
      <c r="H1377" s="34">
        <v>59.03</v>
      </c>
      <c r="I1377" s="34">
        <v>12.11</v>
      </c>
      <c r="J1377" s="34">
        <v>12.11</v>
      </c>
      <c r="K1377" s="34">
        <v>19.760000000000002</v>
      </c>
      <c r="L1377" s="34">
        <v>851.3</v>
      </c>
      <c r="M1377" s="34">
        <v>0.74299999999999999</v>
      </c>
      <c r="N1377" s="34">
        <v>17.690000000000001</v>
      </c>
      <c r="O1377" s="34" t="s">
        <v>263</v>
      </c>
      <c r="P1377" s="45">
        <v>60</v>
      </c>
      <c r="Q1377" s="45">
        <v>17</v>
      </c>
      <c r="R1377" s="34">
        <v>37</v>
      </c>
      <c r="S1377" s="58">
        <v>157161.25</v>
      </c>
      <c r="T1377" s="34">
        <v>2039.45</v>
      </c>
      <c r="U1377" s="34">
        <v>4946.08</v>
      </c>
      <c r="V1377" s="34">
        <v>53.67</v>
      </c>
      <c r="W1377" s="34">
        <v>84218.37</v>
      </c>
    </row>
    <row r="1378" spans="1:23" s="34" customFormat="1">
      <c r="A1378" s="34">
        <v>19</v>
      </c>
      <c r="B1378" s="34">
        <v>142</v>
      </c>
      <c r="C1378" s="45" t="s">
        <v>1050</v>
      </c>
      <c r="D1378" s="34" t="s">
        <v>797</v>
      </c>
      <c r="E1378" s="34">
        <v>10244.92</v>
      </c>
      <c r="F1378" s="34">
        <v>2075.13</v>
      </c>
      <c r="G1378" s="34">
        <v>4939.96</v>
      </c>
      <c r="H1378" s="34">
        <v>60.06</v>
      </c>
      <c r="I1378" s="34">
        <v>48.45</v>
      </c>
      <c r="J1378" s="34">
        <v>31.79</v>
      </c>
      <c r="K1378" s="34">
        <v>37.54</v>
      </c>
      <c r="L1378" s="34">
        <v>5255.54</v>
      </c>
      <c r="M1378" s="34">
        <v>0.434</v>
      </c>
      <c r="N1378" s="34">
        <v>50.36</v>
      </c>
      <c r="O1378" s="34" t="s">
        <v>263</v>
      </c>
      <c r="P1378" s="45">
        <v>60</v>
      </c>
      <c r="Q1378" s="45">
        <v>17</v>
      </c>
      <c r="R1378" s="34">
        <v>37</v>
      </c>
      <c r="S1378" s="58">
        <v>157161.25</v>
      </c>
      <c r="T1378" s="34">
        <v>2039.45</v>
      </c>
      <c r="U1378" s="34">
        <v>4946.08</v>
      </c>
      <c r="V1378" s="34">
        <v>53.67</v>
      </c>
      <c r="W1378" s="34">
        <v>84218.37</v>
      </c>
    </row>
    <row r="1379" spans="1:23" s="45" customFormat="1">
      <c r="A1379" s="34">
        <v>19</v>
      </c>
      <c r="B1379" s="45">
        <v>144</v>
      </c>
      <c r="C1379" s="45" t="s">
        <v>1050</v>
      </c>
      <c r="D1379" s="45" t="s">
        <v>798</v>
      </c>
      <c r="E1379" s="45">
        <v>1096.05</v>
      </c>
      <c r="F1379" s="45">
        <v>2025.38</v>
      </c>
      <c r="G1379" s="45">
        <v>4997.09</v>
      </c>
      <c r="H1379" s="45">
        <v>56.09</v>
      </c>
      <c r="I1379" s="45">
        <v>13.63</v>
      </c>
      <c r="J1379" s="45">
        <v>15.14</v>
      </c>
      <c r="K1379" s="45">
        <v>11.86</v>
      </c>
      <c r="L1379" s="45">
        <v>783.5</v>
      </c>
      <c r="M1379" s="45">
        <v>0.65600000000000003</v>
      </c>
      <c r="N1379" s="45">
        <v>14.51</v>
      </c>
      <c r="O1379" s="45" t="s">
        <v>203</v>
      </c>
      <c r="P1379" s="45">
        <v>60</v>
      </c>
      <c r="Q1379" s="45">
        <v>17</v>
      </c>
      <c r="R1379" s="45">
        <v>0</v>
      </c>
      <c r="S1379" s="57">
        <v>0</v>
      </c>
      <c r="T1379" s="45">
        <v>0</v>
      </c>
      <c r="U1379" s="45">
        <v>0</v>
      </c>
      <c r="V1379" s="45">
        <v>0</v>
      </c>
      <c r="W1379" s="45">
        <v>0</v>
      </c>
    </row>
    <row r="1380" spans="1:23" s="45" customFormat="1">
      <c r="A1380" s="34">
        <v>19</v>
      </c>
      <c r="B1380" s="45">
        <v>146</v>
      </c>
      <c r="C1380" s="45" t="s">
        <v>1050</v>
      </c>
      <c r="D1380" s="45" t="s">
        <v>799</v>
      </c>
      <c r="E1380" s="45">
        <v>172.11</v>
      </c>
      <c r="F1380" s="45">
        <v>2006.86</v>
      </c>
      <c r="G1380" s="45">
        <v>5010.07</v>
      </c>
      <c r="H1380" s="45">
        <v>56.42</v>
      </c>
      <c r="I1380" s="45">
        <v>7.57</v>
      </c>
      <c r="J1380" s="45">
        <v>6.06</v>
      </c>
      <c r="K1380" s="45">
        <v>11.86</v>
      </c>
      <c r="L1380" s="45">
        <v>224.74</v>
      </c>
      <c r="M1380" s="45">
        <v>0.66600000000000004</v>
      </c>
      <c r="N1380" s="45">
        <v>10.44</v>
      </c>
      <c r="O1380" s="45" t="s">
        <v>203</v>
      </c>
      <c r="P1380" s="45">
        <v>60</v>
      </c>
      <c r="Q1380" s="45">
        <v>17</v>
      </c>
      <c r="R1380" s="45">
        <v>0</v>
      </c>
      <c r="S1380" s="57">
        <v>0</v>
      </c>
      <c r="T1380" s="45">
        <v>0</v>
      </c>
      <c r="U1380" s="45">
        <v>0</v>
      </c>
      <c r="V1380" s="45">
        <v>0</v>
      </c>
      <c r="W1380" s="45">
        <v>0</v>
      </c>
    </row>
    <row r="1381" spans="1:23" s="45" customFormat="1">
      <c r="A1381" s="34">
        <v>19</v>
      </c>
      <c r="B1381" s="45">
        <v>148</v>
      </c>
      <c r="C1381" s="45" t="s">
        <v>1050</v>
      </c>
      <c r="D1381" s="45" t="s">
        <v>800</v>
      </c>
      <c r="E1381" s="45">
        <v>3600.67</v>
      </c>
      <c r="F1381" s="45">
        <v>3040.18</v>
      </c>
      <c r="G1381" s="45">
        <v>4597.42</v>
      </c>
      <c r="H1381" s="45">
        <v>68.11</v>
      </c>
      <c r="I1381" s="45">
        <v>24.22</v>
      </c>
      <c r="J1381" s="45">
        <v>22.71</v>
      </c>
      <c r="K1381" s="45">
        <v>37.54</v>
      </c>
      <c r="L1381" s="45">
        <v>2656.74</v>
      </c>
      <c r="M1381" s="45">
        <v>0.42799999999999999</v>
      </c>
      <c r="N1381" s="45">
        <v>37.119999999999997</v>
      </c>
      <c r="O1381" s="45" t="s">
        <v>203</v>
      </c>
      <c r="P1381" s="45">
        <v>60</v>
      </c>
      <c r="Q1381" s="45">
        <v>17</v>
      </c>
      <c r="R1381" s="45">
        <v>0</v>
      </c>
      <c r="S1381" s="57">
        <v>0</v>
      </c>
      <c r="T1381" s="45">
        <v>0</v>
      </c>
      <c r="U1381" s="45">
        <v>0</v>
      </c>
      <c r="V1381" s="45">
        <v>0</v>
      </c>
      <c r="W1381" s="45">
        <v>0</v>
      </c>
    </row>
    <row r="1382" spans="1:23" s="34" customFormat="1">
      <c r="A1382" s="34">
        <v>19</v>
      </c>
      <c r="B1382" s="34">
        <v>150</v>
      </c>
      <c r="C1382" s="45" t="s">
        <v>1050</v>
      </c>
      <c r="D1382" s="34" t="s">
        <v>801</v>
      </c>
      <c r="E1382" s="34">
        <v>1336.1</v>
      </c>
      <c r="F1382" s="34">
        <v>2738.19</v>
      </c>
      <c r="G1382" s="34">
        <v>4670.93</v>
      </c>
      <c r="H1382" s="34">
        <v>63.97</v>
      </c>
      <c r="I1382" s="34">
        <v>15.14</v>
      </c>
      <c r="J1382" s="34">
        <v>10.6</v>
      </c>
      <c r="K1382" s="34">
        <v>29.64</v>
      </c>
      <c r="L1382" s="34">
        <v>1050.1099999999999</v>
      </c>
      <c r="M1382" s="34">
        <v>0.55900000000000005</v>
      </c>
      <c r="N1382" s="34">
        <v>28.2</v>
      </c>
      <c r="O1382" s="34" t="s">
        <v>263</v>
      </c>
      <c r="P1382" s="45">
        <v>60</v>
      </c>
      <c r="Q1382" s="45">
        <v>17</v>
      </c>
      <c r="R1382" s="34">
        <v>35</v>
      </c>
      <c r="S1382" s="58">
        <v>541464.17000000004</v>
      </c>
      <c r="T1382" s="34">
        <v>2771.18</v>
      </c>
      <c r="U1382" s="34">
        <v>4709.71</v>
      </c>
      <c r="V1382" s="34">
        <v>59.49</v>
      </c>
      <c r="W1382" s="34">
        <v>181635.46</v>
      </c>
    </row>
    <row r="1383" spans="1:23" s="34" customFormat="1">
      <c r="A1383" s="34">
        <v>19</v>
      </c>
      <c r="B1383" s="34">
        <v>152</v>
      </c>
      <c r="C1383" s="45" t="s">
        <v>1050</v>
      </c>
      <c r="D1383" s="34" t="s">
        <v>802</v>
      </c>
      <c r="E1383" s="34">
        <v>1050.76</v>
      </c>
      <c r="F1383" s="34">
        <v>2039.3</v>
      </c>
      <c r="G1383" s="34">
        <v>4980.3100000000004</v>
      </c>
      <c r="H1383" s="34">
        <v>61.23</v>
      </c>
      <c r="I1383" s="34">
        <v>13.63</v>
      </c>
      <c r="J1383" s="34">
        <v>12.11</v>
      </c>
      <c r="K1383" s="34">
        <v>15.81</v>
      </c>
      <c r="L1383" s="34">
        <v>706.61</v>
      </c>
      <c r="M1383" s="34">
        <v>0.70699999999999996</v>
      </c>
      <c r="N1383" s="34">
        <v>16.41</v>
      </c>
      <c r="O1383" s="34" t="s">
        <v>263</v>
      </c>
      <c r="P1383" s="45">
        <v>60</v>
      </c>
      <c r="Q1383" s="45">
        <v>17</v>
      </c>
      <c r="R1383" s="34">
        <v>37</v>
      </c>
      <c r="S1383" s="58">
        <v>157161.25</v>
      </c>
      <c r="T1383" s="34">
        <v>2039.45</v>
      </c>
      <c r="U1383" s="34">
        <v>4946.08</v>
      </c>
      <c r="V1383" s="34">
        <v>53.67</v>
      </c>
      <c r="W1383" s="34">
        <v>84218.37</v>
      </c>
    </row>
    <row r="1384" spans="1:23" s="45" customFormat="1">
      <c r="A1384" s="34">
        <v>19</v>
      </c>
      <c r="B1384" s="45">
        <v>154</v>
      </c>
      <c r="C1384" s="45" t="s">
        <v>1050</v>
      </c>
      <c r="D1384" s="45" t="s">
        <v>855</v>
      </c>
      <c r="E1384" s="45">
        <v>190.22</v>
      </c>
      <c r="F1384" s="45">
        <v>2453.85</v>
      </c>
      <c r="G1384" s="45">
        <v>4906.4399999999996</v>
      </c>
      <c r="H1384" s="45">
        <v>59.19</v>
      </c>
      <c r="I1384" s="45">
        <v>10.6</v>
      </c>
      <c r="J1384" s="45">
        <v>10.6</v>
      </c>
      <c r="K1384" s="45">
        <v>9.8800000000000008</v>
      </c>
      <c r="L1384" s="45">
        <v>249.05</v>
      </c>
      <c r="M1384" s="45">
        <v>0.64200000000000002</v>
      </c>
      <c r="N1384" s="45">
        <v>11.99</v>
      </c>
      <c r="O1384" s="45" t="s">
        <v>203</v>
      </c>
      <c r="P1384" s="45">
        <v>60</v>
      </c>
      <c r="Q1384" s="45">
        <v>17</v>
      </c>
      <c r="R1384" s="45">
        <v>0</v>
      </c>
      <c r="S1384" s="57">
        <v>0</v>
      </c>
      <c r="T1384" s="45">
        <v>0</v>
      </c>
      <c r="U1384" s="45">
        <v>0</v>
      </c>
      <c r="V1384" s="45">
        <v>0</v>
      </c>
      <c r="W1384" s="45">
        <v>0</v>
      </c>
    </row>
    <row r="1385" spans="1:23" s="45" customFormat="1">
      <c r="A1385" s="34">
        <v>19</v>
      </c>
      <c r="B1385" s="45">
        <v>156</v>
      </c>
      <c r="C1385" s="45" t="s">
        <v>1050</v>
      </c>
      <c r="D1385" s="45" t="s">
        <v>856</v>
      </c>
      <c r="E1385" s="45">
        <v>1354.21</v>
      </c>
      <c r="F1385" s="45">
        <v>2465.81</v>
      </c>
      <c r="G1385" s="45">
        <v>4959.62</v>
      </c>
      <c r="H1385" s="45">
        <v>57.34</v>
      </c>
      <c r="I1385" s="45">
        <v>18.170000000000002</v>
      </c>
      <c r="J1385" s="45">
        <v>24.22</v>
      </c>
      <c r="K1385" s="45">
        <v>17.78</v>
      </c>
      <c r="L1385" s="45">
        <v>1128.7</v>
      </c>
      <c r="M1385" s="45">
        <v>0.52400000000000002</v>
      </c>
      <c r="N1385" s="45">
        <v>29.84</v>
      </c>
      <c r="O1385" s="45" t="s">
        <v>203</v>
      </c>
      <c r="P1385" s="45">
        <v>60</v>
      </c>
      <c r="Q1385" s="45">
        <v>17</v>
      </c>
      <c r="R1385" s="45">
        <v>0</v>
      </c>
      <c r="S1385" s="57">
        <v>0</v>
      </c>
      <c r="T1385" s="45">
        <v>0</v>
      </c>
      <c r="U1385" s="45">
        <v>0</v>
      </c>
      <c r="V1385" s="45">
        <v>0</v>
      </c>
      <c r="W1385" s="45">
        <v>0</v>
      </c>
    </row>
    <row r="1386" spans="1:23" s="45" customFormat="1">
      <c r="A1386" s="34">
        <v>19</v>
      </c>
      <c r="B1386" s="45">
        <v>160</v>
      </c>
      <c r="C1386" s="45" t="s">
        <v>1050</v>
      </c>
      <c r="D1386" s="45" t="s">
        <v>858</v>
      </c>
      <c r="E1386" s="45">
        <v>1875.07</v>
      </c>
      <c r="F1386" s="45">
        <v>2810.85</v>
      </c>
      <c r="G1386" s="45">
        <v>4663.1000000000004</v>
      </c>
      <c r="H1386" s="45">
        <v>62.42</v>
      </c>
      <c r="I1386" s="45">
        <v>15.14</v>
      </c>
      <c r="J1386" s="45">
        <v>15.14</v>
      </c>
      <c r="K1386" s="45">
        <v>25.69</v>
      </c>
      <c r="L1386" s="45">
        <v>1212.81</v>
      </c>
      <c r="M1386" s="45">
        <v>0.60599999999999998</v>
      </c>
      <c r="N1386" s="45">
        <v>24.33</v>
      </c>
      <c r="O1386" s="45" t="s">
        <v>203</v>
      </c>
      <c r="P1386" s="45">
        <v>60</v>
      </c>
      <c r="Q1386" s="45">
        <v>17</v>
      </c>
      <c r="R1386" s="45">
        <v>0</v>
      </c>
      <c r="S1386" s="57">
        <v>0</v>
      </c>
      <c r="T1386" s="45">
        <v>0</v>
      </c>
      <c r="U1386" s="45">
        <v>0</v>
      </c>
      <c r="V1386" s="45">
        <v>0</v>
      </c>
      <c r="W1386" s="45">
        <v>0</v>
      </c>
    </row>
    <row r="1387" spans="1:23" s="45" customFormat="1">
      <c r="A1387" s="34">
        <v>19</v>
      </c>
      <c r="B1387" s="45">
        <v>162</v>
      </c>
      <c r="C1387" s="45" t="s">
        <v>1050</v>
      </c>
      <c r="D1387" s="45" t="s">
        <v>859</v>
      </c>
      <c r="E1387" s="45">
        <v>697.49</v>
      </c>
      <c r="F1387" s="45">
        <v>3738.67</v>
      </c>
      <c r="G1387" s="45">
        <v>4879.53</v>
      </c>
      <c r="H1387" s="45">
        <v>53.1</v>
      </c>
      <c r="I1387" s="45">
        <v>15.14</v>
      </c>
      <c r="J1387" s="45">
        <v>19.68</v>
      </c>
      <c r="K1387" s="45">
        <v>17.78</v>
      </c>
      <c r="L1387" s="45">
        <v>1039.25</v>
      </c>
      <c r="M1387" s="45">
        <v>0.36599999999999999</v>
      </c>
      <c r="N1387" s="45">
        <v>19.93</v>
      </c>
      <c r="O1387" s="45" t="s">
        <v>203</v>
      </c>
      <c r="P1387" s="45">
        <v>60</v>
      </c>
      <c r="Q1387" s="45">
        <v>17</v>
      </c>
      <c r="R1387" s="45">
        <v>0</v>
      </c>
      <c r="S1387" s="57">
        <v>0</v>
      </c>
      <c r="T1387" s="45">
        <v>0</v>
      </c>
      <c r="U1387" s="45">
        <v>0</v>
      </c>
      <c r="V1387" s="45">
        <v>0</v>
      </c>
      <c r="W1387" s="45">
        <v>0</v>
      </c>
    </row>
    <row r="1388" spans="1:23" s="34" customFormat="1">
      <c r="A1388" s="34">
        <v>19</v>
      </c>
      <c r="B1388" s="34">
        <v>164</v>
      </c>
      <c r="C1388" s="45" t="s">
        <v>1050</v>
      </c>
      <c r="D1388" s="34" t="s">
        <v>860</v>
      </c>
      <c r="E1388" s="34">
        <v>9642.5400000000009</v>
      </c>
      <c r="F1388" s="34">
        <v>2059.88</v>
      </c>
      <c r="G1388" s="34">
        <v>4959.05</v>
      </c>
      <c r="H1388" s="34">
        <v>54.16</v>
      </c>
      <c r="I1388" s="34">
        <v>39.36</v>
      </c>
      <c r="J1388" s="34">
        <v>33.31</v>
      </c>
      <c r="K1388" s="34">
        <v>47.42</v>
      </c>
      <c r="L1388" s="34">
        <v>5671.1</v>
      </c>
      <c r="M1388" s="34">
        <v>0.38600000000000001</v>
      </c>
      <c r="N1388" s="34">
        <v>50.31</v>
      </c>
      <c r="O1388" s="34" t="s">
        <v>263</v>
      </c>
      <c r="P1388" s="45">
        <v>60</v>
      </c>
      <c r="Q1388" s="45">
        <v>17</v>
      </c>
      <c r="R1388" s="34">
        <v>37</v>
      </c>
      <c r="S1388" s="58">
        <v>157161.25</v>
      </c>
      <c r="T1388" s="34">
        <v>2039.45</v>
      </c>
      <c r="U1388" s="34">
        <v>4946.08</v>
      </c>
      <c r="V1388" s="34">
        <v>53.67</v>
      </c>
      <c r="W1388" s="34">
        <v>84218.37</v>
      </c>
    </row>
    <row r="1389" spans="1:23" s="34" customFormat="1">
      <c r="A1389" s="34">
        <v>19</v>
      </c>
      <c r="B1389" s="34">
        <v>166</v>
      </c>
      <c r="C1389" s="45" t="s">
        <v>1050</v>
      </c>
      <c r="D1389" s="34" t="s">
        <v>861</v>
      </c>
      <c r="E1389" s="34">
        <v>1743.72</v>
      </c>
      <c r="F1389" s="34">
        <v>2035.17</v>
      </c>
      <c r="G1389" s="34">
        <v>4961.42</v>
      </c>
      <c r="H1389" s="34">
        <v>61.39</v>
      </c>
      <c r="I1389" s="34">
        <v>15.14</v>
      </c>
      <c r="J1389" s="34">
        <v>19.68</v>
      </c>
      <c r="K1389" s="34">
        <v>23.71</v>
      </c>
      <c r="L1389" s="34">
        <v>1284.44</v>
      </c>
      <c r="M1389" s="34">
        <v>0.54500000000000004</v>
      </c>
      <c r="N1389" s="34">
        <v>27.21</v>
      </c>
      <c r="O1389" s="34" t="s">
        <v>263</v>
      </c>
      <c r="P1389" s="45">
        <v>60</v>
      </c>
      <c r="Q1389" s="45">
        <v>17</v>
      </c>
      <c r="R1389" s="34">
        <v>37</v>
      </c>
      <c r="S1389" s="58">
        <v>157161.25</v>
      </c>
      <c r="T1389" s="34">
        <v>2039.45</v>
      </c>
      <c r="U1389" s="34">
        <v>4946.08</v>
      </c>
      <c r="V1389" s="34">
        <v>53.67</v>
      </c>
      <c r="W1389" s="34">
        <v>84218.37</v>
      </c>
    </row>
    <row r="1390" spans="1:23" s="45" customFormat="1">
      <c r="A1390" s="34">
        <v>19</v>
      </c>
      <c r="B1390" s="45">
        <v>168</v>
      </c>
      <c r="C1390" s="45" t="s">
        <v>1050</v>
      </c>
      <c r="D1390" s="45" t="s">
        <v>862</v>
      </c>
      <c r="E1390" s="45">
        <v>122.29</v>
      </c>
      <c r="F1390" s="45">
        <v>3697.72</v>
      </c>
      <c r="G1390" s="45">
        <v>4839.0200000000004</v>
      </c>
      <c r="H1390" s="45">
        <v>60.89</v>
      </c>
      <c r="I1390" s="45">
        <v>6.06</v>
      </c>
      <c r="J1390" s="45">
        <v>13.63</v>
      </c>
      <c r="K1390" s="45">
        <v>7.9</v>
      </c>
      <c r="L1390" s="45">
        <v>201.74</v>
      </c>
      <c r="M1390" s="45">
        <v>0.59099999999999997</v>
      </c>
      <c r="N1390" s="45">
        <v>12.64</v>
      </c>
      <c r="O1390" s="45" t="s">
        <v>203</v>
      </c>
      <c r="P1390" s="45">
        <v>60</v>
      </c>
      <c r="Q1390" s="45">
        <v>17</v>
      </c>
      <c r="R1390" s="45">
        <v>0</v>
      </c>
      <c r="S1390" s="57">
        <v>0</v>
      </c>
      <c r="T1390" s="45">
        <v>0</v>
      </c>
      <c r="U1390" s="45">
        <v>0</v>
      </c>
      <c r="V1390" s="45">
        <v>0</v>
      </c>
      <c r="W1390" s="45">
        <v>0</v>
      </c>
    </row>
    <row r="1391" spans="1:23" s="34" customFormat="1">
      <c r="A1391" s="34">
        <v>19</v>
      </c>
      <c r="B1391" s="34">
        <v>170</v>
      </c>
      <c r="C1391" s="45" t="s">
        <v>1050</v>
      </c>
      <c r="D1391" s="34" t="s">
        <v>863</v>
      </c>
      <c r="E1391" s="34">
        <v>104.17</v>
      </c>
      <c r="F1391" s="34">
        <v>2036.42</v>
      </c>
      <c r="G1391" s="34">
        <v>4910.6899999999996</v>
      </c>
      <c r="H1391" s="34">
        <v>61.77</v>
      </c>
      <c r="I1391" s="34">
        <v>7.57</v>
      </c>
      <c r="J1391" s="34">
        <v>4.54</v>
      </c>
      <c r="K1391" s="34">
        <v>7.9</v>
      </c>
      <c r="L1391" s="34">
        <v>148.43</v>
      </c>
      <c r="M1391" s="34">
        <v>0.72099999999999997</v>
      </c>
      <c r="N1391" s="34">
        <v>7.39</v>
      </c>
      <c r="O1391" s="34" t="s">
        <v>263</v>
      </c>
      <c r="P1391" s="45">
        <v>60</v>
      </c>
      <c r="Q1391" s="45">
        <v>17</v>
      </c>
      <c r="R1391" s="34">
        <v>37</v>
      </c>
      <c r="S1391" s="58">
        <v>157161.25</v>
      </c>
      <c r="T1391" s="34">
        <v>2039.45</v>
      </c>
      <c r="U1391" s="34">
        <v>4946.08</v>
      </c>
      <c r="V1391" s="34">
        <v>53.67</v>
      </c>
      <c r="W1391" s="34">
        <v>84218.37</v>
      </c>
    </row>
    <row r="1392" spans="1:23" s="45" customFormat="1">
      <c r="A1392" s="34">
        <v>19</v>
      </c>
      <c r="B1392" s="45">
        <v>172</v>
      </c>
      <c r="C1392" s="45" t="s">
        <v>1050</v>
      </c>
      <c r="D1392" s="45" t="s">
        <v>864</v>
      </c>
      <c r="E1392" s="45">
        <v>3677.66</v>
      </c>
      <c r="F1392" s="45">
        <v>3536.93</v>
      </c>
      <c r="G1392" s="45">
        <v>4703.67</v>
      </c>
      <c r="H1392" s="45">
        <v>52.1</v>
      </c>
      <c r="I1392" s="45">
        <v>36.33</v>
      </c>
      <c r="J1392" s="45">
        <v>30.28</v>
      </c>
      <c r="K1392" s="45">
        <v>47.42</v>
      </c>
      <c r="L1392" s="45">
        <v>3330.86</v>
      </c>
      <c r="M1392" s="45">
        <v>0.34599999999999997</v>
      </c>
      <c r="N1392" s="45">
        <v>53.4</v>
      </c>
      <c r="O1392" s="45" t="s">
        <v>203</v>
      </c>
      <c r="P1392" s="45">
        <v>60</v>
      </c>
      <c r="Q1392" s="45">
        <v>17</v>
      </c>
      <c r="R1392" s="45">
        <v>0</v>
      </c>
      <c r="S1392" s="57">
        <v>0</v>
      </c>
      <c r="T1392" s="45">
        <v>0</v>
      </c>
      <c r="U1392" s="45">
        <v>0</v>
      </c>
      <c r="V1392" s="45">
        <v>0</v>
      </c>
      <c r="W1392" s="45">
        <v>0</v>
      </c>
    </row>
    <row r="1393" spans="1:23" s="34" customFormat="1">
      <c r="A1393" s="34">
        <v>19</v>
      </c>
      <c r="B1393" s="34">
        <v>176</v>
      </c>
      <c r="C1393" s="45" t="s">
        <v>1050</v>
      </c>
      <c r="D1393" s="34" t="s">
        <v>866</v>
      </c>
      <c r="E1393" s="34">
        <v>1363.27</v>
      </c>
      <c r="F1393" s="34">
        <v>2742.19</v>
      </c>
      <c r="G1393" s="34">
        <v>4683.83</v>
      </c>
      <c r="H1393" s="34">
        <v>75.709999999999994</v>
      </c>
      <c r="I1393" s="34">
        <v>18.170000000000002</v>
      </c>
      <c r="J1393" s="34">
        <v>13.63</v>
      </c>
      <c r="K1393" s="34">
        <v>27.66</v>
      </c>
      <c r="L1393" s="34">
        <v>1243.05</v>
      </c>
      <c r="M1393" s="34">
        <v>0.47799999999999998</v>
      </c>
      <c r="N1393" s="34">
        <v>29.82</v>
      </c>
      <c r="O1393" s="34" t="s">
        <v>263</v>
      </c>
      <c r="P1393" s="45">
        <v>60</v>
      </c>
      <c r="Q1393" s="45">
        <v>17</v>
      </c>
      <c r="R1393" s="34">
        <v>35</v>
      </c>
      <c r="S1393" s="58">
        <v>541464.17000000004</v>
      </c>
      <c r="T1393" s="34">
        <v>2771.18</v>
      </c>
      <c r="U1393" s="34">
        <v>4709.71</v>
      </c>
      <c r="V1393" s="34">
        <v>59.49</v>
      </c>
      <c r="W1393" s="34">
        <v>181635.46</v>
      </c>
    </row>
    <row r="1394" spans="1:23" s="34" customFormat="1">
      <c r="A1394" s="34">
        <v>19</v>
      </c>
      <c r="B1394" s="34">
        <v>178</v>
      </c>
      <c r="C1394" s="45" t="s">
        <v>1050</v>
      </c>
      <c r="D1394" s="34" t="s">
        <v>867</v>
      </c>
      <c r="E1394" s="34">
        <v>1693.9</v>
      </c>
      <c r="F1394" s="34">
        <v>2718.03</v>
      </c>
      <c r="G1394" s="34">
        <v>4674.3500000000004</v>
      </c>
      <c r="H1394" s="34">
        <v>60.13</v>
      </c>
      <c r="I1394" s="34">
        <v>13.63</v>
      </c>
      <c r="J1394" s="34">
        <v>21.2</v>
      </c>
      <c r="K1394" s="34">
        <v>29.64</v>
      </c>
      <c r="L1394" s="34">
        <v>1391.9</v>
      </c>
      <c r="M1394" s="34">
        <v>0.49399999999999999</v>
      </c>
      <c r="N1394" s="34">
        <v>32.92</v>
      </c>
      <c r="O1394" s="34" t="s">
        <v>263</v>
      </c>
      <c r="P1394" s="45">
        <v>60</v>
      </c>
      <c r="Q1394" s="45">
        <v>17</v>
      </c>
      <c r="R1394" s="34">
        <v>35</v>
      </c>
      <c r="S1394" s="58">
        <v>541464.17000000004</v>
      </c>
      <c r="T1394" s="34">
        <v>2771.18</v>
      </c>
      <c r="U1394" s="34">
        <v>4709.71</v>
      </c>
      <c r="V1394" s="34">
        <v>59.49</v>
      </c>
      <c r="W1394" s="34">
        <v>181635.46</v>
      </c>
    </row>
    <row r="1395" spans="1:23" s="45" customFormat="1">
      <c r="A1395" s="34">
        <v>19</v>
      </c>
      <c r="B1395" s="45">
        <v>180</v>
      </c>
      <c r="C1395" s="45" t="s">
        <v>1050</v>
      </c>
      <c r="D1395" s="45" t="s">
        <v>868</v>
      </c>
      <c r="E1395" s="45">
        <v>403.09</v>
      </c>
      <c r="F1395" s="45">
        <v>2438.65</v>
      </c>
      <c r="G1395" s="45">
        <v>4978.1000000000004</v>
      </c>
      <c r="H1395" s="45">
        <v>69.52</v>
      </c>
      <c r="I1395" s="45">
        <v>4.54</v>
      </c>
      <c r="J1395" s="45">
        <v>18.170000000000002</v>
      </c>
      <c r="K1395" s="45">
        <v>11.86</v>
      </c>
      <c r="L1395" s="45">
        <v>458.68</v>
      </c>
      <c r="M1395" s="45">
        <v>0.57499999999999996</v>
      </c>
      <c r="N1395" s="45">
        <v>17.739999999999998</v>
      </c>
      <c r="O1395" s="45" t="s">
        <v>256</v>
      </c>
      <c r="P1395" s="45">
        <v>60</v>
      </c>
      <c r="Q1395" s="45">
        <v>17</v>
      </c>
      <c r="R1395" s="45">
        <v>0</v>
      </c>
      <c r="S1395" s="57">
        <v>0</v>
      </c>
      <c r="T1395" s="45">
        <v>0</v>
      </c>
      <c r="U1395" s="45">
        <v>0</v>
      </c>
      <c r="V1395" s="45">
        <v>0</v>
      </c>
      <c r="W1395" s="45">
        <v>0</v>
      </c>
    </row>
    <row r="1396" spans="1:23" s="45" customFormat="1">
      <c r="A1396" s="34">
        <v>19</v>
      </c>
      <c r="B1396" s="45">
        <v>182</v>
      </c>
      <c r="C1396" s="45" t="s">
        <v>1050</v>
      </c>
      <c r="D1396" s="45" t="s">
        <v>869</v>
      </c>
      <c r="E1396" s="45">
        <v>1281.75</v>
      </c>
      <c r="F1396" s="45">
        <v>3484.25</v>
      </c>
      <c r="G1396" s="45">
        <v>4690.04</v>
      </c>
      <c r="H1396" s="45">
        <v>71.53</v>
      </c>
      <c r="I1396" s="45">
        <v>19.68</v>
      </c>
      <c r="J1396" s="45">
        <v>10.6</v>
      </c>
      <c r="K1396" s="45">
        <v>27.66</v>
      </c>
      <c r="L1396" s="45">
        <v>1088.6600000000001</v>
      </c>
      <c r="M1396" s="45">
        <v>0.52400000000000002</v>
      </c>
      <c r="N1396" s="45">
        <v>25.51</v>
      </c>
      <c r="O1396" s="45" t="s">
        <v>203</v>
      </c>
      <c r="P1396" s="45">
        <v>60</v>
      </c>
      <c r="Q1396" s="45">
        <v>17</v>
      </c>
      <c r="R1396" s="45">
        <v>0</v>
      </c>
      <c r="S1396" s="57">
        <v>0</v>
      </c>
      <c r="T1396" s="45">
        <v>0</v>
      </c>
      <c r="U1396" s="45">
        <v>0</v>
      </c>
      <c r="V1396" s="45">
        <v>0</v>
      </c>
      <c r="W1396" s="45">
        <v>0</v>
      </c>
    </row>
    <row r="1397" spans="1:23" s="45" customFormat="1">
      <c r="A1397" s="34">
        <v>19</v>
      </c>
      <c r="B1397" s="45">
        <v>184</v>
      </c>
      <c r="C1397" s="45" t="s">
        <v>1050</v>
      </c>
      <c r="D1397" s="45" t="s">
        <v>870</v>
      </c>
      <c r="E1397" s="45">
        <v>846.95</v>
      </c>
      <c r="F1397" s="45">
        <v>2080.46</v>
      </c>
      <c r="G1397" s="45">
        <v>4978.82</v>
      </c>
      <c r="H1397" s="45">
        <v>69.489999999999995</v>
      </c>
      <c r="I1397" s="45">
        <v>18.170000000000002</v>
      </c>
      <c r="J1397" s="45">
        <v>9.08</v>
      </c>
      <c r="K1397" s="45">
        <v>11.86</v>
      </c>
      <c r="L1397" s="45">
        <v>658.33</v>
      </c>
      <c r="M1397" s="45">
        <v>0.65800000000000003</v>
      </c>
      <c r="N1397" s="45">
        <v>18.68</v>
      </c>
      <c r="O1397" s="45" t="s">
        <v>203</v>
      </c>
      <c r="P1397" s="45">
        <v>60</v>
      </c>
      <c r="Q1397" s="45">
        <v>17</v>
      </c>
      <c r="R1397" s="45">
        <v>0</v>
      </c>
      <c r="S1397" s="57">
        <v>0</v>
      </c>
      <c r="T1397" s="45">
        <v>0</v>
      </c>
      <c r="U1397" s="45">
        <v>0</v>
      </c>
      <c r="V1397" s="45">
        <v>0</v>
      </c>
      <c r="W1397" s="45">
        <v>0</v>
      </c>
    </row>
    <row r="1398" spans="1:23" s="34" customFormat="1">
      <c r="A1398" s="34">
        <v>19</v>
      </c>
      <c r="B1398" s="34">
        <v>186</v>
      </c>
      <c r="C1398" s="45" t="s">
        <v>1050</v>
      </c>
      <c r="D1398" s="34" t="s">
        <v>871</v>
      </c>
      <c r="E1398" s="34">
        <v>2395.92</v>
      </c>
      <c r="F1398" s="34">
        <v>2433.58</v>
      </c>
      <c r="G1398" s="34">
        <v>4921.24</v>
      </c>
      <c r="H1398" s="34">
        <v>62.08</v>
      </c>
      <c r="I1398" s="34">
        <v>25.74</v>
      </c>
      <c r="J1398" s="34">
        <v>22.71</v>
      </c>
      <c r="K1398" s="34">
        <v>27.66</v>
      </c>
      <c r="L1398" s="34">
        <v>1963.91</v>
      </c>
      <c r="M1398" s="34">
        <v>0.441</v>
      </c>
      <c r="N1398" s="34">
        <v>30.3</v>
      </c>
      <c r="O1398" s="34" t="s">
        <v>263</v>
      </c>
      <c r="P1398" s="45">
        <v>60</v>
      </c>
      <c r="Q1398" s="45">
        <v>17</v>
      </c>
      <c r="R1398" s="34">
        <v>38</v>
      </c>
      <c r="S1398" s="58">
        <v>345383.97</v>
      </c>
      <c r="T1398" s="34">
        <v>2377.46</v>
      </c>
      <c r="U1398" s="34">
        <v>4928.6400000000003</v>
      </c>
      <c r="V1398" s="34">
        <v>56.14</v>
      </c>
      <c r="W1398" s="34">
        <v>114765.12</v>
      </c>
    </row>
    <row r="1399" spans="1:23" s="45" customFormat="1">
      <c r="A1399" s="34">
        <v>19</v>
      </c>
      <c r="B1399" s="45">
        <v>190</v>
      </c>
      <c r="C1399" s="45" t="s">
        <v>1050</v>
      </c>
      <c r="D1399" s="45" t="s">
        <v>873</v>
      </c>
      <c r="E1399" s="45">
        <v>1689.37</v>
      </c>
      <c r="F1399" s="45">
        <v>3508.48</v>
      </c>
      <c r="G1399" s="45">
        <v>4702.03</v>
      </c>
      <c r="H1399" s="45">
        <v>57.06</v>
      </c>
      <c r="I1399" s="45">
        <v>19.68</v>
      </c>
      <c r="J1399" s="45">
        <v>10.6</v>
      </c>
      <c r="K1399" s="45">
        <v>39.520000000000003</v>
      </c>
      <c r="L1399" s="45">
        <v>1563.04</v>
      </c>
      <c r="M1399" s="45">
        <v>0.439</v>
      </c>
      <c r="N1399" s="45">
        <v>38.03</v>
      </c>
      <c r="O1399" s="45" t="s">
        <v>256</v>
      </c>
      <c r="P1399" s="45">
        <v>60</v>
      </c>
      <c r="Q1399" s="45">
        <v>17</v>
      </c>
      <c r="R1399" s="45">
        <v>0</v>
      </c>
      <c r="S1399" s="57">
        <v>0</v>
      </c>
      <c r="T1399" s="45">
        <v>0</v>
      </c>
      <c r="U1399" s="45">
        <v>0</v>
      </c>
      <c r="V1399" s="45">
        <v>0</v>
      </c>
      <c r="W1399" s="45">
        <v>0</v>
      </c>
    </row>
    <row r="1400" spans="1:23" s="45" customFormat="1">
      <c r="A1400" s="34">
        <v>19</v>
      </c>
      <c r="B1400" s="45">
        <v>192</v>
      </c>
      <c r="C1400" s="45" t="s">
        <v>1050</v>
      </c>
      <c r="D1400" s="45" t="s">
        <v>874</v>
      </c>
      <c r="E1400" s="45">
        <v>1404.03</v>
      </c>
      <c r="F1400" s="45">
        <v>2793.08</v>
      </c>
      <c r="G1400" s="45">
        <v>4784.57</v>
      </c>
      <c r="H1400" s="45">
        <v>72.03</v>
      </c>
      <c r="I1400" s="45">
        <v>27.25</v>
      </c>
      <c r="J1400" s="45">
        <v>13.63</v>
      </c>
      <c r="K1400" s="45">
        <v>21.74</v>
      </c>
      <c r="L1400" s="45">
        <v>1299.1600000000001</v>
      </c>
      <c r="M1400" s="45">
        <v>0.46700000000000003</v>
      </c>
      <c r="N1400" s="45">
        <v>30.24</v>
      </c>
      <c r="O1400" s="45" t="s">
        <v>256</v>
      </c>
      <c r="P1400" s="45">
        <v>60</v>
      </c>
      <c r="Q1400" s="45">
        <v>17</v>
      </c>
      <c r="R1400" s="45">
        <v>0</v>
      </c>
      <c r="S1400" s="57">
        <v>0</v>
      </c>
      <c r="T1400" s="45">
        <v>0</v>
      </c>
      <c r="U1400" s="45">
        <v>0</v>
      </c>
      <c r="V1400" s="45">
        <v>0</v>
      </c>
      <c r="W1400" s="45">
        <v>0</v>
      </c>
    </row>
    <row r="1401" spans="1:23" s="45" customFormat="1">
      <c r="A1401" s="34">
        <v>19</v>
      </c>
      <c r="B1401" s="45">
        <v>194</v>
      </c>
      <c r="C1401" s="45" t="s">
        <v>1050</v>
      </c>
      <c r="D1401" s="45" t="s">
        <v>875</v>
      </c>
      <c r="E1401" s="45">
        <v>1721.07</v>
      </c>
      <c r="F1401" s="45">
        <v>3057.94</v>
      </c>
      <c r="G1401" s="45">
        <v>4592.95</v>
      </c>
      <c r="H1401" s="45">
        <v>82.48</v>
      </c>
      <c r="I1401" s="45">
        <v>13.63</v>
      </c>
      <c r="J1401" s="45">
        <v>15.14</v>
      </c>
      <c r="K1401" s="45">
        <v>29.64</v>
      </c>
      <c r="L1401" s="45">
        <v>1305.82</v>
      </c>
      <c r="M1401" s="45">
        <v>0.53200000000000003</v>
      </c>
      <c r="N1401" s="45">
        <v>27.52</v>
      </c>
      <c r="O1401" s="45" t="s">
        <v>256</v>
      </c>
      <c r="P1401" s="45">
        <v>60</v>
      </c>
      <c r="Q1401" s="45">
        <v>17</v>
      </c>
      <c r="R1401" s="45">
        <v>0</v>
      </c>
      <c r="S1401" s="57">
        <v>0</v>
      </c>
      <c r="T1401" s="45">
        <v>0</v>
      </c>
      <c r="U1401" s="45">
        <v>0</v>
      </c>
      <c r="V1401" s="45">
        <v>0</v>
      </c>
      <c r="W1401" s="45">
        <v>0</v>
      </c>
    </row>
    <row r="1402" spans="1:23" s="45" customFormat="1">
      <c r="A1402" s="34">
        <v>19</v>
      </c>
      <c r="B1402" s="45">
        <v>196</v>
      </c>
      <c r="C1402" s="45" t="s">
        <v>1050</v>
      </c>
      <c r="D1402" s="45" t="s">
        <v>876</v>
      </c>
      <c r="E1402" s="45">
        <v>6934.12</v>
      </c>
      <c r="F1402" s="45">
        <v>3084.48</v>
      </c>
      <c r="G1402" s="45">
        <v>4603.67</v>
      </c>
      <c r="H1402" s="45">
        <v>64.78</v>
      </c>
      <c r="I1402" s="45">
        <v>52.99</v>
      </c>
      <c r="J1402" s="45">
        <v>31.79</v>
      </c>
      <c r="K1402" s="45">
        <v>45.45</v>
      </c>
      <c r="L1402" s="45">
        <v>5699.12</v>
      </c>
      <c r="M1402" s="45">
        <v>0.309</v>
      </c>
      <c r="N1402" s="45">
        <v>58.61</v>
      </c>
      <c r="O1402" s="45" t="s">
        <v>256</v>
      </c>
      <c r="P1402" s="45">
        <v>60</v>
      </c>
      <c r="Q1402" s="45">
        <v>17</v>
      </c>
      <c r="R1402" s="45">
        <v>0</v>
      </c>
      <c r="S1402" s="57">
        <v>0</v>
      </c>
      <c r="T1402" s="45">
        <v>0</v>
      </c>
      <c r="U1402" s="45">
        <v>0</v>
      </c>
      <c r="V1402" s="45">
        <v>0</v>
      </c>
      <c r="W1402" s="45">
        <v>0</v>
      </c>
    </row>
    <row r="1403" spans="1:23" s="34" customFormat="1">
      <c r="A1403" s="34">
        <v>19</v>
      </c>
      <c r="B1403" s="34">
        <v>198</v>
      </c>
      <c r="C1403" s="45" t="s">
        <v>1050</v>
      </c>
      <c r="D1403" s="34" t="s">
        <v>877</v>
      </c>
      <c r="E1403" s="34">
        <v>711.08</v>
      </c>
      <c r="F1403" s="34">
        <v>2708.8</v>
      </c>
      <c r="G1403" s="34">
        <v>4681.41</v>
      </c>
      <c r="H1403" s="34">
        <v>81.180000000000007</v>
      </c>
      <c r="I1403" s="34">
        <v>9.08</v>
      </c>
      <c r="J1403" s="34">
        <v>13.63</v>
      </c>
      <c r="K1403" s="34">
        <v>21.74</v>
      </c>
      <c r="L1403" s="34">
        <v>657.06</v>
      </c>
      <c r="M1403" s="34">
        <v>0.58599999999999997</v>
      </c>
      <c r="N1403" s="34">
        <v>20.329999999999998</v>
      </c>
      <c r="O1403" s="34" t="s">
        <v>263</v>
      </c>
      <c r="P1403" s="45">
        <v>60</v>
      </c>
      <c r="Q1403" s="45">
        <v>17</v>
      </c>
      <c r="R1403" s="34">
        <v>35</v>
      </c>
      <c r="S1403" s="58">
        <v>541464.17000000004</v>
      </c>
      <c r="T1403" s="34">
        <v>2771.18</v>
      </c>
      <c r="U1403" s="34">
        <v>4709.71</v>
      </c>
      <c r="V1403" s="34">
        <v>59.49</v>
      </c>
      <c r="W1403" s="34">
        <v>181635.46</v>
      </c>
    </row>
    <row r="1404" spans="1:23" s="34" customFormat="1">
      <c r="A1404" s="34">
        <v>19</v>
      </c>
      <c r="B1404" s="34">
        <v>200</v>
      </c>
      <c r="C1404" s="45" t="s">
        <v>1050</v>
      </c>
      <c r="D1404" s="34" t="s">
        <v>878</v>
      </c>
      <c r="E1404" s="34">
        <v>602.38</v>
      </c>
      <c r="F1404" s="34">
        <v>2755.26</v>
      </c>
      <c r="G1404" s="34">
        <v>4665.1499999999996</v>
      </c>
      <c r="H1404" s="34">
        <v>84.58</v>
      </c>
      <c r="I1404" s="34">
        <v>18.170000000000002</v>
      </c>
      <c r="J1404" s="34">
        <v>9.08</v>
      </c>
      <c r="K1404" s="34">
        <v>19.760000000000002</v>
      </c>
      <c r="L1404" s="34">
        <v>662.5</v>
      </c>
      <c r="M1404" s="34">
        <v>0.52100000000000002</v>
      </c>
      <c r="N1404" s="34">
        <v>20.440000000000001</v>
      </c>
      <c r="O1404" s="34" t="s">
        <v>263</v>
      </c>
      <c r="P1404" s="45">
        <v>60</v>
      </c>
      <c r="Q1404" s="45">
        <v>17</v>
      </c>
      <c r="R1404" s="34">
        <v>35</v>
      </c>
      <c r="S1404" s="58">
        <v>541464.17000000004</v>
      </c>
      <c r="T1404" s="34">
        <v>2771.18</v>
      </c>
      <c r="U1404" s="34">
        <v>4709.71</v>
      </c>
      <c r="V1404" s="34">
        <v>59.49</v>
      </c>
      <c r="W1404" s="34">
        <v>181635.46</v>
      </c>
    </row>
    <row r="1405" spans="1:23" s="34" customFormat="1">
      <c r="A1405" s="34">
        <v>19</v>
      </c>
      <c r="B1405" s="34">
        <v>202</v>
      </c>
      <c r="C1405" s="45" t="s">
        <v>1050</v>
      </c>
      <c r="D1405" s="34" t="s">
        <v>879</v>
      </c>
      <c r="E1405" s="34">
        <v>2065.29</v>
      </c>
      <c r="F1405" s="34">
        <v>2837.86</v>
      </c>
      <c r="G1405" s="34">
        <v>4669.76</v>
      </c>
      <c r="H1405" s="34">
        <v>81.38</v>
      </c>
      <c r="I1405" s="34">
        <v>19.68</v>
      </c>
      <c r="J1405" s="34">
        <v>19.68</v>
      </c>
      <c r="K1405" s="34">
        <v>27.66</v>
      </c>
      <c r="L1405" s="34">
        <v>1399.97</v>
      </c>
      <c r="M1405" s="34">
        <v>0.56000000000000005</v>
      </c>
      <c r="N1405" s="34">
        <v>25.35</v>
      </c>
      <c r="O1405" s="34" t="s">
        <v>263</v>
      </c>
      <c r="P1405" s="45">
        <v>60</v>
      </c>
      <c r="Q1405" s="45">
        <v>17</v>
      </c>
      <c r="R1405" s="34">
        <v>35</v>
      </c>
      <c r="S1405" s="58">
        <v>541464.17000000004</v>
      </c>
      <c r="T1405" s="34">
        <v>2771.18</v>
      </c>
      <c r="U1405" s="34">
        <v>4709.71</v>
      </c>
      <c r="V1405" s="34">
        <v>59.49</v>
      </c>
      <c r="W1405" s="34">
        <v>181635.46</v>
      </c>
    </row>
    <row r="1406" spans="1:23" s="45" customFormat="1">
      <c r="A1406" s="34">
        <v>19</v>
      </c>
      <c r="B1406" s="45">
        <v>204</v>
      </c>
      <c r="C1406" s="45" t="s">
        <v>1050</v>
      </c>
      <c r="D1406" s="45" t="s">
        <v>880</v>
      </c>
      <c r="E1406" s="45">
        <v>1268.1600000000001</v>
      </c>
      <c r="F1406" s="45">
        <v>3081.88</v>
      </c>
      <c r="G1406" s="45">
        <v>4614.09</v>
      </c>
      <c r="H1406" s="45">
        <v>88.02</v>
      </c>
      <c r="I1406" s="45">
        <v>12.11</v>
      </c>
      <c r="J1406" s="45">
        <v>13.63</v>
      </c>
      <c r="K1406" s="45">
        <v>23.71</v>
      </c>
      <c r="L1406" s="45">
        <v>944.27</v>
      </c>
      <c r="M1406" s="45">
        <v>0.6</v>
      </c>
      <c r="N1406" s="45">
        <v>20.76</v>
      </c>
      <c r="O1406" s="45" t="s">
        <v>256</v>
      </c>
      <c r="P1406" s="45">
        <v>60</v>
      </c>
      <c r="Q1406" s="45">
        <v>17</v>
      </c>
      <c r="R1406" s="45">
        <v>0</v>
      </c>
      <c r="S1406" s="57">
        <v>0</v>
      </c>
      <c r="T1406" s="45">
        <v>0</v>
      </c>
      <c r="U1406" s="45">
        <v>0</v>
      </c>
      <c r="V1406" s="45">
        <v>0</v>
      </c>
      <c r="W1406" s="45">
        <v>0</v>
      </c>
    </row>
    <row r="1407" spans="1:23" s="45" customFormat="1">
      <c r="A1407" s="34">
        <v>19</v>
      </c>
      <c r="B1407" s="45">
        <v>206</v>
      </c>
      <c r="C1407" s="45" t="s">
        <v>1050</v>
      </c>
      <c r="D1407" s="45" t="s">
        <v>881</v>
      </c>
      <c r="E1407" s="45">
        <v>2391.39</v>
      </c>
      <c r="F1407" s="45">
        <v>2735.09</v>
      </c>
      <c r="G1407" s="45">
        <v>4874.2299999999996</v>
      </c>
      <c r="H1407" s="45">
        <v>78.95</v>
      </c>
      <c r="I1407" s="45">
        <v>12.11</v>
      </c>
      <c r="J1407" s="45">
        <v>24.22</v>
      </c>
      <c r="K1407" s="45">
        <v>23.71</v>
      </c>
      <c r="L1407" s="45">
        <v>1563.04</v>
      </c>
      <c r="M1407" s="45">
        <v>0.55300000000000005</v>
      </c>
      <c r="N1407" s="45">
        <v>29.33</v>
      </c>
      <c r="O1407" s="45" t="s">
        <v>203</v>
      </c>
      <c r="P1407" s="45">
        <v>60</v>
      </c>
      <c r="Q1407" s="45">
        <v>17</v>
      </c>
      <c r="R1407" s="45">
        <v>0</v>
      </c>
      <c r="S1407" s="57">
        <v>0</v>
      </c>
      <c r="T1407" s="45">
        <v>0</v>
      </c>
      <c r="U1407" s="45">
        <v>0</v>
      </c>
      <c r="V1407" s="45">
        <v>0</v>
      </c>
      <c r="W1407" s="45">
        <v>0</v>
      </c>
    </row>
    <row r="1408" spans="1:23" s="34" customFormat="1">
      <c r="A1408" s="34">
        <v>19</v>
      </c>
      <c r="B1408" s="34">
        <v>208</v>
      </c>
      <c r="C1408" s="45" t="s">
        <v>1050</v>
      </c>
      <c r="D1408" s="34" t="s">
        <v>882</v>
      </c>
      <c r="E1408" s="34">
        <v>720.13</v>
      </c>
      <c r="F1408" s="34">
        <v>2773.99</v>
      </c>
      <c r="G1408" s="34">
        <v>4669.05</v>
      </c>
      <c r="H1408" s="34">
        <v>88.25</v>
      </c>
      <c r="I1408" s="34">
        <v>12.11</v>
      </c>
      <c r="J1408" s="34">
        <v>7.57</v>
      </c>
      <c r="K1408" s="34">
        <v>21.74</v>
      </c>
      <c r="L1408" s="34">
        <v>699.27</v>
      </c>
      <c r="M1408" s="34">
        <v>0.55600000000000005</v>
      </c>
      <c r="N1408" s="34">
        <v>20.5</v>
      </c>
      <c r="O1408" s="34" t="s">
        <v>263</v>
      </c>
      <c r="P1408" s="45">
        <v>60</v>
      </c>
      <c r="Q1408" s="45">
        <v>17</v>
      </c>
      <c r="R1408" s="34">
        <v>35</v>
      </c>
      <c r="S1408" s="58">
        <v>541464.17000000004</v>
      </c>
      <c r="T1408" s="34">
        <v>2771.18</v>
      </c>
      <c r="U1408" s="34">
        <v>4709.71</v>
      </c>
      <c r="V1408" s="34">
        <v>59.49</v>
      </c>
      <c r="W1408" s="34">
        <v>181635.46</v>
      </c>
    </row>
    <row r="1409" spans="1:23" s="34" customFormat="1">
      <c r="A1409" s="34">
        <v>19</v>
      </c>
      <c r="B1409" s="34">
        <v>210</v>
      </c>
      <c r="C1409" s="45" t="s">
        <v>1050</v>
      </c>
      <c r="D1409" s="34" t="s">
        <v>883</v>
      </c>
      <c r="E1409" s="34">
        <v>856.01</v>
      </c>
      <c r="F1409" s="34">
        <v>2695.78</v>
      </c>
      <c r="G1409" s="34">
        <v>4811.3599999999997</v>
      </c>
      <c r="H1409" s="34">
        <v>89.52</v>
      </c>
      <c r="I1409" s="34">
        <v>7.57</v>
      </c>
      <c r="J1409" s="34">
        <v>12.11</v>
      </c>
      <c r="K1409" s="34">
        <v>23.71</v>
      </c>
      <c r="L1409" s="34">
        <v>758.21</v>
      </c>
      <c r="M1409" s="34">
        <v>0.57499999999999996</v>
      </c>
      <c r="N1409" s="34">
        <v>22.61</v>
      </c>
      <c r="O1409" s="34" t="s">
        <v>203</v>
      </c>
      <c r="P1409" s="45">
        <v>60</v>
      </c>
      <c r="Q1409" s="45">
        <v>17</v>
      </c>
      <c r="R1409" s="45">
        <v>0</v>
      </c>
      <c r="S1409" s="57">
        <v>0</v>
      </c>
      <c r="T1409" s="45">
        <v>0</v>
      </c>
      <c r="U1409" s="45">
        <v>0</v>
      </c>
      <c r="V1409" s="45">
        <v>0</v>
      </c>
      <c r="W1409" s="45">
        <v>0</v>
      </c>
    </row>
    <row r="1410" spans="1:23" s="34" customFormat="1">
      <c r="A1410" s="34">
        <v>19</v>
      </c>
      <c r="B1410" s="34">
        <v>212</v>
      </c>
      <c r="C1410" s="45" t="s">
        <v>1050</v>
      </c>
      <c r="D1410" s="34" t="s">
        <v>884</v>
      </c>
      <c r="E1410" s="34">
        <v>1213.81</v>
      </c>
      <c r="F1410" s="34">
        <v>2736.85</v>
      </c>
      <c r="G1410" s="34">
        <v>4799.1499999999996</v>
      </c>
      <c r="H1410" s="34">
        <v>79.31</v>
      </c>
      <c r="I1410" s="34">
        <v>18.170000000000002</v>
      </c>
      <c r="J1410" s="34">
        <v>9.08</v>
      </c>
      <c r="K1410" s="34">
        <v>23.71</v>
      </c>
      <c r="L1410" s="34">
        <v>964.92</v>
      </c>
      <c r="M1410" s="34">
        <v>0.56999999999999995</v>
      </c>
      <c r="N1410" s="34">
        <v>22.15</v>
      </c>
      <c r="O1410" s="34" t="s">
        <v>203</v>
      </c>
      <c r="P1410" s="45">
        <v>60</v>
      </c>
      <c r="Q1410" s="45">
        <v>17</v>
      </c>
      <c r="R1410" s="45">
        <v>0</v>
      </c>
      <c r="S1410" s="57">
        <v>0</v>
      </c>
      <c r="T1410" s="45">
        <v>0</v>
      </c>
      <c r="U1410" s="45">
        <v>0</v>
      </c>
      <c r="V1410" s="45">
        <v>0</v>
      </c>
      <c r="W1410" s="45">
        <v>0</v>
      </c>
    </row>
    <row r="1411" spans="1:23" s="34" customFormat="1">
      <c r="A1411" s="34">
        <v>19</v>
      </c>
      <c r="B1411" s="34">
        <v>214</v>
      </c>
      <c r="C1411" s="45" t="s">
        <v>1050</v>
      </c>
      <c r="D1411" s="34" t="s">
        <v>885</v>
      </c>
      <c r="E1411" s="34">
        <v>1671.25</v>
      </c>
      <c r="F1411" s="34">
        <v>2293.33</v>
      </c>
      <c r="G1411" s="34">
        <v>4822.01</v>
      </c>
      <c r="H1411" s="34">
        <v>78.64</v>
      </c>
      <c r="I1411" s="34">
        <v>13.63</v>
      </c>
      <c r="J1411" s="34">
        <v>13.63</v>
      </c>
      <c r="K1411" s="34">
        <v>29.64</v>
      </c>
      <c r="L1411" s="34">
        <v>1160.9000000000001</v>
      </c>
      <c r="M1411" s="34">
        <v>0.58699999999999997</v>
      </c>
      <c r="N1411" s="34">
        <v>29.66</v>
      </c>
      <c r="O1411" s="34" t="s">
        <v>263</v>
      </c>
      <c r="P1411" s="45">
        <v>60</v>
      </c>
      <c r="Q1411" s="45">
        <v>17</v>
      </c>
      <c r="R1411" s="34">
        <v>40</v>
      </c>
      <c r="S1411" s="58">
        <v>82607.03</v>
      </c>
      <c r="T1411" s="34">
        <v>2293.5700000000002</v>
      </c>
      <c r="U1411" s="34">
        <v>4814.04</v>
      </c>
      <c r="V1411" s="34">
        <v>80.64</v>
      </c>
      <c r="W1411" s="34">
        <v>39627.11</v>
      </c>
    </row>
    <row r="1412" spans="1:23" s="45" customFormat="1">
      <c r="A1412" s="34">
        <v>19</v>
      </c>
      <c r="B1412" s="45">
        <v>216</v>
      </c>
      <c r="C1412" s="45" t="s">
        <v>1050</v>
      </c>
      <c r="D1412" s="45" t="s">
        <v>886</v>
      </c>
      <c r="E1412" s="45">
        <v>1811.66</v>
      </c>
      <c r="F1412" s="45">
        <v>2661.93</v>
      </c>
      <c r="G1412" s="45">
        <v>4775.4799999999996</v>
      </c>
      <c r="H1412" s="45">
        <v>84.52</v>
      </c>
      <c r="I1412" s="45">
        <v>19.68</v>
      </c>
      <c r="J1412" s="45">
        <v>10.6</v>
      </c>
      <c r="K1412" s="45">
        <v>25.69</v>
      </c>
      <c r="L1412" s="45">
        <v>1288.45</v>
      </c>
      <c r="M1412" s="45">
        <v>0.55800000000000005</v>
      </c>
      <c r="N1412" s="45">
        <v>22.63</v>
      </c>
      <c r="O1412" s="45" t="s">
        <v>203</v>
      </c>
      <c r="P1412" s="45">
        <v>60</v>
      </c>
      <c r="Q1412" s="45">
        <v>17</v>
      </c>
      <c r="R1412" s="45">
        <v>0</v>
      </c>
      <c r="S1412" s="57">
        <v>0</v>
      </c>
      <c r="T1412" s="45">
        <v>0</v>
      </c>
      <c r="U1412" s="45">
        <v>0</v>
      </c>
      <c r="V1412" s="45">
        <v>0</v>
      </c>
      <c r="W1412" s="45">
        <v>0</v>
      </c>
    </row>
    <row r="1413" spans="1:23" s="45" customFormat="1">
      <c r="A1413" s="34">
        <v>19</v>
      </c>
      <c r="B1413" s="45">
        <v>218</v>
      </c>
      <c r="C1413" s="45" t="s">
        <v>1050</v>
      </c>
      <c r="D1413" s="45" t="s">
        <v>887</v>
      </c>
      <c r="E1413" s="45">
        <v>534.44000000000005</v>
      </c>
      <c r="F1413" s="45">
        <v>3045.25</v>
      </c>
      <c r="G1413" s="45">
        <v>4607.1000000000004</v>
      </c>
      <c r="H1413" s="45">
        <v>90.73</v>
      </c>
      <c r="I1413" s="45">
        <v>12.11</v>
      </c>
      <c r="J1413" s="45">
        <v>12.11</v>
      </c>
      <c r="K1413" s="45">
        <v>17.78</v>
      </c>
      <c r="L1413" s="45">
        <v>602.1</v>
      </c>
      <c r="M1413" s="45">
        <v>0.52900000000000003</v>
      </c>
      <c r="N1413" s="45">
        <v>17.48</v>
      </c>
      <c r="O1413" s="45" t="s">
        <v>203</v>
      </c>
      <c r="P1413" s="45">
        <v>60</v>
      </c>
      <c r="Q1413" s="45">
        <v>17</v>
      </c>
      <c r="R1413" s="45">
        <v>0</v>
      </c>
      <c r="S1413" s="57">
        <v>0</v>
      </c>
      <c r="T1413" s="45">
        <v>0</v>
      </c>
      <c r="U1413" s="45">
        <v>0</v>
      </c>
      <c r="V1413" s="45">
        <v>0</v>
      </c>
      <c r="W1413" s="45">
        <v>0</v>
      </c>
    </row>
    <row r="1414" spans="1:23" s="34" customFormat="1">
      <c r="A1414" s="34">
        <v>19</v>
      </c>
      <c r="B1414" s="34">
        <v>220</v>
      </c>
      <c r="C1414" s="45" t="s">
        <v>1050</v>
      </c>
      <c r="D1414" s="34" t="s">
        <v>888</v>
      </c>
      <c r="E1414" s="34">
        <v>634.08000000000004</v>
      </c>
      <c r="F1414" s="34">
        <v>2800.32</v>
      </c>
      <c r="G1414" s="34">
        <v>4672.8500000000004</v>
      </c>
      <c r="H1414" s="34">
        <v>89.74</v>
      </c>
      <c r="I1414" s="34">
        <v>10.6</v>
      </c>
      <c r="J1414" s="34">
        <v>9.08</v>
      </c>
      <c r="K1414" s="34">
        <v>19.760000000000002</v>
      </c>
      <c r="L1414" s="34">
        <v>561.35</v>
      </c>
      <c r="M1414" s="34">
        <v>0.63600000000000001</v>
      </c>
      <c r="N1414" s="34">
        <v>18.850000000000001</v>
      </c>
      <c r="O1414" s="34" t="s">
        <v>263</v>
      </c>
      <c r="P1414" s="45">
        <v>60</v>
      </c>
      <c r="Q1414" s="45">
        <v>17</v>
      </c>
      <c r="R1414" s="34">
        <v>35</v>
      </c>
      <c r="S1414" s="58">
        <v>541464.17000000004</v>
      </c>
      <c r="T1414" s="34">
        <v>2771.18</v>
      </c>
      <c r="U1414" s="34">
        <v>4709.71</v>
      </c>
      <c r="V1414" s="34">
        <v>59.49</v>
      </c>
      <c r="W1414" s="34">
        <v>181635.46</v>
      </c>
    </row>
    <row r="1415" spans="1:23" s="34" customFormat="1">
      <c r="A1415" s="34">
        <v>19</v>
      </c>
      <c r="B1415" s="34">
        <v>222</v>
      </c>
      <c r="C1415" s="45" t="s">
        <v>1050</v>
      </c>
      <c r="D1415" s="34" t="s">
        <v>889</v>
      </c>
      <c r="E1415" s="34">
        <v>511.79</v>
      </c>
      <c r="F1415" s="34">
        <v>2718.39</v>
      </c>
      <c r="G1415" s="34">
        <v>4689.8100000000004</v>
      </c>
      <c r="H1415" s="34">
        <v>90.35</v>
      </c>
      <c r="I1415" s="34">
        <v>16.649999999999999</v>
      </c>
      <c r="J1415" s="34">
        <v>9.08</v>
      </c>
      <c r="K1415" s="34">
        <v>17.78</v>
      </c>
      <c r="L1415" s="34">
        <v>599.65</v>
      </c>
      <c r="M1415" s="34">
        <v>0.51600000000000001</v>
      </c>
      <c r="N1415" s="34">
        <v>18.12</v>
      </c>
      <c r="O1415" s="34" t="s">
        <v>263</v>
      </c>
      <c r="P1415" s="45">
        <v>60</v>
      </c>
      <c r="Q1415" s="45">
        <v>17</v>
      </c>
      <c r="R1415" s="34">
        <v>35</v>
      </c>
      <c r="S1415" s="58">
        <v>541464.17000000004</v>
      </c>
      <c r="T1415" s="34">
        <v>2771.18</v>
      </c>
      <c r="U1415" s="34">
        <v>4709.71</v>
      </c>
      <c r="V1415" s="34">
        <v>59.49</v>
      </c>
      <c r="W1415" s="34">
        <v>181635.46</v>
      </c>
    </row>
    <row r="1416" spans="1:23" s="34" customFormat="1">
      <c r="A1416" s="34">
        <v>19</v>
      </c>
      <c r="B1416" s="34">
        <v>224</v>
      </c>
      <c r="C1416" s="45" t="s">
        <v>1050</v>
      </c>
      <c r="D1416" s="34" t="s">
        <v>890</v>
      </c>
      <c r="E1416" s="34">
        <v>1915.83</v>
      </c>
      <c r="F1416" s="34">
        <v>2759.63</v>
      </c>
      <c r="G1416" s="34">
        <v>4791.42</v>
      </c>
      <c r="H1416" s="34">
        <v>82.98</v>
      </c>
      <c r="I1416" s="34">
        <v>25.74</v>
      </c>
      <c r="J1416" s="34">
        <v>18.170000000000002</v>
      </c>
      <c r="K1416" s="34">
        <v>33.590000000000003</v>
      </c>
      <c r="L1416" s="34">
        <v>1829.31</v>
      </c>
      <c r="M1416" s="34">
        <v>0.40799999999999997</v>
      </c>
      <c r="N1416" s="34">
        <v>37.049999999999997</v>
      </c>
      <c r="O1416" s="34" t="s">
        <v>203</v>
      </c>
      <c r="P1416" s="45">
        <v>60</v>
      </c>
      <c r="Q1416" s="45">
        <v>17</v>
      </c>
      <c r="R1416" s="45">
        <v>0</v>
      </c>
      <c r="S1416" s="57">
        <v>0</v>
      </c>
      <c r="T1416" s="45">
        <v>0</v>
      </c>
      <c r="U1416" s="45">
        <v>0</v>
      </c>
      <c r="V1416" s="45">
        <v>0</v>
      </c>
      <c r="W1416" s="45">
        <v>0</v>
      </c>
    </row>
    <row r="1417" spans="1:23" s="34" customFormat="1">
      <c r="A1417" s="34">
        <v>19</v>
      </c>
      <c r="B1417" s="34">
        <v>226</v>
      </c>
      <c r="C1417" s="45" t="s">
        <v>1050</v>
      </c>
      <c r="D1417" s="34" t="s">
        <v>891</v>
      </c>
      <c r="E1417" s="34">
        <v>1236.46</v>
      </c>
      <c r="F1417" s="34">
        <v>2731.84</v>
      </c>
      <c r="G1417" s="34">
        <v>4695.1499999999996</v>
      </c>
      <c r="H1417" s="34">
        <v>86.94</v>
      </c>
      <c r="I1417" s="34">
        <v>16.649999999999999</v>
      </c>
      <c r="J1417" s="34">
        <v>12.11</v>
      </c>
      <c r="K1417" s="34">
        <v>29.64</v>
      </c>
      <c r="L1417" s="34">
        <v>1151.1099999999999</v>
      </c>
      <c r="M1417" s="34">
        <v>0.48399999999999999</v>
      </c>
      <c r="N1417" s="34">
        <v>28.84</v>
      </c>
      <c r="O1417" s="34" t="s">
        <v>263</v>
      </c>
      <c r="P1417" s="45">
        <v>60</v>
      </c>
      <c r="Q1417" s="45">
        <v>17</v>
      </c>
      <c r="R1417" s="34">
        <v>35</v>
      </c>
      <c r="S1417" s="58">
        <v>541464.17000000004</v>
      </c>
      <c r="T1417" s="34">
        <v>2771.18</v>
      </c>
      <c r="U1417" s="34">
        <v>4709.71</v>
      </c>
      <c r="V1417" s="34">
        <v>59.49</v>
      </c>
      <c r="W1417" s="34">
        <v>181635.46</v>
      </c>
    </row>
    <row r="1418" spans="1:23" s="45" customFormat="1">
      <c r="A1418" s="34">
        <v>19</v>
      </c>
      <c r="B1418" s="45">
        <v>228</v>
      </c>
      <c r="C1418" s="45" t="s">
        <v>1050</v>
      </c>
      <c r="D1418" s="45" t="s">
        <v>892</v>
      </c>
      <c r="E1418" s="45">
        <v>113.23</v>
      </c>
      <c r="F1418" s="45">
        <v>2822.43</v>
      </c>
      <c r="G1418" s="45">
        <v>4775.6400000000003</v>
      </c>
      <c r="H1418" s="45">
        <v>91.77</v>
      </c>
      <c r="I1418" s="45">
        <v>4.54</v>
      </c>
      <c r="J1418" s="45">
        <v>6.06</v>
      </c>
      <c r="K1418" s="45">
        <v>9.8800000000000008</v>
      </c>
      <c r="L1418" s="45">
        <v>169.63</v>
      </c>
      <c r="M1418" s="45">
        <v>0.66700000000000004</v>
      </c>
      <c r="N1418" s="45">
        <v>8.4600000000000009</v>
      </c>
      <c r="O1418" s="45" t="s">
        <v>203</v>
      </c>
      <c r="P1418" s="45">
        <v>60</v>
      </c>
      <c r="Q1418" s="45">
        <v>17</v>
      </c>
      <c r="R1418" s="45">
        <v>0</v>
      </c>
      <c r="S1418" s="57">
        <v>0</v>
      </c>
      <c r="T1418" s="45">
        <v>0</v>
      </c>
      <c r="U1418" s="45">
        <v>0</v>
      </c>
      <c r="V1418" s="45">
        <v>0</v>
      </c>
      <c r="W1418" s="45">
        <v>0</v>
      </c>
    </row>
    <row r="1419" spans="1:23" s="45" customFormat="1">
      <c r="A1419" s="34">
        <v>19</v>
      </c>
      <c r="B1419" s="45">
        <v>230</v>
      </c>
      <c r="C1419" s="45" t="s">
        <v>1050</v>
      </c>
      <c r="D1419" s="45" t="s">
        <v>893</v>
      </c>
      <c r="E1419" s="45">
        <v>2522.73</v>
      </c>
      <c r="F1419" s="45">
        <v>2737.39</v>
      </c>
      <c r="G1419" s="45">
        <v>4771.32</v>
      </c>
      <c r="H1419" s="45">
        <v>78.88</v>
      </c>
      <c r="I1419" s="45">
        <v>27.25</v>
      </c>
      <c r="J1419" s="45">
        <v>16.649999999999999</v>
      </c>
      <c r="K1419" s="45">
        <v>27.66</v>
      </c>
      <c r="L1419" s="45">
        <v>2075.58</v>
      </c>
      <c r="M1419" s="45">
        <v>0.432</v>
      </c>
      <c r="N1419" s="45">
        <v>27.12</v>
      </c>
      <c r="O1419" s="45" t="s">
        <v>203</v>
      </c>
      <c r="P1419" s="45">
        <v>60</v>
      </c>
      <c r="Q1419" s="45">
        <v>17</v>
      </c>
      <c r="R1419" s="45">
        <v>0</v>
      </c>
      <c r="S1419" s="57">
        <v>0</v>
      </c>
      <c r="T1419" s="45">
        <v>0</v>
      </c>
      <c r="U1419" s="45">
        <v>0</v>
      </c>
      <c r="V1419" s="45">
        <v>0</v>
      </c>
      <c r="W1419" s="45">
        <v>0</v>
      </c>
    </row>
    <row r="1420" spans="1:23" s="31" customFormat="1" ht="17" thickBot="1">
      <c r="A1420" s="31">
        <v>19</v>
      </c>
      <c r="B1420" s="31">
        <v>232</v>
      </c>
      <c r="C1420" s="46" t="s">
        <v>1050</v>
      </c>
      <c r="D1420" s="31" t="s">
        <v>894</v>
      </c>
      <c r="E1420" s="31">
        <v>194.75</v>
      </c>
      <c r="F1420" s="31">
        <v>2246.91</v>
      </c>
      <c r="G1420" s="31">
        <v>4811.3900000000003</v>
      </c>
      <c r="H1420" s="31">
        <v>92.18</v>
      </c>
      <c r="I1420" s="31">
        <v>6.06</v>
      </c>
      <c r="J1420" s="31">
        <v>6.06</v>
      </c>
      <c r="K1420" s="31">
        <v>13.83</v>
      </c>
      <c r="L1420" s="31">
        <v>244.63</v>
      </c>
      <c r="M1420" s="31">
        <v>0.66400000000000003</v>
      </c>
      <c r="N1420" s="31">
        <v>12.33</v>
      </c>
      <c r="O1420" s="31" t="s">
        <v>263</v>
      </c>
      <c r="P1420" s="46">
        <v>60</v>
      </c>
      <c r="Q1420" s="46">
        <v>17</v>
      </c>
      <c r="R1420" s="31">
        <v>40</v>
      </c>
      <c r="S1420" s="60">
        <v>82607.03</v>
      </c>
      <c r="T1420" s="31">
        <v>2293.5700000000002</v>
      </c>
      <c r="U1420" s="31">
        <v>4814.04</v>
      </c>
      <c r="V1420" s="31">
        <v>80.64</v>
      </c>
      <c r="W1420" s="31">
        <v>39627.11</v>
      </c>
    </row>
    <row r="1421" spans="1:23" s="45" customFormat="1">
      <c r="A1421" s="34">
        <v>20</v>
      </c>
      <c r="B1421" s="45">
        <v>2</v>
      </c>
      <c r="C1421" s="45" t="s">
        <v>1050</v>
      </c>
      <c r="D1421" s="45" t="s">
        <v>245</v>
      </c>
      <c r="E1421" s="45">
        <v>987.35</v>
      </c>
      <c r="F1421" s="45">
        <v>5972.24</v>
      </c>
      <c r="G1421" s="45">
        <v>2261.02</v>
      </c>
      <c r="H1421" s="45">
        <v>39.5</v>
      </c>
      <c r="I1421" s="45">
        <v>22.71</v>
      </c>
      <c r="J1421" s="45">
        <v>12.11</v>
      </c>
      <c r="K1421" s="45">
        <v>27.66</v>
      </c>
      <c r="L1421" s="45">
        <v>1101.52</v>
      </c>
      <c r="M1421" s="45">
        <v>0.435</v>
      </c>
      <c r="N1421" s="45">
        <v>22.82</v>
      </c>
      <c r="O1421" s="45" t="s">
        <v>214</v>
      </c>
      <c r="P1421" s="45">
        <v>60</v>
      </c>
      <c r="Q1421" s="45">
        <v>17</v>
      </c>
      <c r="R1421" s="45">
        <v>0</v>
      </c>
      <c r="S1421" s="57">
        <v>0</v>
      </c>
      <c r="T1421" s="45">
        <v>0</v>
      </c>
      <c r="U1421" s="45">
        <v>0</v>
      </c>
      <c r="V1421" s="45">
        <v>0</v>
      </c>
      <c r="W1421" s="45">
        <v>0</v>
      </c>
    </row>
    <row r="1422" spans="1:23" s="45" customFormat="1">
      <c r="A1422" s="34">
        <v>20</v>
      </c>
      <c r="B1422" s="45">
        <v>4</v>
      </c>
      <c r="C1422" s="45" t="s">
        <v>1050</v>
      </c>
      <c r="D1422" s="45" t="s">
        <v>246</v>
      </c>
      <c r="E1422" s="45">
        <v>620.49</v>
      </c>
      <c r="F1422" s="45">
        <v>5980.52</v>
      </c>
      <c r="G1422" s="45">
        <v>2318.39</v>
      </c>
      <c r="H1422" s="45">
        <v>38.86</v>
      </c>
      <c r="I1422" s="45">
        <v>6.06</v>
      </c>
      <c r="J1422" s="45">
        <v>10.6</v>
      </c>
      <c r="K1422" s="45">
        <v>23.71</v>
      </c>
      <c r="L1422" s="45">
        <v>564.11</v>
      </c>
      <c r="M1422" s="45">
        <v>0.624</v>
      </c>
      <c r="N1422" s="45">
        <v>22.61</v>
      </c>
      <c r="O1422" s="45" t="s">
        <v>256</v>
      </c>
      <c r="P1422" s="45">
        <v>60</v>
      </c>
      <c r="Q1422" s="45">
        <v>17</v>
      </c>
      <c r="R1422" s="45">
        <v>0</v>
      </c>
      <c r="S1422" s="57">
        <v>0</v>
      </c>
      <c r="T1422" s="45">
        <v>0</v>
      </c>
      <c r="U1422" s="45">
        <v>0</v>
      </c>
      <c r="V1422" s="45">
        <v>0</v>
      </c>
      <c r="W1422" s="45">
        <v>0</v>
      </c>
    </row>
    <row r="1423" spans="1:23" s="45" customFormat="1">
      <c r="A1423" s="34">
        <v>20</v>
      </c>
      <c r="B1423" s="45">
        <v>6</v>
      </c>
      <c r="C1423" s="45" t="s">
        <v>1050</v>
      </c>
      <c r="D1423" s="45" t="s">
        <v>247</v>
      </c>
      <c r="E1423" s="45">
        <v>149.46</v>
      </c>
      <c r="F1423" s="45">
        <v>5977.6</v>
      </c>
      <c r="G1423" s="45">
        <v>2296.46</v>
      </c>
      <c r="H1423" s="45">
        <v>36.11</v>
      </c>
      <c r="I1423" s="45">
        <v>4.54</v>
      </c>
      <c r="J1423" s="45">
        <v>7.57</v>
      </c>
      <c r="K1423" s="45">
        <v>9.8800000000000008</v>
      </c>
      <c r="L1423" s="45">
        <v>204.01</v>
      </c>
      <c r="M1423" s="45">
        <v>0.66800000000000004</v>
      </c>
      <c r="N1423" s="45">
        <v>9.61</v>
      </c>
      <c r="O1423" s="45" t="s">
        <v>203</v>
      </c>
      <c r="P1423" s="45">
        <v>60</v>
      </c>
      <c r="Q1423" s="45">
        <v>17</v>
      </c>
      <c r="R1423" s="45">
        <v>0</v>
      </c>
      <c r="S1423" s="57">
        <v>0</v>
      </c>
      <c r="T1423" s="45">
        <v>0</v>
      </c>
      <c r="U1423" s="45">
        <v>0</v>
      </c>
      <c r="V1423" s="45">
        <v>0</v>
      </c>
      <c r="W1423" s="45">
        <v>0</v>
      </c>
    </row>
    <row r="1424" spans="1:23" s="34" customFormat="1">
      <c r="A1424" s="34">
        <v>20</v>
      </c>
      <c r="B1424" s="34">
        <v>8</v>
      </c>
      <c r="C1424" s="45" t="s">
        <v>1050</v>
      </c>
      <c r="D1424" s="34" t="s">
        <v>248</v>
      </c>
      <c r="E1424" s="34">
        <v>987.35</v>
      </c>
      <c r="F1424" s="34">
        <v>6046.45</v>
      </c>
      <c r="G1424" s="34">
        <v>2249.5700000000002</v>
      </c>
      <c r="H1424" s="34">
        <v>36.82</v>
      </c>
      <c r="I1424" s="34">
        <v>19.68</v>
      </c>
      <c r="J1424" s="34">
        <v>12.11</v>
      </c>
      <c r="K1424" s="34">
        <v>17.78</v>
      </c>
      <c r="L1424" s="34">
        <v>896.18</v>
      </c>
      <c r="M1424" s="34">
        <v>0.53500000000000003</v>
      </c>
      <c r="N1424" s="34">
        <v>21.4</v>
      </c>
      <c r="O1424" s="34" t="s">
        <v>263</v>
      </c>
      <c r="P1424" s="45">
        <v>60</v>
      </c>
      <c r="Q1424" s="45">
        <v>17</v>
      </c>
      <c r="R1424" s="34">
        <v>41</v>
      </c>
      <c r="S1424" s="58">
        <v>1034012.54</v>
      </c>
      <c r="T1424" s="34">
        <v>6032.54</v>
      </c>
      <c r="U1424" s="34">
        <v>2151.9</v>
      </c>
      <c r="V1424" s="34">
        <v>60.28</v>
      </c>
      <c r="W1424" s="34">
        <v>388939.75</v>
      </c>
    </row>
    <row r="1425" spans="1:23" s="34" customFormat="1">
      <c r="A1425" s="34">
        <v>20</v>
      </c>
      <c r="B1425" s="34">
        <v>10</v>
      </c>
      <c r="C1425" s="45" t="s">
        <v>1050</v>
      </c>
      <c r="D1425" s="34" t="s">
        <v>250</v>
      </c>
      <c r="E1425" s="34">
        <v>525.38</v>
      </c>
      <c r="F1425" s="34">
        <v>5931.44</v>
      </c>
      <c r="G1425" s="34">
        <v>2116.34</v>
      </c>
      <c r="H1425" s="34">
        <v>41.67</v>
      </c>
      <c r="I1425" s="34">
        <v>13.63</v>
      </c>
      <c r="J1425" s="34">
        <v>10.6</v>
      </c>
      <c r="K1425" s="34">
        <v>23.71</v>
      </c>
      <c r="L1425" s="34">
        <v>607.78</v>
      </c>
      <c r="M1425" s="34">
        <v>0.51800000000000002</v>
      </c>
      <c r="N1425" s="34">
        <v>22.77</v>
      </c>
      <c r="O1425" s="34" t="s">
        <v>249</v>
      </c>
      <c r="P1425" s="45">
        <v>60</v>
      </c>
      <c r="Q1425" s="45">
        <v>17</v>
      </c>
      <c r="R1425" s="34">
        <v>41</v>
      </c>
      <c r="S1425" s="58">
        <v>1034012.54</v>
      </c>
      <c r="T1425" s="34">
        <v>6032.54</v>
      </c>
      <c r="U1425" s="34">
        <v>2151.9</v>
      </c>
      <c r="V1425" s="34">
        <v>60.28</v>
      </c>
      <c r="W1425" s="34">
        <v>388939.75</v>
      </c>
    </row>
    <row r="1426" spans="1:23" s="45" customFormat="1">
      <c r="A1426" s="34">
        <v>20</v>
      </c>
      <c r="B1426" s="45">
        <v>12</v>
      </c>
      <c r="C1426" s="45" t="s">
        <v>1050</v>
      </c>
      <c r="D1426" s="45" t="s">
        <v>252</v>
      </c>
      <c r="E1426" s="45">
        <v>131.35</v>
      </c>
      <c r="F1426" s="45">
        <v>6218.67</v>
      </c>
      <c r="G1426" s="45">
        <v>2124.87</v>
      </c>
      <c r="H1426" s="45">
        <v>40.340000000000003</v>
      </c>
      <c r="I1426" s="45">
        <v>4.54</v>
      </c>
      <c r="J1426" s="45">
        <v>10.6</v>
      </c>
      <c r="K1426" s="45">
        <v>7.9</v>
      </c>
      <c r="L1426" s="45">
        <v>188.27</v>
      </c>
      <c r="M1426" s="45">
        <v>0.66400000000000003</v>
      </c>
      <c r="N1426" s="45">
        <v>10.95</v>
      </c>
      <c r="O1426" s="45" t="s">
        <v>256</v>
      </c>
      <c r="P1426" s="45">
        <v>60</v>
      </c>
      <c r="Q1426" s="45">
        <v>17</v>
      </c>
      <c r="R1426" s="45">
        <v>0</v>
      </c>
      <c r="S1426" s="57">
        <v>0</v>
      </c>
      <c r="T1426" s="45">
        <v>0</v>
      </c>
      <c r="U1426" s="45">
        <v>0</v>
      </c>
      <c r="V1426" s="45">
        <v>0</v>
      </c>
      <c r="W1426" s="45">
        <v>0</v>
      </c>
    </row>
    <row r="1427" spans="1:23" s="45" customFormat="1">
      <c r="A1427" s="34">
        <v>20</v>
      </c>
      <c r="B1427" s="45">
        <v>14</v>
      </c>
      <c r="C1427" s="45" t="s">
        <v>1050</v>
      </c>
      <c r="D1427" s="45" t="s">
        <v>253</v>
      </c>
      <c r="E1427" s="45">
        <v>2481.9699999999998</v>
      </c>
      <c r="F1427" s="45">
        <v>5985.75</v>
      </c>
      <c r="G1427" s="45">
        <v>2284.5100000000002</v>
      </c>
      <c r="H1427" s="45">
        <v>41.82</v>
      </c>
      <c r="I1427" s="45">
        <v>28.76</v>
      </c>
      <c r="J1427" s="45">
        <v>30.28</v>
      </c>
      <c r="K1427" s="45">
        <v>27.66</v>
      </c>
      <c r="L1427" s="45">
        <v>2123.96</v>
      </c>
      <c r="M1427" s="45">
        <v>0.41699999999999998</v>
      </c>
      <c r="N1427" s="45">
        <v>35.04</v>
      </c>
      <c r="O1427" s="45" t="s">
        <v>256</v>
      </c>
      <c r="P1427" s="45">
        <v>60</v>
      </c>
      <c r="Q1427" s="45">
        <v>17</v>
      </c>
      <c r="R1427" s="45">
        <v>0</v>
      </c>
      <c r="S1427" s="57">
        <v>0</v>
      </c>
      <c r="T1427" s="45">
        <v>0</v>
      </c>
      <c r="U1427" s="45">
        <v>0</v>
      </c>
      <c r="V1427" s="45">
        <v>0</v>
      </c>
      <c r="W1427" s="45">
        <v>0</v>
      </c>
    </row>
    <row r="1428" spans="1:23" s="45" customFormat="1">
      <c r="A1428" s="34">
        <v>20</v>
      </c>
      <c r="B1428" s="45">
        <v>16</v>
      </c>
      <c r="C1428" s="45" t="s">
        <v>1050</v>
      </c>
      <c r="D1428" s="45" t="s">
        <v>254</v>
      </c>
      <c r="E1428" s="45">
        <v>1385.92</v>
      </c>
      <c r="F1428" s="45">
        <v>5928.2</v>
      </c>
      <c r="G1428" s="45">
        <v>2169.41</v>
      </c>
      <c r="H1428" s="45">
        <v>51.1</v>
      </c>
      <c r="I1428" s="45">
        <v>10.6</v>
      </c>
      <c r="J1428" s="45">
        <v>22.71</v>
      </c>
      <c r="K1428" s="45">
        <v>21.74</v>
      </c>
      <c r="L1428" s="45">
        <v>1094.19</v>
      </c>
      <c r="M1428" s="45">
        <v>0.54900000000000004</v>
      </c>
      <c r="N1428" s="45">
        <v>24.33</v>
      </c>
      <c r="O1428" s="45" t="s">
        <v>256</v>
      </c>
      <c r="P1428" s="45">
        <v>60</v>
      </c>
      <c r="Q1428" s="45">
        <v>17</v>
      </c>
      <c r="R1428" s="45">
        <v>0</v>
      </c>
      <c r="S1428" s="57">
        <v>0</v>
      </c>
      <c r="T1428" s="45">
        <v>0</v>
      </c>
      <c r="U1428" s="45">
        <v>0</v>
      </c>
      <c r="V1428" s="45">
        <v>0</v>
      </c>
      <c r="W1428" s="45">
        <v>0</v>
      </c>
    </row>
    <row r="1429" spans="1:23" s="45" customFormat="1">
      <c r="A1429" s="34">
        <v>20</v>
      </c>
      <c r="B1429" s="45">
        <v>18</v>
      </c>
      <c r="C1429" s="45" t="s">
        <v>1050</v>
      </c>
      <c r="D1429" s="45" t="s">
        <v>255</v>
      </c>
      <c r="E1429" s="45">
        <v>3052.64</v>
      </c>
      <c r="F1429" s="45">
        <v>6165.02</v>
      </c>
      <c r="G1429" s="45">
        <v>2264.65</v>
      </c>
      <c r="H1429" s="45">
        <v>38</v>
      </c>
      <c r="I1429" s="45">
        <v>39.36</v>
      </c>
      <c r="J1429" s="45">
        <v>13.63</v>
      </c>
      <c r="K1429" s="45">
        <v>33.590000000000003</v>
      </c>
      <c r="L1429" s="45">
        <v>2172.16</v>
      </c>
      <c r="M1429" s="45">
        <v>0.46899999999999997</v>
      </c>
      <c r="N1429" s="45">
        <v>44.89</v>
      </c>
      <c r="O1429" s="45" t="s">
        <v>203</v>
      </c>
      <c r="P1429" s="45">
        <v>60</v>
      </c>
      <c r="Q1429" s="45">
        <v>17</v>
      </c>
      <c r="R1429" s="45">
        <v>0</v>
      </c>
      <c r="S1429" s="57">
        <v>0</v>
      </c>
      <c r="T1429" s="45">
        <v>0</v>
      </c>
      <c r="U1429" s="45">
        <v>0</v>
      </c>
      <c r="V1429" s="45">
        <v>0</v>
      </c>
      <c r="W1429" s="45">
        <v>0</v>
      </c>
    </row>
    <row r="1430" spans="1:23" s="45" customFormat="1">
      <c r="A1430" s="34">
        <v>20</v>
      </c>
      <c r="B1430" s="45">
        <v>20</v>
      </c>
      <c r="C1430" s="45" t="s">
        <v>1050</v>
      </c>
      <c r="D1430" s="45" t="s">
        <v>257</v>
      </c>
      <c r="E1430" s="45">
        <v>86.05</v>
      </c>
      <c r="F1430" s="45">
        <v>6283.97</v>
      </c>
      <c r="G1430" s="45">
        <v>2153.15</v>
      </c>
      <c r="H1430" s="45">
        <v>46.38</v>
      </c>
      <c r="I1430" s="45">
        <v>6.06</v>
      </c>
      <c r="J1430" s="45">
        <v>6.06</v>
      </c>
      <c r="K1430" s="45">
        <v>7.9</v>
      </c>
      <c r="L1430" s="45">
        <v>146.5</v>
      </c>
      <c r="M1430" s="45">
        <v>0.64300000000000002</v>
      </c>
      <c r="N1430" s="45">
        <v>7.31</v>
      </c>
      <c r="O1430" s="45" t="s">
        <v>203</v>
      </c>
      <c r="P1430" s="45">
        <v>60</v>
      </c>
      <c r="Q1430" s="45">
        <v>17</v>
      </c>
      <c r="R1430" s="45">
        <v>0</v>
      </c>
      <c r="S1430" s="57">
        <v>0</v>
      </c>
      <c r="T1430" s="45">
        <v>0</v>
      </c>
      <c r="U1430" s="45">
        <v>0</v>
      </c>
      <c r="V1430" s="45">
        <v>0</v>
      </c>
      <c r="W1430" s="45">
        <v>0</v>
      </c>
    </row>
    <row r="1431" spans="1:23" s="45" customFormat="1">
      <c r="A1431" s="34">
        <v>20</v>
      </c>
      <c r="B1431" s="45">
        <v>22</v>
      </c>
      <c r="C1431" s="45" t="s">
        <v>1050</v>
      </c>
      <c r="D1431" s="45" t="s">
        <v>258</v>
      </c>
      <c r="E1431" s="45">
        <v>584.26</v>
      </c>
      <c r="F1431" s="45">
        <v>6584.07</v>
      </c>
      <c r="G1431" s="45">
        <v>2169.9299999999998</v>
      </c>
      <c r="H1431" s="45">
        <v>48.7</v>
      </c>
      <c r="I1431" s="45">
        <v>10.6</v>
      </c>
      <c r="J1431" s="45">
        <v>15.14</v>
      </c>
      <c r="K1431" s="45">
        <v>13.83</v>
      </c>
      <c r="L1431" s="45">
        <v>541.70000000000005</v>
      </c>
      <c r="M1431" s="45">
        <v>0.624</v>
      </c>
      <c r="N1431" s="45">
        <v>15.16</v>
      </c>
      <c r="O1431" s="45" t="s">
        <v>203</v>
      </c>
      <c r="P1431" s="45">
        <v>60</v>
      </c>
      <c r="Q1431" s="45">
        <v>17</v>
      </c>
      <c r="R1431" s="45">
        <v>0</v>
      </c>
      <c r="S1431" s="57">
        <v>0</v>
      </c>
      <c r="T1431" s="45">
        <v>0</v>
      </c>
      <c r="U1431" s="45">
        <v>0</v>
      </c>
      <c r="V1431" s="45">
        <v>0</v>
      </c>
      <c r="W1431" s="45">
        <v>0</v>
      </c>
    </row>
    <row r="1432" spans="1:23" s="45" customFormat="1">
      <c r="A1432" s="34">
        <v>20</v>
      </c>
      <c r="B1432" s="45">
        <v>24</v>
      </c>
      <c r="C1432" s="45" t="s">
        <v>1050</v>
      </c>
      <c r="D1432" s="45" t="s">
        <v>308</v>
      </c>
      <c r="E1432" s="45">
        <v>815.25</v>
      </c>
      <c r="F1432" s="45">
        <v>6666.25</v>
      </c>
      <c r="G1432" s="45">
        <v>2197.39</v>
      </c>
      <c r="H1432" s="45">
        <v>52.24</v>
      </c>
      <c r="I1432" s="45">
        <v>13.63</v>
      </c>
      <c r="J1432" s="45">
        <v>12.11</v>
      </c>
      <c r="K1432" s="45">
        <v>17.78</v>
      </c>
      <c r="L1432" s="45">
        <v>686.08</v>
      </c>
      <c r="M1432" s="45">
        <v>0.61499999999999999</v>
      </c>
      <c r="N1432" s="45">
        <v>18.88</v>
      </c>
      <c r="O1432" s="45" t="s">
        <v>203</v>
      </c>
      <c r="P1432" s="45">
        <v>60</v>
      </c>
      <c r="Q1432" s="45">
        <v>17</v>
      </c>
      <c r="R1432" s="45">
        <v>0</v>
      </c>
      <c r="S1432" s="57">
        <v>0</v>
      </c>
      <c r="T1432" s="45">
        <v>0</v>
      </c>
      <c r="U1432" s="45">
        <v>0</v>
      </c>
      <c r="V1432" s="45">
        <v>0</v>
      </c>
      <c r="W1432" s="45">
        <v>0</v>
      </c>
    </row>
    <row r="1433" spans="1:23" s="45" customFormat="1">
      <c r="A1433" s="34">
        <v>20</v>
      </c>
      <c r="B1433" s="45">
        <v>26</v>
      </c>
      <c r="C1433" s="45" t="s">
        <v>1050</v>
      </c>
      <c r="D1433" s="45" t="s">
        <v>309</v>
      </c>
      <c r="E1433" s="45">
        <v>1816.19</v>
      </c>
      <c r="F1433" s="45">
        <v>6202.34</v>
      </c>
      <c r="G1433" s="45">
        <v>2181.98</v>
      </c>
      <c r="H1433" s="45">
        <v>43.76</v>
      </c>
      <c r="I1433" s="45">
        <v>30.28</v>
      </c>
      <c r="J1433" s="45">
        <v>31.79</v>
      </c>
      <c r="K1433" s="45">
        <v>21.74</v>
      </c>
      <c r="L1433" s="45">
        <v>1738.97</v>
      </c>
      <c r="M1433" s="45">
        <v>0.41399999999999998</v>
      </c>
      <c r="N1433" s="45">
        <v>32.549999999999997</v>
      </c>
      <c r="O1433" s="45" t="s">
        <v>256</v>
      </c>
      <c r="P1433" s="45">
        <v>60</v>
      </c>
      <c r="Q1433" s="45">
        <v>17</v>
      </c>
      <c r="R1433" s="45">
        <v>0</v>
      </c>
      <c r="S1433" s="57">
        <v>0</v>
      </c>
      <c r="T1433" s="45">
        <v>0</v>
      </c>
      <c r="U1433" s="45">
        <v>0</v>
      </c>
      <c r="V1433" s="45">
        <v>0</v>
      </c>
      <c r="W1433" s="45">
        <v>0</v>
      </c>
    </row>
    <row r="1434" spans="1:23" s="45" customFormat="1">
      <c r="A1434" s="34">
        <v>20</v>
      </c>
      <c r="B1434" s="45">
        <v>28</v>
      </c>
      <c r="C1434" s="45" t="s">
        <v>1050</v>
      </c>
      <c r="D1434" s="45" t="s">
        <v>310</v>
      </c>
      <c r="E1434" s="45">
        <v>1644.08</v>
      </c>
      <c r="F1434" s="45">
        <v>5916.8</v>
      </c>
      <c r="G1434" s="45">
        <v>2170.34</v>
      </c>
      <c r="H1434" s="45">
        <v>44.51</v>
      </c>
      <c r="I1434" s="45">
        <v>25.74</v>
      </c>
      <c r="J1434" s="45">
        <v>22.71</v>
      </c>
      <c r="K1434" s="45">
        <v>33.590000000000003</v>
      </c>
      <c r="L1434" s="45">
        <v>1553.74</v>
      </c>
      <c r="M1434" s="45">
        <v>0.434</v>
      </c>
      <c r="N1434" s="45">
        <v>38.42</v>
      </c>
      <c r="O1434" s="45" t="s">
        <v>256</v>
      </c>
      <c r="P1434" s="45">
        <v>60</v>
      </c>
      <c r="Q1434" s="45">
        <v>17</v>
      </c>
      <c r="R1434" s="45">
        <v>0</v>
      </c>
      <c r="S1434" s="57">
        <v>0</v>
      </c>
      <c r="T1434" s="45">
        <v>0</v>
      </c>
      <c r="U1434" s="45">
        <v>0</v>
      </c>
      <c r="V1434" s="45">
        <v>0</v>
      </c>
      <c r="W1434" s="45">
        <v>0</v>
      </c>
    </row>
    <row r="1435" spans="1:23" s="45" customFormat="1">
      <c r="A1435" s="34">
        <v>20</v>
      </c>
      <c r="B1435" s="45">
        <v>30</v>
      </c>
      <c r="C1435" s="45" t="s">
        <v>1050</v>
      </c>
      <c r="D1435" s="45" t="s">
        <v>311</v>
      </c>
      <c r="E1435" s="45">
        <v>2020</v>
      </c>
      <c r="F1435" s="45">
        <v>6244.79</v>
      </c>
      <c r="G1435" s="45">
        <v>2197.7600000000002</v>
      </c>
      <c r="H1435" s="45">
        <v>59.72</v>
      </c>
      <c r="I1435" s="45">
        <v>54.5</v>
      </c>
      <c r="J1435" s="45">
        <v>18.170000000000002</v>
      </c>
      <c r="K1435" s="45">
        <v>21.74</v>
      </c>
      <c r="L1435" s="45">
        <v>1980.97</v>
      </c>
      <c r="M1435" s="45">
        <v>0.39</v>
      </c>
      <c r="N1435" s="45">
        <v>55.67</v>
      </c>
      <c r="O1435" s="45" t="s">
        <v>214</v>
      </c>
      <c r="P1435" s="45">
        <v>60</v>
      </c>
      <c r="Q1435" s="45">
        <v>17</v>
      </c>
      <c r="R1435" s="45">
        <v>0</v>
      </c>
      <c r="S1435" s="57">
        <v>0</v>
      </c>
      <c r="T1435" s="45">
        <v>0</v>
      </c>
      <c r="U1435" s="45">
        <v>0</v>
      </c>
      <c r="V1435" s="45">
        <v>0</v>
      </c>
      <c r="W1435" s="45">
        <v>0</v>
      </c>
    </row>
    <row r="1436" spans="1:23" s="45" customFormat="1">
      <c r="A1436" s="34">
        <v>20</v>
      </c>
      <c r="B1436" s="45">
        <v>32</v>
      </c>
      <c r="C1436" s="45" t="s">
        <v>1050</v>
      </c>
      <c r="D1436" s="45" t="s">
        <v>312</v>
      </c>
      <c r="E1436" s="45">
        <v>135.87</v>
      </c>
      <c r="F1436" s="45">
        <v>6644.9</v>
      </c>
      <c r="G1436" s="45">
        <v>2205.34</v>
      </c>
      <c r="H1436" s="45">
        <v>56.45</v>
      </c>
      <c r="I1436" s="45">
        <v>7.57</v>
      </c>
      <c r="J1436" s="45">
        <v>4.54</v>
      </c>
      <c r="K1436" s="45">
        <v>7.9</v>
      </c>
      <c r="L1436" s="45">
        <v>190.11</v>
      </c>
      <c r="M1436" s="45">
        <v>0.67200000000000004</v>
      </c>
      <c r="N1436" s="45">
        <v>8.4700000000000006</v>
      </c>
      <c r="O1436" s="45" t="s">
        <v>203</v>
      </c>
      <c r="P1436" s="45">
        <v>60</v>
      </c>
      <c r="Q1436" s="45">
        <v>17</v>
      </c>
      <c r="R1436" s="45">
        <v>0</v>
      </c>
      <c r="S1436" s="57">
        <v>0</v>
      </c>
      <c r="T1436" s="45">
        <v>0</v>
      </c>
      <c r="U1436" s="45">
        <v>0</v>
      </c>
      <c r="V1436" s="45">
        <v>0</v>
      </c>
      <c r="W1436" s="45">
        <v>0</v>
      </c>
    </row>
    <row r="1437" spans="1:23" s="45" customFormat="1">
      <c r="A1437" s="34">
        <v>20</v>
      </c>
      <c r="B1437" s="45">
        <v>34</v>
      </c>
      <c r="C1437" s="45" t="s">
        <v>1050</v>
      </c>
      <c r="D1437" s="45" t="s">
        <v>420</v>
      </c>
      <c r="E1437" s="45">
        <v>126.82</v>
      </c>
      <c r="F1437" s="45">
        <v>5937.54</v>
      </c>
      <c r="G1437" s="45">
        <v>2100.6799999999998</v>
      </c>
      <c r="H1437" s="45">
        <v>61.61</v>
      </c>
      <c r="I1437" s="45">
        <v>6.06</v>
      </c>
      <c r="J1437" s="45">
        <v>7.57</v>
      </c>
      <c r="K1437" s="45">
        <v>13.83</v>
      </c>
      <c r="L1437" s="45">
        <v>202.09</v>
      </c>
      <c r="M1437" s="45">
        <v>0.60399999999999998</v>
      </c>
      <c r="N1437" s="45">
        <v>13.31</v>
      </c>
      <c r="O1437" s="45" t="s">
        <v>203</v>
      </c>
      <c r="P1437" s="45">
        <v>60</v>
      </c>
      <c r="Q1437" s="45">
        <v>17</v>
      </c>
      <c r="R1437" s="45">
        <v>0</v>
      </c>
      <c r="S1437" s="57">
        <v>0</v>
      </c>
      <c r="T1437" s="45">
        <v>0</v>
      </c>
      <c r="U1437" s="45">
        <v>0</v>
      </c>
      <c r="V1437" s="45">
        <v>0</v>
      </c>
      <c r="W1437" s="45">
        <v>0</v>
      </c>
    </row>
    <row r="1438" spans="1:23" s="45" customFormat="1">
      <c r="A1438" s="34">
        <v>20</v>
      </c>
      <c r="B1438" s="45">
        <v>36</v>
      </c>
      <c r="C1438" s="45" t="s">
        <v>1050</v>
      </c>
      <c r="D1438" s="45" t="s">
        <v>421</v>
      </c>
      <c r="E1438" s="45">
        <v>733.72</v>
      </c>
      <c r="F1438" s="45">
        <v>6091.21</v>
      </c>
      <c r="G1438" s="45">
        <v>2154.83</v>
      </c>
      <c r="H1438" s="45">
        <v>67.709999999999994</v>
      </c>
      <c r="I1438" s="45">
        <v>9.08</v>
      </c>
      <c r="J1438" s="45">
        <v>13.63</v>
      </c>
      <c r="K1438" s="45">
        <v>23.71</v>
      </c>
      <c r="L1438" s="45">
        <v>694.11</v>
      </c>
      <c r="M1438" s="45">
        <v>0.56699999999999995</v>
      </c>
      <c r="N1438" s="45">
        <v>22.63</v>
      </c>
      <c r="O1438" s="45" t="s">
        <v>256</v>
      </c>
      <c r="P1438" s="45">
        <v>60</v>
      </c>
      <c r="Q1438" s="45">
        <v>17</v>
      </c>
      <c r="R1438" s="45">
        <v>0</v>
      </c>
      <c r="S1438" s="57">
        <v>0</v>
      </c>
      <c r="T1438" s="45">
        <v>0</v>
      </c>
      <c r="U1438" s="45">
        <v>0</v>
      </c>
      <c r="V1438" s="45">
        <v>0</v>
      </c>
      <c r="W1438" s="45">
        <v>0</v>
      </c>
    </row>
    <row r="1439" spans="1:23" s="45" customFormat="1">
      <c r="A1439" s="34">
        <v>20</v>
      </c>
      <c r="B1439" s="45">
        <v>38</v>
      </c>
      <c r="C1439" s="45" t="s">
        <v>1050</v>
      </c>
      <c r="D1439" s="45" t="s">
        <v>422</v>
      </c>
      <c r="E1439" s="45">
        <v>1218.3399999999999</v>
      </c>
      <c r="F1439" s="45">
        <v>6019.44</v>
      </c>
      <c r="G1439" s="45">
        <v>2289.71</v>
      </c>
      <c r="H1439" s="45">
        <v>67.150000000000006</v>
      </c>
      <c r="I1439" s="45">
        <v>21.19</v>
      </c>
      <c r="J1439" s="45">
        <v>18.170000000000002</v>
      </c>
      <c r="K1439" s="45">
        <v>19.760000000000002</v>
      </c>
      <c r="L1439" s="45">
        <v>1047.01</v>
      </c>
      <c r="M1439" s="45">
        <v>0.52700000000000002</v>
      </c>
      <c r="N1439" s="45">
        <v>24.77</v>
      </c>
      <c r="O1439" s="45" t="s">
        <v>249</v>
      </c>
      <c r="P1439" s="45">
        <v>60</v>
      </c>
      <c r="Q1439" s="45">
        <v>17</v>
      </c>
      <c r="R1439" s="45">
        <v>0</v>
      </c>
      <c r="S1439" s="57">
        <v>0</v>
      </c>
      <c r="T1439" s="45">
        <v>0</v>
      </c>
      <c r="U1439" s="45">
        <v>0</v>
      </c>
      <c r="V1439" s="45">
        <v>0</v>
      </c>
      <c r="W1439" s="45">
        <v>0</v>
      </c>
    </row>
    <row r="1440" spans="1:23" s="45" customFormat="1">
      <c r="A1440" s="34">
        <v>20</v>
      </c>
      <c r="B1440" s="45">
        <v>40</v>
      </c>
      <c r="C1440" s="45" t="s">
        <v>1050</v>
      </c>
      <c r="D1440" s="45" t="s">
        <v>423</v>
      </c>
      <c r="E1440" s="45">
        <v>806.19</v>
      </c>
      <c r="F1440" s="45">
        <v>5967.63</v>
      </c>
      <c r="G1440" s="45">
        <v>2307.6</v>
      </c>
      <c r="H1440" s="45">
        <v>64.5</v>
      </c>
      <c r="I1440" s="45">
        <v>16.649999999999999</v>
      </c>
      <c r="J1440" s="45">
        <v>16.649999999999999</v>
      </c>
      <c r="K1440" s="45">
        <v>19.760000000000002</v>
      </c>
      <c r="L1440" s="45">
        <v>838.17</v>
      </c>
      <c r="M1440" s="45">
        <v>0.5</v>
      </c>
      <c r="N1440" s="45">
        <v>22.62</v>
      </c>
      <c r="O1440" s="45" t="s">
        <v>203</v>
      </c>
      <c r="P1440" s="45">
        <v>60</v>
      </c>
      <c r="Q1440" s="45">
        <v>17</v>
      </c>
      <c r="R1440" s="45">
        <v>0</v>
      </c>
      <c r="S1440" s="57">
        <v>0</v>
      </c>
      <c r="T1440" s="45">
        <v>0</v>
      </c>
      <c r="U1440" s="45">
        <v>0</v>
      </c>
      <c r="V1440" s="45">
        <v>0</v>
      </c>
      <c r="W1440" s="45">
        <v>0</v>
      </c>
    </row>
    <row r="1441" spans="1:23" s="45" customFormat="1">
      <c r="A1441" s="34">
        <v>20</v>
      </c>
      <c r="B1441" s="45">
        <v>42</v>
      </c>
      <c r="C1441" s="45" t="s">
        <v>1050</v>
      </c>
      <c r="D1441" s="45" t="s">
        <v>424</v>
      </c>
      <c r="E1441" s="45">
        <v>3088.88</v>
      </c>
      <c r="F1441" s="45">
        <v>6011.94</v>
      </c>
      <c r="G1441" s="45">
        <v>2271.4299999999998</v>
      </c>
      <c r="H1441" s="45">
        <v>65.42</v>
      </c>
      <c r="I1441" s="45">
        <v>36.33</v>
      </c>
      <c r="J1441" s="45">
        <v>28.77</v>
      </c>
      <c r="K1441" s="45">
        <v>33.590000000000003</v>
      </c>
      <c r="L1441" s="45">
        <v>2824.66</v>
      </c>
      <c r="M1441" s="45">
        <v>0.36299999999999999</v>
      </c>
      <c r="N1441" s="45">
        <v>41.62</v>
      </c>
      <c r="O1441" s="45" t="s">
        <v>249</v>
      </c>
      <c r="P1441" s="45">
        <v>60</v>
      </c>
      <c r="Q1441" s="45">
        <v>17</v>
      </c>
      <c r="R1441" s="45">
        <v>0</v>
      </c>
      <c r="S1441" s="57">
        <v>0</v>
      </c>
      <c r="T1441" s="45">
        <v>0</v>
      </c>
      <c r="U1441" s="45">
        <v>0</v>
      </c>
      <c r="V1441" s="45">
        <v>0</v>
      </c>
      <c r="W1441" s="45">
        <v>0</v>
      </c>
    </row>
    <row r="1442" spans="1:23" s="45" customFormat="1">
      <c r="A1442" s="34">
        <v>20</v>
      </c>
      <c r="B1442" s="45">
        <v>44</v>
      </c>
      <c r="C1442" s="45" t="s">
        <v>1050</v>
      </c>
      <c r="D1442" s="45" t="s">
        <v>425</v>
      </c>
      <c r="E1442" s="45">
        <v>86.05</v>
      </c>
      <c r="F1442" s="45">
        <v>6006.92</v>
      </c>
      <c r="G1442" s="45">
        <v>2293.5500000000002</v>
      </c>
      <c r="H1442" s="45">
        <v>70.41</v>
      </c>
      <c r="I1442" s="45">
        <v>6.06</v>
      </c>
      <c r="J1442" s="45">
        <v>4.54</v>
      </c>
      <c r="K1442" s="45">
        <v>9.8800000000000008</v>
      </c>
      <c r="L1442" s="45">
        <v>132.69999999999999</v>
      </c>
      <c r="M1442" s="45">
        <v>0.71</v>
      </c>
      <c r="N1442" s="45">
        <v>8.6</v>
      </c>
      <c r="O1442" s="45" t="s">
        <v>203</v>
      </c>
      <c r="P1442" s="45">
        <v>60</v>
      </c>
      <c r="Q1442" s="45">
        <v>17</v>
      </c>
      <c r="R1442" s="45">
        <v>0</v>
      </c>
      <c r="S1442" s="57">
        <v>0</v>
      </c>
      <c r="T1442" s="45">
        <v>0</v>
      </c>
      <c r="U1442" s="45">
        <v>0</v>
      </c>
      <c r="V1442" s="45">
        <v>0</v>
      </c>
      <c r="W1442" s="45">
        <v>0</v>
      </c>
    </row>
    <row r="1443" spans="1:23" s="45" customFormat="1">
      <c r="A1443" s="34">
        <v>20</v>
      </c>
      <c r="B1443" s="45">
        <v>46</v>
      </c>
      <c r="C1443" s="45" t="s">
        <v>1050</v>
      </c>
      <c r="D1443" s="45" t="s">
        <v>519</v>
      </c>
      <c r="E1443" s="45">
        <v>303.45</v>
      </c>
      <c r="F1443" s="45">
        <v>5932.99</v>
      </c>
      <c r="G1443" s="45">
        <v>2125.61</v>
      </c>
      <c r="H1443" s="45">
        <v>75.97</v>
      </c>
      <c r="I1443" s="45">
        <v>10.6</v>
      </c>
      <c r="J1443" s="45">
        <v>7.57</v>
      </c>
      <c r="K1443" s="45">
        <v>11.86</v>
      </c>
      <c r="L1443" s="45">
        <v>322.87</v>
      </c>
      <c r="M1443" s="45">
        <v>0.67600000000000005</v>
      </c>
      <c r="N1443" s="45">
        <v>11.85</v>
      </c>
      <c r="O1443" s="45" t="s">
        <v>203</v>
      </c>
      <c r="P1443" s="45">
        <v>60</v>
      </c>
      <c r="Q1443" s="45">
        <v>17</v>
      </c>
      <c r="R1443" s="45">
        <v>0</v>
      </c>
      <c r="S1443" s="57">
        <v>0</v>
      </c>
      <c r="T1443" s="45">
        <v>0</v>
      </c>
      <c r="U1443" s="45">
        <v>0</v>
      </c>
      <c r="V1443" s="45">
        <v>0</v>
      </c>
      <c r="W1443" s="45">
        <v>0</v>
      </c>
    </row>
    <row r="1444" spans="1:23" s="45" customFormat="1">
      <c r="A1444" s="34">
        <v>20</v>
      </c>
      <c r="B1444" s="45">
        <v>48</v>
      </c>
      <c r="C1444" s="45" t="s">
        <v>1050</v>
      </c>
      <c r="D1444" s="45" t="s">
        <v>520</v>
      </c>
      <c r="E1444" s="45">
        <v>810.72</v>
      </c>
      <c r="F1444" s="45">
        <v>6241.01</v>
      </c>
      <c r="G1444" s="45">
        <v>2181.44</v>
      </c>
      <c r="H1444" s="45">
        <v>84.46</v>
      </c>
      <c r="I1444" s="45">
        <v>12.11</v>
      </c>
      <c r="J1444" s="45">
        <v>21.2</v>
      </c>
      <c r="K1444" s="45">
        <v>21.74</v>
      </c>
      <c r="L1444" s="45">
        <v>887.87</v>
      </c>
      <c r="M1444" s="45">
        <v>0.47399999999999998</v>
      </c>
      <c r="N1444" s="45">
        <v>26.83</v>
      </c>
      <c r="O1444" s="45" t="s">
        <v>249</v>
      </c>
      <c r="P1444" s="45">
        <v>60</v>
      </c>
      <c r="Q1444" s="45">
        <v>17</v>
      </c>
      <c r="R1444" s="45">
        <v>0</v>
      </c>
      <c r="S1444" s="57">
        <v>0</v>
      </c>
      <c r="T1444" s="45">
        <v>0</v>
      </c>
      <c r="U1444" s="45">
        <v>0</v>
      </c>
      <c r="V1444" s="45">
        <v>0</v>
      </c>
      <c r="W1444" s="45">
        <v>0</v>
      </c>
    </row>
    <row r="1445" spans="1:23" s="45" customFormat="1">
      <c r="A1445" s="34">
        <v>20</v>
      </c>
      <c r="B1445" s="45">
        <v>50</v>
      </c>
      <c r="C1445" s="45" t="s">
        <v>1050</v>
      </c>
      <c r="D1445" s="45" t="s">
        <v>521</v>
      </c>
      <c r="E1445" s="45">
        <v>271.75</v>
      </c>
      <c r="F1445" s="45">
        <v>6111.82</v>
      </c>
      <c r="G1445" s="45">
        <v>2116.17</v>
      </c>
      <c r="H1445" s="45">
        <v>78.61</v>
      </c>
      <c r="I1445" s="45">
        <v>9.08</v>
      </c>
      <c r="J1445" s="45">
        <v>7.57</v>
      </c>
      <c r="K1445" s="45">
        <v>15.81</v>
      </c>
      <c r="L1445" s="45">
        <v>343.8</v>
      </c>
      <c r="M1445" s="45">
        <v>0.59</v>
      </c>
      <c r="N1445" s="45">
        <v>14.24</v>
      </c>
      <c r="O1445" s="45" t="s">
        <v>256</v>
      </c>
      <c r="P1445" s="45">
        <v>60</v>
      </c>
      <c r="Q1445" s="45">
        <v>17</v>
      </c>
      <c r="R1445" s="45">
        <v>0</v>
      </c>
      <c r="S1445" s="57">
        <v>0</v>
      </c>
      <c r="T1445" s="45">
        <v>0</v>
      </c>
      <c r="U1445" s="45">
        <v>0</v>
      </c>
      <c r="V1445" s="45">
        <v>0</v>
      </c>
      <c r="W1445" s="45">
        <v>0</v>
      </c>
    </row>
    <row r="1446" spans="1:23" s="45" customFormat="1">
      <c r="A1446" s="34">
        <v>20</v>
      </c>
      <c r="B1446" s="45">
        <v>52</v>
      </c>
      <c r="C1446" s="45" t="s">
        <v>1050</v>
      </c>
      <c r="D1446" s="45" t="s">
        <v>522</v>
      </c>
      <c r="E1446" s="45">
        <v>199.28</v>
      </c>
      <c r="F1446" s="45">
        <v>5987.01</v>
      </c>
      <c r="G1446" s="45">
        <v>2283.77</v>
      </c>
      <c r="H1446" s="45">
        <v>77.56</v>
      </c>
      <c r="I1446" s="45">
        <v>6.06</v>
      </c>
      <c r="J1446" s="45">
        <v>9.08</v>
      </c>
      <c r="K1446" s="45">
        <v>15.81</v>
      </c>
      <c r="L1446" s="45">
        <v>320.08999999999997</v>
      </c>
      <c r="M1446" s="45">
        <v>0.51500000000000001</v>
      </c>
      <c r="N1446" s="45">
        <v>14.24</v>
      </c>
      <c r="O1446" s="45" t="s">
        <v>203</v>
      </c>
      <c r="P1446" s="45">
        <v>60</v>
      </c>
      <c r="Q1446" s="45">
        <v>17</v>
      </c>
      <c r="R1446" s="45">
        <v>0</v>
      </c>
      <c r="S1446" s="57">
        <v>0</v>
      </c>
      <c r="T1446" s="45">
        <v>0</v>
      </c>
      <c r="U1446" s="45">
        <v>0</v>
      </c>
      <c r="V1446" s="45">
        <v>0</v>
      </c>
      <c r="W1446" s="45">
        <v>0</v>
      </c>
    </row>
    <row r="1447" spans="1:23" s="45" customFormat="1">
      <c r="A1447" s="34">
        <v>20</v>
      </c>
      <c r="B1447" s="45">
        <v>54</v>
      </c>
      <c r="C1447" s="45" t="s">
        <v>1050</v>
      </c>
      <c r="D1447" s="45" t="s">
        <v>523</v>
      </c>
      <c r="E1447" s="45">
        <v>289.87</v>
      </c>
      <c r="F1447" s="45">
        <v>5966.81</v>
      </c>
      <c r="G1447" s="45">
        <v>2123.5</v>
      </c>
      <c r="H1447" s="45">
        <v>84.35</v>
      </c>
      <c r="I1447" s="45">
        <v>7.57</v>
      </c>
      <c r="J1447" s="45">
        <v>9.08</v>
      </c>
      <c r="K1447" s="45">
        <v>11.86</v>
      </c>
      <c r="L1447" s="45">
        <v>320.07</v>
      </c>
      <c r="M1447" s="45">
        <v>0.66200000000000003</v>
      </c>
      <c r="N1447" s="45">
        <v>10.41</v>
      </c>
      <c r="O1447" s="45" t="s">
        <v>256</v>
      </c>
      <c r="P1447" s="45">
        <v>60</v>
      </c>
      <c r="Q1447" s="45">
        <v>17</v>
      </c>
      <c r="R1447" s="45">
        <v>0</v>
      </c>
      <c r="S1447" s="57">
        <v>0</v>
      </c>
      <c r="T1447" s="45">
        <v>0</v>
      </c>
      <c r="U1447" s="45">
        <v>0</v>
      </c>
      <c r="V1447" s="45">
        <v>0</v>
      </c>
      <c r="W1447" s="45">
        <v>0</v>
      </c>
    </row>
    <row r="1448" spans="1:23" s="45" customFormat="1">
      <c r="A1448" s="34">
        <v>20</v>
      </c>
      <c r="B1448" s="45">
        <v>56</v>
      </c>
      <c r="C1448" s="45" t="s">
        <v>1050</v>
      </c>
      <c r="D1448" s="45" t="s">
        <v>524</v>
      </c>
      <c r="E1448" s="45">
        <v>810.72</v>
      </c>
      <c r="F1448" s="45">
        <v>6097.32</v>
      </c>
      <c r="G1448" s="45">
        <v>2202.6799999999998</v>
      </c>
      <c r="H1448" s="45">
        <v>86.56</v>
      </c>
      <c r="I1448" s="45">
        <v>13.63</v>
      </c>
      <c r="J1448" s="45">
        <v>10.6</v>
      </c>
      <c r="K1448" s="45">
        <v>25.69</v>
      </c>
      <c r="L1448" s="45">
        <v>717.91</v>
      </c>
      <c r="M1448" s="45">
        <v>0.58599999999999997</v>
      </c>
      <c r="N1448" s="45">
        <v>25.07</v>
      </c>
      <c r="O1448" s="45" t="s">
        <v>203</v>
      </c>
      <c r="P1448" s="45">
        <v>60</v>
      </c>
      <c r="Q1448" s="45">
        <v>17</v>
      </c>
      <c r="R1448" s="45">
        <v>0</v>
      </c>
      <c r="S1448" s="57">
        <v>0</v>
      </c>
      <c r="T1448" s="45">
        <v>0</v>
      </c>
      <c r="U1448" s="45">
        <v>0</v>
      </c>
      <c r="V1448" s="45">
        <v>0</v>
      </c>
      <c r="W1448" s="45">
        <v>0</v>
      </c>
    </row>
    <row r="1449" spans="1:23" s="45" customFormat="1">
      <c r="A1449" s="34">
        <v>20</v>
      </c>
      <c r="B1449" s="45">
        <v>58</v>
      </c>
      <c r="C1449" s="45" t="s">
        <v>1050</v>
      </c>
      <c r="D1449" s="45" t="s">
        <v>525</v>
      </c>
      <c r="E1449" s="45">
        <v>430.27</v>
      </c>
      <c r="F1449" s="45">
        <v>6111.6</v>
      </c>
      <c r="G1449" s="45">
        <v>2124.56</v>
      </c>
      <c r="H1449" s="45">
        <v>85.26</v>
      </c>
      <c r="I1449" s="45">
        <v>18.170000000000002</v>
      </c>
      <c r="J1449" s="45">
        <v>9.08</v>
      </c>
      <c r="K1449" s="45">
        <v>17.78</v>
      </c>
      <c r="L1449" s="45">
        <v>537.37</v>
      </c>
      <c r="M1449" s="45">
        <v>0.51300000000000001</v>
      </c>
      <c r="N1449" s="45">
        <v>21.38</v>
      </c>
      <c r="O1449" s="45" t="s">
        <v>203</v>
      </c>
      <c r="P1449" s="45">
        <v>60</v>
      </c>
      <c r="Q1449" s="45">
        <v>17</v>
      </c>
      <c r="R1449" s="45">
        <v>0</v>
      </c>
      <c r="S1449" s="57">
        <v>0</v>
      </c>
      <c r="T1449" s="45">
        <v>0</v>
      </c>
      <c r="U1449" s="45">
        <v>0</v>
      </c>
      <c r="V1449" s="45">
        <v>0</v>
      </c>
      <c r="W1449" s="45">
        <v>0</v>
      </c>
    </row>
    <row r="1450" spans="1:23" s="45" customFormat="1">
      <c r="A1450" s="34">
        <v>20</v>
      </c>
      <c r="B1450" s="45">
        <v>60</v>
      </c>
      <c r="C1450" s="45" t="s">
        <v>1050</v>
      </c>
      <c r="D1450" s="45" t="s">
        <v>526</v>
      </c>
      <c r="E1450" s="45">
        <v>7074.52</v>
      </c>
      <c r="F1450" s="45">
        <v>5836.35</v>
      </c>
      <c r="G1450" s="45">
        <v>2308</v>
      </c>
      <c r="H1450" s="45">
        <v>73.17</v>
      </c>
      <c r="I1450" s="45">
        <v>59.04</v>
      </c>
      <c r="J1450" s="45">
        <v>36.340000000000003</v>
      </c>
      <c r="K1450" s="45">
        <v>37.54</v>
      </c>
      <c r="L1450" s="45">
        <v>4824.59</v>
      </c>
      <c r="M1450" s="45">
        <v>0.36899999999999999</v>
      </c>
      <c r="N1450" s="45">
        <v>59.74</v>
      </c>
      <c r="O1450" s="45" t="s">
        <v>251</v>
      </c>
      <c r="P1450" s="45">
        <v>60</v>
      </c>
      <c r="Q1450" s="45">
        <v>17</v>
      </c>
      <c r="R1450" s="45">
        <v>0</v>
      </c>
      <c r="S1450" s="57">
        <v>0</v>
      </c>
      <c r="T1450" s="45">
        <v>0</v>
      </c>
      <c r="U1450" s="45">
        <v>0</v>
      </c>
      <c r="V1450" s="45">
        <v>0</v>
      </c>
      <c r="W1450" s="45">
        <v>0</v>
      </c>
    </row>
    <row r="1451" spans="1:23" s="45" customFormat="1">
      <c r="A1451" s="34">
        <v>20</v>
      </c>
      <c r="B1451" s="45">
        <v>62</v>
      </c>
      <c r="C1451" s="45" t="s">
        <v>1050</v>
      </c>
      <c r="D1451" s="45" t="s">
        <v>527</v>
      </c>
      <c r="E1451" s="45">
        <v>2078.88</v>
      </c>
      <c r="F1451" s="45">
        <v>5868.57</v>
      </c>
      <c r="G1451" s="45">
        <v>2262.88</v>
      </c>
      <c r="H1451" s="45">
        <v>86.71</v>
      </c>
      <c r="I1451" s="45">
        <v>33.31</v>
      </c>
      <c r="J1451" s="45">
        <v>28.77</v>
      </c>
      <c r="K1451" s="45">
        <v>23.71</v>
      </c>
      <c r="L1451" s="45">
        <v>1748.04</v>
      </c>
      <c r="M1451" s="45">
        <v>0.45100000000000001</v>
      </c>
      <c r="N1451" s="45">
        <v>42.06</v>
      </c>
      <c r="O1451" s="45" t="s">
        <v>203</v>
      </c>
      <c r="P1451" s="45">
        <v>60</v>
      </c>
      <c r="Q1451" s="45">
        <v>17</v>
      </c>
      <c r="R1451" s="45">
        <v>0</v>
      </c>
      <c r="S1451" s="57">
        <v>0</v>
      </c>
      <c r="T1451" s="45">
        <v>0</v>
      </c>
      <c r="U1451" s="45">
        <v>0</v>
      </c>
      <c r="V1451" s="45">
        <v>0</v>
      </c>
      <c r="W1451" s="45">
        <v>0</v>
      </c>
    </row>
    <row r="1452" spans="1:23" s="45" customFormat="1">
      <c r="A1452" s="34">
        <v>20</v>
      </c>
      <c r="B1452" s="45">
        <v>64</v>
      </c>
      <c r="C1452" s="45" t="s">
        <v>1050</v>
      </c>
      <c r="D1452" s="45" t="s">
        <v>528</v>
      </c>
      <c r="E1452" s="45">
        <v>461.97</v>
      </c>
      <c r="F1452" s="45">
        <v>6011.26</v>
      </c>
      <c r="G1452" s="45">
        <v>2121.75</v>
      </c>
      <c r="H1452" s="45">
        <v>92.52</v>
      </c>
      <c r="I1452" s="45">
        <v>16.649999999999999</v>
      </c>
      <c r="J1452" s="45">
        <v>3.03</v>
      </c>
      <c r="K1452" s="45">
        <v>15.81</v>
      </c>
      <c r="L1452" s="45">
        <v>488.3</v>
      </c>
      <c r="M1452" s="45">
        <v>0.59199999999999997</v>
      </c>
      <c r="N1452" s="45">
        <v>16.329999999999998</v>
      </c>
      <c r="O1452" s="45" t="s">
        <v>203</v>
      </c>
      <c r="P1452" s="45">
        <v>60</v>
      </c>
      <c r="Q1452" s="45">
        <v>17</v>
      </c>
      <c r="R1452" s="45">
        <v>0</v>
      </c>
      <c r="S1452" s="57">
        <v>0</v>
      </c>
      <c r="T1452" s="45">
        <v>0</v>
      </c>
      <c r="U1452" s="45">
        <v>0</v>
      </c>
      <c r="V1452" s="45">
        <v>0</v>
      </c>
      <c r="W1452" s="45">
        <v>0</v>
      </c>
    </row>
    <row r="1453" spans="1:23" s="34" customFormat="1">
      <c r="A1453" s="34">
        <v>20</v>
      </c>
      <c r="B1453" s="34">
        <v>66</v>
      </c>
      <c r="C1453" s="45" t="s">
        <v>1050</v>
      </c>
      <c r="D1453" s="34" t="s">
        <v>529</v>
      </c>
      <c r="E1453" s="34">
        <v>185.69</v>
      </c>
      <c r="F1453" s="34">
        <v>5994.35</v>
      </c>
      <c r="G1453" s="34">
        <v>2141.79</v>
      </c>
      <c r="H1453" s="34">
        <v>89.21</v>
      </c>
      <c r="I1453" s="34">
        <v>12.11</v>
      </c>
      <c r="J1453" s="34">
        <v>9.08</v>
      </c>
      <c r="K1453" s="34">
        <v>7.9</v>
      </c>
      <c r="L1453" s="34">
        <v>292.25</v>
      </c>
      <c r="M1453" s="34">
        <v>0.53900000000000003</v>
      </c>
      <c r="N1453" s="34">
        <v>11.41</v>
      </c>
      <c r="O1453" s="34" t="s">
        <v>263</v>
      </c>
      <c r="P1453" s="45">
        <v>60</v>
      </c>
      <c r="Q1453" s="45">
        <v>17</v>
      </c>
      <c r="R1453" s="34">
        <v>41</v>
      </c>
      <c r="S1453" s="58">
        <v>1034012.54</v>
      </c>
      <c r="T1453" s="34">
        <v>6032.54</v>
      </c>
      <c r="U1453" s="34">
        <v>2151.9</v>
      </c>
      <c r="V1453" s="34">
        <v>60.28</v>
      </c>
      <c r="W1453" s="34">
        <v>388939.75</v>
      </c>
    </row>
    <row r="1454" spans="1:23" s="34" customFormat="1">
      <c r="A1454" s="34">
        <v>20</v>
      </c>
      <c r="B1454" s="34">
        <v>68</v>
      </c>
      <c r="C1454" s="45" t="s">
        <v>1050</v>
      </c>
      <c r="D1454" s="34" t="s">
        <v>760</v>
      </c>
      <c r="E1454" s="34">
        <v>81.52</v>
      </c>
      <c r="F1454" s="34">
        <v>6024.4</v>
      </c>
      <c r="G1454" s="34">
        <v>2180.16</v>
      </c>
      <c r="H1454" s="34">
        <v>93.53</v>
      </c>
      <c r="I1454" s="34">
        <v>9.08</v>
      </c>
      <c r="J1454" s="34">
        <v>1.51</v>
      </c>
      <c r="K1454" s="34">
        <v>7.9</v>
      </c>
      <c r="L1454" s="34">
        <v>138.83000000000001</v>
      </c>
      <c r="M1454" s="34">
        <v>0.65500000000000003</v>
      </c>
      <c r="N1454" s="34">
        <v>8.5399999999999991</v>
      </c>
      <c r="O1454" s="34" t="s">
        <v>263</v>
      </c>
      <c r="P1454" s="45">
        <v>60</v>
      </c>
      <c r="Q1454" s="45">
        <v>17</v>
      </c>
      <c r="R1454" s="34">
        <v>41</v>
      </c>
      <c r="S1454" s="58">
        <v>1034012.54</v>
      </c>
      <c r="T1454" s="34">
        <v>6032.54</v>
      </c>
      <c r="U1454" s="34">
        <v>2151.9</v>
      </c>
      <c r="V1454" s="34">
        <v>60.28</v>
      </c>
      <c r="W1454" s="34">
        <v>388939.75</v>
      </c>
    </row>
    <row r="1455" spans="1:23" s="34" customFormat="1">
      <c r="A1455" s="34">
        <v>20</v>
      </c>
      <c r="B1455" s="34">
        <v>70</v>
      </c>
      <c r="C1455" s="45" t="s">
        <v>1050</v>
      </c>
      <c r="D1455" s="34" t="s">
        <v>761</v>
      </c>
      <c r="E1455" s="34">
        <v>108.7</v>
      </c>
      <c r="F1455" s="34">
        <v>6031.78</v>
      </c>
      <c r="G1455" s="34">
        <v>2118.2800000000002</v>
      </c>
      <c r="H1455" s="34">
        <v>96.41</v>
      </c>
      <c r="I1455" s="34">
        <v>13.63</v>
      </c>
      <c r="J1455" s="34">
        <v>6.06</v>
      </c>
      <c r="K1455" s="34">
        <v>7.9</v>
      </c>
      <c r="L1455" s="34">
        <v>166.38</v>
      </c>
      <c r="M1455" s="34">
        <v>0.66200000000000003</v>
      </c>
      <c r="N1455" s="34">
        <v>12.21</v>
      </c>
      <c r="O1455" s="34" t="s">
        <v>263</v>
      </c>
      <c r="P1455" s="45">
        <v>60</v>
      </c>
      <c r="Q1455" s="45">
        <v>17</v>
      </c>
      <c r="R1455" s="34">
        <v>41</v>
      </c>
      <c r="S1455" s="58">
        <v>1034012.54</v>
      </c>
      <c r="T1455" s="34">
        <v>6032.54</v>
      </c>
      <c r="U1455" s="34">
        <v>2151.9</v>
      </c>
      <c r="V1455" s="34">
        <v>60.28</v>
      </c>
      <c r="W1455" s="34">
        <v>388939.75</v>
      </c>
    </row>
    <row r="1456" spans="1:23" s="34" customFormat="1">
      <c r="A1456" s="34">
        <v>20</v>
      </c>
      <c r="B1456" s="34">
        <v>72</v>
      </c>
      <c r="C1456" s="45" t="s">
        <v>1050</v>
      </c>
      <c r="D1456" s="34" t="s">
        <v>762</v>
      </c>
      <c r="E1456" s="34">
        <v>258.16000000000003</v>
      </c>
      <c r="F1456" s="34">
        <v>6042.32</v>
      </c>
      <c r="G1456" s="34">
        <v>2128.13</v>
      </c>
      <c r="H1456" s="34">
        <v>97.69</v>
      </c>
      <c r="I1456" s="34">
        <v>13.63</v>
      </c>
      <c r="J1456" s="34">
        <v>6.06</v>
      </c>
      <c r="K1456" s="34">
        <v>9.8800000000000008</v>
      </c>
      <c r="L1456" s="34">
        <v>339.9</v>
      </c>
      <c r="M1456" s="34">
        <v>0.57699999999999996</v>
      </c>
      <c r="N1456" s="34">
        <v>12.64</v>
      </c>
      <c r="O1456" s="34" t="s">
        <v>263</v>
      </c>
      <c r="P1456" s="45">
        <v>60</v>
      </c>
      <c r="Q1456" s="45">
        <v>17</v>
      </c>
      <c r="R1456" s="34">
        <v>41</v>
      </c>
      <c r="S1456" s="58">
        <v>1034012.54</v>
      </c>
      <c r="T1456" s="34">
        <v>6032.54</v>
      </c>
      <c r="U1456" s="34">
        <v>2151.9</v>
      </c>
      <c r="V1456" s="34">
        <v>60.28</v>
      </c>
      <c r="W1456" s="34">
        <v>388939.75</v>
      </c>
    </row>
    <row r="1457" spans="1:23" s="45" customFormat="1">
      <c r="A1457" s="34">
        <v>20</v>
      </c>
      <c r="B1457" s="45">
        <v>74</v>
      </c>
      <c r="C1457" s="45" t="s">
        <v>1050</v>
      </c>
      <c r="D1457" s="45" t="s">
        <v>763</v>
      </c>
      <c r="E1457" s="45">
        <v>769.95</v>
      </c>
      <c r="F1457" s="45">
        <v>6436.43</v>
      </c>
      <c r="G1457" s="45">
        <v>1990.78</v>
      </c>
      <c r="H1457" s="45">
        <v>105.96</v>
      </c>
      <c r="I1457" s="45">
        <v>21.19</v>
      </c>
      <c r="J1457" s="45">
        <v>18.170000000000002</v>
      </c>
      <c r="K1457" s="45">
        <v>13.83</v>
      </c>
      <c r="L1457" s="45">
        <v>778.81</v>
      </c>
      <c r="M1457" s="45">
        <v>0.52200000000000002</v>
      </c>
      <c r="N1457" s="45">
        <v>25.21</v>
      </c>
      <c r="O1457" s="45" t="s">
        <v>203</v>
      </c>
      <c r="P1457" s="45">
        <v>60</v>
      </c>
      <c r="Q1457" s="45">
        <v>17</v>
      </c>
      <c r="R1457" s="45">
        <v>0</v>
      </c>
      <c r="S1457" s="57">
        <v>0</v>
      </c>
      <c r="T1457" s="45">
        <v>0</v>
      </c>
      <c r="U1457" s="45">
        <v>0</v>
      </c>
      <c r="V1457" s="45">
        <v>0</v>
      </c>
      <c r="W1457" s="45">
        <v>0</v>
      </c>
    </row>
    <row r="1458" spans="1:23" s="46" customFormat="1" ht="17" thickBot="1">
      <c r="A1458" s="31">
        <v>20</v>
      </c>
      <c r="B1458" s="46">
        <v>76</v>
      </c>
      <c r="C1458" s="46" t="s">
        <v>1050</v>
      </c>
      <c r="D1458" s="46" t="s">
        <v>764</v>
      </c>
      <c r="E1458" s="46">
        <v>113.23</v>
      </c>
      <c r="F1458" s="46">
        <v>6421.33</v>
      </c>
      <c r="G1458" s="46">
        <v>1999.27</v>
      </c>
      <c r="H1458" s="46">
        <v>107.49</v>
      </c>
      <c r="I1458" s="46">
        <v>9.08</v>
      </c>
      <c r="J1458" s="46">
        <v>7.57</v>
      </c>
      <c r="K1458" s="46">
        <v>9.8800000000000008</v>
      </c>
      <c r="L1458" s="46">
        <v>190.17</v>
      </c>
      <c r="M1458" s="46">
        <v>0.59499999999999997</v>
      </c>
      <c r="N1458" s="46">
        <v>9.89</v>
      </c>
      <c r="O1458" s="46" t="s">
        <v>203</v>
      </c>
      <c r="P1458" s="46">
        <v>60</v>
      </c>
      <c r="Q1458" s="46">
        <v>17</v>
      </c>
      <c r="R1458" s="46">
        <v>0</v>
      </c>
      <c r="S1458" s="59">
        <v>0</v>
      </c>
      <c r="T1458" s="46">
        <v>0</v>
      </c>
      <c r="U1458" s="46">
        <v>0</v>
      </c>
      <c r="V1458" s="46">
        <v>0</v>
      </c>
      <c r="W1458" s="46">
        <v>0</v>
      </c>
    </row>
    <row r="1459" spans="1:23" s="45" customFormat="1">
      <c r="A1459" s="45">
        <v>21</v>
      </c>
      <c r="B1459" s="45">
        <v>2</v>
      </c>
      <c r="C1459" s="45" t="s">
        <v>1050</v>
      </c>
      <c r="D1459" s="45" t="s">
        <v>260</v>
      </c>
      <c r="E1459" s="45">
        <v>149.46</v>
      </c>
      <c r="F1459" s="45">
        <v>6131.43</v>
      </c>
      <c r="G1459" s="45">
        <v>2221.41</v>
      </c>
      <c r="H1459" s="45">
        <v>27.72</v>
      </c>
      <c r="I1459" s="45">
        <v>4.54</v>
      </c>
      <c r="J1459" s="45">
        <v>7.57</v>
      </c>
      <c r="K1459" s="45">
        <v>5.93</v>
      </c>
      <c r="L1459" s="45">
        <v>159.1</v>
      </c>
      <c r="M1459" s="45">
        <v>0.85599999999999998</v>
      </c>
      <c r="N1459" s="45">
        <v>7.05</v>
      </c>
      <c r="O1459" s="45" t="s">
        <v>203</v>
      </c>
      <c r="P1459" s="45">
        <v>60</v>
      </c>
      <c r="Q1459" s="45">
        <v>17</v>
      </c>
      <c r="R1459" s="45">
        <v>0</v>
      </c>
      <c r="S1459" s="57">
        <v>0</v>
      </c>
      <c r="T1459" s="45">
        <v>0</v>
      </c>
      <c r="U1459" s="45">
        <v>0</v>
      </c>
      <c r="V1459" s="45">
        <v>0</v>
      </c>
      <c r="W1459" s="45">
        <v>0</v>
      </c>
    </row>
    <row r="1460" spans="1:23" s="45" customFormat="1">
      <c r="A1460" s="45">
        <v>21</v>
      </c>
      <c r="B1460" s="45">
        <v>4</v>
      </c>
      <c r="C1460" s="45" t="s">
        <v>1050</v>
      </c>
      <c r="D1460" s="45" t="s">
        <v>261</v>
      </c>
      <c r="E1460" s="45">
        <v>86.05</v>
      </c>
      <c r="F1460" s="45">
        <v>6099.51</v>
      </c>
      <c r="G1460" s="45">
        <v>2196.02</v>
      </c>
      <c r="H1460" s="45">
        <v>37.86</v>
      </c>
      <c r="I1460" s="45">
        <v>4.54</v>
      </c>
      <c r="J1460" s="45">
        <v>6.06</v>
      </c>
      <c r="K1460" s="45">
        <v>9.8800000000000008</v>
      </c>
      <c r="L1460" s="45">
        <v>141.6</v>
      </c>
      <c r="M1460" s="45">
        <v>0.66600000000000004</v>
      </c>
      <c r="N1460" s="45">
        <v>8.6</v>
      </c>
      <c r="O1460" s="45" t="s">
        <v>203</v>
      </c>
      <c r="P1460" s="45">
        <v>60</v>
      </c>
      <c r="Q1460" s="45">
        <v>17</v>
      </c>
      <c r="R1460" s="45">
        <v>0</v>
      </c>
      <c r="S1460" s="57">
        <v>0</v>
      </c>
      <c r="T1460" s="45">
        <v>0</v>
      </c>
      <c r="U1460" s="45">
        <v>0</v>
      </c>
      <c r="V1460" s="45">
        <v>0</v>
      </c>
      <c r="W1460" s="45">
        <v>0</v>
      </c>
    </row>
    <row r="1461" spans="1:23" s="34" customFormat="1">
      <c r="A1461" s="34">
        <v>21</v>
      </c>
      <c r="B1461" s="34">
        <v>6</v>
      </c>
      <c r="C1461" s="34" t="s">
        <v>1050</v>
      </c>
      <c r="D1461" s="34" t="s">
        <v>262</v>
      </c>
      <c r="E1461" s="34">
        <v>507.26</v>
      </c>
      <c r="F1461" s="34">
        <v>6096.09</v>
      </c>
      <c r="G1461" s="34">
        <v>2218.83</v>
      </c>
      <c r="H1461" s="34">
        <v>45.18</v>
      </c>
      <c r="I1461" s="34">
        <v>6.06</v>
      </c>
      <c r="J1461" s="34">
        <v>10.6</v>
      </c>
      <c r="K1461" s="34">
        <v>23.71</v>
      </c>
      <c r="L1461" s="34">
        <v>492.16</v>
      </c>
      <c r="M1461" s="34">
        <v>0.625</v>
      </c>
      <c r="N1461" s="34">
        <v>22.26</v>
      </c>
      <c r="O1461" s="34" t="s">
        <v>263</v>
      </c>
      <c r="P1461" s="45">
        <v>60</v>
      </c>
      <c r="Q1461" s="45">
        <v>17</v>
      </c>
      <c r="R1461" s="34">
        <v>41</v>
      </c>
      <c r="S1461" s="58">
        <v>1034012.54</v>
      </c>
      <c r="T1461" s="34">
        <v>6032.54</v>
      </c>
      <c r="U1461" s="34">
        <v>2151.9</v>
      </c>
      <c r="V1461" s="34">
        <v>60.28</v>
      </c>
      <c r="W1461" s="34">
        <v>388939.75</v>
      </c>
    </row>
    <row r="1462" spans="1:23" s="45" customFormat="1">
      <c r="A1462" s="45">
        <v>21</v>
      </c>
      <c r="B1462" s="45">
        <v>8</v>
      </c>
      <c r="C1462" s="45" t="s">
        <v>1050</v>
      </c>
      <c r="D1462" s="45" t="s">
        <v>264</v>
      </c>
      <c r="E1462" s="45">
        <v>335.16</v>
      </c>
      <c r="F1462" s="45">
        <v>5522.07</v>
      </c>
      <c r="G1462" s="45">
        <v>2328</v>
      </c>
      <c r="H1462" s="45">
        <v>43.31</v>
      </c>
      <c r="I1462" s="45">
        <v>13.63</v>
      </c>
      <c r="J1462" s="45">
        <v>9.08</v>
      </c>
      <c r="K1462" s="45">
        <v>9.8800000000000008</v>
      </c>
      <c r="L1462" s="45">
        <v>369.9</v>
      </c>
      <c r="M1462" s="45">
        <v>0.63100000000000001</v>
      </c>
      <c r="N1462" s="45">
        <v>15.46</v>
      </c>
      <c r="O1462" s="45" t="s">
        <v>203</v>
      </c>
      <c r="P1462" s="45">
        <v>60</v>
      </c>
      <c r="Q1462" s="45">
        <v>17</v>
      </c>
      <c r="R1462" s="45">
        <v>0</v>
      </c>
      <c r="S1462" s="57">
        <v>0</v>
      </c>
      <c r="T1462" s="45">
        <v>0</v>
      </c>
      <c r="U1462" s="45">
        <v>0</v>
      </c>
      <c r="V1462" s="45">
        <v>0</v>
      </c>
      <c r="W1462" s="45">
        <v>0</v>
      </c>
    </row>
    <row r="1463" spans="1:23" s="45" customFormat="1">
      <c r="A1463" s="45">
        <v>21</v>
      </c>
      <c r="B1463" s="45">
        <v>10</v>
      </c>
      <c r="C1463" s="45" t="s">
        <v>1050</v>
      </c>
      <c r="D1463" s="45" t="s">
        <v>265</v>
      </c>
      <c r="E1463" s="45">
        <v>520.85</v>
      </c>
      <c r="F1463" s="45">
        <v>6100.84</v>
      </c>
      <c r="G1463" s="45">
        <v>2173.88</v>
      </c>
      <c r="H1463" s="45">
        <v>46.58</v>
      </c>
      <c r="I1463" s="45">
        <v>10.6</v>
      </c>
      <c r="J1463" s="45">
        <v>13.63</v>
      </c>
      <c r="K1463" s="45">
        <v>15.81</v>
      </c>
      <c r="L1463" s="45">
        <v>519.23</v>
      </c>
      <c r="M1463" s="45">
        <v>0.60299999999999998</v>
      </c>
      <c r="N1463" s="45">
        <v>15.65</v>
      </c>
      <c r="O1463" s="45" t="s">
        <v>256</v>
      </c>
      <c r="P1463" s="45">
        <v>60</v>
      </c>
      <c r="Q1463" s="45">
        <v>17</v>
      </c>
      <c r="R1463" s="45">
        <v>0</v>
      </c>
      <c r="S1463" s="57">
        <v>0</v>
      </c>
      <c r="T1463" s="45">
        <v>0</v>
      </c>
      <c r="U1463" s="45">
        <v>0</v>
      </c>
      <c r="V1463" s="45">
        <v>0</v>
      </c>
      <c r="W1463" s="45">
        <v>0</v>
      </c>
    </row>
    <row r="1464" spans="1:23" s="45" customFormat="1">
      <c r="A1464" s="45">
        <v>21</v>
      </c>
      <c r="B1464" s="45">
        <v>12</v>
      </c>
      <c r="C1464" s="45" t="s">
        <v>1050</v>
      </c>
      <c r="D1464" s="45" t="s">
        <v>266</v>
      </c>
      <c r="E1464" s="45">
        <v>276.27999999999997</v>
      </c>
      <c r="F1464" s="45">
        <v>5688.25</v>
      </c>
      <c r="G1464" s="45">
        <v>2581</v>
      </c>
      <c r="H1464" s="45">
        <v>56.36</v>
      </c>
      <c r="I1464" s="45">
        <v>7.57</v>
      </c>
      <c r="J1464" s="45">
        <v>6.06</v>
      </c>
      <c r="K1464" s="45">
        <v>11.86</v>
      </c>
      <c r="L1464" s="45">
        <v>270.07</v>
      </c>
      <c r="M1464" s="45">
        <v>0.76</v>
      </c>
      <c r="N1464" s="45">
        <v>10.44</v>
      </c>
      <c r="O1464" s="45" t="s">
        <v>203</v>
      </c>
      <c r="P1464" s="45">
        <v>60</v>
      </c>
      <c r="Q1464" s="45">
        <v>17</v>
      </c>
      <c r="R1464" s="45">
        <v>0</v>
      </c>
      <c r="S1464" s="57">
        <v>0</v>
      </c>
      <c r="T1464" s="45">
        <v>0</v>
      </c>
      <c r="U1464" s="45">
        <v>0</v>
      </c>
      <c r="V1464" s="45">
        <v>0</v>
      </c>
      <c r="W1464" s="45">
        <v>0</v>
      </c>
    </row>
    <row r="1465" spans="1:23" s="45" customFormat="1">
      <c r="A1465" s="45">
        <v>21</v>
      </c>
      <c r="B1465" s="45">
        <v>14</v>
      </c>
      <c r="C1465" s="45" t="s">
        <v>1050</v>
      </c>
      <c r="D1465" s="45" t="s">
        <v>267</v>
      </c>
      <c r="E1465" s="45">
        <v>720.13</v>
      </c>
      <c r="F1465" s="45">
        <v>5697.47</v>
      </c>
      <c r="G1465" s="45">
        <v>2433.16</v>
      </c>
      <c r="H1465" s="45">
        <v>64.180000000000007</v>
      </c>
      <c r="I1465" s="45">
        <v>7.57</v>
      </c>
      <c r="J1465" s="45">
        <v>24.22</v>
      </c>
      <c r="K1465" s="45">
        <v>15.81</v>
      </c>
      <c r="L1465" s="45">
        <v>670.51</v>
      </c>
      <c r="M1465" s="45">
        <v>0.57899999999999996</v>
      </c>
      <c r="N1465" s="45">
        <v>25.66</v>
      </c>
      <c r="O1465" s="45" t="s">
        <v>203</v>
      </c>
      <c r="P1465" s="45">
        <v>60</v>
      </c>
      <c r="Q1465" s="45">
        <v>17</v>
      </c>
      <c r="R1465" s="45">
        <v>0</v>
      </c>
      <c r="S1465" s="57">
        <v>0</v>
      </c>
      <c r="T1465" s="45">
        <v>0</v>
      </c>
      <c r="U1465" s="45">
        <v>0</v>
      </c>
      <c r="V1465" s="45">
        <v>0</v>
      </c>
      <c r="W1465" s="45">
        <v>0</v>
      </c>
    </row>
    <row r="1466" spans="1:23" s="45" customFormat="1">
      <c r="A1466" s="45">
        <v>21</v>
      </c>
      <c r="B1466" s="45">
        <v>16</v>
      </c>
      <c r="C1466" s="45" t="s">
        <v>1050</v>
      </c>
      <c r="D1466" s="45" t="s">
        <v>273</v>
      </c>
      <c r="E1466" s="45">
        <v>190.22</v>
      </c>
      <c r="F1466" s="45">
        <v>5582.4</v>
      </c>
      <c r="G1466" s="45">
        <v>2455.64</v>
      </c>
      <c r="H1466" s="45">
        <v>61.96</v>
      </c>
      <c r="I1466" s="45">
        <v>6.06</v>
      </c>
      <c r="J1466" s="45">
        <v>9.08</v>
      </c>
      <c r="K1466" s="45">
        <v>9.8800000000000008</v>
      </c>
      <c r="L1466" s="45">
        <v>241</v>
      </c>
      <c r="M1466" s="45">
        <v>0.66400000000000003</v>
      </c>
      <c r="N1466" s="45">
        <v>8.67</v>
      </c>
      <c r="O1466" s="45" t="s">
        <v>203</v>
      </c>
      <c r="P1466" s="45">
        <v>60</v>
      </c>
      <c r="Q1466" s="45">
        <v>17</v>
      </c>
      <c r="R1466" s="45">
        <v>0</v>
      </c>
      <c r="S1466" s="57">
        <v>0</v>
      </c>
      <c r="T1466" s="45">
        <v>0</v>
      </c>
      <c r="U1466" s="45">
        <v>0</v>
      </c>
      <c r="V1466" s="45">
        <v>0</v>
      </c>
      <c r="W1466" s="45">
        <v>0</v>
      </c>
    </row>
    <row r="1467" spans="1:23" s="45" customFormat="1">
      <c r="A1467" s="45">
        <v>21</v>
      </c>
      <c r="B1467" s="45">
        <v>18</v>
      </c>
      <c r="C1467" s="45" t="s">
        <v>1050</v>
      </c>
      <c r="D1467" s="45" t="s">
        <v>268</v>
      </c>
      <c r="E1467" s="45">
        <v>384.98</v>
      </c>
      <c r="F1467" s="45">
        <v>5419.68</v>
      </c>
      <c r="G1467" s="45">
        <v>2484.1</v>
      </c>
      <c r="H1467" s="45">
        <v>64.14</v>
      </c>
      <c r="I1467" s="45">
        <v>9.08</v>
      </c>
      <c r="J1467" s="45">
        <v>9.08</v>
      </c>
      <c r="K1467" s="45">
        <v>13.83</v>
      </c>
      <c r="L1467" s="45">
        <v>388.36</v>
      </c>
      <c r="M1467" s="45">
        <v>0.65900000000000003</v>
      </c>
      <c r="N1467" s="45">
        <v>13.65</v>
      </c>
      <c r="O1467" s="45" t="s">
        <v>203</v>
      </c>
      <c r="P1467" s="45">
        <v>60</v>
      </c>
      <c r="Q1467" s="45">
        <v>17</v>
      </c>
      <c r="R1467" s="45">
        <v>0</v>
      </c>
      <c r="S1467" s="57">
        <v>0</v>
      </c>
      <c r="T1467" s="45">
        <v>0</v>
      </c>
      <c r="U1467" s="45">
        <v>0</v>
      </c>
      <c r="V1467" s="45">
        <v>0</v>
      </c>
      <c r="W1467" s="45">
        <v>0</v>
      </c>
    </row>
    <row r="1468" spans="1:23" s="45" customFormat="1">
      <c r="A1468" s="45">
        <v>21</v>
      </c>
      <c r="B1468" s="45">
        <v>20</v>
      </c>
      <c r="C1468" s="45" t="s">
        <v>1050</v>
      </c>
      <c r="D1468" s="45" t="s">
        <v>269</v>
      </c>
      <c r="E1468" s="45">
        <v>461.97</v>
      </c>
      <c r="F1468" s="45">
        <v>5747.36</v>
      </c>
      <c r="G1468" s="45">
        <v>2300.3000000000002</v>
      </c>
      <c r="H1468" s="45">
        <v>63.37</v>
      </c>
      <c r="I1468" s="45">
        <v>6.06</v>
      </c>
      <c r="J1468" s="45">
        <v>19.68</v>
      </c>
      <c r="K1468" s="45">
        <v>13.83</v>
      </c>
      <c r="L1468" s="45">
        <v>497.12</v>
      </c>
      <c r="M1468" s="45">
        <v>0.58099999999999996</v>
      </c>
      <c r="N1468" s="45">
        <v>19.170000000000002</v>
      </c>
      <c r="O1468" s="45" t="s">
        <v>203</v>
      </c>
      <c r="P1468" s="45">
        <v>60</v>
      </c>
      <c r="Q1468" s="45">
        <v>17</v>
      </c>
      <c r="R1468" s="45">
        <v>0</v>
      </c>
      <c r="S1468" s="57">
        <v>0</v>
      </c>
      <c r="T1468" s="45">
        <v>0</v>
      </c>
      <c r="U1468" s="45">
        <v>0</v>
      </c>
      <c r="V1468" s="45">
        <v>0</v>
      </c>
      <c r="W1468" s="45">
        <v>0</v>
      </c>
    </row>
    <row r="1469" spans="1:23" s="45" customFormat="1">
      <c r="A1469" s="45">
        <v>21</v>
      </c>
      <c r="B1469" s="45">
        <v>22</v>
      </c>
      <c r="C1469" s="45" t="s">
        <v>1050</v>
      </c>
      <c r="D1469" s="45" t="s">
        <v>270</v>
      </c>
      <c r="E1469" s="45">
        <v>95.11</v>
      </c>
      <c r="F1469" s="45">
        <v>5327.42</v>
      </c>
      <c r="G1469" s="45">
        <v>2555.6999999999998</v>
      </c>
      <c r="H1469" s="45">
        <v>70.38</v>
      </c>
      <c r="I1469" s="45">
        <v>4.54</v>
      </c>
      <c r="J1469" s="45">
        <v>6.06</v>
      </c>
      <c r="K1469" s="45">
        <v>7.9</v>
      </c>
      <c r="L1469" s="45">
        <v>149.82</v>
      </c>
      <c r="M1469" s="45">
        <v>0.67300000000000004</v>
      </c>
      <c r="N1469" s="45">
        <v>7.62</v>
      </c>
      <c r="O1469" s="45" t="s">
        <v>203</v>
      </c>
      <c r="P1469" s="45">
        <v>60</v>
      </c>
      <c r="Q1469" s="45">
        <v>17</v>
      </c>
      <c r="R1469" s="45">
        <v>0</v>
      </c>
      <c r="S1469" s="57">
        <v>0</v>
      </c>
      <c r="T1469" s="45">
        <v>0</v>
      </c>
      <c r="U1469" s="45">
        <v>0</v>
      </c>
      <c r="V1469" s="45">
        <v>0</v>
      </c>
      <c r="W1469" s="45">
        <v>0</v>
      </c>
    </row>
    <row r="1470" spans="1:23" s="45" customFormat="1">
      <c r="A1470" s="45">
        <v>21</v>
      </c>
      <c r="B1470" s="45">
        <v>24</v>
      </c>
      <c r="C1470" s="45" t="s">
        <v>1050</v>
      </c>
      <c r="D1470" s="45" t="s">
        <v>271</v>
      </c>
      <c r="E1470" s="45">
        <v>380.45</v>
      </c>
      <c r="F1470" s="45">
        <v>5699.62</v>
      </c>
      <c r="G1470" s="45">
        <v>2605.4</v>
      </c>
      <c r="H1470" s="45">
        <v>72.430000000000007</v>
      </c>
      <c r="I1470" s="45">
        <v>7.57</v>
      </c>
      <c r="J1470" s="45">
        <v>9.08</v>
      </c>
      <c r="K1470" s="45">
        <v>15.81</v>
      </c>
      <c r="L1470" s="45">
        <v>377.67</v>
      </c>
      <c r="M1470" s="45">
        <v>0.67200000000000004</v>
      </c>
      <c r="N1470" s="45">
        <v>14.64</v>
      </c>
      <c r="O1470" s="45" t="s">
        <v>203</v>
      </c>
      <c r="P1470" s="45">
        <v>60</v>
      </c>
      <c r="Q1470" s="45">
        <v>17</v>
      </c>
      <c r="R1470" s="45">
        <v>0</v>
      </c>
      <c r="S1470" s="57">
        <v>0</v>
      </c>
      <c r="T1470" s="45">
        <v>0</v>
      </c>
      <c r="U1470" s="45">
        <v>0</v>
      </c>
      <c r="V1470" s="45">
        <v>0</v>
      </c>
      <c r="W1470" s="45">
        <v>0</v>
      </c>
    </row>
    <row r="1471" spans="1:23" s="45" customFormat="1">
      <c r="A1471" s="45">
        <v>21</v>
      </c>
      <c r="B1471" s="45">
        <v>26</v>
      </c>
      <c r="C1471" s="45" t="s">
        <v>1050</v>
      </c>
      <c r="D1471" s="45" t="s">
        <v>272</v>
      </c>
      <c r="E1471" s="45">
        <v>122.29</v>
      </c>
      <c r="F1471" s="45">
        <v>5362.2</v>
      </c>
      <c r="G1471" s="45">
        <v>2537.13</v>
      </c>
      <c r="H1471" s="45">
        <v>73.84</v>
      </c>
      <c r="I1471" s="45">
        <v>4.54</v>
      </c>
      <c r="J1471" s="45">
        <v>4.54</v>
      </c>
      <c r="K1471" s="45">
        <v>11.86</v>
      </c>
      <c r="L1471" s="45">
        <v>164.64</v>
      </c>
      <c r="M1471" s="45">
        <v>0.72399999999999998</v>
      </c>
      <c r="N1471" s="45">
        <v>10</v>
      </c>
      <c r="O1471" s="45" t="s">
        <v>203</v>
      </c>
      <c r="P1471" s="45">
        <v>60</v>
      </c>
      <c r="Q1471" s="45">
        <v>17</v>
      </c>
      <c r="R1471" s="45">
        <v>0</v>
      </c>
      <c r="S1471" s="57">
        <v>0</v>
      </c>
      <c r="T1471" s="45">
        <v>0</v>
      </c>
      <c r="U1471" s="45">
        <v>0</v>
      </c>
      <c r="V1471" s="45">
        <v>0</v>
      </c>
      <c r="W1471" s="45">
        <v>0</v>
      </c>
    </row>
    <row r="1472" spans="1:23" s="46" customFormat="1" ht="17" thickBot="1">
      <c r="A1472" s="46">
        <v>21</v>
      </c>
      <c r="B1472" s="46">
        <v>28</v>
      </c>
      <c r="C1472" s="46" t="s">
        <v>1050</v>
      </c>
      <c r="D1472" s="46" t="s">
        <v>440</v>
      </c>
      <c r="E1472" s="46">
        <v>108.7</v>
      </c>
      <c r="F1472" s="46">
        <v>5483.17</v>
      </c>
      <c r="G1472" s="46">
        <v>2504.2199999999998</v>
      </c>
      <c r="H1472" s="46">
        <v>75.33</v>
      </c>
      <c r="I1472" s="46">
        <v>6.06</v>
      </c>
      <c r="J1472" s="46">
        <v>10.6</v>
      </c>
      <c r="K1472" s="46">
        <v>7.9</v>
      </c>
      <c r="L1472" s="46">
        <v>172.9</v>
      </c>
      <c r="M1472" s="46">
        <v>0.63700000000000001</v>
      </c>
      <c r="N1472" s="46">
        <v>9.7799999999999994</v>
      </c>
      <c r="O1472" s="46" t="s">
        <v>203</v>
      </c>
      <c r="P1472" s="46">
        <v>60</v>
      </c>
      <c r="Q1472" s="46">
        <v>17</v>
      </c>
      <c r="R1472" s="46">
        <v>0</v>
      </c>
      <c r="S1472" s="59">
        <v>0</v>
      </c>
      <c r="T1472" s="46">
        <v>0</v>
      </c>
      <c r="U1472" s="46">
        <v>0</v>
      </c>
      <c r="V1472" s="46">
        <v>0</v>
      </c>
      <c r="W1472" s="46">
        <v>0</v>
      </c>
    </row>
    <row r="1473" spans="1:23" s="45" customFormat="1">
      <c r="A1473" s="45">
        <v>22</v>
      </c>
      <c r="B1473" s="45">
        <v>2</v>
      </c>
      <c r="C1473" s="45" t="s">
        <v>1050</v>
      </c>
      <c r="D1473" s="45" t="s">
        <v>260</v>
      </c>
      <c r="E1473" s="45">
        <v>634.08000000000004</v>
      </c>
      <c r="F1473" s="45">
        <v>3836.16</v>
      </c>
      <c r="G1473" s="45">
        <v>3543.14</v>
      </c>
      <c r="H1473" s="45">
        <v>30.01</v>
      </c>
      <c r="I1473" s="45">
        <v>7.57</v>
      </c>
      <c r="J1473" s="45">
        <v>21.2</v>
      </c>
      <c r="K1473" s="45">
        <v>13.83</v>
      </c>
      <c r="L1473" s="45">
        <v>614.24</v>
      </c>
      <c r="M1473" s="45">
        <v>0.58099999999999996</v>
      </c>
      <c r="N1473" s="45">
        <v>20.13</v>
      </c>
      <c r="O1473" s="45" t="s">
        <v>256</v>
      </c>
      <c r="P1473" s="45">
        <v>60</v>
      </c>
      <c r="Q1473" s="45">
        <v>17</v>
      </c>
      <c r="R1473" s="45">
        <v>0</v>
      </c>
      <c r="S1473" s="57">
        <v>0</v>
      </c>
      <c r="T1473" s="45">
        <v>0</v>
      </c>
      <c r="U1473" s="45">
        <v>0</v>
      </c>
      <c r="V1473" s="45">
        <v>0</v>
      </c>
      <c r="W1473" s="45">
        <v>0</v>
      </c>
    </row>
    <row r="1474" spans="1:23" s="45" customFormat="1">
      <c r="A1474" s="45">
        <v>22</v>
      </c>
      <c r="B1474" s="45">
        <v>4</v>
      </c>
      <c r="C1474" s="45" t="s">
        <v>1050</v>
      </c>
      <c r="D1474" s="45" t="s">
        <v>261</v>
      </c>
      <c r="E1474" s="45">
        <v>1752.78</v>
      </c>
      <c r="F1474" s="45">
        <v>4303.0600000000004</v>
      </c>
      <c r="G1474" s="45">
        <v>3256.36</v>
      </c>
      <c r="H1474" s="45">
        <v>33.549999999999997</v>
      </c>
      <c r="I1474" s="45">
        <v>40.880000000000003</v>
      </c>
      <c r="J1474" s="45">
        <v>30.28</v>
      </c>
      <c r="K1474" s="45">
        <v>17.78</v>
      </c>
      <c r="L1474" s="45">
        <v>1524.9</v>
      </c>
      <c r="M1474" s="45">
        <v>0.46100000000000002</v>
      </c>
      <c r="N1474" s="45">
        <v>46.45</v>
      </c>
      <c r="O1474" s="45" t="s">
        <v>203</v>
      </c>
      <c r="P1474" s="45">
        <v>60</v>
      </c>
      <c r="Q1474" s="45">
        <v>17</v>
      </c>
      <c r="R1474" s="45">
        <v>0</v>
      </c>
      <c r="S1474" s="57">
        <v>0</v>
      </c>
      <c r="T1474" s="45">
        <v>0</v>
      </c>
      <c r="U1474" s="45">
        <v>0</v>
      </c>
      <c r="V1474" s="45">
        <v>0</v>
      </c>
      <c r="W1474" s="45">
        <v>0</v>
      </c>
    </row>
    <row r="1475" spans="1:23" s="45" customFormat="1">
      <c r="A1475" s="45">
        <v>22</v>
      </c>
      <c r="B1475" s="45">
        <v>6</v>
      </c>
      <c r="C1475" s="45" t="s">
        <v>1050</v>
      </c>
      <c r="D1475" s="45" t="s">
        <v>262</v>
      </c>
      <c r="E1475" s="45">
        <v>117.76</v>
      </c>
      <c r="F1475" s="45">
        <v>3812.64</v>
      </c>
      <c r="G1475" s="45">
        <v>3530.71</v>
      </c>
      <c r="H1475" s="45">
        <v>31.92</v>
      </c>
      <c r="I1475" s="45">
        <v>7.57</v>
      </c>
      <c r="J1475" s="45">
        <v>6.06</v>
      </c>
      <c r="K1475" s="45">
        <v>9.8800000000000008</v>
      </c>
      <c r="L1475" s="45">
        <v>172.24</v>
      </c>
      <c r="M1475" s="45">
        <v>0.67500000000000004</v>
      </c>
      <c r="N1475" s="45">
        <v>9.24</v>
      </c>
      <c r="O1475" s="45" t="s">
        <v>203</v>
      </c>
      <c r="P1475" s="45">
        <v>60</v>
      </c>
      <c r="Q1475" s="45">
        <v>17</v>
      </c>
      <c r="R1475" s="45">
        <v>0</v>
      </c>
      <c r="S1475" s="57">
        <v>0</v>
      </c>
      <c r="T1475" s="45">
        <v>0</v>
      </c>
      <c r="U1475" s="45">
        <v>0</v>
      </c>
      <c r="V1475" s="45">
        <v>0</v>
      </c>
      <c r="W1475" s="45">
        <v>0</v>
      </c>
    </row>
    <row r="1476" spans="1:23" s="45" customFormat="1">
      <c r="A1476" s="45">
        <v>22</v>
      </c>
      <c r="B1476" s="45">
        <v>8</v>
      </c>
      <c r="C1476" s="45" t="s">
        <v>1050</v>
      </c>
      <c r="D1476" s="45" t="s">
        <v>264</v>
      </c>
      <c r="E1476" s="45">
        <v>1580.67</v>
      </c>
      <c r="F1476" s="45">
        <v>4352.4799999999996</v>
      </c>
      <c r="G1476" s="45">
        <v>3211.9</v>
      </c>
      <c r="H1476" s="45">
        <v>39.49</v>
      </c>
      <c r="I1476" s="45">
        <v>30.28</v>
      </c>
      <c r="J1476" s="45">
        <v>24.22</v>
      </c>
      <c r="K1476" s="45">
        <v>27.66</v>
      </c>
      <c r="L1476" s="45">
        <v>1543.39</v>
      </c>
      <c r="M1476" s="45">
        <v>0.42499999999999999</v>
      </c>
      <c r="N1476" s="45">
        <v>38.76</v>
      </c>
      <c r="O1476" s="45" t="s">
        <v>203</v>
      </c>
      <c r="P1476" s="45">
        <v>60</v>
      </c>
      <c r="Q1476" s="45">
        <v>17</v>
      </c>
      <c r="R1476" s="45">
        <v>0</v>
      </c>
      <c r="S1476" s="57">
        <v>0</v>
      </c>
      <c r="T1476" s="45">
        <v>0</v>
      </c>
      <c r="U1476" s="45">
        <v>0</v>
      </c>
      <c r="V1476" s="45">
        <v>0</v>
      </c>
      <c r="W1476" s="45">
        <v>0</v>
      </c>
    </row>
    <row r="1477" spans="1:23" s="45" customFormat="1">
      <c r="A1477" s="45">
        <v>22</v>
      </c>
      <c r="B1477" s="45">
        <v>10</v>
      </c>
      <c r="C1477" s="45" t="s">
        <v>1050</v>
      </c>
      <c r="D1477" s="45" t="s">
        <v>265</v>
      </c>
      <c r="E1477" s="45">
        <v>77</v>
      </c>
      <c r="F1477" s="45">
        <v>3844.65</v>
      </c>
      <c r="G1477" s="45">
        <v>3520.67</v>
      </c>
      <c r="H1477" s="45">
        <v>36.5</v>
      </c>
      <c r="I1477" s="45">
        <v>6.06</v>
      </c>
      <c r="J1477" s="45">
        <v>3.03</v>
      </c>
      <c r="K1477" s="45">
        <v>7.9</v>
      </c>
      <c r="L1477" s="45">
        <v>114.38</v>
      </c>
      <c r="M1477" s="45">
        <v>0.76500000000000001</v>
      </c>
      <c r="N1477" s="45">
        <v>7.47</v>
      </c>
      <c r="O1477" s="45" t="s">
        <v>203</v>
      </c>
      <c r="P1477" s="45">
        <v>60</v>
      </c>
      <c r="Q1477" s="45">
        <v>17</v>
      </c>
      <c r="R1477" s="45">
        <v>0</v>
      </c>
      <c r="S1477" s="57">
        <v>0</v>
      </c>
      <c r="T1477" s="45">
        <v>0</v>
      </c>
      <c r="U1477" s="45">
        <v>0</v>
      </c>
      <c r="V1477" s="45">
        <v>0</v>
      </c>
      <c r="W1477" s="45">
        <v>0</v>
      </c>
    </row>
    <row r="1478" spans="1:23" s="45" customFormat="1">
      <c r="A1478" s="45">
        <v>22</v>
      </c>
      <c r="B1478" s="45">
        <v>12</v>
      </c>
      <c r="C1478" s="45" t="s">
        <v>1050</v>
      </c>
      <c r="D1478" s="45" t="s">
        <v>266</v>
      </c>
      <c r="E1478" s="45">
        <v>321.57</v>
      </c>
      <c r="F1478" s="45">
        <v>3836.74</v>
      </c>
      <c r="G1478" s="45">
        <v>3683.58</v>
      </c>
      <c r="H1478" s="45">
        <v>39.21</v>
      </c>
      <c r="I1478" s="45">
        <v>15.14</v>
      </c>
      <c r="J1478" s="45">
        <v>7.57</v>
      </c>
      <c r="K1478" s="45">
        <v>15.81</v>
      </c>
      <c r="L1478" s="45">
        <v>365.33</v>
      </c>
      <c r="M1478" s="45">
        <v>0.621</v>
      </c>
      <c r="N1478" s="45">
        <v>19.649999999999999</v>
      </c>
      <c r="O1478" s="45" t="s">
        <v>203</v>
      </c>
      <c r="P1478" s="45">
        <v>60</v>
      </c>
      <c r="Q1478" s="45">
        <v>17</v>
      </c>
      <c r="R1478" s="45">
        <v>0</v>
      </c>
      <c r="S1478" s="57">
        <v>0</v>
      </c>
      <c r="T1478" s="45">
        <v>0</v>
      </c>
      <c r="U1478" s="45">
        <v>0</v>
      </c>
      <c r="V1478" s="45">
        <v>0</v>
      </c>
      <c r="W1478" s="45">
        <v>0</v>
      </c>
    </row>
    <row r="1479" spans="1:23" s="45" customFormat="1">
      <c r="A1479" s="45">
        <v>22</v>
      </c>
      <c r="B1479" s="45">
        <v>14</v>
      </c>
      <c r="C1479" s="45" t="s">
        <v>1050</v>
      </c>
      <c r="D1479" s="45" t="s">
        <v>267</v>
      </c>
      <c r="E1479" s="45">
        <v>874.12</v>
      </c>
      <c r="F1479" s="45">
        <v>4378.8100000000004</v>
      </c>
      <c r="G1479" s="45">
        <v>3191.6</v>
      </c>
      <c r="H1479" s="45">
        <v>47.59</v>
      </c>
      <c r="I1479" s="45">
        <v>21.19</v>
      </c>
      <c r="J1479" s="45">
        <v>12.11</v>
      </c>
      <c r="K1479" s="45">
        <v>23.71</v>
      </c>
      <c r="L1479" s="45">
        <v>806.7</v>
      </c>
      <c r="M1479" s="45">
        <v>0.54800000000000004</v>
      </c>
      <c r="N1479" s="45">
        <v>29.83</v>
      </c>
      <c r="O1479" s="45" t="s">
        <v>203</v>
      </c>
      <c r="P1479" s="45">
        <v>60</v>
      </c>
      <c r="Q1479" s="45">
        <v>17</v>
      </c>
      <c r="R1479" s="45">
        <v>0</v>
      </c>
      <c r="S1479" s="57">
        <v>0</v>
      </c>
      <c r="T1479" s="45">
        <v>0</v>
      </c>
      <c r="U1479" s="45">
        <v>0</v>
      </c>
      <c r="V1479" s="45">
        <v>0</v>
      </c>
      <c r="W1479" s="45">
        <v>0</v>
      </c>
    </row>
    <row r="1480" spans="1:23" s="45" customFormat="1">
      <c r="A1480" s="45">
        <v>22</v>
      </c>
      <c r="B1480" s="45">
        <v>16</v>
      </c>
      <c r="C1480" s="45" t="s">
        <v>1050</v>
      </c>
      <c r="D1480" s="45" t="s">
        <v>273</v>
      </c>
      <c r="E1480" s="45">
        <v>656.73</v>
      </c>
      <c r="F1480" s="45">
        <v>3857.42</v>
      </c>
      <c r="G1480" s="45">
        <v>3515.02</v>
      </c>
      <c r="H1480" s="45">
        <v>52.18</v>
      </c>
      <c r="I1480" s="45">
        <v>15.14</v>
      </c>
      <c r="J1480" s="45">
        <v>12.11</v>
      </c>
      <c r="K1480" s="45">
        <v>25.69</v>
      </c>
      <c r="L1480" s="45">
        <v>641.47</v>
      </c>
      <c r="M1480" s="45">
        <v>0.56999999999999995</v>
      </c>
      <c r="N1480" s="45">
        <v>27.68</v>
      </c>
      <c r="O1480" s="45" t="s">
        <v>203</v>
      </c>
      <c r="P1480" s="45">
        <v>60</v>
      </c>
      <c r="Q1480" s="45">
        <v>17</v>
      </c>
      <c r="R1480" s="45">
        <v>0</v>
      </c>
      <c r="S1480" s="57">
        <v>0</v>
      </c>
      <c r="T1480" s="45">
        <v>0</v>
      </c>
      <c r="U1480" s="45">
        <v>0</v>
      </c>
      <c r="V1480" s="45">
        <v>0</v>
      </c>
      <c r="W1480" s="45">
        <v>0</v>
      </c>
    </row>
    <row r="1481" spans="1:23" s="45" customFormat="1">
      <c r="A1481" s="45">
        <v>22</v>
      </c>
      <c r="B1481" s="45">
        <v>18</v>
      </c>
      <c r="C1481" s="45" t="s">
        <v>1050</v>
      </c>
      <c r="D1481" s="45" t="s">
        <v>268</v>
      </c>
      <c r="E1481" s="45">
        <v>1286.28</v>
      </c>
      <c r="F1481" s="45">
        <v>3863.66</v>
      </c>
      <c r="G1481" s="45">
        <v>3539.31</v>
      </c>
      <c r="H1481" s="45">
        <v>42.32</v>
      </c>
      <c r="I1481" s="45">
        <v>25.74</v>
      </c>
      <c r="J1481" s="45">
        <v>25.74</v>
      </c>
      <c r="K1481" s="45">
        <v>25.69</v>
      </c>
      <c r="L1481" s="45">
        <v>1255.46</v>
      </c>
      <c r="M1481" s="45">
        <v>0.45600000000000002</v>
      </c>
      <c r="N1481" s="45">
        <v>32.049999999999997</v>
      </c>
      <c r="O1481" s="45" t="s">
        <v>203</v>
      </c>
      <c r="P1481" s="45">
        <v>60</v>
      </c>
      <c r="Q1481" s="45">
        <v>17</v>
      </c>
      <c r="R1481" s="45">
        <v>0</v>
      </c>
      <c r="S1481" s="57">
        <v>0</v>
      </c>
      <c r="T1481" s="45">
        <v>0</v>
      </c>
      <c r="U1481" s="45">
        <v>0</v>
      </c>
      <c r="V1481" s="45">
        <v>0</v>
      </c>
      <c r="W1481" s="45">
        <v>0</v>
      </c>
    </row>
    <row r="1482" spans="1:23" s="45" customFormat="1">
      <c r="A1482" s="45">
        <v>22</v>
      </c>
      <c r="B1482" s="45">
        <v>20</v>
      </c>
      <c r="C1482" s="45" t="s">
        <v>1050</v>
      </c>
      <c r="D1482" s="45" t="s">
        <v>269</v>
      </c>
      <c r="E1482" s="45">
        <v>498.21</v>
      </c>
      <c r="F1482" s="45">
        <v>3968.04</v>
      </c>
      <c r="G1482" s="45">
        <v>3617.07</v>
      </c>
      <c r="H1482" s="45">
        <v>41.15</v>
      </c>
      <c r="I1482" s="45">
        <v>13.63</v>
      </c>
      <c r="J1482" s="45">
        <v>10.6</v>
      </c>
      <c r="K1482" s="45">
        <v>13.83</v>
      </c>
      <c r="L1482" s="45">
        <v>520.30999999999995</v>
      </c>
      <c r="M1482" s="45">
        <v>0.58399999999999996</v>
      </c>
      <c r="N1482" s="45">
        <v>15.65</v>
      </c>
      <c r="O1482" s="45" t="s">
        <v>203</v>
      </c>
      <c r="P1482" s="45">
        <v>60</v>
      </c>
      <c r="Q1482" s="45">
        <v>17</v>
      </c>
      <c r="R1482" s="45">
        <v>0</v>
      </c>
      <c r="S1482" s="57">
        <v>0</v>
      </c>
      <c r="T1482" s="45">
        <v>0</v>
      </c>
      <c r="U1482" s="45">
        <v>0</v>
      </c>
      <c r="V1482" s="45">
        <v>0</v>
      </c>
      <c r="W1482" s="45">
        <v>0</v>
      </c>
    </row>
    <row r="1483" spans="1:23" s="45" customFormat="1">
      <c r="A1483" s="45">
        <v>22</v>
      </c>
      <c r="B1483" s="45">
        <v>22</v>
      </c>
      <c r="C1483" s="45" t="s">
        <v>1050</v>
      </c>
      <c r="D1483" s="45" t="s">
        <v>270</v>
      </c>
      <c r="E1483" s="45">
        <v>95.11</v>
      </c>
      <c r="F1483" s="45">
        <v>4531.53</v>
      </c>
      <c r="G1483" s="45">
        <v>3250.05</v>
      </c>
      <c r="H1483" s="45">
        <v>43.19</v>
      </c>
      <c r="I1483" s="45">
        <v>4.54</v>
      </c>
      <c r="J1483" s="45">
        <v>4.54</v>
      </c>
      <c r="K1483" s="45">
        <v>9.8800000000000008</v>
      </c>
      <c r="L1483" s="45">
        <v>132.41</v>
      </c>
      <c r="M1483" s="45">
        <v>0.76100000000000001</v>
      </c>
      <c r="N1483" s="45">
        <v>8.19</v>
      </c>
      <c r="O1483" s="45" t="s">
        <v>203</v>
      </c>
      <c r="P1483" s="45">
        <v>60</v>
      </c>
      <c r="Q1483" s="45">
        <v>17</v>
      </c>
      <c r="R1483" s="45">
        <v>0</v>
      </c>
      <c r="S1483" s="57">
        <v>0</v>
      </c>
      <c r="T1483" s="45">
        <v>0</v>
      </c>
      <c r="U1483" s="45">
        <v>0</v>
      </c>
      <c r="V1483" s="45">
        <v>0</v>
      </c>
      <c r="W1483" s="45">
        <v>0</v>
      </c>
    </row>
    <row r="1484" spans="1:23" s="45" customFormat="1">
      <c r="A1484" s="45">
        <v>22</v>
      </c>
      <c r="B1484" s="45">
        <v>24</v>
      </c>
      <c r="C1484" s="45" t="s">
        <v>1050</v>
      </c>
      <c r="D1484" s="45" t="s">
        <v>271</v>
      </c>
      <c r="E1484" s="45">
        <v>104.17</v>
      </c>
      <c r="F1484" s="45">
        <v>3961.6</v>
      </c>
      <c r="G1484" s="45">
        <v>3608.65</v>
      </c>
      <c r="H1484" s="45">
        <v>42.53</v>
      </c>
      <c r="I1484" s="45">
        <v>7.57</v>
      </c>
      <c r="J1484" s="45">
        <v>6.06</v>
      </c>
      <c r="K1484" s="45">
        <v>7.9</v>
      </c>
      <c r="L1484" s="45">
        <v>169.27</v>
      </c>
      <c r="M1484" s="45">
        <v>0.63200000000000001</v>
      </c>
      <c r="N1484" s="45">
        <v>9.61</v>
      </c>
      <c r="O1484" s="45" t="s">
        <v>203</v>
      </c>
      <c r="P1484" s="45">
        <v>60</v>
      </c>
      <c r="Q1484" s="45">
        <v>17</v>
      </c>
      <c r="R1484" s="45">
        <v>0</v>
      </c>
      <c r="S1484" s="57">
        <v>0</v>
      </c>
      <c r="T1484" s="45">
        <v>0</v>
      </c>
      <c r="U1484" s="45">
        <v>0</v>
      </c>
      <c r="V1484" s="45">
        <v>0</v>
      </c>
      <c r="W1484" s="45">
        <v>0</v>
      </c>
    </row>
    <row r="1485" spans="1:23" s="45" customFormat="1">
      <c r="A1485" s="45">
        <v>22</v>
      </c>
      <c r="B1485" s="45">
        <v>26</v>
      </c>
      <c r="C1485" s="45" t="s">
        <v>1050</v>
      </c>
      <c r="D1485" s="45" t="s">
        <v>272</v>
      </c>
      <c r="E1485" s="45">
        <v>471.03</v>
      </c>
      <c r="F1485" s="45">
        <v>3940.85</v>
      </c>
      <c r="G1485" s="45">
        <v>3672.41</v>
      </c>
      <c r="H1485" s="45">
        <v>40.130000000000003</v>
      </c>
      <c r="I1485" s="45">
        <v>10.6</v>
      </c>
      <c r="J1485" s="45">
        <v>18.170000000000002</v>
      </c>
      <c r="K1485" s="45">
        <v>13.83</v>
      </c>
      <c r="L1485" s="45">
        <v>500.28</v>
      </c>
      <c r="M1485" s="45">
        <v>0.58499999999999996</v>
      </c>
      <c r="N1485" s="45">
        <v>19.89</v>
      </c>
      <c r="O1485" s="45" t="s">
        <v>203</v>
      </c>
      <c r="P1485" s="45">
        <v>60</v>
      </c>
      <c r="Q1485" s="45">
        <v>17</v>
      </c>
      <c r="R1485" s="45">
        <v>0</v>
      </c>
      <c r="S1485" s="57">
        <v>0</v>
      </c>
      <c r="T1485" s="45">
        <v>0</v>
      </c>
      <c r="U1485" s="45">
        <v>0</v>
      </c>
      <c r="V1485" s="45">
        <v>0</v>
      </c>
      <c r="W1485" s="45">
        <v>0</v>
      </c>
    </row>
    <row r="1486" spans="1:23" s="34" customFormat="1">
      <c r="A1486" s="34">
        <v>22</v>
      </c>
      <c r="B1486" s="34">
        <v>28</v>
      </c>
      <c r="C1486" s="34" t="s">
        <v>1050</v>
      </c>
      <c r="D1486" s="34" t="s">
        <v>440</v>
      </c>
      <c r="E1486" s="34">
        <v>117.76</v>
      </c>
      <c r="F1486" s="34">
        <v>4549.62</v>
      </c>
      <c r="G1486" s="34">
        <v>3242.99</v>
      </c>
      <c r="H1486" s="34">
        <v>40.58</v>
      </c>
      <c r="I1486" s="34">
        <v>6.06</v>
      </c>
      <c r="J1486" s="34">
        <v>9.08</v>
      </c>
      <c r="K1486" s="34">
        <v>13.83</v>
      </c>
      <c r="L1486" s="34">
        <v>210.9</v>
      </c>
      <c r="M1486" s="34">
        <v>0.55100000000000005</v>
      </c>
      <c r="N1486" s="34">
        <v>14.15</v>
      </c>
      <c r="O1486" s="34" t="s">
        <v>263</v>
      </c>
      <c r="P1486" s="45">
        <v>60</v>
      </c>
      <c r="Q1486" s="45">
        <v>17</v>
      </c>
      <c r="R1486" s="45">
        <v>0</v>
      </c>
      <c r="S1486" s="57">
        <v>0</v>
      </c>
      <c r="T1486" s="45">
        <v>0</v>
      </c>
      <c r="U1486" s="45">
        <v>0</v>
      </c>
      <c r="V1486" s="45">
        <v>0</v>
      </c>
      <c r="W1486" s="45">
        <v>0</v>
      </c>
    </row>
    <row r="1487" spans="1:23" s="45" customFormat="1">
      <c r="A1487" s="45">
        <v>22</v>
      </c>
      <c r="B1487" s="45">
        <v>30</v>
      </c>
      <c r="C1487" s="45" t="s">
        <v>1050</v>
      </c>
      <c r="D1487" s="45" t="s">
        <v>443</v>
      </c>
      <c r="E1487" s="45">
        <v>72.47</v>
      </c>
      <c r="F1487" s="45">
        <v>3942.34</v>
      </c>
      <c r="G1487" s="45">
        <v>3504.82</v>
      </c>
      <c r="H1487" s="45">
        <v>44.83</v>
      </c>
      <c r="I1487" s="45">
        <v>9.08</v>
      </c>
      <c r="J1487" s="45">
        <v>3.03</v>
      </c>
      <c r="K1487" s="45">
        <v>7.9</v>
      </c>
      <c r="L1487" s="45">
        <v>126.75</v>
      </c>
      <c r="M1487" s="45">
        <v>0.66300000000000003</v>
      </c>
      <c r="N1487" s="45">
        <v>8.67</v>
      </c>
      <c r="O1487" s="45" t="s">
        <v>256</v>
      </c>
      <c r="P1487" s="45">
        <v>60</v>
      </c>
      <c r="Q1487" s="45">
        <v>17</v>
      </c>
      <c r="R1487" s="45">
        <v>0</v>
      </c>
      <c r="S1487" s="57">
        <v>0</v>
      </c>
      <c r="T1487" s="45">
        <v>0</v>
      </c>
      <c r="U1487" s="45">
        <v>0</v>
      </c>
      <c r="V1487" s="45">
        <v>0</v>
      </c>
      <c r="W1487" s="45">
        <v>0</v>
      </c>
    </row>
    <row r="1488" spans="1:23" s="34" customFormat="1">
      <c r="A1488" s="34">
        <v>22</v>
      </c>
      <c r="B1488" s="34">
        <v>32</v>
      </c>
      <c r="C1488" s="34" t="s">
        <v>1050</v>
      </c>
      <c r="D1488" s="34" t="s">
        <v>441</v>
      </c>
      <c r="E1488" s="34">
        <v>221.93</v>
      </c>
      <c r="F1488" s="34">
        <v>3909.96</v>
      </c>
      <c r="G1488" s="34">
        <v>3502.13</v>
      </c>
      <c r="H1488" s="34">
        <v>46.98</v>
      </c>
      <c r="I1488" s="34">
        <v>13.63</v>
      </c>
      <c r="J1488" s="34">
        <v>7.57</v>
      </c>
      <c r="K1488" s="34">
        <v>11.86</v>
      </c>
      <c r="L1488" s="34">
        <v>306.60000000000002</v>
      </c>
      <c r="M1488" s="34">
        <v>0.57799999999999996</v>
      </c>
      <c r="N1488" s="34">
        <v>14.23</v>
      </c>
      <c r="O1488" s="34" t="s">
        <v>263</v>
      </c>
      <c r="P1488" s="45">
        <v>60</v>
      </c>
      <c r="Q1488" s="45">
        <v>17</v>
      </c>
      <c r="R1488" s="34">
        <v>42</v>
      </c>
      <c r="S1488" s="58">
        <v>106973.82</v>
      </c>
      <c r="T1488" s="34">
        <v>3886.24</v>
      </c>
      <c r="U1488" s="34">
        <v>3491.22</v>
      </c>
      <c r="V1488" s="34">
        <v>50.23</v>
      </c>
      <c r="W1488" s="34">
        <v>39043.160000000003</v>
      </c>
    </row>
    <row r="1489" spans="1:23" s="34" customFormat="1">
      <c r="A1489" s="34">
        <v>22</v>
      </c>
      <c r="B1489" s="34">
        <v>34</v>
      </c>
      <c r="C1489" s="34" t="s">
        <v>1050</v>
      </c>
      <c r="D1489" s="34" t="s">
        <v>442</v>
      </c>
      <c r="E1489" s="34">
        <v>788.07</v>
      </c>
      <c r="F1489" s="34">
        <v>3885.78</v>
      </c>
      <c r="G1489" s="34">
        <v>3515.26</v>
      </c>
      <c r="H1489" s="34">
        <v>42.8</v>
      </c>
      <c r="I1489" s="34">
        <v>25.74</v>
      </c>
      <c r="J1489" s="34">
        <v>12.11</v>
      </c>
      <c r="K1489" s="34">
        <v>15.81</v>
      </c>
      <c r="L1489" s="34">
        <v>801.35</v>
      </c>
      <c r="M1489" s="34">
        <v>0.51500000000000001</v>
      </c>
      <c r="N1489" s="34">
        <v>27.23</v>
      </c>
      <c r="O1489" s="34" t="s">
        <v>263</v>
      </c>
      <c r="P1489" s="45">
        <v>60</v>
      </c>
      <c r="Q1489" s="45">
        <v>17</v>
      </c>
      <c r="R1489" s="34">
        <v>42</v>
      </c>
      <c r="S1489" s="58">
        <v>106973.82</v>
      </c>
      <c r="T1489" s="34">
        <v>3886.24</v>
      </c>
      <c r="U1489" s="34">
        <v>3491.22</v>
      </c>
      <c r="V1489" s="34">
        <v>50.23</v>
      </c>
      <c r="W1489" s="34">
        <v>39043.160000000003</v>
      </c>
    </row>
    <row r="1490" spans="1:23" s="34" customFormat="1">
      <c r="A1490" s="34">
        <v>22</v>
      </c>
      <c r="B1490" s="34">
        <v>36</v>
      </c>
      <c r="C1490" s="34" t="s">
        <v>1050</v>
      </c>
      <c r="D1490" s="34" t="s">
        <v>474</v>
      </c>
      <c r="E1490" s="34">
        <v>575.20000000000005</v>
      </c>
      <c r="F1490" s="34">
        <v>3919.18</v>
      </c>
      <c r="G1490" s="34">
        <v>3484.36</v>
      </c>
      <c r="H1490" s="34">
        <v>52.56</v>
      </c>
      <c r="I1490" s="34">
        <v>9.08</v>
      </c>
      <c r="J1490" s="34">
        <v>10.6</v>
      </c>
      <c r="K1490" s="34">
        <v>17.78</v>
      </c>
      <c r="L1490" s="34">
        <v>536.46</v>
      </c>
      <c r="M1490" s="34">
        <v>0.623</v>
      </c>
      <c r="N1490" s="34">
        <v>17</v>
      </c>
      <c r="O1490" s="34" t="s">
        <v>263</v>
      </c>
      <c r="P1490" s="45">
        <v>60</v>
      </c>
      <c r="Q1490" s="45">
        <v>17</v>
      </c>
      <c r="R1490" s="34">
        <v>42</v>
      </c>
      <c r="S1490" s="58">
        <v>106973.82</v>
      </c>
      <c r="T1490" s="34">
        <v>3886.24</v>
      </c>
      <c r="U1490" s="34">
        <v>3491.22</v>
      </c>
      <c r="V1490" s="34">
        <v>50.23</v>
      </c>
      <c r="W1490" s="34">
        <v>39043.160000000003</v>
      </c>
    </row>
    <row r="1491" spans="1:23" s="45" customFormat="1">
      <c r="A1491" s="45">
        <v>22</v>
      </c>
      <c r="B1491" s="45">
        <v>38</v>
      </c>
      <c r="C1491" s="45" t="s">
        <v>1050</v>
      </c>
      <c r="D1491" s="45" t="s">
        <v>475</v>
      </c>
      <c r="E1491" s="45">
        <v>865.07</v>
      </c>
      <c r="F1491" s="45">
        <v>4045.36</v>
      </c>
      <c r="G1491" s="45">
        <v>3456.14</v>
      </c>
      <c r="H1491" s="45">
        <v>45.37</v>
      </c>
      <c r="I1491" s="45">
        <v>12.11</v>
      </c>
      <c r="J1491" s="45">
        <v>19.68</v>
      </c>
      <c r="K1491" s="45">
        <v>13.83</v>
      </c>
      <c r="L1491" s="45">
        <v>750.02</v>
      </c>
      <c r="M1491" s="45">
        <v>0.58499999999999996</v>
      </c>
      <c r="N1491" s="45">
        <v>19.14</v>
      </c>
      <c r="O1491" s="45" t="s">
        <v>256</v>
      </c>
      <c r="P1491" s="45">
        <v>60</v>
      </c>
      <c r="Q1491" s="45">
        <v>17</v>
      </c>
      <c r="R1491" s="45">
        <v>0</v>
      </c>
      <c r="S1491" s="57">
        <v>0</v>
      </c>
      <c r="T1491" s="45">
        <v>0</v>
      </c>
      <c r="U1491" s="45">
        <v>0</v>
      </c>
      <c r="V1491" s="45">
        <v>0</v>
      </c>
      <c r="W1491" s="45">
        <v>0</v>
      </c>
    </row>
    <row r="1492" spans="1:23" s="45" customFormat="1">
      <c r="A1492" s="45">
        <v>22</v>
      </c>
      <c r="B1492" s="45">
        <v>40</v>
      </c>
      <c r="C1492" s="45" t="s">
        <v>1050</v>
      </c>
      <c r="D1492" s="45" t="s">
        <v>476</v>
      </c>
      <c r="E1492" s="45">
        <v>348.74</v>
      </c>
      <c r="F1492" s="45">
        <v>3932.18</v>
      </c>
      <c r="G1492" s="45">
        <v>3490.03</v>
      </c>
      <c r="H1492" s="45">
        <v>53.58</v>
      </c>
      <c r="I1492" s="45">
        <v>10.6</v>
      </c>
      <c r="J1492" s="45">
        <v>6.06</v>
      </c>
      <c r="K1492" s="45">
        <v>13.83</v>
      </c>
      <c r="L1492" s="45">
        <v>371.83</v>
      </c>
      <c r="M1492" s="45">
        <v>0.64400000000000002</v>
      </c>
      <c r="N1492" s="45">
        <v>12.42</v>
      </c>
      <c r="O1492" s="45" t="s">
        <v>203</v>
      </c>
      <c r="P1492" s="45">
        <v>60</v>
      </c>
      <c r="Q1492" s="45">
        <v>17</v>
      </c>
      <c r="R1492" s="45">
        <v>0</v>
      </c>
      <c r="S1492" s="57">
        <v>0</v>
      </c>
      <c r="T1492" s="45">
        <v>0</v>
      </c>
      <c r="U1492" s="45">
        <v>0</v>
      </c>
      <c r="V1492" s="45">
        <v>0</v>
      </c>
      <c r="W1492" s="45">
        <v>0</v>
      </c>
    </row>
    <row r="1493" spans="1:23" s="45" customFormat="1">
      <c r="A1493" s="45">
        <v>22</v>
      </c>
      <c r="B1493" s="45">
        <v>42</v>
      </c>
      <c r="C1493" s="45" t="s">
        <v>1050</v>
      </c>
      <c r="D1493" s="45" t="s">
        <v>477</v>
      </c>
      <c r="E1493" s="45">
        <v>144.93</v>
      </c>
      <c r="F1493" s="45">
        <v>3803.63</v>
      </c>
      <c r="G1493" s="45">
        <v>3515.98</v>
      </c>
      <c r="H1493" s="45">
        <v>51.68</v>
      </c>
      <c r="I1493" s="45">
        <v>6.06</v>
      </c>
      <c r="J1493" s="45">
        <v>7.57</v>
      </c>
      <c r="K1493" s="45">
        <v>9.8800000000000008</v>
      </c>
      <c r="L1493" s="45">
        <v>186.64</v>
      </c>
      <c r="M1493" s="45">
        <v>0.71499999999999997</v>
      </c>
      <c r="N1493" s="45">
        <v>9</v>
      </c>
      <c r="O1493" s="45" t="s">
        <v>203</v>
      </c>
      <c r="P1493" s="45">
        <v>60</v>
      </c>
      <c r="Q1493" s="45">
        <v>17</v>
      </c>
      <c r="R1493" s="45">
        <v>0</v>
      </c>
      <c r="S1493" s="57">
        <v>0</v>
      </c>
      <c r="T1493" s="45">
        <v>0</v>
      </c>
      <c r="U1493" s="45">
        <v>0</v>
      </c>
      <c r="V1493" s="45">
        <v>0</v>
      </c>
      <c r="W1493" s="45">
        <v>0</v>
      </c>
    </row>
    <row r="1494" spans="1:23" s="45" customFormat="1">
      <c r="A1494" s="45">
        <v>22</v>
      </c>
      <c r="B1494" s="45">
        <v>44</v>
      </c>
      <c r="C1494" s="45" t="s">
        <v>1050</v>
      </c>
      <c r="D1494" s="45" t="s">
        <v>480</v>
      </c>
      <c r="E1494" s="45">
        <v>221.93</v>
      </c>
      <c r="F1494" s="45">
        <v>3993.32</v>
      </c>
      <c r="G1494" s="45">
        <v>3379.16</v>
      </c>
      <c r="H1494" s="45">
        <v>57.63</v>
      </c>
      <c r="I1494" s="45">
        <v>9.08</v>
      </c>
      <c r="J1494" s="45">
        <v>7.57</v>
      </c>
      <c r="K1494" s="45">
        <v>13.83</v>
      </c>
      <c r="L1494" s="45">
        <v>266.95</v>
      </c>
      <c r="M1494" s="45">
        <v>0.66400000000000003</v>
      </c>
      <c r="N1494" s="45">
        <v>12.79</v>
      </c>
      <c r="O1494" s="45" t="s">
        <v>203</v>
      </c>
      <c r="P1494" s="45">
        <v>60</v>
      </c>
      <c r="Q1494" s="45">
        <v>17</v>
      </c>
      <c r="R1494" s="45">
        <v>0</v>
      </c>
      <c r="S1494" s="57">
        <v>0</v>
      </c>
      <c r="T1494" s="45">
        <v>0</v>
      </c>
      <c r="U1494" s="45">
        <v>0</v>
      </c>
      <c r="V1494" s="45">
        <v>0</v>
      </c>
      <c r="W1494" s="45">
        <v>0</v>
      </c>
    </row>
    <row r="1495" spans="1:23" s="45" customFormat="1">
      <c r="A1495" s="45">
        <v>22</v>
      </c>
      <c r="B1495" s="45">
        <v>46</v>
      </c>
      <c r="C1495" s="45" t="s">
        <v>1050</v>
      </c>
      <c r="D1495" s="45" t="s">
        <v>481</v>
      </c>
      <c r="E1495" s="45">
        <v>131.35</v>
      </c>
      <c r="F1495" s="45">
        <v>3981.66</v>
      </c>
      <c r="G1495" s="45">
        <v>3436.99</v>
      </c>
      <c r="H1495" s="45">
        <v>55.53</v>
      </c>
      <c r="I1495" s="45">
        <v>4.54</v>
      </c>
      <c r="J1495" s="45">
        <v>7.57</v>
      </c>
      <c r="K1495" s="45">
        <v>7.9</v>
      </c>
      <c r="L1495" s="45">
        <v>175.4</v>
      </c>
      <c r="M1495" s="45">
        <v>0.71199999999999997</v>
      </c>
      <c r="N1495" s="45">
        <v>7.84</v>
      </c>
      <c r="O1495" s="45" t="s">
        <v>203</v>
      </c>
      <c r="P1495" s="45">
        <v>60</v>
      </c>
      <c r="Q1495" s="45">
        <v>17</v>
      </c>
      <c r="R1495" s="45">
        <v>0</v>
      </c>
      <c r="S1495" s="57">
        <v>0</v>
      </c>
      <c r="T1495" s="45">
        <v>0</v>
      </c>
      <c r="U1495" s="45">
        <v>0</v>
      </c>
      <c r="V1495" s="45">
        <v>0</v>
      </c>
      <c r="W1495" s="45">
        <v>0</v>
      </c>
    </row>
    <row r="1496" spans="1:23" s="45" customFormat="1">
      <c r="A1496" s="45">
        <v>22</v>
      </c>
      <c r="B1496" s="45">
        <v>48</v>
      </c>
      <c r="C1496" s="45" t="s">
        <v>1050</v>
      </c>
      <c r="D1496" s="45" t="s">
        <v>482</v>
      </c>
      <c r="E1496" s="45">
        <v>403.09</v>
      </c>
      <c r="F1496" s="45">
        <v>4153.96</v>
      </c>
      <c r="G1496" s="45">
        <v>3415.23</v>
      </c>
      <c r="H1496" s="45">
        <v>57.46</v>
      </c>
      <c r="I1496" s="45">
        <v>12.11</v>
      </c>
      <c r="J1496" s="45">
        <v>13.63</v>
      </c>
      <c r="K1496" s="45">
        <v>9.8800000000000008</v>
      </c>
      <c r="L1496" s="45">
        <v>401.59</v>
      </c>
      <c r="M1496" s="45">
        <v>0.65700000000000003</v>
      </c>
      <c r="N1496" s="45">
        <v>16.57</v>
      </c>
      <c r="O1496" s="45" t="s">
        <v>256</v>
      </c>
      <c r="P1496" s="45">
        <v>60</v>
      </c>
      <c r="Q1496" s="45">
        <v>17</v>
      </c>
      <c r="R1496" s="45">
        <v>0</v>
      </c>
      <c r="S1496" s="57">
        <v>0</v>
      </c>
      <c r="T1496" s="45">
        <v>0</v>
      </c>
      <c r="U1496" s="45">
        <v>0</v>
      </c>
      <c r="V1496" s="45">
        <v>0</v>
      </c>
      <c r="W1496" s="45">
        <v>0</v>
      </c>
    </row>
    <row r="1497" spans="1:23" s="45" customFormat="1">
      <c r="A1497" s="45">
        <v>22</v>
      </c>
      <c r="B1497" s="45">
        <v>50</v>
      </c>
      <c r="C1497" s="45" t="s">
        <v>1050</v>
      </c>
      <c r="D1497" s="45" t="s">
        <v>483</v>
      </c>
      <c r="E1497" s="45">
        <v>158.52000000000001</v>
      </c>
      <c r="F1497" s="45">
        <v>4131.1400000000003</v>
      </c>
      <c r="G1497" s="45">
        <v>3406.93</v>
      </c>
      <c r="H1497" s="45">
        <v>58.04</v>
      </c>
      <c r="I1497" s="45">
        <v>10.6</v>
      </c>
      <c r="J1497" s="45">
        <v>7.57</v>
      </c>
      <c r="K1497" s="45">
        <v>7.9</v>
      </c>
      <c r="L1497" s="45">
        <v>235.01</v>
      </c>
      <c r="M1497" s="45">
        <v>0.60299999999999998</v>
      </c>
      <c r="N1497" s="45">
        <v>11.09</v>
      </c>
      <c r="O1497" s="45" t="s">
        <v>256</v>
      </c>
      <c r="P1497" s="45">
        <v>60</v>
      </c>
      <c r="Q1497" s="45">
        <v>17</v>
      </c>
      <c r="R1497" s="45">
        <v>0</v>
      </c>
      <c r="S1497" s="57">
        <v>0</v>
      </c>
      <c r="T1497" s="45">
        <v>0</v>
      </c>
      <c r="U1497" s="45">
        <v>0</v>
      </c>
      <c r="V1497" s="45">
        <v>0</v>
      </c>
      <c r="W1497" s="45">
        <v>0</v>
      </c>
    </row>
    <row r="1498" spans="1:23" s="34" customFormat="1">
      <c r="A1498" s="34">
        <v>22</v>
      </c>
      <c r="B1498" s="34">
        <v>52</v>
      </c>
      <c r="C1498" s="34" t="s">
        <v>1050</v>
      </c>
      <c r="D1498" s="34" t="s">
        <v>484</v>
      </c>
      <c r="E1498" s="34">
        <v>298.92</v>
      </c>
      <c r="F1498" s="34">
        <v>4083.23</v>
      </c>
      <c r="G1498" s="34">
        <v>3510.48</v>
      </c>
      <c r="H1498" s="34">
        <v>62.21</v>
      </c>
      <c r="I1498" s="34">
        <v>7.57</v>
      </c>
      <c r="J1498" s="34">
        <v>9.08</v>
      </c>
      <c r="K1498" s="34">
        <v>11.86</v>
      </c>
      <c r="L1498" s="34">
        <v>344.08</v>
      </c>
      <c r="M1498" s="34">
        <v>0.628</v>
      </c>
      <c r="N1498" s="34">
        <v>11.85</v>
      </c>
      <c r="O1498" s="34" t="s">
        <v>263</v>
      </c>
      <c r="P1498" s="45">
        <v>60</v>
      </c>
      <c r="Q1498" s="45">
        <v>17</v>
      </c>
      <c r="R1498" s="34">
        <v>43</v>
      </c>
      <c r="S1498" s="58">
        <v>192780.46</v>
      </c>
      <c r="T1498" s="34">
        <v>4048.55</v>
      </c>
      <c r="U1498" s="34">
        <v>3526.06</v>
      </c>
      <c r="V1498" s="34">
        <v>45.85</v>
      </c>
      <c r="W1498" s="34">
        <v>69706.42</v>
      </c>
    </row>
    <row r="1499" spans="1:23" s="45" customFormat="1">
      <c r="A1499" s="45">
        <v>22</v>
      </c>
      <c r="B1499" s="45">
        <v>54</v>
      </c>
      <c r="C1499" s="45" t="s">
        <v>1050</v>
      </c>
      <c r="D1499" s="45" t="s">
        <v>485</v>
      </c>
      <c r="E1499" s="45">
        <v>538.97</v>
      </c>
      <c r="F1499" s="45">
        <v>4304.75</v>
      </c>
      <c r="G1499" s="45">
        <v>3255.81</v>
      </c>
      <c r="H1499" s="45">
        <v>66.17</v>
      </c>
      <c r="I1499" s="45">
        <v>21.19</v>
      </c>
      <c r="J1499" s="45">
        <v>9.08</v>
      </c>
      <c r="K1499" s="45">
        <v>15.81</v>
      </c>
      <c r="L1499" s="45">
        <v>550.22</v>
      </c>
      <c r="M1499" s="45">
        <v>0.58199999999999996</v>
      </c>
      <c r="N1499" s="45">
        <v>23.29</v>
      </c>
      <c r="O1499" s="45" t="s">
        <v>203</v>
      </c>
      <c r="P1499" s="45">
        <v>60</v>
      </c>
      <c r="Q1499" s="45">
        <v>17</v>
      </c>
      <c r="R1499" s="45">
        <v>0</v>
      </c>
      <c r="S1499" s="57">
        <v>0</v>
      </c>
      <c r="T1499" s="45">
        <v>0</v>
      </c>
      <c r="U1499" s="45">
        <v>0</v>
      </c>
      <c r="V1499" s="45">
        <v>0</v>
      </c>
      <c r="W1499" s="45">
        <v>0</v>
      </c>
    </row>
    <row r="1500" spans="1:23" s="45" customFormat="1">
      <c r="A1500" s="45">
        <v>22</v>
      </c>
      <c r="B1500" s="45">
        <v>56</v>
      </c>
      <c r="C1500" s="45" t="s">
        <v>1050</v>
      </c>
      <c r="D1500" s="45" t="s">
        <v>487</v>
      </c>
      <c r="E1500" s="45">
        <v>575.20000000000005</v>
      </c>
      <c r="F1500" s="45">
        <v>4161.96</v>
      </c>
      <c r="G1500" s="45">
        <v>3398.98</v>
      </c>
      <c r="H1500" s="45">
        <v>59</v>
      </c>
      <c r="I1500" s="45">
        <v>12.11</v>
      </c>
      <c r="J1500" s="45">
        <v>18.170000000000002</v>
      </c>
      <c r="K1500" s="45">
        <v>15.81</v>
      </c>
      <c r="L1500" s="45">
        <v>618.96</v>
      </c>
      <c r="M1500" s="45">
        <v>0.54</v>
      </c>
      <c r="N1500" s="45">
        <v>19.23</v>
      </c>
      <c r="O1500" s="45" t="s">
        <v>256</v>
      </c>
      <c r="P1500" s="45">
        <v>60</v>
      </c>
      <c r="Q1500" s="45">
        <v>17</v>
      </c>
      <c r="R1500" s="45">
        <v>0</v>
      </c>
      <c r="S1500" s="57">
        <v>0</v>
      </c>
      <c r="T1500" s="45">
        <v>0</v>
      </c>
      <c r="U1500" s="45">
        <v>0</v>
      </c>
      <c r="V1500" s="45">
        <v>0</v>
      </c>
      <c r="W1500" s="45">
        <v>0</v>
      </c>
    </row>
    <row r="1501" spans="1:23" s="45" customFormat="1">
      <c r="A1501" s="45">
        <v>22</v>
      </c>
      <c r="B1501" s="45">
        <v>58</v>
      </c>
      <c r="C1501" s="45" t="s">
        <v>1050</v>
      </c>
      <c r="D1501" s="45" t="s">
        <v>488</v>
      </c>
      <c r="E1501" s="45">
        <v>258.16000000000003</v>
      </c>
      <c r="F1501" s="45">
        <v>4027.06</v>
      </c>
      <c r="G1501" s="45">
        <v>3487.94</v>
      </c>
      <c r="H1501" s="45">
        <v>64.900000000000006</v>
      </c>
      <c r="I1501" s="45">
        <v>7.57</v>
      </c>
      <c r="J1501" s="45">
        <v>10.6</v>
      </c>
      <c r="K1501" s="45">
        <v>13.83</v>
      </c>
      <c r="L1501" s="45">
        <v>317.42</v>
      </c>
      <c r="M1501" s="45">
        <v>0.61799999999999999</v>
      </c>
      <c r="N1501" s="45">
        <v>13.76</v>
      </c>
      <c r="O1501" s="45" t="s">
        <v>256</v>
      </c>
      <c r="P1501" s="45">
        <v>60</v>
      </c>
      <c r="Q1501" s="45">
        <v>17</v>
      </c>
      <c r="R1501" s="45">
        <v>0</v>
      </c>
      <c r="S1501" s="57">
        <v>0</v>
      </c>
      <c r="T1501" s="45">
        <v>0</v>
      </c>
      <c r="U1501" s="45">
        <v>0</v>
      </c>
      <c r="V1501" s="45">
        <v>0</v>
      </c>
      <c r="W1501" s="45">
        <v>0</v>
      </c>
    </row>
    <row r="1502" spans="1:23" s="45" customFormat="1">
      <c r="A1502" s="45">
        <v>22</v>
      </c>
      <c r="B1502" s="45">
        <v>60</v>
      </c>
      <c r="C1502" s="45" t="s">
        <v>1050</v>
      </c>
      <c r="D1502" s="45" t="s">
        <v>530</v>
      </c>
      <c r="E1502" s="45">
        <v>113.23</v>
      </c>
      <c r="F1502" s="45">
        <v>3865.46</v>
      </c>
      <c r="G1502" s="45">
        <v>3521.62</v>
      </c>
      <c r="H1502" s="45">
        <v>66.55</v>
      </c>
      <c r="I1502" s="45">
        <v>6.06</v>
      </c>
      <c r="J1502" s="45">
        <v>4.54</v>
      </c>
      <c r="K1502" s="45">
        <v>9.8800000000000008</v>
      </c>
      <c r="L1502" s="45">
        <v>159.58000000000001</v>
      </c>
      <c r="M1502" s="45">
        <v>0.70899999999999996</v>
      </c>
      <c r="N1502" s="45">
        <v>8.4600000000000009</v>
      </c>
      <c r="O1502" s="45" t="s">
        <v>256</v>
      </c>
      <c r="P1502" s="45">
        <v>60</v>
      </c>
      <c r="Q1502" s="45">
        <v>17</v>
      </c>
      <c r="R1502" s="45">
        <v>0</v>
      </c>
      <c r="S1502" s="57">
        <v>0</v>
      </c>
      <c r="T1502" s="45">
        <v>0</v>
      </c>
      <c r="U1502" s="45">
        <v>0</v>
      </c>
      <c r="V1502" s="45">
        <v>0</v>
      </c>
      <c r="W1502" s="45">
        <v>0</v>
      </c>
    </row>
    <row r="1503" spans="1:23" s="45" customFormat="1">
      <c r="A1503" s="45">
        <v>22</v>
      </c>
      <c r="B1503" s="45">
        <v>62</v>
      </c>
      <c r="C1503" s="45" t="s">
        <v>1050</v>
      </c>
      <c r="D1503" s="45" t="s">
        <v>489</v>
      </c>
      <c r="E1503" s="45">
        <v>81.52</v>
      </c>
      <c r="F1503" s="45">
        <v>3974.29</v>
      </c>
      <c r="G1503" s="45">
        <v>3499.11</v>
      </c>
      <c r="H1503" s="45">
        <v>68.94</v>
      </c>
      <c r="I1503" s="45">
        <v>6.06</v>
      </c>
      <c r="J1503" s="45">
        <v>4.54</v>
      </c>
      <c r="K1503" s="45">
        <v>9.8800000000000008</v>
      </c>
      <c r="L1503" s="45">
        <v>133.44</v>
      </c>
      <c r="M1503" s="45">
        <v>0.68100000000000005</v>
      </c>
      <c r="N1503" s="45">
        <v>8.19</v>
      </c>
      <c r="O1503" s="45" t="s">
        <v>203</v>
      </c>
      <c r="P1503" s="45">
        <v>60</v>
      </c>
      <c r="Q1503" s="45">
        <v>17</v>
      </c>
      <c r="R1503" s="45">
        <v>0</v>
      </c>
      <c r="S1503" s="57">
        <v>0</v>
      </c>
      <c r="T1503" s="45">
        <v>0</v>
      </c>
      <c r="U1503" s="45">
        <v>0</v>
      </c>
      <c r="V1503" s="45">
        <v>0</v>
      </c>
      <c r="W1503" s="45">
        <v>0</v>
      </c>
    </row>
    <row r="1504" spans="1:23" s="34" customFormat="1">
      <c r="A1504" s="34">
        <v>22</v>
      </c>
      <c r="B1504" s="34">
        <v>64</v>
      </c>
      <c r="C1504" s="34" t="s">
        <v>1050</v>
      </c>
      <c r="D1504" s="34" t="s">
        <v>490</v>
      </c>
      <c r="E1504" s="34">
        <v>90.58</v>
      </c>
      <c r="F1504" s="34">
        <v>4008.64</v>
      </c>
      <c r="G1504" s="34">
        <v>3524.74</v>
      </c>
      <c r="H1504" s="34">
        <v>66.69</v>
      </c>
      <c r="I1504" s="34">
        <v>4.54</v>
      </c>
      <c r="J1504" s="34">
        <v>6.06</v>
      </c>
      <c r="K1504" s="34">
        <v>7.9</v>
      </c>
      <c r="L1504" s="34">
        <v>137.72</v>
      </c>
      <c r="M1504" s="34">
        <v>0.70799999999999996</v>
      </c>
      <c r="N1504" s="34">
        <v>6.21</v>
      </c>
      <c r="O1504" s="34" t="s">
        <v>263</v>
      </c>
      <c r="P1504" s="45">
        <v>60</v>
      </c>
      <c r="Q1504" s="45">
        <v>17</v>
      </c>
      <c r="R1504" s="34">
        <v>43</v>
      </c>
      <c r="S1504" s="58">
        <v>192780.46</v>
      </c>
      <c r="T1504" s="34">
        <v>4048.55</v>
      </c>
      <c r="U1504" s="34">
        <v>3526.06</v>
      </c>
      <c r="V1504" s="34">
        <v>45.85</v>
      </c>
      <c r="W1504" s="34">
        <v>69706.42</v>
      </c>
    </row>
    <row r="1505" spans="1:23" s="45" customFormat="1">
      <c r="A1505" s="45">
        <v>22</v>
      </c>
      <c r="B1505" s="45">
        <v>66</v>
      </c>
      <c r="C1505" s="45" t="s">
        <v>1050</v>
      </c>
      <c r="D1505" s="45" t="s">
        <v>491</v>
      </c>
      <c r="E1505" s="45">
        <v>842.42</v>
      </c>
      <c r="F1505" s="45">
        <v>4168.63</v>
      </c>
      <c r="G1505" s="45">
        <v>3373.7</v>
      </c>
      <c r="H1505" s="45">
        <v>69.44</v>
      </c>
      <c r="I1505" s="45">
        <v>10.6</v>
      </c>
      <c r="J1505" s="45">
        <v>22.71</v>
      </c>
      <c r="K1505" s="45">
        <v>15.81</v>
      </c>
      <c r="L1505" s="45">
        <v>811.75</v>
      </c>
      <c r="M1505" s="45">
        <v>0.53100000000000003</v>
      </c>
      <c r="N1505" s="45">
        <v>23.42</v>
      </c>
      <c r="O1505" s="45" t="s">
        <v>203</v>
      </c>
      <c r="P1505" s="45">
        <v>60</v>
      </c>
      <c r="Q1505" s="45">
        <v>17</v>
      </c>
      <c r="R1505" s="45">
        <v>0</v>
      </c>
      <c r="S1505" s="57">
        <v>0</v>
      </c>
      <c r="T1505" s="45">
        <v>0</v>
      </c>
      <c r="U1505" s="45">
        <v>0</v>
      </c>
      <c r="V1505" s="45">
        <v>0</v>
      </c>
      <c r="W1505" s="45">
        <v>0</v>
      </c>
    </row>
    <row r="1506" spans="1:23" s="34" customFormat="1">
      <c r="A1506" s="34">
        <v>22</v>
      </c>
      <c r="B1506" s="34">
        <v>68</v>
      </c>
      <c r="C1506" s="34" t="s">
        <v>1050</v>
      </c>
      <c r="D1506" s="34" t="s">
        <v>492</v>
      </c>
      <c r="E1506" s="34">
        <v>131.35</v>
      </c>
      <c r="F1506" s="34">
        <v>4044.99</v>
      </c>
      <c r="G1506" s="34">
        <v>3502.56</v>
      </c>
      <c r="H1506" s="34">
        <v>70.66</v>
      </c>
      <c r="I1506" s="34">
        <v>7.57</v>
      </c>
      <c r="J1506" s="34">
        <v>6.06</v>
      </c>
      <c r="K1506" s="34">
        <v>7.9</v>
      </c>
      <c r="L1506" s="34">
        <v>181.41</v>
      </c>
      <c r="M1506" s="34">
        <v>0.68899999999999995</v>
      </c>
      <c r="N1506" s="34">
        <v>7.47</v>
      </c>
      <c r="O1506" s="34" t="s">
        <v>263</v>
      </c>
      <c r="P1506" s="45">
        <v>60</v>
      </c>
      <c r="Q1506" s="45">
        <v>17</v>
      </c>
      <c r="R1506" s="34">
        <v>43</v>
      </c>
      <c r="S1506" s="58">
        <v>192780.46</v>
      </c>
      <c r="T1506" s="34">
        <v>4048.55</v>
      </c>
      <c r="U1506" s="34">
        <v>3526.06</v>
      </c>
      <c r="V1506" s="34">
        <v>45.85</v>
      </c>
      <c r="W1506" s="34">
        <v>69706.42</v>
      </c>
    </row>
    <row r="1507" spans="1:23" s="34" customFormat="1">
      <c r="A1507" s="34">
        <v>22</v>
      </c>
      <c r="B1507" s="34">
        <v>70</v>
      </c>
      <c r="C1507" s="34" t="s">
        <v>1050</v>
      </c>
      <c r="D1507" s="34" t="s">
        <v>493</v>
      </c>
      <c r="E1507" s="34">
        <v>312.51</v>
      </c>
      <c r="F1507" s="34">
        <v>4013.97</v>
      </c>
      <c r="G1507" s="34">
        <v>3530.28</v>
      </c>
      <c r="H1507" s="34">
        <v>70.94</v>
      </c>
      <c r="I1507" s="34">
        <v>6.06</v>
      </c>
      <c r="J1507" s="34">
        <v>10.6</v>
      </c>
      <c r="K1507" s="34">
        <v>11.86</v>
      </c>
      <c r="L1507" s="34">
        <v>318.92</v>
      </c>
      <c r="M1507" s="34">
        <v>0.69799999999999995</v>
      </c>
      <c r="N1507" s="34">
        <v>10.85</v>
      </c>
      <c r="O1507" s="34" t="s">
        <v>263</v>
      </c>
      <c r="P1507" s="45">
        <v>60</v>
      </c>
      <c r="Q1507" s="45">
        <v>17</v>
      </c>
      <c r="R1507" s="34">
        <v>43</v>
      </c>
      <c r="S1507" s="58">
        <v>192780.46</v>
      </c>
      <c r="T1507" s="34">
        <v>4048.55</v>
      </c>
      <c r="U1507" s="34">
        <v>3526.06</v>
      </c>
      <c r="V1507" s="34">
        <v>45.85</v>
      </c>
      <c r="W1507" s="34">
        <v>69706.42</v>
      </c>
    </row>
    <row r="1508" spans="1:23" s="45" customFormat="1">
      <c r="A1508" s="45">
        <v>22</v>
      </c>
      <c r="B1508" s="45">
        <v>72</v>
      </c>
      <c r="C1508" s="45" t="s">
        <v>1050</v>
      </c>
      <c r="D1508" s="45" t="s">
        <v>544</v>
      </c>
      <c r="E1508" s="45">
        <v>104.17</v>
      </c>
      <c r="F1508" s="45">
        <v>3971.74</v>
      </c>
      <c r="G1508" s="45">
        <v>3644.66</v>
      </c>
      <c r="H1508" s="45">
        <v>72.599999999999994</v>
      </c>
      <c r="I1508" s="45">
        <v>3.03</v>
      </c>
      <c r="J1508" s="45">
        <v>6.06</v>
      </c>
      <c r="K1508" s="45">
        <v>11.86</v>
      </c>
      <c r="L1508" s="45">
        <v>154.27000000000001</v>
      </c>
      <c r="M1508" s="45">
        <v>0.69399999999999995</v>
      </c>
      <c r="N1508" s="45">
        <v>10.98</v>
      </c>
      <c r="O1508" s="45" t="s">
        <v>203</v>
      </c>
      <c r="P1508" s="45">
        <v>60</v>
      </c>
      <c r="Q1508" s="45">
        <v>17</v>
      </c>
      <c r="R1508" s="45">
        <v>0</v>
      </c>
      <c r="S1508" s="57">
        <v>0</v>
      </c>
      <c r="T1508" s="45">
        <v>0</v>
      </c>
      <c r="U1508" s="45">
        <v>0</v>
      </c>
      <c r="V1508" s="45">
        <v>0</v>
      </c>
      <c r="W1508" s="45">
        <v>0</v>
      </c>
    </row>
    <row r="1509" spans="1:23" s="45" customFormat="1">
      <c r="A1509" s="45">
        <v>22</v>
      </c>
      <c r="B1509" s="45">
        <v>74</v>
      </c>
      <c r="C1509" s="45" t="s">
        <v>1050</v>
      </c>
      <c r="D1509" s="45" t="s">
        <v>547</v>
      </c>
      <c r="E1509" s="45">
        <v>131.35</v>
      </c>
      <c r="F1509" s="45">
        <v>4200.92</v>
      </c>
      <c r="G1509" s="45">
        <v>3319.73</v>
      </c>
      <c r="H1509" s="45">
        <v>73.25</v>
      </c>
      <c r="I1509" s="45">
        <v>4.54</v>
      </c>
      <c r="J1509" s="45">
        <v>6.06</v>
      </c>
      <c r="K1509" s="45">
        <v>9.8800000000000008</v>
      </c>
      <c r="L1509" s="45">
        <v>177.88</v>
      </c>
      <c r="M1509" s="45">
        <v>0.70199999999999996</v>
      </c>
      <c r="N1509" s="45">
        <v>8.6</v>
      </c>
      <c r="O1509" s="45" t="s">
        <v>203</v>
      </c>
      <c r="P1509" s="45">
        <v>60</v>
      </c>
      <c r="Q1509" s="45">
        <v>17</v>
      </c>
      <c r="R1509" s="45">
        <v>0</v>
      </c>
      <c r="S1509" s="57">
        <v>0</v>
      </c>
      <c r="T1509" s="45">
        <v>0</v>
      </c>
      <c r="U1509" s="45">
        <v>0</v>
      </c>
      <c r="V1509" s="45">
        <v>0</v>
      </c>
      <c r="W1509" s="45">
        <v>0</v>
      </c>
    </row>
    <row r="1510" spans="1:23" s="45" customFormat="1">
      <c r="A1510" s="45">
        <v>22</v>
      </c>
      <c r="B1510" s="45">
        <v>76</v>
      </c>
      <c r="C1510" s="45" t="s">
        <v>1050</v>
      </c>
      <c r="D1510" s="45" t="s">
        <v>494</v>
      </c>
      <c r="E1510" s="45">
        <v>144.93</v>
      </c>
      <c r="F1510" s="45">
        <v>3949.91</v>
      </c>
      <c r="G1510" s="45">
        <v>3519.34</v>
      </c>
      <c r="H1510" s="45">
        <v>74.290000000000006</v>
      </c>
      <c r="I1510" s="45">
        <v>10.6</v>
      </c>
      <c r="J1510" s="45">
        <v>3.03</v>
      </c>
      <c r="K1510" s="45">
        <v>9.8800000000000008</v>
      </c>
      <c r="L1510" s="45">
        <v>197.62</v>
      </c>
      <c r="M1510" s="45">
        <v>0.67500000000000004</v>
      </c>
      <c r="N1510" s="45">
        <v>9.2100000000000009</v>
      </c>
      <c r="O1510" s="45" t="s">
        <v>203</v>
      </c>
      <c r="P1510" s="45">
        <v>60</v>
      </c>
      <c r="Q1510" s="45">
        <v>17</v>
      </c>
      <c r="R1510" s="45">
        <v>0</v>
      </c>
      <c r="S1510" s="57">
        <v>0</v>
      </c>
      <c r="T1510" s="45">
        <v>0</v>
      </c>
      <c r="U1510" s="45">
        <v>0</v>
      </c>
      <c r="V1510" s="45">
        <v>0</v>
      </c>
      <c r="W1510" s="45">
        <v>0</v>
      </c>
    </row>
    <row r="1511" spans="1:23" s="45" customFormat="1">
      <c r="A1511" s="45">
        <v>22</v>
      </c>
      <c r="B1511" s="45">
        <v>78</v>
      </c>
      <c r="C1511" s="45" t="s">
        <v>1050</v>
      </c>
      <c r="D1511" s="45" t="s">
        <v>495</v>
      </c>
      <c r="E1511" s="45">
        <v>611.42999999999995</v>
      </c>
      <c r="F1511" s="45">
        <v>3895.7</v>
      </c>
      <c r="G1511" s="45">
        <v>3539.19</v>
      </c>
      <c r="H1511" s="45">
        <v>75.89</v>
      </c>
      <c r="I1511" s="45">
        <v>16.649999999999999</v>
      </c>
      <c r="J1511" s="45">
        <v>13.63</v>
      </c>
      <c r="K1511" s="45">
        <v>15.81</v>
      </c>
      <c r="L1511" s="45">
        <v>597.87</v>
      </c>
      <c r="M1511" s="45">
        <v>0.58299999999999996</v>
      </c>
      <c r="N1511" s="45">
        <v>20.94</v>
      </c>
      <c r="O1511" s="45" t="s">
        <v>203</v>
      </c>
      <c r="P1511" s="45">
        <v>60</v>
      </c>
      <c r="Q1511" s="45">
        <v>17</v>
      </c>
      <c r="R1511" s="45">
        <v>0</v>
      </c>
      <c r="S1511" s="57">
        <v>0</v>
      </c>
      <c r="T1511" s="45">
        <v>0</v>
      </c>
      <c r="U1511" s="45">
        <v>0</v>
      </c>
      <c r="V1511" s="45">
        <v>0</v>
      </c>
      <c r="W1511" s="45">
        <v>0</v>
      </c>
    </row>
    <row r="1512" spans="1:23" s="45" customFormat="1">
      <c r="A1512" s="45">
        <v>22</v>
      </c>
      <c r="B1512" s="45">
        <v>80</v>
      </c>
      <c r="C1512" s="45" t="s">
        <v>1050</v>
      </c>
      <c r="D1512" s="45" t="s">
        <v>531</v>
      </c>
      <c r="E1512" s="45">
        <v>348.74</v>
      </c>
      <c r="F1512" s="45">
        <v>3903.65</v>
      </c>
      <c r="G1512" s="45">
        <v>3488.43</v>
      </c>
      <c r="H1512" s="45">
        <v>75.88</v>
      </c>
      <c r="I1512" s="45">
        <v>9.08</v>
      </c>
      <c r="J1512" s="45">
        <v>9.08</v>
      </c>
      <c r="K1512" s="45">
        <v>23.71</v>
      </c>
      <c r="L1512" s="45">
        <v>471.45</v>
      </c>
      <c r="M1512" s="45">
        <v>0.50800000000000001</v>
      </c>
      <c r="N1512" s="45">
        <v>22.15</v>
      </c>
      <c r="O1512" s="45" t="s">
        <v>203</v>
      </c>
      <c r="P1512" s="45">
        <v>60</v>
      </c>
      <c r="Q1512" s="45">
        <v>17</v>
      </c>
      <c r="R1512" s="45">
        <v>0</v>
      </c>
      <c r="S1512" s="57">
        <v>0</v>
      </c>
      <c r="T1512" s="45">
        <v>0</v>
      </c>
      <c r="U1512" s="45">
        <v>0</v>
      </c>
      <c r="V1512" s="45">
        <v>0</v>
      </c>
      <c r="W1512" s="45">
        <v>0</v>
      </c>
    </row>
    <row r="1513" spans="1:23" s="46" customFormat="1" ht="17" thickBot="1">
      <c r="A1513" s="46">
        <v>22</v>
      </c>
      <c r="B1513" s="46">
        <v>82</v>
      </c>
      <c r="C1513" s="46" t="s">
        <v>1050</v>
      </c>
      <c r="D1513" s="46" t="s">
        <v>532</v>
      </c>
      <c r="E1513" s="46">
        <v>163.05000000000001</v>
      </c>
      <c r="F1513" s="46">
        <v>4459.21</v>
      </c>
      <c r="G1513" s="46">
        <v>3208.17</v>
      </c>
      <c r="H1513" s="46">
        <v>87.05</v>
      </c>
      <c r="I1513" s="46">
        <v>4.54</v>
      </c>
      <c r="J1513" s="46">
        <v>10.6</v>
      </c>
      <c r="K1513" s="46">
        <v>9.8800000000000008</v>
      </c>
      <c r="L1513" s="46">
        <v>210.01</v>
      </c>
      <c r="M1513" s="46">
        <v>0.68700000000000006</v>
      </c>
      <c r="N1513" s="46">
        <v>10.02</v>
      </c>
      <c r="O1513" s="46" t="s">
        <v>203</v>
      </c>
      <c r="P1513" s="46">
        <v>60</v>
      </c>
      <c r="Q1513" s="46">
        <v>17</v>
      </c>
      <c r="R1513" s="46">
        <v>0</v>
      </c>
      <c r="S1513" s="59">
        <v>0</v>
      </c>
      <c r="T1513" s="46">
        <v>0</v>
      </c>
      <c r="U1513" s="46">
        <v>0</v>
      </c>
      <c r="V1513" s="46">
        <v>0</v>
      </c>
      <c r="W1513" s="46">
        <v>0</v>
      </c>
    </row>
    <row r="1514" spans="1:23" s="45" customFormat="1">
      <c r="A1514" s="45">
        <v>23</v>
      </c>
      <c r="B1514" s="45">
        <v>2</v>
      </c>
      <c r="C1514" s="45" t="s">
        <v>1050</v>
      </c>
      <c r="D1514" s="45" t="s">
        <v>260</v>
      </c>
      <c r="E1514" s="45">
        <v>570.66999999999996</v>
      </c>
      <c r="F1514" s="45">
        <v>3410.12</v>
      </c>
      <c r="G1514" s="45">
        <v>4313.43</v>
      </c>
      <c r="H1514" s="45">
        <v>13.96</v>
      </c>
      <c r="I1514" s="45">
        <v>12.11</v>
      </c>
      <c r="J1514" s="45">
        <v>16.649999999999999</v>
      </c>
      <c r="K1514" s="45">
        <v>13.83</v>
      </c>
      <c r="L1514" s="45">
        <v>641.32000000000005</v>
      </c>
      <c r="M1514" s="45">
        <v>0.51900000000000002</v>
      </c>
      <c r="N1514" s="45">
        <v>18.14</v>
      </c>
      <c r="O1514" s="45" t="s">
        <v>203</v>
      </c>
      <c r="P1514" s="45">
        <v>60</v>
      </c>
      <c r="Q1514" s="45">
        <v>17</v>
      </c>
      <c r="R1514" s="45">
        <v>0</v>
      </c>
      <c r="S1514" s="57">
        <v>0</v>
      </c>
      <c r="T1514" s="45">
        <v>0</v>
      </c>
      <c r="U1514" s="45">
        <v>0</v>
      </c>
      <c r="V1514" s="45">
        <v>0</v>
      </c>
      <c r="W1514" s="45">
        <v>0</v>
      </c>
    </row>
    <row r="1515" spans="1:23" s="45" customFormat="1">
      <c r="A1515" s="45">
        <v>23</v>
      </c>
      <c r="B1515" s="45">
        <v>4</v>
      </c>
      <c r="C1515" s="45" t="s">
        <v>1050</v>
      </c>
      <c r="D1515" s="45" t="s">
        <v>261</v>
      </c>
      <c r="E1515" s="45">
        <v>144.93</v>
      </c>
      <c r="F1515" s="45">
        <v>3666.62</v>
      </c>
      <c r="G1515" s="45">
        <v>4501.55</v>
      </c>
      <c r="H1515" s="45">
        <v>15.13</v>
      </c>
      <c r="I1515" s="45">
        <v>10.6</v>
      </c>
      <c r="J1515" s="45">
        <v>9.08</v>
      </c>
      <c r="K1515" s="45">
        <v>7.9</v>
      </c>
      <c r="L1515" s="45">
        <v>222.05</v>
      </c>
      <c r="M1515" s="45">
        <v>0.60099999999999998</v>
      </c>
      <c r="N1515" s="45">
        <v>10.36</v>
      </c>
      <c r="O1515" s="45" t="s">
        <v>203</v>
      </c>
      <c r="P1515" s="45">
        <v>60</v>
      </c>
      <c r="Q1515" s="45">
        <v>17</v>
      </c>
      <c r="R1515" s="45">
        <v>0</v>
      </c>
      <c r="S1515" s="57">
        <v>0</v>
      </c>
      <c r="T1515" s="45">
        <v>0</v>
      </c>
      <c r="U1515" s="45">
        <v>0</v>
      </c>
      <c r="V1515" s="45">
        <v>0</v>
      </c>
      <c r="W1515" s="45">
        <v>0</v>
      </c>
    </row>
    <row r="1516" spans="1:23" s="45" customFormat="1">
      <c r="A1516" s="45">
        <v>23</v>
      </c>
      <c r="B1516" s="45">
        <v>6</v>
      </c>
      <c r="C1516" s="45" t="s">
        <v>1050</v>
      </c>
      <c r="D1516" s="45" t="s">
        <v>262</v>
      </c>
      <c r="E1516" s="45">
        <v>2364.21</v>
      </c>
      <c r="F1516" s="45">
        <v>3692.6</v>
      </c>
      <c r="G1516" s="45">
        <v>4532.3500000000004</v>
      </c>
      <c r="H1516" s="45">
        <v>13.74</v>
      </c>
      <c r="I1516" s="45">
        <v>34.82</v>
      </c>
      <c r="J1516" s="45">
        <v>69.64</v>
      </c>
      <c r="K1516" s="45">
        <v>15.81</v>
      </c>
      <c r="L1516" s="45">
        <v>2511.98</v>
      </c>
      <c r="M1516" s="45">
        <v>0.34200000000000003</v>
      </c>
      <c r="N1516" s="45">
        <v>70.25</v>
      </c>
      <c r="O1516" s="45" t="s">
        <v>214</v>
      </c>
      <c r="P1516" s="45">
        <v>60</v>
      </c>
      <c r="Q1516" s="45">
        <v>17</v>
      </c>
      <c r="R1516" s="45">
        <v>0</v>
      </c>
      <c r="S1516" s="57">
        <v>0</v>
      </c>
      <c r="T1516" s="45">
        <v>0</v>
      </c>
      <c r="U1516" s="45">
        <v>0</v>
      </c>
      <c r="V1516" s="45">
        <v>0</v>
      </c>
      <c r="W1516" s="45">
        <v>0</v>
      </c>
    </row>
    <row r="1517" spans="1:23" s="45" customFormat="1">
      <c r="A1517" s="45">
        <v>23</v>
      </c>
      <c r="B1517" s="45">
        <v>8</v>
      </c>
      <c r="C1517" s="45" t="s">
        <v>1050</v>
      </c>
      <c r="D1517" s="45" t="s">
        <v>264</v>
      </c>
      <c r="E1517" s="45">
        <v>39335.599999999999</v>
      </c>
      <c r="F1517" s="45">
        <v>3503.68</v>
      </c>
      <c r="G1517" s="45">
        <v>4821.67</v>
      </c>
      <c r="H1517" s="45">
        <v>26.77</v>
      </c>
      <c r="I1517" s="45">
        <v>68.13</v>
      </c>
      <c r="J1517" s="45">
        <v>71.16</v>
      </c>
      <c r="K1517" s="45">
        <v>53.35</v>
      </c>
      <c r="L1517" s="45">
        <v>14008.78</v>
      </c>
      <c r="M1517" s="45">
        <v>0.39900000000000002</v>
      </c>
      <c r="N1517" s="45">
        <v>91.08</v>
      </c>
      <c r="O1517" s="45" t="s">
        <v>214</v>
      </c>
      <c r="P1517" s="45">
        <v>60</v>
      </c>
      <c r="Q1517" s="45">
        <v>17</v>
      </c>
      <c r="R1517" s="45">
        <v>0</v>
      </c>
      <c r="S1517" s="57">
        <v>0</v>
      </c>
      <c r="T1517" s="45">
        <v>0</v>
      </c>
      <c r="U1517" s="45">
        <v>0</v>
      </c>
      <c r="V1517" s="45">
        <v>0</v>
      </c>
      <c r="W1517" s="45">
        <v>0</v>
      </c>
    </row>
    <row r="1518" spans="1:23" s="45" customFormat="1">
      <c r="A1518" s="45">
        <v>23</v>
      </c>
      <c r="B1518" s="45">
        <v>10</v>
      </c>
      <c r="C1518" s="45" t="s">
        <v>1050</v>
      </c>
      <c r="D1518" s="45" t="s">
        <v>265</v>
      </c>
      <c r="E1518" s="45">
        <v>212.87</v>
      </c>
      <c r="F1518" s="45">
        <v>3700.83</v>
      </c>
      <c r="G1518" s="45">
        <v>4621.9799999999996</v>
      </c>
      <c r="H1518" s="45">
        <v>18.329999999999998</v>
      </c>
      <c r="I1518" s="45">
        <v>13.63</v>
      </c>
      <c r="J1518" s="45">
        <v>15.14</v>
      </c>
      <c r="K1518" s="45">
        <v>9.8800000000000008</v>
      </c>
      <c r="L1518" s="45">
        <v>305.43</v>
      </c>
      <c r="M1518" s="45">
        <v>0.56399999999999995</v>
      </c>
      <c r="N1518" s="45">
        <v>17.149999999999999</v>
      </c>
      <c r="O1518" s="45" t="s">
        <v>203</v>
      </c>
      <c r="P1518" s="45">
        <v>60</v>
      </c>
      <c r="Q1518" s="45">
        <v>17</v>
      </c>
      <c r="R1518" s="45">
        <v>0</v>
      </c>
      <c r="S1518" s="57">
        <v>0</v>
      </c>
      <c r="T1518" s="45">
        <v>0</v>
      </c>
      <c r="U1518" s="45">
        <v>0</v>
      </c>
      <c r="V1518" s="45">
        <v>0</v>
      </c>
      <c r="W1518" s="45">
        <v>0</v>
      </c>
    </row>
    <row r="1519" spans="1:23" s="45" customFormat="1">
      <c r="A1519" s="45">
        <v>23</v>
      </c>
      <c r="B1519" s="45">
        <v>12</v>
      </c>
      <c r="C1519" s="45" t="s">
        <v>1050</v>
      </c>
      <c r="D1519" s="45" t="s">
        <v>266</v>
      </c>
      <c r="E1519" s="45">
        <v>1213.81</v>
      </c>
      <c r="F1519" s="45">
        <v>3696.6</v>
      </c>
      <c r="G1519" s="45">
        <v>4948.25</v>
      </c>
      <c r="H1519" s="45">
        <v>19.07</v>
      </c>
      <c r="I1519" s="45">
        <v>16.649999999999999</v>
      </c>
      <c r="J1519" s="45">
        <v>18.170000000000002</v>
      </c>
      <c r="K1519" s="45">
        <v>11.86</v>
      </c>
      <c r="L1519" s="45">
        <v>786.03</v>
      </c>
      <c r="M1519" s="45">
        <v>0.7</v>
      </c>
      <c r="N1519" s="45">
        <v>16.93</v>
      </c>
      <c r="O1519" s="45" t="s">
        <v>203</v>
      </c>
      <c r="P1519" s="45">
        <v>60</v>
      </c>
      <c r="Q1519" s="45">
        <v>17</v>
      </c>
      <c r="R1519" s="45">
        <v>0</v>
      </c>
      <c r="S1519" s="57">
        <v>0</v>
      </c>
      <c r="T1519" s="45">
        <v>0</v>
      </c>
      <c r="U1519" s="45">
        <v>0</v>
      </c>
      <c r="V1519" s="45">
        <v>0</v>
      </c>
      <c r="W1519" s="45">
        <v>0</v>
      </c>
    </row>
    <row r="1520" spans="1:23" s="34" customFormat="1">
      <c r="A1520" s="34">
        <v>23</v>
      </c>
      <c r="B1520" s="34">
        <v>14</v>
      </c>
      <c r="C1520" s="34" t="s">
        <v>1050</v>
      </c>
      <c r="D1520" s="34" t="s">
        <v>267</v>
      </c>
      <c r="E1520" s="34">
        <v>362.33</v>
      </c>
      <c r="F1520" s="34">
        <v>2290.62</v>
      </c>
      <c r="G1520" s="34">
        <v>4993.8</v>
      </c>
      <c r="H1520" s="34">
        <v>20.85</v>
      </c>
      <c r="I1520" s="34">
        <v>9.08</v>
      </c>
      <c r="J1520" s="34">
        <v>12.11</v>
      </c>
      <c r="K1520" s="34">
        <v>9.8800000000000008</v>
      </c>
      <c r="L1520" s="34">
        <v>359.84</v>
      </c>
      <c r="M1520" s="34">
        <v>0.68300000000000005</v>
      </c>
      <c r="N1520" s="34">
        <v>11.2</v>
      </c>
      <c r="O1520" s="34" t="s">
        <v>263</v>
      </c>
      <c r="P1520" s="45">
        <v>60</v>
      </c>
      <c r="Q1520" s="45">
        <v>17</v>
      </c>
      <c r="R1520" s="34">
        <v>44</v>
      </c>
      <c r="S1520" s="58">
        <v>938882.37</v>
      </c>
      <c r="T1520" s="34">
        <v>2306.77</v>
      </c>
      <c r="U1520" s="34">
        <v>5049.16</v>
      </c>
      <c r="V1520" s="34">
        <v>52.06</v>
      </c>
      <c r="W1520" s="34">
        <v>310198.38</v>
      </c>
    </row>
    <row r="1521" spans="1:23" s="34" customFormat="1">
      <c r="A1521" s="34">
        <v>23</v>
      </c>
      <c r="B1521" s="34">
        <v>16</v>
      </c>
      <c r="C1521" s="34" t="s">
        <v>1050</v>
      </c>
      <c r="D1521" s="34" t="s">
        <v>273</v>
      </c>
      <c r="E1521" s="34">
        <v>348.74</v>
      </c>
      <c r="F1521" s="34">
        <v>2297.38</v>
      </c>
      <c r="G1521" s="34">
        <v>5033.17</v>
      </c>
      <c r="H1521" s="34">
        <v>20.61</v>
      </c>
      <c r="I1521" s="34">
        <v>10.6</v>
      </c>
      <c r="J1521" s="34">
        <v>9.08</v>
      </c>
      <c r="K1521" s="34">
        <v>11.86</v>
      </c>
      <c r="L1521" s="34">
        <v>376.83</v>
      </c>
      <c r="M1521" s="34">
        <v>0.63600000000000001</v>
      </c>
      <c r="N1521" s="34">
        <v>10.47</v>
      </c>
      <c r="O1521" s="34" t="s">
        <v>263</v>
      </c>
      <c r="P1521" s="45">
        <v>60</v>
      </c>
      <c r="Q1521" s="45">
        <v>17</v>
      </c>
      <c r="R1521" s="34">
        <v>44</v>
      </c>
      <c r="S1521" s="58">
        <v>938882.37</v>
      </c>
      <c r="T1521" s="34">
        <v>2306.77</v>
      </c>
      <c r="U1521" s="34">
        <v>5049.16</v>
      </c>
      <c r="V1521" s="34">
        <v>52.06</v>
      </c>
      <c r="W1521" s="34">
        <v>310198.38</v>
      </c>
    </row>
    <row r="1522" spans="1:23" s="45" customFormat="1">
      <c r="A1522" s="45">
        <v>23</v>
      </c>
      <c r="B1522" s="45">
        <v>18</v>
      </c>
      <c r="C1522" s="45" t="s">
        <v>1050</v>
      </c>
      <c r="D1522" s="45" t="s">
        <v>268</v>
      </c>
      <c r="E1522" s="45">
        <v>1779.95</v>
      </c>
      <c r="F1522" s="45">
        <v>3629.35</v>
      </c>
      <c r="G1522" s="45">
        <v>4496.13</v>
      </c>
      <c r="H1522" s="45">
        <v>17.16</v>
      </c>
      <c r="I1522" s="45">
        <v>52.99</v>
      </c>
      <c r="J1522" s="45">
        <v>18.170000000000002</v>
      </c>
      <c r="K1522" s="45">
        <v>15.81</v>
      </c>
      <c r="L1522" s="45">
        <v>1493.59</v>
      </c>
      <c r="M1522" s="45">
        <v>0.47599999999999998</v>
      </c>
      <c r="N1522" s="45">
        <v>52.62</v>
      </c>
      <c r="O1522" s="45" t="s">
        <v>203</v>
      </c>
      <c r="P1522" s="45">
        <v>60</v>
      </c>
      <c r="Q1522" s="45">
        <v>17</v>
      </c>
      <c r="R1522" s="45">
        <v>0</v>
      </c>
      <c r="S1522" s="57">
        <v>0</v>
      </c>
      <c r="T1522" s="45">
        <v>0</v>
      </c>
      <c r="U1522" s="45">
        <v>0</v>
      </c>
      <c r="V1522" s="45">
        <v>0</v>
      </c>
      <c r="W1522" s="45">
        <v>0</v>
      </c>
    </row>
    <row r="1523" spans="1:23" s="34" customFormat="1">
      <c r="A1523" s="34">
        <v>23</v>
      </c>
      <c r="B1523" s="34">
        <v>20</v>
      </c>
      <c r="C1523" s="34" t="s">
        <v>1050</v>
      </c>
      <c r="D1523" s="34" t="s">
        <v>269</v>
      </c>
      <c r="E1523" s="34">
        <v>2513.67</v>
      </c>
      <c r="F1523" s="34">
        <v>2311.5100000000002</v>
      </c>
      <c r="G1523" s="34">
        <v>5062.7299999999996</v>
      </c>
      <c r="H1523" s="34">
        <v>24.28</v>
      </c>
      <c r="I1523" s="34">
        <v>18.170000000000002</v>
      </c>
      <c r="J1523" s="34">
        <v>15.14</v>
      </c>
      <c r="K1523" s="34">
        <v>23.71</v>
      </c>
      <c r="L1523" s="34">
        <v>1284.81</v>
      </c>
      <c r="M1523" s="34">
        <v>0.69599999999999995</v>
      </c>
      <c r="N1523" s="34">
        <v>20.94</v>
      </c>
      <c r="O1523" s="34" t="s">
        <v>263</v>
      </c>
      <c r="P1523" s="45">
        <v>60</v>
      </c>
      <c r="Q1523" s="45">
        <v>17</v>
      </c>
      <c r="R1523" s="34">
        <v>44</v>
      </c>
      <c r="S1523" s="58">
        <v>938882.37</v>
      </c>
      <c r="T1523" s="34">
        <v>2306.77</v>
      </c>
      <c r="U1523" s="34">
        <v>5049.16</v>
      </c>
      <c r="V1523" s="34">
        <v>52.06</v>
      </c>
      <c r="W1523" s="34">
        <v>310198.38</v>
      </c>
    </row>
    <row r="1524" spans="1:23" s="45" customFormat="1">
      <c r="A1524" s="45">
        <v>23</v>
      </c>
      <c r="B1524" s="45">
        <v>22</v>
      </c>
      <c r="C1524" s="45" t="s">
        <v>1050</v>
      </c>
      <c r="D1524" s="45" t="s">
        <v>270</v>
      </c>
      <c r="E1524" s="45">
        <v>946.59</v>
      </c>
      <c r="F1524" s="45">
        <v>3685.94</v>
      </c>
      <c r="G1524" s="45">
        <v>4607.42</v>
      </c>
      <c r="H1524" s="45">
        <v>21.21</v>
      </c>
      <c r="I1524" s="45">
        <v>15.14</v>
      </c>
      <c r="J1524" s="45">
        <v>30.28</v>
      </c>
      <c r="K1524" s="45">
        <v>13.83</v>
      </c>
      <c r="L1524" s="45">
        <v>878.45</v>
      </c>
      <c r="M1524" s="45">
        <v>0.53100000000000003</v>
      </c>
      <c r="N1524" s="45">
        <v>29.66</v>
      </c>
      <c r="O1524" s="45" t="s">
        <v>203</v>
      </c>
      <c r="P1524" s="45">
        <v>60</v>
      </c>
      <c r="Q1524" s="45">
        <v>17</v>
      </c>
      <c r="R1524" s="45">
        <v>0</v>
      </c>
      <c r="S1524" s="57">
        <v>0</v>
      </c>
      <c r="T1524" s="45">
        <v>0</v>
      </c>
      <c r="U1524" s="45">
        <v>0</v>
      </c>
      <c r="V1524" s="45">
        <v>0</v>
      </c>
      <c r="W1524" s="45">
        <v>0</v>
      </c>
    </row>
    <row r="1525" spans="1:23" s="45" customFormat="1">
      <c r="A1525" s="45">
        <v>23</v>
      </c>
      <c r="B1525" s="45">
        <v>24</v>
      </c>
      <c r="C1525" s="45" t="s">
        <v>1050</v>
      </c>
      <c r="D1525" s="45" t="s">
        <v>271</v>
      </c>
      <c r="E1525" s="45">
        <v>366.86</v>
      </c>
      <c r="F1525" s="45">
        <v>3653.52</v>
      </c>
      <c r="G1525" s="45">
        <v>4984.3100000000004</v>
      </c>
      <c r="H1525" s="45">
        <v>19.32</v>
      </c>
      <c r="I1525" s="45">
        <v>13.63</v>
      </c>
      <c r="J1525" s="45">
        <v>15.14</v>
      </c>
      <c r="K1525" s="45">
        <v>11.86</v>
      </c>
      <c r="L1525" s="45">
        <v>456.98</v>
      </c>
      <c r="M1525" s="45">
        <v>0.54200000000000004</v>
      </c>
      <c r="N1525" s="45">
        <v>17.079999999999998</v>
      </c>
      <c r="O1525" s="45" t="s">
        <v>203</v>
      </c>
      <c r="P1525" s="45">
        <v>60</v>
      </c>
      <c r="Q1525" s="45">
        <v>17</v>
      </c>
      <c r="R1525" s="45">
        <v>0</v>
      </c>
      <c r="S1525" s="57">
        <v>0</v>
      </c>
      <c r="T1525" s="45">
        <v>0</v>
      </c>
      <c r="U1525" s="45">
        <v>0</v>
      </c>
      <c r="V1525" s="45">
        <v>0</v>
      </c>
      <c r="W1525" s="45">
        <v>0</v>
      </c>
    </row>
    <row r="1526" spans="1:23" s="34" customFormat="1">
      <c r="A1526" s="34">
        <v>23</v>
      </c>
      <c r="B1526" s="34">
        <v>26</v>
      </c>
      <c r="C1526" s="34" t="s">
        <v>1050</v>
      </c>
      <c r="D1526" s="34" t="s">
        <v>272</v>
      </c>
      <c r="E1526" s="34">
        <v>683.9</v>
      </c>
      <c r="F1526" s="34">
        <v>3687</v>
      </c>
      <c r="G1526" s="34">
        <v>4179</v>
      </c>
      <c r="H1526" s="34">
        <v>25.31</v>
      </c>
      <c r="I1526" s="34">
        <v>12.11</v>
      </c>
      <c r="J1526" s="34">
        <v>15.14</v>
      </c>
      <c r="K1526" s="34">
        <v>13.83</v>
      </c>
      <c r="L1526" s="34">
        <v>595.72</v>
      </c>
      <c r="M1526" s="34">
        <v>0.63</v>
      </c>
      <c r="N1526" s="34">
        <v>16.68</v>
      </c>
      <c r="O1526" s="34" t="s">
        <v>263</v>
      </c>
      <c r="P1526" s="45">
        <v>60</v>
      </c>
      <c r="Q1526" s="45">
        <v>17</v>
      </c>
      <c r="R1526" s="34">
        <v>34</v>
      </c>
      <c r="S1526" s="58">
        <v>529819.09</v>
      </c>
      <c r="T1526" s="34">
        <v>3738.52</v>
      </c>
      <c r="U1526" s="34">
        <v>4114.82</v>
      </c>
      <c r="V1526" s="34">
        <v>42.65</v>
      </c>
      <c r="W1526" s="34">
        <v>190854.33</v>
      </c>
    </row>
    <row r="1527" spans="1:23" s="45" customFormat="1">
      <c r="A1527" s="45">
        <v>23</v>
      </c>
      <c r="B1527" s="45">
        <v>28</v>
      </c>
      <c r="C1527" s="45" t="s">
        <v>1050</v>
      </c>
      <c r="D1527" s="45" t="s">
        <v>440</v>
      </c>
      <c r="E1527" s="45">
        <v>1449.33</v>
      </c>
      <c r="F1527" s="45">
        <v>3695.68</v>
      </c>
      <c r="G1527" s="45">
        <v>4459.41</v>
      </c>
      <c r="H1527" s="45">
        <v>19.420000000000002</v>
      </c>
      <c r="I1527" s="45">
        <v>45.42</v>
      </c>
      <c r="J1527" s="45">
        <v>31.79</v>
      </c>
      <c r="K1527" s="45">
        <v>23.71</v>
      </c>
      <c r="L1527" s="45">
        <v>1479.26</v>
      </c>
      <c r="M1527" s="45">
        <v>0.41899999999999998</v>
      </c>
      <c r="N1527" s="45">
        <v>54.82</v>
      </c>
      <c r="O1527" s="45" t="s">
        <v>203</v>
      </c>
      <c r="P1527" s="45">
        <v>60</v>
      </c>
      <c r="Q1527" s="45">
        <v>17</v>
      </c>
      <c r="R1527" s="45">
        <v>0</v>
      </c>
      <c r="S1527" s="57">
        <v>0</v>
      </c>
      <c r="T1527" s="45">
        <v>0</v>
      </c>
      <c r="U1527" s="45">
        <v>0</v>
      </c>
      <c r="V1527" s="45">
        <v>0</v>
      </c>
      <c r="W1527" s="45">
        <v>0</v>
      </c>
    </row>
    <row r="1528" spans="1:23" s="45" customFormat="1">
      <c r="A1528" s="45">
        <v>23</v>
      </c>
      <c r="B1528" s="45">
        <v>30</v>
      </c>
      <c r="C1528" s="45" t="s">
        <v>1050</v>
      </c>
      <c r="D1528" s="45" t="s">
        <v>443</v>
      </c>
      <c r="E1528" s="45">
        <v>217.4</v>
      </c>
      <c r="F1528" s="45">
        <v>3413.42</v>
      </c>
      <c r="G1528" s="45">
        <v>4331.59</v>
      </c>
      <c r="H1528" s="45">
        <v>33.92</v>
      </c>
      <c r="I1528" s="45">
        <v>9.08</v>
      </c>
      <c r="J1528" s="45">
        <v>4.54</v>
      </c>
      <c r="K1528" s="45">
        <v>13.83</v>
      </c>
      <c r="L1528" s="45">
        <v>273.83999999999997</v>
      </c>
      <c r="M1528" s="45">
        <v>0.63900000000000001</v>
      </c>
      <c r="N1528" s="45">
        <v>11.69</v>
      </c>
      <c r="O1528" s="45" t="s">
        <v>203</v>
      </c>
      <c r="P1528" s="45">
        <v>60</v>
      </c>
      <c r="Q1528" s="45">
        <v>17</v>
      </c>
      <c r="R1528" s="45">
        <v>0</v>
      </c>
      <c r="S1528" s="57">
        <v>0</v>
      </c>
      <c r="T1528" s="45">
        <v>0</v>
      </c>
      <c r="U1528" s="45">
        <v>0</v>
      </c>
      <c r="V1528" s="45">
        <v>0</v>
      </c>
      <c r="W1528" s="45">
        <v>0</v>
      </c>
    </row>
    <row r="1529" spans="1:23" s="45" customFormat="1">
      <c r="A1529" s="45">
        <v>23</v>
      </c>
      <c r="B1529" s="45">
        <v>32</v>
      </c>
      <c r="C1529" s="45" t="s">
        <v>1050</v>
      </c>
      <c r="D1529" s="45" t="s">
        <v>441</v>
      </c>
      <c r="E1529" s="45">
        <v>883.18</v>
      </c>
      <c r="F1529" s="45">
        <v>3657.7</v>
      </c>
      <c r="G1529" s="45">
        <v>4963.95</v>
      </c>
      <c r="H1529" s="45">
        <v>31.65</v>
      </c>
      <c r="I1529" s="45">
        <v>16.649999999999999</v>
      </c>
      <c r="J1529" s="45">
        <v>22.71</v>
      </c>
      <c r="K1529" s="45">
        <v>9.8800000000000008</v>
      </c>
      <c r="L1529" s="45">
        <v>975.96</v>
      </c>
      <c r="M1529" s="45">
        <v>0.45600000000000002</v>
      </c>
      <c r="N1529" s="45">
        <v>24.02</v>
      </c>
      <c r="O1529" s="45" t="s">
        <v>203</v>
      </c>
      <c r="P1529" s="45">
        <v>60</v>
      </c>
      <c r="Q1529" s="45">
        <v>17</v>
      </c>
      <c r="R1529" s="45">
        <v>0</v>
      </c>
      <c r="S1529" s="57">
        <v>0</v>
      </c>
      <c r="T1529" s="45">
        <v>0</v>
      </c>
      <c r="U1529" s="45">
        <v>0</v>
      </c>
      <c r="V1529" s="45">
        <v>0</v>
      </c>
      <c r="W1529" s="45">
        <v>0</v>
      </c>
    </row>
    <row r="1530" spans="1:23" s="34" customFormat="1">
      <c r="A1530" s="34">
        <v>23</v>
      </c>
      <c r="B1530" s="34">
        <v>34</v>
      </c>
      <c r="C1530" s="34" t="s">
        <v>1050</v>
      </c>
      <c r="D1530" s="34" t="s">
        <v>442</v>
      </c>
      <c r="E1530" s="34">
        <v>1943</v>
      </c>
      <c r="F1530" s="34">
        <v>2299.62</v>
      </c>
      <c r="G1530" s="34">
        <v>5054.1099999999997</v>
      </c>
      <c r="H1530" s="34">
        <v>31.49</v>
      </c>
      <c r="I1530" s="34">
        <v>13.63</v>
      </c>
      <c r="J1530" s="34">
        <v>16.649999999999999</v>
      </c>
      <c r="K1530" s="34">
        <v>19.760000000000002</v>
      </c>
      <c r="L1530" s="34">
        <v>1005.95</v>
      </c>
      <c r="M1530" s="34">
        <v>0.749</v>
      </c>
      <c r="N1530" s="34">
        <v>17.22</v>
      </c>
      <c r="O1530" s="34" t="s">
        <v>263</v>
      </c>
      <c r="P1530" s="45">
        <v>60</v>
      </c>
      <c r="Q1530" s="45">
        <v>17</v>
      </c>
      <c r="R1530" s="34">
        <v>44</v>
      </c>
      <c r="S1530" s="58">
        <v>938882.37</v>
      </c>
      <c r="T1530" s="34">
        <v>2306.77</v>
      </c>
      <c r="U1530" s="34">
        <v>5049.16</v>
      </c>
      <c r="V1530" s="34">
        <v>52.06</v>
      </c>
      <c r="W1530" s="34">
        <v>310198.38</v>
      </c>
    </row>
    <row r="1531" spans="1:23" s="34" customFormat="1">
      <c r="A1531" s="34">
        <v>23</v>
      </c>
      <c r="B1531" s="34">
        <v>36</v>
      </c>
      <c r="C1531" s="34" t="s">
        <v>1050</v>
      </c>
      <c r="D1531" s="34" t="s">
        <v>474</v>
      </c>
      <c r="E1531" s="34">
        <v>9674.25</v>
      </c>
      <c r="F1531" s="34">
        <v>2350.37</v>
      </c>
      <c r="G1531" s="34">
        <v>5042.16</v>
      </c>
      <c r="H1531" s="34">
        <v>63.99</v>
      </c>
      <c r="I1531" s="34">
        <v>43.9</v>
      </c>
      <c r="J1531" s="34">
        <v>30.28</v>
      </c>
      <c r="K1531" s="34">
        <v>59.28</v>
      </c>
      <c r="L1531" s="34">
        <v>4922.6400000000003</v>
      </c>
      <c r="M1531" s="34">
        <v>0.44600000000000001</v>
      </c>
      <c r="N1531" s="34">
        <v>69.06</v>
      </c>
      <c r="O1531" s="34" t="s">
        <v>263</v>
      </c>
      <c r="P1531" s="45">
        <v>60</v>
      </c>
      <c r="Q1531" s="45">
        <v>17</v>
      </c>
      <c r="R1531" s="34">
        <v>44</v>
      </c>
      <c r="S1531" s="58">
        <v>938882.37</v>
      </c>
      <c r="T1531" s="34">
        <v>2306.77</v>
      </c>
      <c r="U1531" s="34">
        <v>5049.16</v>
      </c>
      <c r="V1531" s="34">
        <v>52.06</v>
      </c>
      <c r="W1531" s="34">
        <v>310198.38</v>
      </c>
    </row>
    <row r="1532" spans="1:23" s="45" customFormat="1">
      <c r="A1532" s="45">
        <v>23</v>
      </c>
      <c r="B1532" s="45">
        <v>38</v>
      </c>
      <c r="C1532" s="45" t="s">
        <v>1050</v>
      </c>
      <c r="D1532" s="45" t="s">
        <v>475</v>
      </c>
      <c r="E1532" s="45">
        <v>3777.3</v>
      </c>
      <c r="F1532" s="45">
        <v>1751.92</v>
      </c>
      <c r="G1532" s="45">
        <v>5216.5</v>
      </c>
      <c r="H1532" s="45">
        <v>34.270000000000003</v>
      </c>
      <c r="I1532" s="45">
        <v>16.649999999999999</v>
      </c>
      <c r="J1532" s="45">
        <v>65.099999999999994</v>
      </c>
      <c r="K1532" s="45">
        <v>29.64</v>
      </c>
      <c r="L1532" s="45">
        <v>2733.16</v>
      </c>
      <c r="M1532" s="45">
        <v>0.42899999999999999</v>
      </c>
      <c r="N1532" s="45">
        <v>68.290000000000006</v>
      </c>
      <c r="O1532" s="45" t="s">
        <v>203</v>
      </c>
      <c r="P1532" s="45">
        <v>60</v>
      </c>
      <c r="Q1532" s="45">
        <v>17</v>
      </c>
      <c r="R1532" s="45">
        <v>0</v>
      </c>
      <c r="S1532" s="57">
        <v>0</v>
      </c>
      <c r="T1532" s="45">
        <v>0</v>
      </c>
      <c r="U1532" s="45">
        <v>0</v>
      </c>
      <c r="V1532" s="45">
        <v>0</v>
      </c>
      <c r="W1532" s="45">
        <v>0</v>
      </c>
    </row>
    <row r="1533" spans="1:23" s="45" customFormat="1">
      <c r="A1533" s="45">
        <v>23</v>
      </c>
      <c r="B1533" s="45">
        <v>40</v>
      </c>
      <c r="C1533" s="45" t="s">
        <v>1050</v>
      </c>
      <c r="D1533" s="45" t="s">
        <v>476</v>
      </c>
      <c r="E1533" s="45">
        <v>72.47</v>
      </c>
      <c r="F1533" s="45">
        <v>3775.91</v>
      </c>
      <c r="G1533" s="45">
        <v>4888.99</v>
      </c>
      <c r="H1533" s="45">
        <v>34.950000000000003</v>
      </c>
      <c r="I1533" s="45">
        <v>7.57</v>
      </c>
      <c r="J1533" s="45">
        <v>4.54</v>
      </c>
      <c r="K1533" s="45">
        <v>5.93</v>
      </c>
      <c r="L1533" s="45">
        <v>112.55</v>
      </c>
      <c r="M1533" s="45">
        <v>0.747</v>
      </c>
      <c r="N1533" s="45">
        <v>6.55</v>
      </c>
      <c r="O1533" s="45" t="s">
        <v>203</v>
      </c>
      <c r="P1533" s="45">
        <v>60</v>
      </c>
      <c r="Q1533" s="45">
        <v>17</v>
      </c>
      <c r="R1533" s="45">
        <v>0</v>
      </c>
      <c r="S1533" s="57">
        <v>0</v>
      </c>
      <c r="T1533" s="45">
        <v>0</v>
      </c>
      <c r="U1533" s="45">
        <v>0</v>
      </c>
      <c r="V1533" s="45">
        <v>0</v>
      </c>
      <c r="W1533" s="45">
        <v>0</v>
      </c>
    </row>
    <row r="1534" spans="1:23" s="45" customFormat="1">
      <c r="A1534" s="45">
        <v>23</v>
      </c>
      <c r="B1534" s="45">
        <v>42</v>
      </c>
      <c r="C1534" s="45" t="s">
        <v>1050</v>
      </c>
      <c r="D1534" s="45" t="s">
        <v>477</v>
      </c>
      <c r="E1534" s="45">
        <v>16291.33</v>
      </c>
      <c r="F1534" s="45">
        <v>3695.46</v>
      </c>
      <c r="G1534" s="45">
        <v>4971.83</v>
      </c>
      <c r="H1534" s="45">
        <v>35.869999999999997</v>
      </c>
      <c r="I1534" s="45">
        <v>52.99</v>
      </c>
      <c r="J1534" s="45">
        <v>37.85</v>
      </c>
      <c r="K1534" s="45">
        <v>37.54</v>
      </c>
      <c r="L1534" s="45">
        <v>6168.78</v>
      </c>
      <c r="M1534" s="45">
        <v>0.504</v>
      </c>
      <c r="N1534" s="45">
        <v>56.45</v>
      </c>
      <c r="O1534" s="45" t="s">
        <v>203</v>
      </c>
      <c r="P1534" s="45">
        <v>60</v>
      </c>
      <c r="Q1534" s="45">
        <v>17</v>
      </c>
      <c r="R1534" s="45">
        <v>0</v>
      </c>
      <c r="S1534" s="57">
        <v>0</v>
      </c>
      <c r="T1534" s="45">
        <v>0</v>
      </c>
      <c r="U1534" s="45">
        <v>0</v>
      </c>
      <c r="V1534" s="45">
        <v>0</v>
      </c>
      <c r="W1534" s="45">
        <v>0</v>
      </c>
    </row>
    <row r="1535" spans="1:23" s="45" customFormat="1">
      <c r="A1535" s="45">
        <v>23</v>
      </c>
      <c r="B1535" s="45">
        <v>44</v>
      </c>
      <c r="C1535" s="45" t="s">
        <v>1050</v>
      </c>
      <c r="D1535" s="45" t="s">
        <v>480</v>
      </c>
      <c r="E1535" s="45">
        <v>8573.67</v>
      </c>
      <c r="F1535" s="45">
        <v>3805.97</v>
      </c>
      <c r="G1535" s="45">
        <v>4969.7</v>
      </c>
      <c r="H1535" s="45">
        <v>41.17</v>
      </c>
      <c r="I1535" s="45">
        <v>52.99</v>
      </c>
      <c r="J1535" s="45">
        <v>40.880000000000003</v>
      </c>
      <c r="K1535" s="45">
        <v>29.64</v>
      </c>
      <c r="L1535" s="45">
        <v>4858.12</v>
      </c>
      <c r="M1535" s="45">
        <v>0.41699999999999998</v>
      </c>
      <c r="N1535" s="45">
        <v>60.22</v>
      </c>
      <c r="O1535" s="45" t="s">
        <v>203</v>
      </c>
      <c r="P1535" s="45">
        <v>60</v>
      </c>
      <c r="Q1535" s="45">
        <v>17</v>
      </c>
      <c r="R1535" s="45">
        <v>0</v>
      </c>
      <c r="S1535" s="57">
        <v>0</v>
      </c>
      <c r="T1535" s="45">
        <v>0</v>
      </c>
      <c r="U1535" s="45">
        <v>0</v>
      </c>
      <c r="V1535" s="45">
        <v>0</v>
      </c>
      <c r="W1535" s="45">
        <v>0</v>
      </c>
    </row>
    <row r="1536" spans="1:23" s="45" customFormat="1">
      <c r="A1536" s="45">
        <v>23</v>
      </c>
      <c r="B1536" s="45">
        <v>46</v>
      </c>
      <c r="C1536" s="45" t="s">
        <v>1050</v>
      </c>
      <c r="D1536" s="45" t="s">
        <v>481</v>
      </c>
      <c r="E1536" s="45">
        <v>806.19</v>
      </c>
      <c r="F1536" s="45">
        <v>3532.34</v>
      </c>
      <c r="G1536" s="45">
        <v>4950.28</v>
      </c>
      <c r="H1536" s="45">
        <v>40.82</v>
      </c>
      <c r="I1536" s="45">
        <v>16.649999999999999</v>
      </c>
      <c r="J1536" s="45">
        <v>13.63</v>
      </c>
      <c r="K1536" s="45">
        <v>19.760000000000002</v>
      </c>
      <c r="L1536" s="45">
        <v>775.45</v>
      </c>
      <c r="M1536" s="45">
        <v>0.54</v>
      </c>
      <c r="N1536" s="45">
        <v>22.61</v>
      </c>
      <c r="O1536" s="45" t="s">
        <v>203</v>
      </c>
      <c r="P1536" s="45">
        <v>60</v>
      </c>
      <c r="Q1536" s="45">
        <v>17</v>
      </c>
      <c r="R1536" s="45">
        <v>0</v>
      </c>
      <c r="S1536" s="57">
        <v>0</v>
      </c>
      <c r="T1536" s="45">
        <v>0</v>
      </c>
      <c r="U1536" s="45">
        <v>0</v>
      </c>
      <c r="V1536" s="45">
        <v>0</v>
      </c>
      <c r="W1536" s="45">
        <v>0</v>
      </c>
    </row>
    <row r="1537" spans="1:23" s="45" customFormat="1">
      <c r="A1537" s="45">
        <v>23</v>
      </c>
      <c r="B1537" s="45">
        <v>48</v>
      </c>
      <c r="C1537" s="45" t="s">
        <v>1050</v>
      </c>
      <c r="D1537" s="45" t="s">
        <v>482</v>
      </c>
      <c r="E1537" s="45">
        <v>2731.07</v>
      </c>
      <c r="F1537" s="45">
        <v>2618.15</v>
      </c>
      <c r="G1537" s="45">
        <v>5015.43</v>
      </c>
      <c r="H1537" s="45">
        <v>43.38</v>
      </c>
      <c r="I1537" s="45">
        <v>21.19</v>
      </c>
      <c r="J1537" s="45">
        <v>25.74</v>
      </c>
      <c r="K1537" s="45">
        <v>21.74</v>
      </c>
      <c r="L1537" s="45">
        <v>2061.08</v>
      </c>
      <c r="M1537" s="45">
        <v>0.45800000000000002</v>
      </c>
      <c r="N1537" s="45">
        <v>27.35</v>
      </c>
      <c r="O1537" s="45" t="s">
        <v>203</v>
      </c>
      <c r="P1537" s="45">
        <v>60</v>
      </c>
      <c r="Q1537" s="45">
        <v>17</v>
      </c>
      <c r="R1537" s="45">
        <v>0</v>
      </c>
      <c r="S1537" s="57">
        <v>0</v>
      </c>
      <c r="T1537" s="45">
        <v>0</v>
      </c>
      <c r="U1537" s="45">
        <v>0</v>
      </c>
      <c r="V1537" s="45">
        <v>0</v>
      </c>
      <c r="W1537" s="45">
        <v>0</v>
      </c>
    </row>
    <row r="1538" spans="1:23" s="34" customFormat="1">
      <c r="A1538" s="34">
        <v>23</v>
      </c>
      <c r="B1538" s="34">
        <v>50</v>
      </c>
      <c r="C1538" s="34" t="s">
        <v>1050</v>
      </c>
      <c r="D1538" s="34" t="s">
        <v>483</v>
      </c>
      <c r="E1538" s="34">
        <v>2486.5</v>
      </c>
      <c r="F1538" s="34">
        <v>2636.63</v>
      </c>
      <c r="G1538" s="34">
        <v>5047.76</v>
      </c>
      <c r="H1538" s="34">
        <v>40.08</v>
      </c>
      <c r="I1538" s="34">
        <v>18.170000000000002</v>
      </c>
      <c r="J1538" s="34">
        <v>24.22</v>
      </c>
      <c r="K1538" s="34">
        <v>25.69</v>
      </c>
      <c r="L1538" s="34">
        <v>1721.5</v>
      </c>
      <c r="M1538" s="34">
        <v>0.51600000000000001</v>
      </c>
      <c r="N1538" s="34">
        <v>25.66</v>
      </c>
      <c r="O1538" s="34" t="s">
        <v>263</v>
      </c>
      <c r="P1538" s="45">
        <v>60</v>
      </c>
      <c r="Q1538" s="45">
        <v>17</v>
      </c>
      <c r="R1538" s="34">
        <v>46</v>
      </c>
      <c r="S1538" s="58">
        <v>291989.96999999997</v>
      </c>
      <c r="T1538" s="34">
        <v>2682.02</v>
      </c>
      <c r="U1538" s="34">
        <v>5058.3</v>
      </c>
      <c r="V1538" s="34">
        <v>56.69</v>
      </c>
      <c r="W1538" s="34">
        <v>98468.68</v>
      </c>
    </row>
    <row r="1539" spans="1:23" s="34" customFormat="1">
      <c r="A1539" s="34">
        <v>23</v>
      </c>
      <c r="B1539" s="34">
        <v>52</v>
      </c>
      <c r="C1539" s="34" t="s">
        <v>1050</v>
      </c>
      <c r="D1539" s="34" t="s">
        <v>484</v>
      </c>
      <c r="E1539" s="34">
        <v>2291.75</v>
      </c>
      <c r="F1539" s="34">
        <v>2327.1999999999998</v>
      </c>
      <c r="G1539" s="34">
        <v>5103.96</v>
      </c>
      <c r="H1539" s="34">
        <v>49.65</v>
      </c>
      <c r="I1539" s="34">
        <v>19.68</v>
      </c>
      <c r="J1539" s="34">
        <v>15.14</v>
      </c>
      <c r="K1539" s="34">
        <v>21.74</v>
      </c>
      <c r="L1539" s="34">
        <v>1288.82</v>
      </c>
      <c r="M1539" s="34">
        <v>0.65200000000000002</v>
      </c>
      <c r="N1539" s="34">
        <v>24.05</v>
      </c>
      <c r="O1539" s="34" t="s">
        <v>263</v>
      </c>
      <c r="P1539" s="45">
        <v>60</v>
      </c>
      <c r="Q1539" s="45">
        <v>17</v>
      </c>
      <c r="R1539" s="34">
        <v>44</v>
      </c>
      <c r="S1539" s="58">
        <v>938882.37</v>
      </c>
      <c r="T1539" s="34">
        <v>2306.77</v>
      </c>
      <c r="U1539" s="34">
        <v>5049.16</v>
      </c>
      <c r="V1539" s="34">
        <v>52.06</v>
      </c>
      <c r="W1539" s="34">
        <v>310198.38</v>
      </c>
    </row>
    <row r="1540" spans="1:23" s="34" customFormat="1">
      <c r="A1540" s="34">
        <v>23</v>
      </c>
      <c r="B1540" s="34">
        <v>54</v>
      </c>
      <c r="C1540" s="34" t="s">
        <v>1050</v>
      </c>
      <c r="D1540" s="34" t="s">
        <v>485</v>
      </c>
      <c r="E1540" s="34">
        <v>5733.89</v>
      </c>
      <c r="F1540" s="34">
        <v>2359.9299999999998</v>
      </c>
      <c r="G1540" s="34">
        <v>5118.91</v>
      </c>
      <c r="H1540" s="34">
        <v>53.09</v>
      </c>
      <c r="I1540" s="34">
        <v>33.31</v>
      </c>
      <c r="J1540" s="34">
        <v>21.2</v>
      </c>
      <c r="K1540" s="34">
        <v>31.62</v>
      </c>
      <c r="L1540" s="34">
        <v>2682.52</v>
      </c>
      <c r="M1540" s="34">
        <v>0.57799999999999996</v>
      </c>
      <c r="N1540" s="34">
        <v>36.93</v>
      </c>
      <c r="O1540" s="34" t="s">
        <v>263</v>
      </c>
      <c r="P1540" s="45">
        <v>60</v>
      </c>
      <c r="Q1540" s="45">
        <v>17</v>
      </c>
      <c r="R1540" s="34">
        <v>44</v>
      </c>
      <c r="S1540" s="58">
        <v>938882.37</v>
      </c>
      <c r="T1540" s="34">
        <v>2306.77</v>
      </c>
      <c r="U1540" s="34">
        <v>5049.16</v>
      </c>
      <c r="V1540" s="34">
        <v>52.06</v>
      </c>
      <c r="W1540" s="34">
        <v>310198.38</v>
      </c>
    </row>
    <row r="1541" spans="1:23" s="34" customFormat="1">
      <c r="A1541" s="34">
        <v>23</v>
      </c>
      <c r="B1541" s="34">
        <v>56</v>
      </c>
      <c r="C1541" s="34" t="s">
        <v>1050</v>
      </c>
      <c r="D1541" s="34" t="s">
        <v>487</v>
      </c>
      <c r="E1541" s="34">
        <v>1417.62</v>
      </c>
      <c r="F1541" s="34">
        <v>3367.01</v>
      </c>
      <c r="G1541" s="34">
        <v>4292.92</v>
      </c>
      <c r="H1541" s="34">
        <v>44.94</v>
      </c>
      <c r="I1541" s="34">
        <v>12.11</v>
      </c>
      <c r="J1541" s="34">
        <v>15.14</v>
      </c>
      <c r="K1541" s="34">
        <v>17.78</v>
      </c>
      <c r="L1541" s="34">
        <v>857.16</v>
      </c>
      <c r="M1541" s="34">
        <v>0.71199999999999997</v>
      </c>
      <c r="N1541" s="34">
        <v>14.94</v>
      </c>
      <c r="O1541" s="34" t="s">
        <v>263</v>
      </c>
      <c r="P1541" s="45">
        <v>60</v>
      </c>
      <c r="Q1541" s="45">
        <v>17</v>
      </c>
      <c r="R1541" s="34">
        <v>47</v>
      </c>
      <c r="S1541" s="58">
        <v>377094.03</v>
      </c>
      <c r="T1541" s="34">
        <v>3379.94</v>
      </c>
      <c r="U1541" s="34">
        <v>4203.16</v>
      </c>
      <c r="V1541" s="34">
        <v>43.42</v>
      </c>
      <c r="W1541" s="34">
        <v>158859.60999999999</v>
      </c>
    </row>
    <row r="1542" spans="1:23" s="45" customFormat="1">
      <c r="A1542" s="45">
        <v>23</v>
      </c>
      <c r="B1542" s="45">
        <v>58</v>
      </c>
      <c r="C1542" s="45" t="s">
        <v>1050</v>
      </c>
      <c r="D1542" s="45" t="s">
        <v>488</v>
      </c>
      <c r="E1542" s="45">
        <v>4642.37</v>
      </c>
      <c r="F1542" s="45">
        <v>3766.27</v>
      </c>
      <c r="G1542" s="45">
        <v>4867.5</v>
      </c>
      <c r="H1542" s="45">
        <v>50.97</v>
      </c>
      <c r="I1542" s="45">
        <v>24.22</v>
      </c>
      <c r="J1542" s="45">
        <v>31.79</v>
      </c>
      <c r="K1542" s="45">
        <v>17.78</v>
      </c>
      <c r="L1542" s="45">
        <v>2502.34</v>
      </c>
      <c r="M1542" s="45">
        <v>0.53800000000000003</v>
      </c>
      <c r="N1542" s="45">
        <v>31.88</v>
      </c>
      <c r="O1542" s="45" t="s">
        <v>203</v>
      </c>
      <c r="P1542" s="45">
        <v>60</v>
      </c>
      <c r="Q1542" s="45">
        <v>17</v>
      </c>
      <c r="R1542" s="45">
        <v>0</v>
      </c>
      <c r="S1542" s="57">
        <v>0</v>
      </c>
      <c r="T1542" s="45">
        <v>0</v>
      </c>
      <c r="U1542" s="45">
        <v>0</v>
      </c>
      <c r="V1542" s="45">
        <v>0</v>
      </c>
      <c r="W1542" s="45">
        <v>0</v>
      </c>
    </row>
    <row r="1543" spans="1:23" s="45" customFormat="1">
      <c r="A1543" s="45">
        <v>23</v>
      </c>
      <c r="B1543" s="45">
        <v>60</v>
      </c>
      <c r="C1543" s="45" t="s">
        <v>1050</v>
      </c>
      <c r="D1543" s="45" t="s">
        <v>530</v>
      </c>
      <c r="E1543" s="45">
        <v>72.47</v>
      </c>
      <c r="F1543" s="45">
        <v>3573.8</v>
      </c>
      <c r="G1543" s="45">
        <v>4929.87</v>
      </c>
      <c r="H1543" s="45">
        <v>47.55</v>
      </c>
      <c r="I1543" s="45">
        <v>6.06</v>
      </c>
      <c r="J1543" s="45">
        <v>6.06</v>
      </c>
      <c r="K1543" s="45">
        <v>7.9</v>
      </c>
      <c r="L1543" s="45">
        <v>131.18</v>
      </c>
      <c r="M1543" s="45">
        <v>0.64100000000000001</v>
      </c>
      <c r="N1543" s="45">
        <v>7.62</v>
      </c>
      <c r="O1543" s="45" t="s">
        <v>203</v>
      </c>
      <c r="P1543" s="45">
        <v>60</v>
      </c>
      <c r="Q1543" s="45">
        <v>17</v>
      </c>
      <c r="R1543" s="45">
        <v>0</v>
      </c>
      <c r="S1543" s="57">
        <v>0</v>
      </c>
      <c r="T1543" s="45">
        <v>0</v>
      </c>
      <c r="U1543" s="45">
        <v>0</v>
      </c>
      <c r="V1543" s="45">
        <v>0</v>
      </c>
      <c r="W1543" s="45">
        <v>0</v>
      </c>
    </row>
    <row r="1544" spans="1:23" s="34" customFormat="1">
      <c r="A1544" s="34">
        <v>23</v>
      </c>
      <c r="B1544" s="34">
        <v>62</v>
      </c>
      <c r="C1544" s="34" t="s">
        <v>1050</v>
      </c>
      <c r="D1544" s="34" t="s">
        <v>489</v>
      </c>
      <c r="E1544" s="34">
        <v>2912.24</v>
      </c>
      <c r="F1544" s="34">
        <v>2362.56</v>
      </c>
      <c r="G1544" s="34">
        <v>5063.12</v>
      </c>
      <c r="H1544" s="34">
        <v>54.51</v>
      </c>
      <c r="I1544" s="34">
        <v>13.63</v>
      </c>
      <c r="J1544" s="34">
        <v>25.74</v>
      </c>
      <c r="K1544" s="34">
        <v>27.66</v>
      </c>
      <c r="L1544" s="34">
        <v>1666.59</v>
      </c>
      <c r="M1544" s="34">
        <v>0.59199999999999997</v>
      </c>
      <c r="N1544" s="34">
        <v>27.01</v>
      </c>
      <c r="O1544" s="34" t="s">
        <v>263</v>
      </c>
      <c r="P1544" s="45">
        <v>60</v>
      </c>
      <c r="Q1544" s="45">
        <v>17</v>
      </c>
      <c r="R1544" s="34">
        <v>44</v>
      </c>
      <c r="S1544" s="58">
        <v>938882.37</v>
      </c>
      <c r="T1544" s="34">
        <v>2306.77</v>
      </c>
      <c r="U1544" s="34">
        <v>5049.16</v>
      </c>
      <c r="V1544" s="34">
        <v>52.06</v>
      </c>
      <c r="W1544" s="34">
        <v>310198.38</v>
      </c>
    </row>
    <row r="1545" spans="1:23" s="34" customFormat="1">
      <c r="A1545" s="34">
        <v>23</v>
      </c>
      <c r="B1545" s="34">
        <v>64</v>
      </c>
      <c r="C1545" s="34" t="s">
        <v>1050</v>
      </c>
      <c r="D1545" s="34" t="s">
        <v>490</v>
      </c>
      <c r="E1545" s="34">
        <v>1422.15</v>
      </c>
      <c r="F1545" s="34">
        <v>3393.58</v>
      </c>
      <c r="G1545" s="34">
        <v>4234.3599999999997</v>
      </c>
      <c r="H1545" s="34">
        <v>52.89</v>
      </c>
      <c r="I1545" s="34">
        <v>13.63</v>
      </c>
      <c r="J1545" s="34">
        <v>15.14</v>
      </c>
      <c r="K1545" s="34">
        <v>17.78</v>
      </c>
      <c r="L1545" s="34">
        <v>848.28</v>
      </c>
      <c r="M1545" s="34">
        <v>0.72099999999999997</v>
      </c>
      <c r="N1545" s="34">
        <v>18.62</v>
      </c>
      <c r="O1545" s="34" t="s">
        <v>263</v>
      </c>
      <c r="P1545" s="45">
        <v>60</v>
      </c>
      <c r="Q1545" s="45">
        <v>17</v>
      </c>
      <c r="R1545" s="34">
        <v>47</v>
      </c>
      <c r="S1545" s="58">
        <v>377094.03</v>
      </c>
      <c r="T1545" s="34">
        <v>3379.94</v>
      </c>
      <c r="U1545" s="34">
        <v>4203.16</v>
      </c>
      <c r="V1545" s="34">
        <v>43.42</v>
      </c>
      <c r="W1545" s="34">
        <v>158859.60999999999</v>
      </c>
    </row>
    <row r="1546" spans="1:23" s="45" customFormat="1">
      <c r="A1546" s="45">
        <v>23</v>
      </c>
      <c r="B1546" s="45">
        <v>66</v>
      </c>
      <c r="C1546" s="45" t="s">
        <v>1050</v>
      </c>
      <c r="D1546" s="45" t="s">
        <v>491</v>
      </c>
      <c r="E1546" s="45">
        <v>9216.81</v>
      </c>
      <c r="F1546" s="45">
        <v>3705.07</v>
      </c>
      <c r="G1546" s="45">
        <v>4842.26</v>
      </c>
      <c r="H1546" s="45">
        <v>58.89</v>
      </c>
      <c r="I1546" s="45">
        <v>39.36</v>
      </c>
      <c r="J1546" s="45">
        <v>25.74</v>
      </c>
      <c r="K1546" s="45">
        <v>23.71</v>
      </c>
      <c r="L1546" s="45">
        <v>3427.77</v>
      </c>
      <c r="M1546" s="45">
        <v>0.62</v>
      </c>
      <c r="N1546" s="45">
        <v>38.43</v>
      </c>
      <c r="O1546" s="45" t="s">
        <v>203</v>
      </c>
      <c r="P1546" s="45">
        <v>60</v>
      </c>
      <c r="Q1546" s="45">
        <v>17</v>
      </c>
      <c r="R1546" s="45">
        <v>0</v>
      </c>
      <c r="S1546" s="57">
        <v>0</v>
      </c>
      <c r="T1546" s="45">
        <v>0</v>
      </c>
      <c r="U1546" s="45">
        <v>0</v>
      </c>
      <c r="V1546" s="45">
        <v>0</v>
      </c>
      <c r="W1546" s="45">
        <v>0</v>
      </c>
    </row>
    <row r="1547" spans="1:23" s="45" customFormat="1">
      <c r="A1547" s="45">
        <v>23</v>
      </c>
      <c r="B1547" s="45">
        <v>68</v>
      </c>
      <c r="C1547" s="45" t="s">
        <v>1050</v>
      </c>
      <c r="D1547" s="45" t="s">
        <v>492</v>
      </c>
      <c r="E1547" s="45">
        <v>1739.19</v>
      </c>
      <c r="F1547" s="45">
        <v>3641.9</v>
      </c>
      <c r="G1547" s="45">
        <v>4886.8900000000003</v>
      </c>
      <c r="H1547" s="45">
        <v>54.98</v>
      </c>
      <c r="I1547" s="45">
        <v>13.63</v>
      </c>
      <c r="J1547" s="45">
        <v>19.68</v>
      </c>
      <c r="K1547" s="45">
        <v>19.760000000000002</v>
      </c>
      <c r="L1547" s="45">
        <v>1135.04</v>
      </c>
      <c r="M1547" s="45">
        <v>0.61599999999999999</v>
      </c>
      <c r="N1547" s="45">
        <v>20.329999999999998</v>
      </c>
      <c r="O1547" s="45" t="s">
        <v>203</v>
      </c>
      <c r="P1547" s="45">
        <v>60</v>
      </c>
      <c r="Q1547" s="45">
        <v>17</v>
      </c>
      <c r="R1547" s="45">
        <v>0</v>
      </c>
      <c r="S1547" s="57">
        <v>0</v>
      </c>
      <c r="T1547" s="45">
        <v>0</v>
      </c>
      <c r="U1547" s="45">
        <v>0</v>
      </c>
      <c r="V1547" s="45">
        <v>0</v>
      </c>
      <c r="W1547" s="45">
        <v>0</v>
      </c>
    </row>
    <row r="1548" spans="1:23" s="45" customFormat="1">
      <c r="A1548" s="45">
        <v>23</v>
      </c>
      <c r="B1548" s="45">
        <v>70</v>
      </c>
      <c r="C1548" s="45" t="s">
        <v>1050</v>
      </c>
      <c r="D1548" s="45" t="s">
        <v>493</v>
      </c>
      <c r="E1548" s="45">
        <v>95.11</v>
      </c>
      <c r="F1548" s="45">
        <v>3854.66</v>
      </c>
      <c r="G1548" s="45">
        <v>4963.6899999999996</v>
      </c>
      <c r="H1548" s="45">
        <v>51.56</v>
      </c>
      <c r="I1548" s="45">
        <v>6.06</v>
      </c>
      <c r="J1548" s="45">
        <v>6.06</v>
      </c>
      <c r="K1548" s="45">
        <v>5.93</v>
      </c>
      <c r="L1548" s="45">
        <v>133.62</v>
      </c>
      <c r="M1548" s="45">
        <v>0.754</v>
      </c>
      <c r="N1548" s="45">
        <v>5.81</v>
      </c>
      <c r="O1548" s="45" t="s">
        <v>203</v>
      </c>
      <c r="P1548" s="45">
        <v>60</v>
      </c>
      <c r="Q1548" s="45">
        <v>17</v>
      </c>
      <c r="R1548" s="45">
        <v>0</v>
      </c>
      <c r="S1548" s="57">
        <v>0</v>
      </c>
      <c r="T1548" s="45">
        <v>0</v>
      </c>
      <c r="U1548" s="45">
        <v>0</v>
      </c>
      <c r="V1548" s="45">
        <v>0</v>
      </c>
      <c r="W1548" s="45">
        <v>0</v>
      </c>
    </row>
    <row r="1549" spans="1:23" s="45" customFormat="1">
      <c r="A1549" s="45">
        <v>23</v>
      </c>
      <c r="B1549" s="45">
        <v>72</v>
      </c>
      <c r="C1549" s="45" t="s">
        <v>1050</v>
      </c>
      <c r="D1549" s="45" t="s">
        <v>544</v>
      </c>
      <c r="E1549" s="45">
        <v>3034.53</v>
      </c>
      <c r="F1549" s="45">
        <v>3350.03</v>
      </c>
      <c r="G1549" s="45">
        <v>4286.6000000000004</v>
      </c>
      <c r="H1549" s="45">
        <v>55.14</v>
      </c>
      <c r="I1549" s="45">
        <v>18.170000000000002</v>
      </c>
      <c r="J1549" s="45">
        <v>27.25</v>
      </c>
      <c r="K1549" s="45">
        <v>21.74</v>
      </c>
      <c r="L1549" s="45">
        <v>1722.53</v>
      </c>
      <c r="M1549" s="45">
        <v>0.58799999999999997</v>
      </c>
      <c r="N1549" s="45">
        <v>30.18</v>
      </c>
      <c r="O1549" s="45" t="s">
        <v>203</v>
      </c>
      <c r="P1549" s="45">
        <v>60</v>
      </c>
      <c r="Q1549" s="45">
        <v>17</v>
      </c>
      <c r="R1549" s="45">
        <v>0</v>
      </c>
      <c r="S1549" s="57">
        <v>0</v>
      </c>
      <c r="T1549" s="45">
        <v>0</v>
      </c>
      <c r="U1549" s="45">
        <v>0</v>
      </c>
      <c r="V1549" s="45">
        <v>0</v>
      </c>
      <c r="W1549" s="45">
        <v>0</v>
      </c>
    </row>
    <row r="1550" spans="1:23" s="45" customFormat="1">
      <c r="A1550" s="45">
        <v>23</v>
      </c>
      <c r="B1550" s="45">
        <v>74</v>
      </c>
      <c r="C1550" s="45" t="s">
        <v>1050</v>
      </c>
      <c r="D1550" s="45" t="s">
        <v>547</v>
      </c>
      <c r="E1550" s="45">
        <v>16531.37</v>
      </c>
      <c r="F1550" s="45">
        <v>3461.8</v>
      </c>
      <c r="G1550" s="45">
        <v>4802.67</v>
      </c>
      <c r="H1550" s="45">
        <v>60.35</v>
      </c>
      <c r="I1550" s="45">
        <v>43.9</v>
      </c>
      <c r="J1550" s="45">
        <v>37.85</v>
      </c>
      <c r="K1550" s="45">
        <v>39.520000000000003</v>
      </c>
      <c r="L1550" s="45">
        <v>6112.68</v>
      </c>
      <c r="M1550" s="45">
        <v>0.51300000000000001</v>
      </c>
      <c r="N1550" s="45">
        <v>50.02</v>
      </c>
      <c r="O1550" s="45" t="s">
        <v>203</v>
      </c>
      <c r="P1550" s="45">
        <v>60</v>
      </c>
      <c r="Q1550" s="45">
        <v>17</v>
      </c>
      <c r="R1550" s="45">
        <v>0</v>
      </c>
      <c r="S1550" s="57">
        <v>0</v>
      </c>
      <c r="T1550" s="45">
        <v>0</v>
      </c>
      <c r="U1550" s="45">
        <v>0</v>
      </c>
      <c r="V1550" s="45">
        <v>0</v>
      </c>
      <c r="W1550" s="45">
        <v>0</v>
      </c>
    </row>
    <row r="1551" spans="1:23" s="45" customFormat="1">
      <c r="A1551" s="45">
        <v>23</v>
      </c>
      <c r="B1551" s="45">
        <v>76</v>
      </c>
      <c r="C1551" s="45" t="s">
        <v>1050</v>
      </c>
      <c r="D1551" s="45" t="s">
        <v>494</v>
      </c>
      <c r="E1551" s="45">
        <v>389.51</v>
      </c>
      <c r="F1551" s="45">
        <v>3782.57</v>
      </c>
      <c r="G1551" s="45">
        <v>4927.1899999999996</v>
      </c>
      <c r="H1551" s="45">
        <v>52.32</v>
      </c>
      <c r="I1551" s="45">
        <v>9.08</v>
      </c>
      <c r="J1551" s="45">
        <v>10.6</v>
      </c>
      <c r="K1551" s="45">
        <v>13.83</v>
      </c>
      <c r="L1551" s="45">
        <v>366.17</v>
      </c>
      <c r="M1551" s="45">
        <v>0.70399999999999996</v>
      </c>
      <c r="N1551" s="45">
        <v>10.92</v>
      </c>
      <c r="O1551" s="45" t="s">
        <v>203</v>
      </c>
      <c r="P1551" s="45">
        <v>60</v>
      </c>
      <c r="Q1551" s="45">
        <v>17</v>
      </c>
      <c r="R1551" s="45">
        <v>0</v>
      </c>
      <c r="S1551" s="57">
        <v>0</v>
      </c>
      <c r="T1551" s="45">
        <v>0</v>
      </c>
      <c r="U1551" s="45">
        <v>0</v>
      </c>
      <c r="V1551" s="45">
        <v>0</v>
      </c>
      <c r="W1551" s="45">
        <v>0</v>
      </c>
    </row>
    <row r="1552" spans="1:23" s="45" customFormat="1">
      <c r="A1552" s="45">
        <v>23</v>
      </c>
      <c r="B1552" s="45">
        <v>78</v>
      </c>
      <c r="C1552" s="45" t="s">
        <v>1050</v>
      </c>
      <c r="D1552" s="45" t="s">
        <v>495</v>
      </c>
      <c r="E1552" s="45">
        <v>442320.59</v>
      </c>
      <c r="F1552" s="45">
        <v>3623.38</v>
      </c>
      <c r="G1552" s="45">
        <v>4904.1899999999996</v>
      </c>
      <c r="H1552" s="45">
        <v>26.23</v>
      </c>
      <c r="I1552" s="45">
        <v>208.92</v>
      </c>
      <c r="J1552" s="45">
        <v>165.03</v>
      </c>
      <c r="K1552" s="45">
        <v>71.14</v>
      </c>
      <c r="L1552" s="45">
        <v>107747.1</v>
      </c>
      <c r="M1552" s="45">
        <v>0.26100000000000001</v>
      </c>
      <c r="N1552" s="45">
        <v>213.19</v>
      </c>
      <c r="O1552" s="45" t="s">
        <v>214</v>
      </c>
      <c r="P1552" s="45">
        <v>60</v>
      </c>
      <c r="Q1552" s="45">
        <v>17</v>
      </c>
      <c r="R1552" s="45">
        <v>0</v>
      </c>
      <c r="S1552" s="57">
        <v>0</v>
      </c>
      <c r="T1552" s="45">
        <v>0</v>
      </c>
      <c r="U1552" s="45">
        <v>0</v>
      </c>
      <c r="V1552" s="45">
        <v>0</v>
      </c>
      <c r="W1552" s="45">
        <v>0</v>
      </c>
    </row>
    <row r="1553" spans="1:23" s="45" customFormat="1">
      <c r="A1553" s="45">
        <v>23</v>
      </c>
      <c r="B1553" s="45">
        <v>80</v>
      </c>
      <c r="C1553" s="45" t="s">
        <v>1050</v>
      </c>
      <c r="D1553" s="45" t="s">
        <v>531</v>
      </c>
      <c r="E1553" s="45">
        <v>294.39</v>
      </c>
      <c r="F1553" s="45">
        <v>3788.72</v>
      </c>
      <c r="G1553" s="45">
        <v>4913.82</v>
      </c>
      <c r="H1553" s="45">
        <v>60.25</v>
      </c>
      <c r="I1553" s="45">
        <v>16.649999999999999</v>
      </c>
      <c r="J1553" s="45">
        <v>13.63</v>
      </c>
      <c r="K1553" s="45">
        <v>11.86</v>
      </c>
      <c r="L1553" s="45">
        <v>411.24</v>
      </c>
      <c r="M1553" s="45">
        <v>0.52</v>
      </c>
      <c r="N1553" s="45">
        <v>20.27</v>
      </c>
      <c r="O1553" s="45" t="s">
        <v>203</v>
      </c>
      <c r="P1553" s="45">
        <v>60</v>
      </c>
      <c r="Q1553" s="45">
        <v>17</v>
      </c>
      <c r="R1553" s="45">
        <v>0</v>
      </c>
      <c r="S1553" s="57">
        <v>0</v>
      </c>
      <c r="T1553" s="45">
        <v>0</v>
      </c>
      <c r="U1553" s="45">
        <v>0</v>
      </c>
      <c r="V1553" s="45">
        <v>0</v>
      </c>
      <c r="W1553" s="45">
        <v>0</v>
      </c>
    </row>
    <row r="1554" spans="1:23" s="45" customFormat="1">
      <c r="A1554" s="45">
        <v>23</v>
      </c>
      <c r="B1554" s="45">
        <v>82</v>
      </c>
      <c r="C1554" s="45" t="s">
        <v>1050</v>
      </c>
      <c r="D1554" s="45" t="s">
        <v>532</v>
      </c>
      <c r="E1554" s="45">
        <v>10099.99</v>
      </c>
      <c r="F1554" s="45">
        <v>3358.06</v>
      </c>
      <c r="G1554" s="45">
        <v>4256.95</v>
      </c>
      <c r="H1554" s="45">
        <v>51.77</v>
      </c>
      <c r="I1554" s="45">
        <v>33.31</v>
      </c>
      <c r="J1554" s="45">
        <v>43.91</v>
      </c>
      <c r="K1554" s="45">
        <v>43.47</v>
      </c>
      <c r="L1554" s="45">
        <v>4604.87</v>
      </c>
      <c r="M1554" s="45">
        <v>0.49099999999999999</v>
      </c>
      <c r="N1554" s="45">
        <v>47.86</v>
      </c>
      <c r="O1554" s="45" t="s">
        <v>203</v>
      </c>
      <c r="P1554" s="45">
        <v>60</v>
      </c>
      <c r="Q1554" s="45">
        <v>17</v>
      </c>
      <c r="R1554" s="45">
        <v>0</v>
      </c>
      <c r="S1554" s="57">
        <v>0</v>
      </c>
      <c r="T1554" s="45">
        <v>0</v>
      </c>
      <c r="U1554" s="45">
        <v>0</v>
      </c>
      <c r="V1554" s="45">
        <v>0</v>
      </c>
      <c r="W1554" s="45">
        <v>0</v>
      </c>
    </row>
    <row r="1555" spans="1:23" s="34" customFormat="1">
      <c r="A1555" s="34">
        <v>23</v>
      </c>
      <c r="B1555" s="34">
        <v>84</v>
      </c>
      <c r="C1555" s="34" t="s">
        <v>1050</v>
      </c>
      <c r="D1555" s="34" t="s">
        <v>533</v>
      </c>
      <c r="E1555" s="34">
        <v>1222.8699999999999</v>
      </c>
      <c r="F1555" s="34">
        <v>2446.46</v>
      </c>
      <c r="G1555" s="34">
        <v>5021.9399999999996</v>
      </c>
      <c r="H1555" s="34">
        <v>65.22</v>
      </c>
      <c r="I1555" s="34">
        <v>18.170000000000002</v>
      </c>
      <c r="J1555" s="34">
        <v>13.63</v>
      </c>
      <c r="K1555" s="34">
        <v>17.78</v>
      </c>
      <c r="L1555" s="34">
        <v>951.98</v>
      </c>
      <c r="M1555" s="34">
        <v>0.58099999999999996</v>
      </c>
      <c r="N1555" s="34">
        <v>22.43</v>
      </c>
      <c r="O1555" s="34" t="s">
        <v>263</v>
      </c>
      <c r="P1555" s="45">
        <v>60</v>
      </c>
      <c r="Q1555" s="45">
        <v>17</v>
      </c>
      <c r="R1555" s="34">
        <v>45</v>
      </c>
      <c r="S1555" s="58">
        <v>255874.23</v>
      </c>
      <c r="T1555" s="34">
        <v>2438.06</v>
      </c>
      <c r="U1555" s="34">
        <v>5031.53</v>
      </c>
      <c r="V1555" s="34">
        <v>52.78</v>
      </c>
      <c r="W1555" s="34">
        <v>106460.77</v>
      </c>
    </row>
    <row r="1556" spans="1:23" s="45" customFormat="1">
      <c r="A1556" s="45">
        <v>23</v>
      </c>
      <c r="B1556" s="45">
        <v>86</v>
      </c>
      <c r="C1556" s="45" t="s">
        <v>1050</v>
      </c>
      <c r="D1556" s="45" t="s">
        <v>496</v>
      </c>
      <c r="E1556" s="45">
        <v>593.32000000000005</v>
      </c>
      <c r="F1556" s="45">
        <v>1762.23</v>
      </c>
      <c r="G1556" s="45">
        <v>5234.8100000000004</v>
      </c>
      <c r="H1556" s="45">
        <v>64.62</v>
      </c>
      <c r="I1556" s="45">
        <v>12.11</v>
      </c>
      <c r="J1556" s="45">
        <v>12.11</v>
      </c>
      <c r="K1556" s="45">
        <v>17.78</v>
      </c>
      <c r="L1556" s="45">
        <v>538.26</v>
      </c>
      <c r="M1556" s="45">
        <v>0.63400000000000001</v>
      </c>
      <c r="N1556" s="45">
        <v>14.31</v>
      </c>
      <c r="O1556" s="45" t="s">
        <v>203</v>
      </c>
      <c r="P1556" s="45">
        <v>60</v>
      </c>
      <c r="Q1556" s="45">
        <v>17</v>
      </c>
      <c r="R1556" s="45">
        <v>0</v>
      </c>
      <c r="S1556" s="57">
        <v>0</v>
      </c>
      <c r="T1556" s="45">
        <v>0</v>
      </c>
      <c r="U1556" s="45">
        <v>0</v>
      </c>
      <c r="V1556" s="45">
        <v>0</v>
      </c>
      <c r="W1556" s="45">
        <v>0</v>
      </c>
    </row>
    <row r="1557" spans="1:23" s="45" customFormat="1">
      <c r="A1557" s="45">
        <v>23</v>
      </c>
      <c r="B1557" s="45">
        <v>88</v>
      </c>
      <c r="C1557" s="45" t="s">
        <v>1050</v>
      </c>
      <c r="D1557" s="45" t="s">
        <v>631</v>
      </c>
      <c r="E1557" s="45">
        <v>1902.24</v>
      </c>
      <c r="F1557" s="45">
        <v>3362.9</v>
      </c>
      <c r="G1557" s="45">
        <v>4291.8599999999997</v>
      </c>
      <c r="H1557" s="45">
        <v>70.400000000000006</v>
      </c>
      <c r="I1557" s="45">
        <v>10.6</v>
      </c>
      <c r="J1557" s="45">
        <v>25.74</v>
      </c>
      <c r="K1557" s="45">
        <v>21.74</v>
      </c>
      <c r="L1557" s="45">
        <v>1192.8</v>
      </c>
      <c r="M1557" s="45">
        <v>0.622</v>
      </c>
      <c r="N1557" s="45">
        <v>25.12</v>
      </c>
      <c r="O1557" s="45" t="s">
        <v>203</v>
      </c>
      <c r="P1557" s="45">
        <v>60</v>
      </c>
      <c r="Q1557" s="45">
        <v>17</v>
      </c>
      <c r="R1557" s="45">
        <v>0</v>
      </c>
      <c r="S1557" s="57">
        <v>0</v>
      </c>
      <c r="T1557" s="45">
        <v>0</v>
      </c>
      <c r="U1557" s="45">
        <v>0</v>
      </c>
      <c r="V1557" s="45">
        <v>0</v>
      </c>
      <c r="W1557" s="45">
        <v>0</v>
      </c>
    </row>
    <row r="1558" spans="1:23" s="34" customFormat="1">
      <c r="A1558" s="34">
        <v>23</v>
      </c>
      <c r="B1558" s="34">
        <v>90</v>
      </c>
      <c r="C1558" s="34" t="s">
        <v>1050</v>
      </c>
      <c r="D1558" s="34" t="s">
        <v>566</v>
      </c>
      <c r="E1558" s="34">
        <v>2771.84</v>
      </c>
      <c r="F1558" s="34">
        <v>2735.86</v>
      </c>
      <c r="G1558" s="34">
        <v>4813.2</v>
      </c>
      <c r="H1558" s="34">
        <v>78.180000000000007</v>
      </c>
      <c r="I1558" s="34">
        <v>12.11</v>
      </c>
      <c r="J1558" s="34">
        <v>25.74</v>
      </c>
      <c r="K1558" s="34">
        <v>37.54</v>
      </c>
      <c r="L1558" s="34">
        <v>1872.91</v>
      </c>
      <c r="M1558" s="34">
        <v>0.51</v>
      </c>
      <c r="N1558" s="34">
        <v>34.42</v>
      </c>
      <c r="O1558" s="34" t="s">
        <v>203</v>
      </c>
      <c r="P1558" s="45">
        <v>60</v>
      </c>
      <c r="Q1558" s="45">
        <v>17</v>
      </c>
      <c r="R1558" s="45">
        <v>0</v>
      </c>
      <c r="S1558" s="57">
        <v>0</v>
      </c>
      <c r="T1558" s="45">
        <v>0</v>
      </c>
      <c r="U1558" s="45">
        <v>0</v>
      </c>
      <c r="V1558" s="45">
        <v>0</v>
      </c>
      <c r="W1558" s="45">
        <v>0</v>
      </c>
    </row>
    <row r="1559" spans="1:23" s="45" customFormat="1">
      <c r="A1559" s="45">
        <v>23</v>
      </c>
      <c r="B1559" s="45">
        <v>92</v>
      </c>
      <c r="C1559" s="45" t="s">
        <v>1050</v>
      </c>
      <c r="D1559" s="45" t="s">
        <v>632</v>
      </c>
      <c r="E1559" s="45">
        <v>81.52</v>
      </c>
      <c r="F1559" s="45">
        <v>3819.2</v>
      </c>
      <c r="G1559" s="45">
        <v>4950.53</v>
      </c>
      <c r="H1559" s="45">
        <v>65.319999999999993</v>
      </c>
      <c r="I1559" s="45">
        <v>6.06</v>
      </c>
      <c r="J1559" s="45">
        <v>4.54</v>
      </c>
      <c r="K1559" s="45">
        <v>7.9</v>
      </c>
      <c r="L1559" s="45">
        <v>117.45</v>
      </c>
      <c r="M1559" s="45">
        <v>0.77400000000000002</v>
      </c>
      <c r="N1559" s="45">
        <v>6.83</v>
      </c>
      <c r="O1559" s="45" t="s">
        <v>203</v>
      </c>
      <c r="P1559" s="45">
        <v>60</v>
      </c>
      <c r="Q1559" s="45">
        <v>17</v>
      </c>
      <c r="R1559" s="45">
        <v>0</v>
      </c>
      <c r="S1559" s="57">
        <v>0</v>
      </c>
      <c r="T1559" s="45">
        <v>0</v>
      </c>
      <c r="U1559" s="45">
        <v>0</v>
      </c>
      <c r="V1559" s="45">
        <v>0</v>
      </c>
      <c r="W1559" s="45">
        <v>0</v>
      </c>
    </row>
    <row r="1560" spans="1:23" s="45" customFormat="1">
      <c r="A1560" s="45">
        <v>23</v>
      </c>
      <c r="B1560" s="45">
        <v>94</v>
      </c>
      <c r="C1560" s="45" t="s">
        <v>1050</v>
      </c>
      <c r="D1560" s="45" t="s">
        <v>534</v>
      </c>
      <c r="E1560" s="45">
        <v>1843.36</v>
      </c>
      <c r="F1560" s="45">
        <v>3752.4</v>
      </c>
      <c r="G1560" s="45">
        <v>4971.37</v>
      </c>
      <c r="H1560" s="45">
        <v>63.05</v>
      </c>
      <c r="I1560" s="45">
        <v>13.63</v>
      </c>
      <c r="J1560" s="45">
        <v>22.71</v>
      </c>
      <c r="K1560" s="45">
        <v>23.71</v>
      </c>
      <c r="L1560" s="45">
        <v>1363.39</v>
      </c>
      <c r="M1560" s="45">
        <v>0.53300000000000003</v>
      </c>
      <c r="N1560" s="45">
        <v>25.12</v>
      </c>
      <c r="O1560" s="45" t="s">
        <v>203</v>
      </c>
      <c r="P1560" s="45">
        <v>60</v>
      </c>
      <c r="Q1560" s="45">
        <v>17</v>
      </c>
      <c r="R1560" s="45">
        <v>0</v>
      </c>
      <c r="S1560" s="57">
        <v>0</v>
      </c>
      <c r="T1560" s="45">
        <v>0</v>
      </c>
      <c r="U1560" s="45">
        <v>0</v>
      </c>
      <c r="V1560" s="45">
        <v>0</v>
      </c>
      <c r="W1560" s="45">
        <v>0</v>
      </c>
    </row>
    <row r="1561" spans="1:23" s="34" customFormat="1">
      <c r="A1561" s="34">
        <v>23</v>
      </c>
      <c r="B1561" s="34">
        <v>96</v>
      </c>
      <c r="C1561" s="34" t="s">
        <v>1050</v>
      </c>
      <c r="D1561" s="34" t="s">
        <v>535</v>
      </c>
      <c r="E1561" s="34">
        <v>1503.68</v>
      </c>
      <c r="F1561" s="34">
        <v>2376.8000000000002</v>
      </c>
      <c r="G1561" s="34">
        <v>5070.95</v>
      </c>
      <c r="H1561" s="34">
        <v>69.84</v>
      </c>
      <c r="I1561" s="34">
        <v>10.6</v>
      </c>
      <c r="J1561" s="34">
        <v>13.63</v>
      </c>
      <c r="K1561" s="34">
        <v>19.760000000000002</v>
      </c>
      <c r="L1561" s="34">
        <v>875.96</v>
      </c>
      <c r="M1561" s="34">
        <v>0.72499999999999998</v>
      </c>
      <c r="N1561" s="34">
        <v>19.850000000000001</v>
      </c>
      <c r="O1561" s="34" t="s">
        <v>263</v>
      </c>
      <c r="P1561" s="45">
        <v>60</v>
      </c>
      <c r="Q1561" s="45">
        <v>17</v>
      </c>
      <c r="R1561" s="34">
        <v>45</v>
      </c>
      <c r="S1561" s="58">
        <v>255874.23</v>
      </c>
      <c r="T1561" s="34">
        <v>2438.06</v>
      </c>
      <c r="U1561" s="34">
        <v>5031.53</v>
      </c>
      <c r="V1561" s="34">
        <v>52.78</v>
      </c>
      <c r="W1561" s="34">
        <v>106460.77</v>
      </c>
    </row>
    <row r="1562" spans="1:23" s="34" customFormat="1">
      <c r="A1562" s="34">
        <v>23</v>
      </c>
      <c r="B1562" s="34">
        <v>98</v>
      </c>
      <c r="C1562" s="34" t="s">
        <v>1050</v>
      </c>
      <c r="D1562" s="34" t="s">
        <v>536</v>
      </c>
      <c r="E1562" s="34">
        <v>199.28</v>
      </c>
      <c r="F1562" s="34">
        <v>2683.12</v>
      </c>
      <c r="G1562" s="34">
        <v>4784.3100000000004</v>
      </c>
      <c r="H1562" s="34">
        <v>67.77</v>
      </c>
      <c r="I1562" s="34">
        <v>7.57</v>
      </c>
      <c r="J1562" s="34">
        <v>9.08</v>
      </c>
      <c r="K1562" s="34">
        <v>9.8800000000000008</v>
      </c>
      <c r="L1562" s="34">
        <v>240.87</v>
      </c>
      <c r="M1562" s="34">
        <v>0.68500000000000005</v>
      </c>
      <c r="N1562" s="34">
        <v>9.06</v>
      </c>
      <c r="O1562" s="34" t="s">
        <v>203</v>
      </c>
      <c r="P1562" s="45">
        <v>60</v>
      </c>
      <c r="Q1562" s="45">
        <v>17</v>
      </c>
      <c r="R1562" s="45">
        <v>0</v>
      </c>
      <c r="S1562" s="57">
        <v>0</v>
      </c>
      <c r="T1562" s="45">
        <v>0</v>
      </c>
      <c r="U1562" s="45">
        <v>0</v>
      </c>
      <c r="V1562" s="45">
        <v>0</v>
      </c>
      <c r="W1562" s="45">
        <v>0</v>
      </c>
    </row>
    <row r="1563" spans="1:23" s="34" customFormat="1">
      <c r="A1563" s="34">
        <v>23</v>
      </c>
      <c r="B1563" s="34">
        <v>100</v>
      </c>
      <c r="C1563" s="34" t="s">
        <v>1050</v>
      </c>
      <c r="D1563" s="34" t="s">
        <v>568</v>
      </c>
      <c r="E1563" s="34">
        <v>489.15</v>
      </c>
      <c r="F1563" s="34">
        <v>2717.08</v>
      </c>
      <c r="G1563" s="34">
        <v>4791.22</v>
      </c>
      <c r="H1563" s="34">
        <v>67.59</v>
      </c>
      <c r="I1563" s="34">
        <v>9.08</v>
      </c>
      <c r="J1563" s="34">
        <v>13.63</v>
      </c>
      <c r="K1563" s="34">
        <v>11.86</v>
      </c>
      <c r="L1563" s="34">
        <v>449.52</v>
      </c>
      <c r="M1563" s="34">
        <v>0.66800000000000004</v>
      </c>
      <c r="N1563" s="34">
        <v>13.57</v>
      </c>
      <c r="O1563" s="34" t="s">
        <v>203</v>
      </c>
      <c r="P1563" s="45">
        <v>60</v>
      </c>
      <c r="Q1563" s="45">
        <v>17</v>
      </c>
      <c r="R1563" s="45">
        <v>0</v>
      </c>
      <c r="S1563" s="57">
        <v>0</v>
      </c>
      <c r="T1563" s="45">
        <v>0</v>
      </c>
      <c r="U1563" s="45">
        <v>0</v>
      </c>
      <c r="V1563" s="45">
        <v>0</v>
      </c>
      <c r="W1563" s="45">
        <v>0</v>
      </c>
    </row>
    <row r="1564" spans="1:23" s="45" customFormat="1">
      <c r="A1564" s="45">
        <v>23</v>
      </c>
      <c r="B1564" s="45">
        <v>102</v>
      </c>
      <c r="C1564" s="45" t="s">
        <v>1050</v>
      </c>
      <c r="D1564" s="45" t="s">
        <v>497</v>
      </c>
      <c r="E1564" s="45">
        <v>923.95</v>
      </c>
      <c r="F1564" s="45">
        <v>3466.19</v>
      </c>
      <c r="G1564" s="45">
        <v>4935.8500000000004</v>
      </c>
      <c r="H1564" s="45">
        <v>70.239999999999995</v>
      </c>
      <c r="I1564" s="45">
        <v>16.649999999999999</v>
      </c>
      <c r="J1564" s="45">
        <v>9.08</v>
      </c>
      <c r="K1564" s="45">
        <v>21.74</v>
      </c>
      <c r="L1564" s="45">
        <v>858.66</v>
      </c>
      <c r="M1564" s="45">
        <v>0.53400000000000003</v>
      </c>
      <c r="N1564" s="45">
        <v>19.03</v>
      </c>
      <c r="O1564" s="45" t="s">
        <v>203</v>
      </c>
      <c r="P1564" s="45">
        <v>60</v>
      </c>
      <c r="Q1564" s="45">
        <v>17</v>
      </c>
      <c r="R1564" s="45">
        <v>0</v>
      </c>
      <c r="S1564" s="57">
        <v>0</v>
      </c>
      <c r="T1564" s="45">
        <v>0</v>
      </c>
      <c r="U1564" s="45">
        <v>0</v>
      </c>
      <c r="V1564" s="45">
        <v>0</v>
      </c>
      <c r="W1564" s="45">
        <v>0</v>
      </c>
    </row>
    <row r="1565" spans="1:23" s="34" customFormat="1">
      <c r="A1565" s="34">
        <v>23</v>
      </c>
      <c r="B1565" s="34">
        <v>104</v>
      </c>
      <c r="C1565" s="34" t="s">
        <v>1050</v>
      </c>
      <c r="D1565" s="34" t="s">
        <v>498</v>
      </c>
      <c r="E1565" s="34">
        <v>828.83</v>
      </c>
      <c r="F1565" s="34">
        <v>2456.91</v>
      </c>
      <c r="G1565" s="34">
        <v>5041.93</v>
      </c>
      <c r="H1565" s="34">
        <v>71.62</v>
      </c>
      <c r="I1565" s="34">
        <v>9.08</v>
      </c>
      <c r="J1565" s="34">
        <v>9.08</v>
      </c>
      <c r="K1565" s="34">
        <v>23.71</v>
      </c>
      <c r="L1565" s="34">
        <v>645.45000000000005</v>
      </c>
      <c r="M1565" s="34">
        <v>0.66100000000000003</v>
      </c>
      <c r="N1565" s="34">
        <v>21.84</v>
      </c>
      <c r="O1565" s="34" t="s">
        <v>263</v>
      </c>
      <c r="P1565" s="45">
        <v>60</v>
      </c>
      <c r="Q1565" s="45">
        <v>17</v>
      </c>
      <c r="R1565" s="34">
        <v>45</v>
      </c>
      <c r="S1565" s="58">
        <v>255874.23</v>
      </c>
      <c r="T1565" s="34">
        <v>2438.06</v>
      </c>
      <c r="U1565" s="34">
        <v>5031.53</v>
      </c>
      <c r="V1565" s="34">
        <v>52.78</v>
      </c>
      <c r="W1565" s="34">
        <v>106460.77</v>
      </c>
    </row>
    <row r="1566" spans="1:23" s="34" customFormat="1">
      <c r="A1566" s="34">
        <v>23</v>
      </c>
      <c r="B1566" s="34">
        <v>106</v>
      </c>
      <c r="C1566" s="34" t="s">
        <v>1050</v>
      </c>
      <c r="D1566" s="34" t="s">
        <v>499</v>
      </c>
      <c r="E1566" s="34">
        <v>1086.99</v>
      </c>
      <c r="F1566" s="34">
        <v>2393.58</v>
      </c>
      <c r="G1566" s="34">
        <v>5082.72</v>
      </c>
      <c r="H1566" s="34">
        <v>74.010000000000005</v>
      </c>
      <c r="I1566" s="34">
        <v>9.08</v>
      </c>
      <c r="J1566" s="34">
        <v>10.6</v>
      </c>
      <c r="K1566" s="34">
        <v>21.74</v>
      </c>
      <c r="L1566" s="34">
        <v>702.96</v>
      </c>
      <c r="M1566" s="34">
        <v>0.72699999999999998</v>
      </c>
      <c r="N1566" s="34">
        <v>20.5</v>
      </c>
      <c r="O1566" s="34" t="s">
        <v>263</v>
      </c>
      <c r="P1566" s="45">
        <v>60</v>
      </c>
      <c r="Q1566" s="45">
        <v>17</v>
      </c>
      <c r="R1566" s="34">
        <v>44</v>
      </c>
      <c r="S1566" s="58">
        <v>938882.37</v>
      </c>
      <c r="T1566" s="34">
        <v>2306.77</v>
      </c>
      <c r="U1566" s="34">
        <v>5049.16</v>
      </c>
      <c r="V1566" s="34">
        <v>52.06</v>
      </c>
      <c r="W1566" s="34">
        <v>310198.38</v>
      </c>
    </row>
    <row r="1567" spans="1:23" s="34" customFormat="1">
      <c r="A1567" s="34">
        <v>23</v>
      </c>
      <c r="B1567" s="34">
        <v>108</v>
      </c>
      <c r="C1567" s="34" t="s">
        <v>1050</v>
      </c>
      <c r="D1567" s="34" t="s">
        <v>569</v>
      </c>
      <c r="E1567" s="34">
        <v>756.37</v>
      </c>
      <c r="F1567" s="34">
        <v>2416.19</v>
      </c>
      <c r="G1567" s="34">
        <v>5059.25</v>
      </c>
      <c r="H1567" s="34">
        <v>72.59</v>
      </c>
      <c r="I1567" s="34">
        <v>7.57</v>
      </c>
      <c r="J1567" s="34">
        <v>12.11</v>
      </c>
      <c r="K1567" s="34">
        <v>19.760000000000002</v>
      </c>
      <c r="L1567" s="34">
        <v>586.92999999999995</v>
      </c>
      <c r="M1567" s="34">
        <v>0.68400000000000005</v>
      </c>
      <c r="N1567" s="34">
        <v>18.100000000000001</v>
      </c>
      <c r="O1567" s="34" t="s">
        <v>263</v>
      </c>
      <c r="P1567" s="45">
        <v>60</v>
      </c>
      <c r="Q1567" s="45">
        <v>17</v>
      </c>
      <c r="R1567" s="34">
        <v>45</v>
      </c>
      <c r="S1567" s="58">
        <v>255874.23</v>
      </c>
      <c r="T1567" s="34">
        <v>2438.06</v>
      </c>
      <c r="U1567" s="34">
        <v>5031.53</v>
      </c>
      <c r="V1567" s="34">
        <v>52.78</v>
      </c>
      <c r="W1567" s="34">
        <v>106460.77</v>
      </c>
    </row>
    <row r="1568" spans="1:23" s="45" customFormat="1">
      <c r="A1568" s="45">
        <v>23</v>
      </c>
      <c r="B1568" s="45">
        <v>110</v>
      </c>
      <c r="C1568" s="45" t="s">
        <v>1050</v>
      </c>
      <c r="D1568" s="45" t="s">
        <v>570</v>
      </c>
      <c r="E1568" s="45">
        <v>6232.1</v>
      </c>
      <c r="F1568" s="45">
        <v>3157.34</v>
      </c>
      <c r="G1568" s="45">
        <v>4685.79</v>
      </c>
      <c r="H1568" s="45">
        <v>77.25</v>
      </c>
      <c r="I1568" s="45">
        <v>31.79</v>
      </c>
      <c r="J1568" s="45">
        <v>24.22</v>
      </c>
      <c r="K1568" s="45">
        <v>35.57</v>
      </c>
      <c r="L1568" s="45">
        <v>3358.96</v>
      </c>
      <c r="M1568" s="45">
        <v>0.48799999999999999</v>
      </c>
      <c r="N1568" s="45">
        <v>36.68</v>
      </c>
      <c r="O1568" s="45" t="s">
        <v>203</v>
      </c>
      <c r="P1568" s="45">
        <v>60</v>
      </c>
      <c r="Q1568" s="45">
        <v>17</v>
      </c>
      <c r="R1568" s="45">
        <v>0</v>
      </c>
      <c r="S1568" s="57">
        <v>0</v>
      </c>
      <c r="T1568" s="45">
        <v>0</v>
      </c>
      <c r="U1568" s="45">
        <v>0</v>
      </c>
      <c r="V1568" s="45">
        <v>0</v>
      </c>
      <c r="W1568" s="45">
        <v>0</v>
      </c>
    </row>
    <row r="1569" spans="1:23" s="45" customFormat="1">
      <c r="A1569" s="45">
        <v>23</v>
      </c>
      <c r="B1569" s="45">
        <v>112</v>
      </c>
      <c r="C1569" s="45" t="s">
        <v>1050</v>
      </c>
      <c r="D1569" s="45" t="s">
        <v>500</v>
      </c>
      <c r="E1569" s="45">
        <v>625.02</v>
      </c>
      <c r="F1569" s="45">
        <v>3770.3</v>
      </c>
      <c r="G1569" s="45">
        <v>4955.08</v>
      </c>
      <c r="H1569" s="45">
        <v>78.47</v>
      </c>
      <c r="I1569" s="45">
        <v>21.19</v>
      </c>
      <c r="J1569" s="45">
        <v>15.14</v>
      </c>
      <c r="K1569" s="45">
        <v>17.78</v>
      </c>
      <c r="L1569" s="45">
        <v>710.51</v>
      </c>
      <c r="M1569" s="45">
        <v>0.498</v>
      </c>
      <c r="N1569" s="45">
        <v>22.32</v>
      </c>
      <c r="O1569" s="45" t="s">
        <v>203</v>
      </c>
      <c r="P1569" s="45">
        <v>60</v>
      </c>
      <c r="Q1569" s="45">
        <v>17</v>
      </c>
      <c r="R1569" s="45">
        <v>0</v>
      </c>
      <c r="S1569" s="57">
        <v>0</v>
      </c>
      <c r="T1569" s="45">
        <v>0</v>
      </c>
      <c r="U1569" s="45">
        <v>0</v>
      </c>
      <c r="V1569" s="45">
        <v>0</v>
      </c>
      <c r="W1569" s="45">
        <v>0</v>
      </c>
    </row>
    <row r="1570" spans="1:23" s="34" customFormat="1">
      <c r="A1570" s="34">
        <v>23</v>
      </c>
      <c r="B1570" s="34">
        <v>114</v>
      </c>
      <c r="C1570" s="34" t="s">
        <v>1050</v>
      </c>
      <c r="D1570" s="34" t="s">
        <v>537</v>
      </c>
      <c r="E1570" s="34">
        <v>991.88</v>
      </c>
      <c r="F1570" s="34">
        <v>2674.23</v>
      </c>
      <c r="G1570" s="34">
        <v>4792.93</v>
      </c>
      <c r="H1570" s="34">
        <v>75.22</v>
      </c>
      <c r="I1570" s="34">
        <v>13.63</v>
      </c>
      <c r="J1570" s="34">
        <v>12.11</v>
      </c>
      <c r="K1570" s="34">
        <v>15.81</v>
      </c>
      <c r="L1570" s="34">
        <v>759.68</v>
      </c>
      <c r="M1570" s="34">
        <v>0.63300000000000001</v>
      </c>
      <c r="N1570" s="34">
        <v>15.92</v>
      </c>
      <c r="O1570" s="34" t="s">
        <v>203</v>
      </c>
      <c r="P1570" s="45">
        <v>60</v>
      </c>
      <c r="Q1570" s="45">
        <v>17</v>
      </c>
      <c r="R1570" s="45">
        <v>0</v>
      </c>
      <c r="S1570" s="57">
        <v>0</v>
      </c>
      <c r="T1570" s="45">
        <v>0</v>
      </c>
      <c r="U1570" s="45">
        <v>0</v>
      </c>
      <c r="V1570" s="45">
        <v>0</v>
      </c>
      <c r="W1570" s="45">
        <v>0</v>
      </c>
    </row>
    <row r="1571" spans="1:23" s="34" customFormat="1">
      <c r="A1571" s="34">
        <v>23</v>
      </c>
      <c r="B1571" s="34">
        <v>116</v>
      </c>
      <c r="C1571" s="34" t="s">
        <v>1050</v>
      </c>
      <c r="D1571" s="34" t="s">
        <v>501</v>
      </c>
      <c r="E1571" s="34">
        <v>95.11</v>
      </c>
      <c r="F1571" s="34">
        <v>2693.91</v>
      </c>
      <c r="G1571" s="34">
        <v>4805.58</v>
      </c>
      <c r="H1571" s="34">
        <v>76.59</v>
      </c>
      <c r="I1571" s="34">
        <v>6.06</v>
      </c>
      <c r="J1571" s="34">
        <v>4.54</v>
      </c>
      <c r="K1571" s="34">
        <v>7.9</v>
      </c>
      <c r="L1571" s="34">
        <v>123.26</v>
      </c>
      <c r="M1571" s="34">
        <v>0.81699999999999995</v>
      </c>
      <c r="N1571" s="34">
        <v>6.66</v>
      </c>
      <c r="O1571" s="34" t="s">
        <v>203</v>
      </c>
      <c r="P1571" s="45">
        <v>60</v>
      </c>
      <c r="Q1571" s="45">
        <v>17</v>
      </c>
      <c r="R1571" s="45">
        <v>0</v>
      </c>
      <c r="S1571" s="57">
        <v>0</v>
      </c>
      <c r="T1571" s="45">
        <v>0</v>
      </c>
      <c r="U1571" s="45">
        <v>0</v>
      </c>
      <c r="V1571" s="45">
        <v>0</v>
      </c>
      <c r="W1571" s="45">
        <v>0</v>
      </c>
    </row>
    <row r="1572" spans="1:23" s="34" customFormat="1">
      <c r="A1572" s="34">
        <v>23</v>
      </c>
      <c r="B1572" s="34">
        <v>118</v>
      </c>
      <c r="C1572" s="34" t="s">
        <v>1050</v>
      </c>
      <c r="D1572" s="34" t="s">
        <v>502</v>
      </c>
      <c r="E1572" s="34">
        <v>552.55999999999995</v>
      </c>
      <c r="F1572" s="34">
        <v>2426.16</v>
      </c>
      <c r="G1572" s="34">
        <v>5029.04</v>
      </c>
      <c r="H1572" s="34">
        <v>81.73</v>
      </c>
      <c r="I1572" s="34">
        <v>9.08</v>
      </c>
      <c r="J1572" s="34">
        <v>10.6</v>
      </c>
      <c r="K1572" s="34">
        <v>17.78</v>
      </c>
      <c r="L1572" s="34">
        <v>473.77</v>
      </c>
      <c r="M1572" s="34">
        <v>0.68700000000000006</v>
      </c>
      <c r="N1572" s="34">
        <v>16.170000000000002</v>
      </c>
      <c r="O1572" s="34" t="s">
        <v>263</v>
      </c>
      <c r="P1572" s="45">
        <v>60</v>
      </c>
      <c r="Q1572" s="45">
        <v>17</v>
      </c>
      <c r="R1572" s="34">
        <v>45</v>
      </c>
      <c r="S1572" s="58">
        <v>255874.23</v>
      </c>
      <c r="T1572" s="34">
        <v>2438.06</v>
      </c>
      <c r="U1572" s="34">
        <v>5031.53</v>
      </c>
      <c r="V1572" s="34">
        <v>52.78</v>
      </c>
      <c r="W1572" s="34">
        <v>106460.77</v>
      </c>
    </row>
    <row r="1573" spans="1:23" s="34" customFormat="1">
      <c r="A1573" s="34">
        <v>23</v>
      </c>
      <c r="B1573" s="34">
        <v>120</v>
      </c>
      <c r="C1573" s="34" t="s">
        <v>1050</v>
      </c>
      <c r="D1573" s="34" t="s">
        <v>503</v>
      </c>
      <c r="E1573" s="34">
        <v>375.92</v>
      </c>
      <c r="F1573" s="34">
        <v>2715.37</v>
      </c>
      <c r="G1573" s="34">
        <v>4756.71</v>
      </c>
      <c r="H1573" s="34">
        <v>80.97</v>
      </c>
      <c r="I1573" s="34">
        <v>7.57</v>
      </c>
      <c r="J1573" s="34">
        <v>10.6</v>
      </c>
      <c r="K1573" s="34">
        <v>13.83</v>
      </c>
      <c r="L1573" s="34">
        <v>367.41</v>
      </c>
      <c r="M1573" s="34">
        <v>0.68600000000000005</v>
      </c>
      <c r="N1573" s="34">
        <v>12.79</v>
      </c>
      <c r="O1573" s="34" t="s">
        <v>263</v>
      </c>
      <c r="P1573" s="45">
        <v>60</v>
      </c>
      <c r="Q1573" s="45">
        <v>17</v>
      </c>
      <c r="R1573" s="34">
        <v>35</v>
      </c>
      <c r="S1573" s="58">
        <v>541464.17000000004</v>
      </c>
      <c r="T1573" s="34">
        <v>2771.18</v>
      </c>
      <c r="U1573" s="34">
        <v>4709.71</v>
      </c>
      <c r="V1573" s="34">
        <v>59.49</v>
      </c>
      <c r="W1573" s="34">
        <v>181635.46</v>
      </c>
    </row>
    <row r="1574" spans="1:23" s="34" customFormat="1">
      <c r="A1574" s="34">
        <v>23</v>
      </c>
      <c r="B1574" s="34">
        <v>122</v>
      </c>
      <c r="C1574" s="34" t="s">
        <v>1050</v>
      </c>
      <c r="D1574" s="34" t="s">
        <v>504</v>
      </c>
      <c r="E1574" s="34">
        <v>1218.3399999999999</v>
      </c>
      <c r="F1574" s="34">
        <v>2701.9</v>
      </c>
      <c r="G1574" s="34">
        <v>4803.88</v>
      </c>
      <c r="H1574" s="34">
        <v>85.59</v>
      </c>
      <c r="I1574" s="34">
        <v>12.11</v>
      </c>
      <c r="J1574" s="34">
        <v>13.63</v>
      </c>
      <c r="K1574" s="34">
        <v>29.64</v>
      </c>
      <c r="L1574" s="34">
        <v>1052.9100000000001</v>
      </c>
      <c r="M1574" s="34">
        <v>0.52400000000000002</v>
      </c>
      <c r="N1574" s="34">
        <v>27.91</v>
      </c>
      <c r="O1574" s="34" t="s">
        <v>203</v>
      </c>
      <c r="P1574" s="45">
        <v>60</v>
      </c>
      <c r="Q1574" s="45">
        <v>17</v>
      </c>
      <c r="R1574" s="45">
        <v>0</v>
      </c>
      <c r="S1574" s="57">
        <v>0</v>
      </c>
      <c r="T1574" s="45">
        <v>0</v>
      </c>
      <c r="U1574" s="45">
        <v>0</v>
      </c>
      <c r="V1574" s="45">
        <v>0</v>
      </c>
      <c r="W1574" s="45">
        <v>0</v>
      </c>
    </row>
    <row r="1575" spans="1:23" s="45" customFormat="1">
      <c r="A1575" s="45">
        <v>23</v>
      </c>
      <c r="B1575" s="45">
        <v>124</v>
      </c>
      <c r="C1575" s="45" t="s">
        <v>1050</v>
      </c>
      <c r="D1575" s="45" t="s">
        <v>505</v>
      </c>
      <c r="E1575" s="45">
        <v>96017.82</v>
      </c>
      <c r="F1575" s="45">
        <v>3770.27</v>
      </c>
      <c r="G1575" s="45">
        <v>4908.09</v>
      </c>
      <c r="H1575" s="45">
        <v>57.39</v>
      </c>
      <c r="I1575" s="45">
        <v>139.28</v>
      </c>
      <c r="J1575" s="45">
        <v>104.47</v>
      </c>
      <c r="K1575" s="45">
        <v>67.180000000000007</v>
      </c>
      <c r="L1575" s="45">
        <v>33257.51</v>
      </c>
      <c r="M1575" s="45">
        <v>0.30499999999999999</v>
      </c>
      <c r="N1575" s="45">
        <v>156.66</v>
      </c>
      <c r="O1575" s="45" t="s">
        <v>214</v>
      </c>
      <c r="P1575" s="45">
        <v>60</v>
      </c>
      <c r="Q1575" s="45">
        <v>17</v>
      </c>
      <c r="R1575" s="45">
        <v>0</v>
      </c>
      <c r="S1575" s="57">
        <v>0</v>
      </c>
      <c r="T1575" s="45">
        <v>0</v>
      </c>
      <c r="U1575" s="45">
        <v>0</v>
      </c>
      <c r="V1575" s="45">
        <v>0</v>
      </c>
      <c r="W1575" s="45">
        <v>0</v>
      </c>
    </row>
    <row r="1576" spans="1:23" s="34" customFormat="1">
      <c r="A1576" s="34">
        <v>23</v>
      </c>
      <c r="B1576" s="34">
        <v>126</v>
      </c>
      <c r="C1576" s="34" t="s">
        <v>1050</v>
      </c>
      <c r="D1576" s="34" t="s">
        <v>506</v>
      </c>
      <c r="E1576" s="34">
        <v>339.69</v>
      </c>
      <c r="F1576" s="34">
        <v>2430.37</v>
      </c>
      <c r="G1576" s="34">
        <v>5020.63</v>
      </c>
      <c r="H1576" s="34">
        <v>82.62</v>
      </c>
      <c r="I1576" s="34">
        <v>7.57</v>
      </c>
      <c r="J1576" s="34">
        <v>6.06</v>
      </c>
      <c r="K1576" s="34">
        <v>17.78</v>
      </c>
      <c r="L1576" s="34">
        <v>342.91</v>
      </c>
      <c r="M1576" s="34">
        <v>0.68700000000000006</v>
      </c>
      <c r="N1576" s="34">
        <v>15.95</v>
      </c>
      <c r="O1576" s="34" t="s">
        <v>263</v>
      </c>
      <c r="P1576" s="45">
        <v>60</v>
      </c>
      <c r="Q1576" s="45">
        <v>17</v>
      </c>
      <c r="R1576" s="34">
        <v>45</v>
      </c>
      <c r="S1576" s="58">
        <v>255874.23</v>
      </c>
      <c r="T1576" s="34">
        <v>2438.06</v>
      </c>
      <c r="U1576" s="34">
        <v>5031.53</v>
      </c>
      <c r="V1576" s="34">
        <v>52.78</v>
      </c>
      <c r="W1576" s="34">
        <v>106460.77</v>
      </c>
    </row>
    <row r="1577" spans="1:23" s="34" customFormat="1">
      <c r="A1577" s="34">
        <v>23</v>
      </c>
      <c r="B1577" s="34">
        <v>128</v>
      </c>
      <c r="C1577" s="34" t="s">
        <v>1050</v>
      </c>
      <c r="D1577" s="34" t="s">
        <v>507</v>
      </c>
      <c r="E1577" s="34">
        <v>1059.82</v>
      </c>
      <c r="F1577" s="34">
        <v>3392.42</v>
      </c>
      <c r="G1577" s="34">
        <v>4193.0600000000004</v>
      </c>
      <c r="H1577" s="34">
        <v>72.86</v>
      </c>
      <c r="I1577" s="34">
        <v>24.22</v>
      </c>
      <c r="J1577" s="34">
        <v>18.170000000000002</v>
      </c>
      <c r="K1577" s="34">
        <v>25.69</v>
      </c>
      <c r="L1577" s="34">
        <v>969.69</v>
      </c>
      <c r="M1577" s="34">
        <v>0.51800000000000002</v>
      </c>
      <c r="N1577" s="34">
        <v>29.12</v>
      </c>
      <c r="O1577" s="34" t="s">
        <v>263</v>
      </c>
      <c r="P1577" s="45">
        <v>60</v>
      </c>
      <c r="Q1577" s="45">
        <v>17</v>
      </c>
      <c r="R1577" s="34">
        <v>47</v>
      </c>
      <c r="S1577" s="58">
        <v>377094.03</v>
      </c>
      <c r="T1577" s="34">
        <v>3379.94</v>
      </c>
      <c r="U1577" s="34">
        <v>4203.16</v>
      </c>
      <c r="V1577" s="34">
        <v>43.42</v>
      </c>
      <c r="W1577" s="34">
        <v>158859.60999999999</v>
      </c>
    </row>
    <row r="1578" spans="1:23" s="34" customFormat="1">
      <c r="A1578" s="34">
        <v>23</v>
      </c>
      <c r="B1578" s="34">
        <v>130</v>
      </c>
      <c r="C1578" s="34" t="s">
        <v>1050</v>
      </c>
      <c r="D1578" s="34" t="s">
        <v>508</v>
      </c>
      <c r="E1578" s="34">
        <v>960.18</v>
      </c>
      <c r="F1578" s="34">
        <v>3396.22</v>
      </c>
      <c r="G1578" s="34">
        <v>4218.13</v>
      </c>
      <c r="H1578" s="34">
        <v>74.41</v>
      </c>
      <c r="I1578" s="34">
        <v>15.14</v>
      </c>
      <c r="J1578" s="34">
        <v>13.63</v>
      </c>
      <c r="K1578" s="34">
        <v>27.66</v>
      </c>
      <c r="L1578" s="34">
        <v>835.46</v>
      </c>
      <c r="M1578" s="34">
        <v>0.56299999999999994</v>
      </c>
      <c r="N1578" s="34">
        <v>28.37</v>
      </c>
      <c r="O1578" s="34" t="s">
        <v>263</v>
      </c>
      <c r="P1578" s="45">
        <v>60</v>
      </c>
      <c r="Q1578" s="45">
        <v>17</v>
      </c>
      <c r="R1578" s="34">
        <v>47</v>
      </c>
      <c r="S1578" s="58">
        <v>377094.03</v>
      </c>
      <c r="T1578" s="34">
        <v>3379.94</v>
      </c>
      <c r="U1578" s="34">
        <v>4203.16</v>
      </c>
      <c r="V1578" s="34">
        <v>43.42</v>
      </c>
      <c r="W1578" s="34">
        <v>158859.60999999999</v>
      </c>
    </row>
    <row r="1579" spans="1:23" s="34" customFormat="1">
      <c r="A1579" s="34">
        <v>23</v>
      </c>
      <c r="B1579" s="34">
        <v>132</v>
      </c>
      <c r="C1579" s="34" t="s">
        <v>1050</v>
      </c>
      <c r="D1579" s="34" t="s">
        <v>509</v>
      </c>
      <c r="E1579" s="34">
        <v>294.39</v>
      </c>
      <c r="F1579" s="34">
        <v>3342.06</v>
      </c>
      <c r="G1579" s="34">
        <v>4309.7299999999996</v>
      </c>
      <c r="H1579" s="34">
        <v>76.12</v>
      </c>
      <c r="I1579" s="34">
        <v>10.6</v>
      </c>
      <c r="J1579" s="34">
        <v>7.57</v>
      </c>
      <c r="K1579" s="34">
        <v>17.78</v>
      </c>
      <c r="L1579" s="34">
        <v>353.75</v>
      </c>
      <c r="M1579" s="34">
        <v>0.60499999999999998</v>
      </c>
      <c r="N1579" s="34">
        <v>16.52</v>
      </c>
      <c r="O1579" s="34" t="s">
        <v>263</v>
      </c>
      <c r="P1579" s="45">
        <v>60</v>
      </c>
      <c r="Q1579" s="45">
        <v>17</v>
      </c>
      <c r="R1579" s="34">
        <v>47</v>
      </c>
      <c r="S1579" s="58">
        <v>377094.03</v>
      </c>
      <c r="T1579" s="34">
        <v>3379.94</v>
      </c>
      <c r="U1579" s="34">
        <v>4203.16</v>
      </c>
      <c r="V1579" s="34">
        <v>43.42</v>
      </c>
      <c r="W1579" s="34">
        <v>158859.60999999999</v>
      </c>
    </row>
    <row r="1580" spans="1:23" s="34" customFormat="1">
      <c r="A1580" s="34">
        <v>23</v>
      </c>
      <c r="B1580" s="34">
        <v>134</v>
      </c>
      <c r="C1580" s="34" t="s">
        <v>1050</v>
      </c>
      <c r="D1580" s="34" t="s">
        <v>510</v>
      </c>
      <c r="E1580" s="34">
        <v>3428.56</v>
      </c>
      <c r="F1580" s="34">
        <v>2731.82</v>
      </c>
      <c r="G1580" s="34">
        <v>4779.1400000000003</v>
      </c>
      <c r="H1580" s="34">
        <v>88.78</v>
      </c>
      <c r="I1580" s="34">
        <v>24.22</v>
      </c>
      <c r="J1580" s="34">
        <v>24.22</v>
      </c>
      <c r="K1580" s="34">
        <v>23.71</v>
      </c>
      <c r="L1580" s="34">
        <v>2129.87</v>
      </c>
      <c r="M1580" s="34">
        <v>0.51600000000000001</v>
      </c>
      <c r="N1580" s="34">
        <v>29.02</v>
      </c>
      <c r="O1580" s="34" t="s">
        <v>263</v>
      </c>
      <c r="P1580" s="45">
        <v>60</v>
      </c>
      <c r="Q1580" s="45">
        <v>17</v>
      </c>
      <c r="R1580" s="34">
        <v>35</v>
      </c>
      <c r="S1580" s="58">
        <v>541464.17000000004</v>
      </c>
      <c r="T1580" s="34">
        <v>2771.18</v>
      </c>
      <c r="U1580" s="34">
        <v>4709.71</v>
      </c>
      <c r="V1580" s="34">
        <v>59.49</v>
      </c>
      <c r="W1580" s="34">
        <v>181635.46</v>
      </c>
    </row>
    <row r="1581" spans="1:23" s="34" customFormat="1">
      <c r="A1581" s="34">
        <v>23</v>
      </c>
      <c r="B1581" s="34">
        <v>136</v>
      </c>
      <c r="C1581" s="34" t="s">
        <v>1050</v>
      </c>
      <c r="D1581" s="34" t="s">
        <v>511</v>
      </c>
      <c r="E1581" s="34">
        <v>878.65</v>
      </c>
      <c r="F1581" s="34">
        <v>2745.83</v>
      </c>
      <c r="G1581" s="34">
        <v>4794.68</v>
      </c>
      <c r="H1581" s="34">
        <v>85.5</v>
      </c>
      <c r="I1581" s="34">
        <v>7.57</v>
      </c>
      <c r="J1581" s="34">
        <v>16.649999999999999</v>
      </c>
      <c r="K1581" s="34">
        <v>15.81</v>
      </c>
      <c r="L1581" s="34">
        <v>683.33</v>
      </c>
      <c r="M1581" s="34">
        <v>0.64900000000000002</v>
      </c>
      <c r="N1581" s="34">
        <v>15.65</v>
      </c>
      <c r="O1581" s="34" t="s">
        <v>263</v>
      </c>
      <c r="P1581" s="45">
        <v>60</v>
      </c>
      <c r="Q1581" s="45">
        <v>17</v>
      </c>
      <c r="R1581" s="34">
        <v>35</v>
      </c>
      <c r="S1581" s="58">
        <v>541464.17000000004</v>
      </c>
      <c r="T1581" s="34">
        <v>2771.18</v>
      </c>
      <c r="U1581" s="34">
        <v>4709.71</v>
      </c>
      <c r="V1581" s="34">
        <v>59.49</v>
      </c>
      <c r="W1581" s="34">
        <v>181635.46</v>
      </c>
    </row>
    <row r="1582" spans="1:23" s="34" customFormat="1">
      <c r="A1582" s="34">
        <v>23</v>
      </c>
      <c r="B1582" s="34">
        <v>138</v>
      </c>
      <c r="C1582" s="34" t="s">
        <v>1050</v>
      </c>
      <c r="D1582" s="34" t="s">
        <v>571</v>
      </c>
      <c r="E1582" s="34">
        <v>99.64</v>
      </c>
      <c r="F1582" s="34">
        <v>3377.14</v>
      </c>
      <c r="G1582" s="34">
        <v>4237.4799999999996</v>
      </c>
      <c r="H1582" s="34">
        <v>84.7</v>
      </c>
      <c r="I1582" s="34">
        <v>6.06</v>
      </c>
      <c r="J1582" s="34">
        <v>4.54</v>
      </c>
      <c r="K1582" s="34">
        <v>9.8800000000000008</v>
      </c>
      <c r="L1582" s="34">
        <v>142.43</v>
      </c>
      <c r="M1582" s="34">
        <v>0.73</v>
      </c>
      <c r="N1582" s="34">
        <v>8.4600000000000009</v>
      </c>
      <c r="O1582" s="34" t="s">
        <v>263</v>
      </c>
      <c r="P1582" s="45">
        <v>60</v>
      </c>
      <c r="Q1582" s="45">
        <v>17</v>
      </c>
      <c r="R1582" s="34">
        <v>47</v>
      </c>
      <c r="S1582" s="58">
        <v>377094.03</v>
      </c>
      <c r="T1582" s="34">
        <v>3379.94</v>
      </c>
      <c r="U1582" s="34">
        <v>4203.16</v>
      </c>
      <c r="V1582" s="34">
        <v>43.42</v>
      </c>
      <c r="W1582" s="34">
        <v>158859.60999999999</v>
      </c>
    </row>
    <row r="1583" spans="1:23" s="34" customFormat="1">
      <c r="A1583" s="34">
        <v>23</v>
      </c>
      <c r="B1583" s="34">
        <v>140</v>
      </c>
      <c r="C1583" s="34" t="s">
        <v>1050</v>
      </c>
      <c r="D1583" s="34" t="s">
        <v>512</v>
      </c>
      <c r="E1583" s="34">
        <v>366.86</v>
      </c>
      <c r="F1583" s="34">
        <v>3386.68</v>
      </c>
      <c r="G1583" s="34">
        <v>4247.5600000000004</v>
      </c>
      <c r="H1583" s="34">
        <v>85.7</v>
      </c>
      <c r="I1583" s="34">
        <v>7.57</v>
      </c>
      <c r="J1583" s="34">
        <v>9.08</v>
      </c>
      <c r="K1583" s="34">
        <v>13.83</v>
      </c>
      <c r="L1583" s="34">
        <v>368.99</v>
      </c>
      <c r="M1583" s="34">
        <v>0.67200000000000004</v>
      </c>
      <c r="N1583" s="34">
        <v>12.61</v>
      </c>
      <c r="O1583" s="34" t="s">
        <v>263</v>
      </c>
      <c r="P1583" s="45">
        <v>60</v>
      </c>
      <c r="Q1583" s="45">
        <v>17</v>
      </c>
      <c r="R1583" s="34">
        <v>47</v>
      </c>
      <c r="S1583" s="58">
        <v>377094.03</v>
      </c>
      <c r="T1583" s="34">
        <v>3379.94</v>
      </c>
      <c r="U1583" s="34">
        <v>4203.16</v>
      </c>
      <c r="V1583" s="34">
        <v>43.42</v>
      </c>
      <c r="W1583" s="34">
        <v>158859.60999999999</v>
      </c>
    </row>
    <row r="1584" spans="1:23" s="34" customFormat="1">
      <c r="A1584" s="34">
        <v>23</v>
      </c>
      <c r="B1584" s="34">
        <v>142</v>
      </c>
      <c r="C1584" s="34" t="s">
        <v>1050</v>
      </c>
      <c r="D1584" s="34" t="s">
        <v>513</v>
      </c>
      <c r="E1584" s="34">
        <v>1145.8699999999999</v>
      </c>
      <c r="F1584" s="34">
        <v>2710.39</v>
      </c>
      <c r="G1584" s="34">
        <v>4735.97</v>
      </c>
      <c r="H1584" s="34">
        <v>85.2</v>
      </c>
      <c r="I1584" s="34">
        <v>12.11</v>
      </c>
      <c r="J1584" s="34">
        <v>13.63</v>
      </c>
      <c r="K1584" s="34">
        <v>17.78</v>
      </c>
      <c r="L1584" s="34">
        <v>824.23</v>
      </c>
      <c r="M1584" s="34">
        <v>0.64200000000000002</v>
      </c>
      <c r="N1584" s="34">
        <v>15.27</v>
      </c>
      <c r="O1584" s="34" t="s">
        <v>263</v>
      </c>
      <c r="P1584" s="45">
        <v>60</v>
      </c>
      <c r="Q1584" s="45">
        <v>17</v>
      </c>
      <c r="R1584" s="34">
        <v>35</v>
      </c>
      <c r="S1584" s="58">
        <v>541464.17000000004</v>
      </c>
      <c r="T1584" s="34">
        <v>2771.18</v>
      </c>
      <c r="U1584" s="34">
        <v>4709.71</v>
      </c>
      <c r="V1584" s="34">
        <v>59.49</v>
      </c>
      <c r="W1584" s="34">
        <v>181635.46</v>
      </c>
    </row>
    <row r="1585" spans="1:23" s="34" customFormat="1">
      <c r="A1585" s="34">
        <v>23</v>
      </c>
      <c r="B1585" s="34">
        <v>144</v>
      </c>
      <c r="C1585" s="34" t="s">
        <v>1050</v>
      </c>
      <c r="D1585" s="34" t="s">
        <v>852</v>
      </c>
      <c r="E1585" s="34">
        <v>905.83</v>
      </c>
      <c r="F1585" s="34">
        <v>2674.48</v>
      </c>
      <c r="G1585" s="34">
        <v>4748.7299999999996</v>
      </c>
      <c r="H1585" s="34">
        <v>84.02</v>
      </c>
      <c r="I1585" s="34">
        <v>12.11</v>
      </c>
      <c r="J1585" s="34">
        <v>13.63</v>
      </c>
      <c r="K1585" s="34">
        <v>19.760000000000002</v>
      </c>
      <c r="L1585" s="34">
        <v>806.26</v>
      </c>
      <c r="M1585" s="34">
        <v>0.56200000000000006</v>
      </c>
      <c r="N1585" s="34">
        <v>17.79</v>
      </c>
      <c r="O1585" s="34" t="s">
        <v>203</v>
      </c>
      <c r="P1585" s="45">
        <v>60</v>
      </c>
      <c r="Q1585" s="45">
        <v>17</v>
      </c>
      <c r="R1585" s="45">
        <v>0</v>
      </c>
      <c r="S1585" s="57">
        <v>0</v>
      </c>
      <c r="T1585" s="45">
        <v>0</v>
      </c>
      <c r="U1585" s="45">
        <v>0</v>
      </c>
      <c r="V1585" s="45">
        <v>0</v>
      </c>
      <c r="W1585" s="45">
        <v>0</v>
      </c>
    </row>
    <row r="1586" spans="1:23" s="45" customFormat="1">
      <c r="A1586" s="45">
        <v>23</v>
      </c>
      <c r="B1586" s="45">
        <v>146</v>
      </c>
      <c r="C1586" s="45" t="s">
        <v>1050</v>
      </c>
      <c r="D1586" s="45" t="s">
        <v>853</v>
      </c>
      <c r="E1586" s="45">
        <v>36808.339999999997</v>
      </c>
      <c r="F1586" s="45">
        <v>3193.79</v>
      </c>
      <c r="G1586" s="45">
        <v>4680.33</v>
      </c>
      <c r="H1586" s="45">
        <v>58.66</v>
      </c>
      <c r="I1586" s="45">
        <v>72.67</v>
      </c>
      <c r="J1586" s="45">
        <v>65.099999999999994</v>
      </c>
      <c r="K1586" s="45">
        <v>59.28</v>
      </c>
      <c r="L1586" s="45">
        <v>15355.62</v>
      </c>
      <c r="M1586" s="45">
        <v>0.34799999999999998</v>
      </c>
      <c r="N1586" s="45">
        <v>75.91</v>
      </c>
      <c r="O1586" s="45" t="s">
        <v>214</v>
      </c>
      <c r="P1586" s="45">
        <v>60</v>
      </c>
      <c r="Q1586" s="45">
        <v>17</v>
      </c>
      <c r="R1586" s="45">
        <v>0</v>
      </c>
      <c r="S1586" s="57">
        <v>0</v>
      </c>
      <c r="T1586" s="45">
        <v>0</v>
      </c>
      <c r="U1586" s="45">
        <v>0</v>
      </c>
      <c r="V1586" s="45">
        <v>0</v>
      </c>
      <c r="W1586" s="45">
        <v>0</v>
      </c>
    </row>
    <row r="1587" spans="1:23" s="45" customFormat="1">
      <c r="A1587" s="45">
        <v>23</v>
      </c>
      <c r="B1587" s="45">
        <v>148</v>
      </c>
      <c r="C1587" s="45" t="s">
        <v>1050</v>
      </c>
      <c r="D1587" s="45" t="s">
        <v>572</v>
      </c>
      <c r="E1587" s="45">
        <v>507.26</v>
      </c>
      <c r="F1587" s="45">
        <v>3714.32</v>
      </c>
      <c r="G1587" s="45">
        <v>4917.8</v>
      </c>
      <c r="H1587" s="45">
        <v>88.9</v>
      </c>
      <c r="I1587" s="45">
        <v>10.6</v>
      </c>
      <c r="J1587" s="45">
        <v>13.63</v>
      </c>
      <c r="K1587" s="45">
        <v>13.83</v>
      </c>
      <c r="L1587" s="45">
        <v>485.8</v>
      </c>
      <c r="M1587" s="45">
        <v>0.63300000000000001</v>
      </c>
      <c r="N1587" s="45">
        <v>16.760000000000002</v>
      </c>
      <c r="O1587" s="45" t="s">
        <v>203</v>
      </c>
      <c r="P1587" s="45">
        <v>60</v>
      </c>
      <c r="Q1587" s="45">
        <v>17</v>
      </c>
      <c r="R1587" s="45">
        <v>0</v>
      </c>
      <c r="S1587" s="57">
        <v>0</v>
      </c>
      <c r="T1587" s="45">
        <v>0</v>
      </c>
      <c r="U1587" s="45">
        <v>0</v>
      </c>
      <c r="V1587" s="45">
        <v>0</v>
      </c>
      <c r="W1587" s="45">
        <v>0</v>
      </c>
    </row>
    <row r="1588" spans="1:23" s="45" customFormat="1">
      <c r="A1588" s="45">
        <v>23</v>
      </c>
      <c r="B1588" s="45">
        <v>150</v>
      </c>
      <c r="C1588" s="45" t="s">
        <v>1050</v>
      </c>
      <c r="D1588" s="45" t="s">
        <v>573</v>
      </c>
      <c r="E1588" s="45">
        <v>2789.95</v>
      </c>
      <c r="F1588" s="45">
        <v>3736</v>
      </c>
      <c r="G1588" s="45">
        <v>4949.82</v>
      </c>
      <c r="H1588" s="45">
        <v>81.44</v>
      </c>
      <c r="I1588" s="45">
        <v>22.71</v>
      </c>
      <c r="J1588" s="45">
        <v>27.25</v>
      </c>
      <c r="K1588" s="45">
        <v>33.590000000000003</v>
      </c>
      <c r="L1588" s="45">
        <v>2191.64</v>
      </c>
      <c r="M1588" s="45">
        <v>0.437</v>
      </c>
      <c r="N1588" s="45">
        <v>33.65</v>
      </c>
      <c r="O1588" s="45" t="s">
        <v>203</v>
      </c>
      <c r="P1588" s="45">
        <v>60</v>
      </c>
      <c r="Q1588" s="45">
        <v>17</v>
      </c>
      <c r="R1588" s="45">
        <v>0</v>
      </c>
      <c r="S1588" s="57">
        <v>0</v>
      </c>
      <c r="T1588" s="45">
        <v>0</v>
      </c>
      <c r="U1588" s="45">
        <v>0</v>
      </c>
      <c r="V1588" s="45">
        <v>0</v>
      </c>
      <c r="W1588" s="45">
        <v>0</v>
      </c>
    </row>
    <row r="1589" spans="1:23" s="34" customFormat="1">
      <c r="A1589" s="34">
        <v>23</v>
      </c>
      <c r="B1589" s="34">
        <v>152</v>
      </c>
      <c r="C1589" s="34" t="s">
        <v>1050</v>
      </c>
      <c r="D1589" s="34" t="s">
        <v>574</v>
      </c>
      <c r="E1589" s="34">
        <v>348.74</v>
      </c>
      <c r="F1589" s="34">
        <v>2640.95</v>
      </c>
      <c r="G1589" s="34">
        <v>4805.6499999999996</v>
      </c>
      <c r="H1589" s="34">
        <v>93.15</v>
      </c>
      <c r="I1589" s="34">
        <v>10.6</v>
      </c>
      <c r="J1589" s="34">
        <v>7.57</v>
      </c>
      <c r="K1589" s="34">
        <v>13.83</v>
      </c>
      <c r="L1589" s="34">
        <v>352.13</v>
      </c>
      <c r="M1589" s="34">
        <v>0.68</v>
      </c>
      <c r="N1589" s="34">
        <v>12.14</v>
      </c>
      <c r="O1589" s="34" t="s">
        <v>203</v>
      </c>
      <c r="P1589" s="45">
        <v>60</v>
      </c>
      <c r="Q1589" s="45">
        <v>17</v>
      </c>
      <c r="R1589" s="45">
        <v>0</v>
      </c>
      <c r="S1589" s="57">
        <v>0</v>
      </c>
      <c r="T1589" s="45">
        <v>0</v>
      </c>
      <c r="U1589" s="45">
        <v>0</v>
      </c>
      <c r="V1589" s="45">
        <v>0</v>
      </c>
      <c r="W1589" s="45">
        <v>0</v>
      </c>
    </row>
    <row r="1590" spans="1:23" s="34" customFormat="1">
      <c r="A1590" s="34">
        <v>23</v>
      </c>
      <c r="B1590" s="34">
        <v>154</v>
      </c>
      <c r="C1590" s="34" t="s">
        <v>1050</v>
      </c>
      <c r="D1590" s="34" t="s">
        <v>902</v>
      </c>
      <c r="E1590" s="34">
        <v>95.11</v>
      </c>
      <c r="F1590" s="34">
        <v>2700.69</v>
      </c>
      <c r="G1590" s="34">
        <v>4832.76</v>
      </c>
      <c r="H1590" s="34">
        <v>90.99</v>
      </c>
      <c r="I1590" s="34">
        <v>7.57</v>
      </c>
      <c r="J1590" s="34">
        <v>4.54</v>
      </c>
      <c r="K1590" s="34">
        <v>7.9</v>
      </c>
      <c r="L1590" s="34">
        <v>139.78</v>
      </c>
      <c r="M1590" s="34">
        <v>0.72099999999999997</v>
      </c>
      <c r="N1590" s="34">
        <v>6.77</v>
      </c>
      <c r="O1590" s="34" t="s">
        <v>203</v>
      </c>
      <c r="P1590" s="45">
        <v>60</v>
      </c>
      <c r="Q1590" s="45">
        <v>17</v>
      </c>
      <c r="R1590" s="45">
        <v>0</v>
      </c>
      <c r="S1590" s="57">
        <v>0</v>
      </c>
      <c r="T1590" s="45">
        <v>0</v>
      </c>
      <c r="U1590" s="45">
        <v>0</v>
      </c>
      <c r="V1590" s="45">
        <v>0</v>
      </c>
      <c r="W1590" s="45">
        <v>0</v>
      </c>
    </row>
    <row r="1591" spans="1:23" s="45" customFormat="1">
      <c r="A1591" s="45">
        <v>23</v>
      </c>
      <c r="B1591" s="45">
        <v>156</v>
      </c>
      <c r="C1591" s="45" t="s">
        <v>1050</v>
      </c>
      <c r="D1591" s="45" t="s">
        <v>903</v>
      </c>
      <c r="E1591" s="45">
        <v>144.93</v>
      </c>
      <c r="F1591" s="45">
        <v>2622.02</v>
      </c>
      <c r="G1591" s="45">
        <v>4869.3999999999996</v>
      </c>
      <c r="H1591" s="45">
        <v>90.71</v>
      </c>
      <c r="I1591" s="45">
        <v>4.54</v>
      </c>
      <c r="J1591" s="45">
        <v>9.08</v>
      </c>
      <c r="K1591" s="45">
        <v>7.9</v>
      </c>
      <c r="L1591" s="45">
        <v>211.82</v>
      </c>
      <c r="M1591" s="45">
        <v>0.63</v>
      </c>
      <c r="N1591" s="45">
        <v>10.08</v>
      </c>
      <c r="O1591" s="45" t="s">
        <v>203</v>
      </c>
      <c r="P1591" s="45">
        <v>60</v>
      </c>
      <c r="Q1591" s="45">
        <v>17</v>
      </c>
      <c r="R1591" s="45">
        <v>0</v>
      </c>
      <c r="S1591" s="57">
        <v>0</v>
      </c>
      <c r="T1591" s="45">
        <v>0</v>
      </c>
      <c r="U1591" s="45">
        <v>0</v>
      </c>
      <c r="V1591" s="45">
        <v>0</v>
      </c>
      <c r="W1591" s="45">
        <v>0</v>
      </c>
    </row>
    <row r="1592" spans="1:23" s="46" customFormat="1" ht="17" thickBot="1">
      <c r="A1592" s="46">
        <v>23</v>
      </c>
      <c r="B1592" s="46">
        <v>158</v>
      </c>
      <c r="C1592" s="46" t="s">
        <v>1050</v>
      </c>
      <c r="D1592" s="46" t="s">
        <v>575</v>
      </c>
      <c r="E1592" s="46">
        <v>258.16000000000003</v>
      </c>
      <c r="F1592" s="46">
        <v>3712.59</v>
      </c>
      <c r="G1592" s="46">
        <v>4936.76</v>
      </c>
      <c r="H1592" s="46">
        <v>95.23</v>
      </c>
      <c r="I1592" s="46">
        <v>9.08</v>
      </c>
      <c r="J1592" s="46">
        <v>12.11</v>
      </c>
      <c r="K1592" s="46">
        <v>9.8800000000000008</v>
      </c>
      <c r="L1592" s="46">
        <v>302.07</v>
      </c>
      <c r="M1592" s="46">
        <v>0.64900000000000002</v>
      </c>
      <c r="N1592" s="46">
        <v>11.53</v>
      </c>
      <c r="O1592" s="46" t="s">
        <v>203</v>
      </c>
      <c r="P1592" s="46">
        <v>60</v>
      </c>
      <c r="Q1592" s="46">
        <v>17</v>
      </c>
      <c r="R1592" s="46">
        <v>0</v>
      </c>
      <c r="S1592" s="59">
        <v>0</v>
      </c>
      <c r="T1592" s="46">
        <v>0</v>
      </c>
      <c r="U1592" s="46">
        <v>0</v>
      </c>
      <c r="V1592" s="46">
        <v>0</v>
      </c>
      <c r="W1592" s="46">
        <v>0</v>
      </c>
    </row>
    <row r="1593" spans="1:23" s="45" customFormat="1">
      <c r="A1593" s="45">
        <v>24</v>
      </c>
      <c r="B1593" s="45">
        <v>2</v>
      </c>
      <c r="C1593" s="34" t="s">
        <v>1050</v>
      </c>
      <c r="D1593" s="45" t="s">
        <v>260</v>
      </c>
      <c r="E1593" s="45">
        <v>443.86</v>
      </c>
      <c r="F1593" s="45">
        <v>1195.94</v>
      </c>
      <c r="G1593" s="45">
        <v>4400.09</v>
      </c>
      <c r="H1593" s="45">
        <v>13.25</v>
      </c>
      <c r="I1593" s="45">
        <v>12.11</v>
      </c>
      <c r="J1593" s="45">
        <v>10.6</v>
      </c>
      <c r="K1593" s="45">
        <v>13.83</v>
      </c>
      <c r="L1593" s="45">
        <v>532.96</v>
      </c>
      <c r="M1593" s="45">
        <v>0.52800000000000002</v>
      </c>
      <c r="N1593" s="45">
        <v>15.16</v>
      </c>
      <c r="O1593" s="45" t="s">
        <v>203</v>
      </c>
      <c r="P1593" s="45">
        <v>60</v>
      </c>
      <c r="Q1593" s="45">
        <v>17</v>
      </c>
      <c r="R1593" s="45">
        <v>0</v>
      </c>
      <c r="S1593" s="57">
        <v>0</v>
      </c>
      <c r="T1593" s="45">
        <v>0</v>
      </c>
      <c r="U1593" s="45">
        <v>0</v>
      </c>
      <c r="V1593" s="45">
        <v>0</v>
      </c>
      <c r="W1593" s="45">
        <v>0</v>
      </c>
    </row>
    <row r="1594" spans="1:23" s="34" customFormat="1">
      <c r="A1594" s="34">
        <v>24</v>
      </c>
      <c r="B1594" s="34">
        <v>6</v>
      </c>
      <c r="C1594" s="34" t="s">
        <v>1050</v>
      </c>
      <c r="D1594" s="34" t="s">
        <v>262</v>
      </c>
      <c r="E1594" s="34">
        <v>480.09</v>
      </c>
      <c r="F1594" s="34">
        <v>1433.24</v>
      </c>
      <c r="G1594" s="34">
        <v>4496.91</v>
      </c>
      <c r="H1594" s="34">
        <v>24.22</v>
      </c>
      <c r="I1594" s="34">
        <v>9.08</v>
      </c>
      <c r="J1594" s="34">
        <v>12.11</v>
      </c>
      <c r="K1594" s="34">
        <v>17.78</v>
      </c>
      <c r="L1594" s="34">
        <v>464.62</v>
      </c>
      <c r="M1594" s="34">
        <v>0.63800000000000001</v>
      </c>
      <c r="N1594" s="34">
        <v>17.59</v>
      </c>
      <c r="O1594" s="34" t="s">
        <v>263</v>
      </c>
      <c r="P1594" s="45">
        <v>60</v>
      </c>
      <c r="Q1594" s="45">
        <v>17</v>
      </c>
      <c r="R1594" s="34">
        <v>33</v>
      </c>
      <c r="S1594" s="58">
        <v>511643.65</v>
      </c>
      <c r="T1594" s="34">
        <v>1441.99</v>
      </c>
      <c r="U1594" s="34">
        <v>4397.29</v>
      </c>
      <c r="V1594" s="34">
        <v>28.53</v>
      </c>
      <c r="W1594" s="34">
        <v>255261.87</v>
      </c>
    </row>
    <row r="1595" spans="1:23" s="34" customFormat="1">
      <c r="A1595" s="34">
        <v>24</v>
      </c>
      <c r="B1595" s="34">
        <v>8</v>
      </c>
      <c r="C1595" s="34" t="s">
        <v>1050</v>
      </c>
      <c r="D1595" s="34" t="s">
        <v>264</v>
      </c>
      <c r="E1595" s="34">
        <v>865.07</v>
      </c>
      <c r="F1595" s="34">
        <v>1442.73</v>
      </c>
      <c r="G1595" s="34">
        <v>4501.1899999999996</v>
      </c>
      <c r="H1595" s="34">
        <v>24.32</v>
      </c>
      <c r="I1595" s="34">
        <v>10.6</v>
      </c>
      <c r="J1595" s="34">
        <v>10.6</v>
      </c>
      <c r="K1595" s="34">
        <v>19.760000000000002</v>
      </c>
      <c r="L1595" s="34">
        <v>672.66</v>
      </c>
      <c r="M1595" s="34">
        <v>0.65300000000000002</v>
      </c>
      <c r="N1595" s="34">
        <v>20.03</v>
      </c>
      <c r="O1595" s="34" t="s">
        <v>263</v>
      </c>
      <c r="P1595" s="45">
        <v>60</v>
      </c>
      <c r="Q1595" s="45">
        <v>17</v>
      </c>
      <c r="R1595" s="34">
        <v>33</v>
      </c>
      <c r="S1595" s="58">
        <v>511643.65</v>
      </c>
      <c r="T1595" s="34">
        <v>1441.99</v>
      </c>
      <c r="U1595" s="34">
        <v>4397.29</v>
      </c>
      <c r="V1595" s="34">
        <v>28.53</v>
      </c>
      <c r="W1595" s="34">
        <v>255261.87</v>
      </c>
    </row>
    <row r="1596" spans="1:23" s="45" customFormat="1">
      <c r="A1596" s="45">
        <v>24</v>
      </c>
      <c r="B1596" s="45">
        <v>10</v>
      </c>
      <c r="C1596" s="45" t="s">
        <v>1050</v>
      </c>
      <c r="D1596" s="45" t="s">
        <v>265</v>
      </c>
      <c r="E1596" s="45">
        <v>104.17</v>
      </c>
      <c r="F1596" s="45">
        <v>1457.64</v>
      </c>
      <c r="G1596" s="45">
        <v>4540.88</v>
      </c>
      <c r="H1596" s="45">
        <v>22.08</v>
      </c>
      <c r="I1596" s="45">
        <v>10.6</v>
      </c>
      <c r="J1596" s="45">
        <v>3.03</v>
      </c>
      <c r="K1596" s="45">
        <v>9.8800000000000008</v>
      </c>
      <c r="L1596" s="45">
        <v>168.82</v>
      </c>
      <c r="M1596" s="45">
        <v>0.63400000000000001</v>
      </c>
      <c r="N1596" s="45">
        <v>12.14</v>
      </c>
      <c r="O1596" s="45" t="s">
        <v>203</v>
      </c>
      <c r="P1596" s="45">
        <v>60</v>
      </c>
      <c r="Q1596" s="45">
        <v>17</v>
      </c>
      <c r="R1596" s="45">
        <v>0</v>
      </c>
      <c r="S1596" s="57">
        <v>0</v>
      </c>
      <c r="T1596" s="45">
        <v>0</v>
      </c>
      <c r="U1596" s="45">
        <v>0</v>
      </c>
      <c r="V1596" s="45">
        <v>0</v>
      </c>
      <c r="W1596" s="45">
        <v>0</v>
      </c>
    </row>
    <row r="1597" spans="1:23" s="45" customFormat="1">
      <c r="A1597" s="45">
        <v>24</v>
      </c>
      <c r="B1597" s="45">
        <v>16</v>
      </c>
      <c r="C1597" s="34" t="s">
        <v>1050</v>
      </c>
      <c r="D1597" s="45" t="s">
        <v>273</v>
      </c>
      <c r="E1597" s="45">
        <v>457.44</v>
      </c>
      <c r="F1597" s="45">
        <v>1478.11</v>
      </c>
      <c r="G1597" s="45">
        <v>4554.08</v>
      </c>
      <c r="H1597" s="45">
        <v>22.42</v>
      </c>
      <c r="I1597" s="45">
        <v>22.71</v>
      </c>
      <c r="J1597" s="45">
        <v>12.11</v>
      </c>
      <c r="K1597" s="45">
        <v>9.8800000000000008</v>
      </c>
      <c r="L1597" s="45">
        <v>566.70000000000005</v>
      </c>
      <c r="M1597" s="45">
        <v>0.50700000000000001</v>
      </c>
      <c r="N1597" s="45">
        <v>21.29</v>
      </c>
      <c r="O1597" s="45" t="s">
        <v>203</v>
      </c>
      <c r="P1597" s="45">
        <v>60</v>
      </c>
      <c r="Q1597" s="45">
        <v>17</v>
      </c>
      <c r="R1597" s="45">
        <v>0</v>
      </c>
      <c r="S1597" s="57">
        <v>0</v>
      </c>
      <c r="T1597" s="45">
        <v>0</v>
      </c>
      <c r="U1597" s="45">
        <v>0</v>
      </c>
      <c r="V1597" s="45">
        <v>0</v>
      </c>
      <c r="W1597" s="45">
        <v>0</v>
      </c>
    </row>
    <row r="1598" spans="1:23" s="45" customFormat="1">
      <c r="A1598" s="45">
        <v>24</v>
      </c>
      <c r="B1598" s="45">
        <v>18</v>
      </c>
      <c r="C1598" s="34" t="s">
        <v>1050</v>
      </c>
      <c r="D1598" s="45" t="s">
        <v>268</v>
      </c>
      <c r="E1598" s="45">
        <v>3981.12</v>
      </c>
      <c r="F1598" s="45">
        <v>1269.79</v>
      </c>
      <c r="G1598" s="45">
        <v>4591.16</v>
      </c>
      <c r="H1598" s="45">
        <v>29.46</v>
      </c>
      <c r="I1598" s="45">
        <v>43.9</v>
      </c>
      <c r="J1598" s="45">
        <v>112.04</v>
      </c>
      <c r="K1598" s="45">
        <v>33.590000000000003</v>
      </c>
      <c r="L1598" s="45">
        <v>3504.39</v>
      </c>
      <c r="M1598" s="45">
        <v>0.34699999999999998</v>
      </c>
      <c r="N1598" s="45">
        <v>119.27</v>
      </c>
      <c r="O1598" s="45" t="s">
        <v>203</v>
      </c>
      <c r="P1598" s="45">
        <v>60</v>
      </c>
      <c r="Q1598" s="45">
        <v>17</v>
      </c>
      <c r="R1598" s="45">
        <v>0</v>
      </c>
      <c r="S1598" s="57">
        <v>0</v>
      </c>
      <c r="T1598" s="45">
        <v>0</v>
      </c>
      <c r="U1598" s="45">
        <v>0</v>
      </c>
      <c r="V1598" s="45">
        <v>0</v>
      </c>
      <c r="W1598" s="45">
        <v>0</v>
      </c>
    </row>
    <row r="1599" spans="1:23" s="45" customFormat="1">
      <c r="A1599" s="45">
        <v>24</v>
      </c>
      <c r="B1599" s="45">
        <v>20</v>
      </c>
      <c r="C1599" s="34" t="s">
        <v>1050</v>
      </c>
      <c r="D1599" s="45" t="s">
        <v>269</v>
      </c>
      <c r="E1599" s="45">
        <v>593.32000000000005</v>
      </c>
      <c r="F1599" s="45">
        <v>1327.55</v>
      </c>
      <c r="G1599" s="45">
        <v>4520.6099999999997</v>
      </c>
      <c r="H1599" s="45">
        <v>47.71</v>
      </c>
      <c r="I1599" s="45">
        <v>15.14</v>
      </c>
      <c r="J1599" s="45">
        <v>10.6</v>
      </c>
      <c r="K1599" s="45">
        <v>15.81</v>
      </c>
      <c r="L1599" s="45">
        <v>579.97</v>
      </c>
      <c r="M1599" s="45">
        <v>0.58899999999999997</v>
      </c>
      <c r="N1599" s="45">
        <v>15.43</v>
      </c>
      <c r="O1599" s="45" t="s">
        <v>256</v>
      </c>
      <c r="P1599" s="45">
        <v>60</v>
      </c>
      <c r="Q1599" s="45">
        <v>17</v>
      </c>
      <c r="R1599" s="45">
        <v>0</v>
      </c>
      <c r="S1599" s="57">
        <v>0</v>
      </c>
      <c r="T1599" s="45">
        <v>0</v>
      </c>
      <c r="U1599" s="45">
        <v>0</v>
      </c>
      <c r="V1599" s="45">
        <v>0</v>
      </c>
      <c r="W1599" s="45">
        <v>0</v>
      </c>
    </row>
    <row r="1600" spans="1:23" s="45" customFormat="1">
      <c r="A1600" s="45">
        <v>24</v>
      </c>
      <c r="B1600" s="45">
        <v>22</v>
      </c>
      <c r="C1600" s="45" t="s">
        <v>1050</v>
      </c>
      <c r="D1600" s="45" t="s">
        <v>270</v>
      </c>
      <c r="E1600" s="45">
        <v>312.51</v>
      </c>
      <c r="F1600" s="45">
        <v>1223.18</v>
      </c>
      <c r="G1600" s="45">
        <v>4648.05</v>
      </c>
      <c r="H1600" s="45">
        <v>47.48</v>
      </c>
      <c r="I1600" s="45">
        <v>7.57</v>
      </c>
      <c r="J1600" s="45">
        <v>7.57</v>
      </c>
      <c r="K1600" s="45">
        <v>9.8800000000000008</v>
      </c>
      <c r="L1600" s="45">
        <v>295.11</v>
      </c>
      <c r="M1600" s="45">
        <v>0.755</v>
      </c>
      <c r="N1600" s="45">
        <v>9.61</v>
      </c>
      <c r="O1600" s="45" t="s">
        <v>203</v>
      </c>
      <c r="P1600" s="45">
        <v>60</v>
      </c>
      <c r="Q1600" s="45">
        <v>17</v>
      </c>
      <c r="R1600" s="45">
        <v>0</v>
      </c>
      <c r="S1600" s="57">
        <v>0</v>
      </c>
      <c r="T1600" s="45">
        <v>0</v>
      </c>
      <c r="U1600" s="45">
        <v>0</v>
      </c>
      <c r="V1600" s="45">
        <v>0</v>
      </c>
      <c r="W1600" s="45">
        <v>0</v>
      </c>
    </row>
    <row r="1601" spans="1:23" s="45" customFormat="1">
      <c r="A1601" s="45">
        <v>24</v>
      </c>
      <c r="B1601" s="45">
        <v>24</v>
      </c>
      <c r="C1601" s="45" t="s">
        <v>1050</v>
      </c>
      <c r="D1601" s="45" t="s">
        <v>271</v>
      </c>
      <c r="E1601" s="45">
        <v>384.98</v>
      </c>
      <c r="F1601" s="45">
        <v>1345.73</v>
      </c>
      <c r="G1601" s="45">
        <v>4532.93</v>
      </c>
      <c r="H1601" s="45">
        <v>53.58</v>
      </c>
      <c r="I1601" s="45">
        <v>7.57</v>
      </c>
      <c r="J1601" s="45">
        <v>7.57</v>
      </c>
      <c r="K1601" s="45">
        <v>13.83</v>
      </c>
      <c r="L1601" s="45">
        <v>363.99</v>
      </c>
      <c r="M1601" s="45">
        <v>0.70299999999999996</v>
      </c>
      <c r="N1601" s="45">
        <v>12.79</v>
      </c>
      <c r="O1601" s="45" t="s">
        <v>256</v>
      </c>
      <c r="P1601" s="45">
        <v>60</v>
      </c>
      <c r="Q1601" s="45">
        <v>17</v>
      </c>
      <c r="R1601" s="45">
        <v>0</v>
      </c>
      <c r="S1601" s="57">
        <v>0</v>
      </c>
      <c r="T1601" s="45">
        <v>0</v>
      </c>
      <c r="U1601" s="45">
        <v>0</v>
      </c>
      <c r="V1601" s="45">
        <v>0</v>
      </c>
      <c r="W1601" s="45">
        <v>0</v>
      </c>
    </row>
    <row r="1602" spans="1:23" s="45" customFormat="1">
      <c r="A1602" s="45">
        <v>24</v>
      </c>
      <c r="B1602" s="45">
        <v>26</v>
      </c>
      <c r="C1602" s="45" t="s">
        <v>1050</v>
      </c>
      <c r="D1602" s="45" t="s">
        <v>272</v>
      </c>
      <c r="E1602" s="45">
        <v>140.4</v>
      </c>
      <c r="F1602" s="45">
        <v>1469.92</v>
      </c>
      <c r="G1602" s="45">
        <v>4646.42</v>
      </c>
      <c r="H1602" s="45">
        <v>53.99</v>
      </c>
      <c r="I1602" s="45">
        <v>7.57</v>
      </c>
      <c r="J1602" s="45">
        <v>7.57</v>
      </c>
      <c r="K1602" s="45">
        <v>7.9</v>
      </c>
      <c r="L1602" s="45">
        <v>195.32</v>
      </c>
      <c r="M1602" s="45">
        <v>0.66900000000000004</v>
      </c>
      <c r="N1602" s="45">
        <v>8.7899999999999991</v>
      </c>
      <c r="O1602" s="45" t="s">
        <v>256</v>
      </c>
      <c r="P1602" s="45">
        <v>60</v>
      </c>
      <c r="Q1602" s="45">
        <v>17</v>
      </c>
      <c r="R1602" s="45">
        <v>0</v>
      </c>
      <c r="S1602" s="57">
        <v>0</v>
      </c>
      <c r="T1602" s="45">
        <v>0</v>
      </c>
      <c r="U1602" s="45">
        <v>0</v>
      </c>
      <c r="V1602" s="45">
        <v>0</v>
      </c>
      <c r="W1602" s="45">
        <v>0</v>
      </c>
    </row>
    <row r="1603" spans="1:23" s="45" customFormat="1">
      <c r="A1603" s="45">
        <v>24</v>
      </c>
      <c r="B1603" s="45">
        <v>28</v>
      </c>
      <c r="C1603" s="34" t="s">
        <v>1050</v>
      </c>
      <c r="D1603" s="45" t="s">
        <v>440</v>
      </c>
      <c r="E1603" s="45">
        <v>81.52</v>
      </c>
      <c r="F1603" s="45">
        <v>1204.1600000000001</v>
      </c>
      <c r="G1603" s="45">
        <v>4672.29</v>
      </c>
      <c r="H1603" s="45">
        <v>53.9</v>
      </c>
      <c r="I1603" s="45">
        <v>6.06</v>
      </c>
      <c r="J1603" s="45">
        <v>4.54</v>
      </c>
      <c r="K1603" s="45">
        <v>9.8800000000000008</v>
      </c>
      <c r="L1603" s="45">
        <v>126.48</v>
      </c>
      <c r="M1603" s="45">
        <v>0.71899999999999997</v>
      </c>
      <c r="N1603" s="45">
        <v>8.19</v>
      </c>
      <c r="O1603" s="45" t="s">
        <v>203</v>
      </c>
      <c r="P1603" s="45">
        <v>60</v>
      </c>
      <c r="Q1603" s="45">
        <v>17</v>
      </c>
      <c r="R1603" s="45">
        <v>0</v>
      </c>
      <c r="S1603" s="57">
        <v>0</v>
      </c>
      <c r="T1603" s="45">
        <v>0</v>
      </c>
      <c r="U1603" s="45">
        <v>0</v>
      </c>
      <c r="V1603" s="45">
        <v>0</v>
      </c>
      <c r="W1603" s="45">
        <v>0</v>
      </c>
    </row>
    <row r="1604" spans="1:23" s="45" customFormat="1">
      <c r="A1604" s="45">
        <v>24</v>
      </c>
      <c r="B1604" s="45">
        <v>30</v>
      </c>
      <c r="C1604" s="34" t="s">
        <v>1050</v>
      </c>
      <c r="D1604" s="45" t="s">
        <v>443</v>
      </c>
      <c r="E1604" s="45">
        <v>163.05000000000001</v>
      </c>
      <c r="F1604" s="45">
        <v>1317.66</v>
      </c>
      <c r="G1604" s="45">
        <v>4573.25</v>
      </c>
      <c r="H1604" s="45">
        <v>57.3</v>
      </c>
      <c r="I1604" s="45">
        <v>9.08</v>
      </c>
      <c r="J1604" s="45">
        <v>6.06</v>
      </c>
      <c r="K1604" s="45">
        <v>9.8800000000000008</v>
      </c>
      <c r="L1604" s="45">
        <v>221.89</v>
      </c>
      <c r="M1604" s="45">
        <v>0.65</v>
      </c>
      <c r="N1604" s="45">
        <v>9</v>
      </c>
      <c r="O1604" s="45" t="s">
        <v>203</v>
      </c>
      <c r="P1604" s="45">
        <v>60</v>
      </c>
      <c r="Q1604" s="45">
        <v>17</v>
      </c>
      <c r="R1604" s="45">
        <v>0</v>
      </c>
      <c r="S1604" s="57">
        <v>0</v>
      </c>
      <c r="T1604" s="45">
        <v>0</v>
      </c>
      <c r="U1604" s="45">
        <v>0</v>
      </c>
      <c r="V1604" s="45">
        <v>0</v>
      </c>
      <c r="W1604" s="45">
        <v>0</v>
      </c>
    </row>
    <row r="1605" spans="1:23" s="46" customFormat="1" ht="17" thickBot="1">
      <c r="A1605" s="46">
        <v>24</v>
      </c>
      <c r="B1605" s="46">
        <v>32</v>
      </c>
      <c r="C1605" s="31" t="s">
        <v>1050</v>
      </c>
      <c r="D1605" s="46" t="s">
        <v>441</v>
      </c>
      <c r="E1605" s="46">
        <v>493.68</v>
      </c>
      <c r="F1605" s="46">
        <v>1480.67</v>
      </c>
      <c r="G1605" s="46">
        <v>4697.59</v>
      </c>
      <c r="H1605" s="46">
        <v>66.3</v>
      </c>
      <c r="I1605" s="46">
        <v>9.08</v>
      </c>
      <c r="J1605" s="46">
        <v>15.14</v>
      </c>
      <c r="K1605" s="46">
        <v>13.83</v>
      </c>
      <c r="L1605" s="46">
        <v>501.61</v>
      </c>
      <c r="M1605" s="46">
        <v>0.60199999999999998</v>
      </c>
      <c r="N1605" s="46">
        <v>13.85</v>
      </c>
      <c r="O1605" s="46" t="s">
        <v>203</v>
      </c>
      <c r="P1605" s="46">
        <v>60</v>
      </c>
      <c r="Q1605" s="46">
        <v>17</v>
      </c>
      <c r="R1605" s="46">
        <v>0</v>
      </c>
      <c r="S1605" s="59">
        <v>0</v>
      </c>
      <c r="T1605" s="46">
        <v>0</v>
      </c>
      <c r="U1605" s="46">
        <v>0</v>
      </c>
      <c r="V1605" s="46">
        <v>0</v>
      </c>
      <c r="W1605" s="46">
        <v>0</v>
      </c>
    </row>
    <row r="1606" spans="1:23" s="45" customFormat="1">
      <c r="A1606" s="45">
        <v>25</v>
      </c>
      <c r="B1606" s="45">
        <v>2</v>
      </c>
      <c r="C1606" s="45" t="s">
        <v>1050</v>
      </c>
      <c r="D1606" s="45" t="s">
        <v>235</v>
      </c>
      <c r="E1606" s="45">
        <v>484.62</v>
      </c>
      <c r="F1606" s="45">
        <v>1635.25</v>
      </c>
      <c r="G1606" s="45">
        <v>4236.33</v>
      </c>
      <c r="H1606" s="45">
        <v>7.92</v>
      </c>
      <c r="I1606" s="45">
        <v>12.11</v>
      </c>
      <c r="J1606" s="45">
        <v>9.08</v>
      </c>
      <c r="K1606" s="45">
        <v>15.81</v>
      </c>
      <c r="L1606" s="45">
        <v>452.25</v>
      </c>
      <c r="M1606" s="45">
        <v>0.66</v>
      </c>
      <c r="N1606" s="45">
        <v>16.27</v>
      </c>
      <c r="O1606" s="45" t="s">
        <v>203</v>
      </c>
      <c r="P1606" s="45">
        <v>60</v>
      </c>
      <c r="Q1606" s="45">
        <v>17</v>
      </c>
      <c r="R1606" s="45">
        <v>0</v>
      </c>
      <c r="S1606" s="57">
        <v>0</v>
      </c>
      <c r="T1606" s="45">
        <v>0</v>
      </c>
      <c r="U1606" s="45">
        <v>0</v>
      </c>
      <c r="V1606" s="45">
        <v>0</v>
      </c>
      <c r="W1606" s="45">
        <v>0</v>
      </c>
    </row>
    <row r="1607" spans="1:23" s="45" customFormat="1">
      <c r="A1607" s="45">
        <v>25</v>
      </c>
      <c r="B1607" s="45">
        <v>4</v>
      </c>
      <c r="C1607" s="34" t="s">
        <v>1050</v>
      </c>
      <c r="D1607" s="45" t="s">
        <v>394</v>
      </c>
      <c r="E1607" s="45">
        <v>289.87</v>
      </c>
      <c r="F1607" s="45">
        <v>1667.42</v>
      </c>
      <c r="G1607" s="45">
        <v>4322.28</v>
      </c>
      <c r="H1607" s="45">
        <v>10.71</v>
      </c>
      <c r="I1607" s="45">
        <v>6.06</v>
      </c>
      <c r="J1607" s="45">
        <v>6.06</v>
      </c>
      <c r="K1607" s="45">
        <v>15.81</v>
      </c>
      <c r="L1607" s="45">
        <v>295.79000000000002</v>
      </c>
      <c r="M1607" s="45">
        <v>0.71599999999999997</v>
      </c>
      <c r="N1607" s="45">
        <v>14</v>
      </c>
      <c r="O1607" s="45" t="s">
        <v>203</v>
      </c>
      <c r="P1607" s="45">
        <v>60</v>
      </c>
      <c r="Q1607" s="45">
        <v>17</v>
      </c>
      <c r="R1607" s="45">
        <v>0</v>
      </c>
      <c r="S1607" s="57">
        <v>0</v>
      </c>
      <c r="T1607" s="45">
        <v>0</v>
      </c>
      <c r="U1607" s="45">
        <v>0</v>
      </c>
      <c r="V1607" s="45">
        <v>0</v>
      </c>
      <c r="W1607" s="45">
        <v>0</v>
      </c>
    </row>
    <row r="1608" spans="1:23" s="45" customFormat="1">
      <c r="A1608" s="45">
        <v>25</v>
      </c>
      <c r="B1608" s="45">
        <v>6</v>
      </c>
      <c r="C1608" s="34" t="s">
        <v>1050</v>
      </c>
      <c r="D1608" s="45" t="s">
        <v>233</v>
      </c>
      <c r="E1608" s="45">
        <v>99.64</v>
      </c>
      <c r="F1608" s="45">
        <v>1526.45</v>
      </c>
      <c r="G1608" s="45">
        <v>4191.2299999999996</v>
      </c>
      <c r="H1608" s="45">
        <v>9.6999999999999993</v>
      </c>
      <c r="I1608" s="45">
        <v>6.06</v>
      </c>
      <c r="J1608" s="45">
        <v>3.03</v>
      </c>
      <c r="K1608" s="45">
        <v>9.8800000000000008</v>
      </c>
      <c r="L1608" s="45">
        <v>159.1</v>
      </c>
      <c r="M1608" s="45">
        <v>0.65300000000000002</v>
      </c>
      <c r="N1608" s="45">
        <v>8.4600000000000009</v>
      </c>
      <c r="O1608" s="45" t="s">
        <v>203</v>
      </c>
      <c r="P1608" s="45">
        <v>60</v>
      </c>
      <c r="Q1608" s="45">
        <v>17</v>
      </c>
      <c r="R1608" s="45">
        <v>0</v>
      </c>
      <c r="S1608" s="57">
        <v>0</v>
      </c>
      <c r="T1608" s="45">
        <v>0</v>
      </c>
      <c r="U1608" s="45">
        <v>0</v>
      </c>
      <c r="V1608" s="45">
        <v>0</v>
      </c>
      <c r="W1608" s="45">
        <v>0</v>
      </c>
    </row>
    <row r="1609" spans="1:23" s="45" customFormat="1">
      <c r="A1609" s="45">
        <v>25</v>
      </c>
      <c r="B1609" s="45">
        <v>8</v>
      </c>
      <c r="C1609" s="34" t="s">
        <v>1050</v>
      </c>
      <c r="D1609" s="45" t="s">
        <v>234</v>
      </c>
      <c r="E1609" s="45">
        <v>262.69</v>
      </c>
      <c r="F1609" s="45">
        <v>1604.42</v>
      </c>
      <c r="G1609" s="45">
        <v>4245.2299999999996</v>
      </c>
      <c r="H1609" s="45">
        <v>12.16</v>
      </c>
      <c r="I1609" s="45">
        <v>9.08</v>
      </c>
      <c r="J1609" s="45">
        <v>6.06</v>
      </c>
      <c r="K1609" s="45">
        <v>15.81</v>
      </c>
      <c r="L1609" s="45">
        <v>345.79</v>
      </c>
      <c r="M1609" s="45">
        <v>0.57399999999999995</v>
      </c>
      <c r="N1609" s="45">
        <v>16.059999999999999</v>
      </c>
      <c r="O1609" s="45" t="s">
        <v>203</v>
      </c>
      <c r="P1609" s="45">
        <v>60</v>
      </c>
      <c r="Q1609" s="45">
        <v>17</v>
      </c>
      <c r="R1609" s="45">
        <v>0</v>
      </c>
      <c r="S1609" s="57">
        <v>0</v>
      </c>
      <c r="T1609" s="45">
        <v>0</v>
      </c>
      <c r="U1609" s="45">
        <v>0</v>
      </c>
      <c r="V1609" s="45">
        <v>0</v>
      </c>
      <c r="W1609" s="45">
        <v>0</v>
      </c>
    </row>
    <row r="1610" spans="1:23" s="45" customFormat="1">
      <c r="A1610" s="45">
        <v>25</v>
      </c>
      <c r="B1610" s="45">
        <v>10</v>
      </c>
      <c r="C1610" s="45" t="s">
        <v>1050</v>
      </c>
      <c r="D1610" s="45" t="s">
        <v>395</v>
      </c>
      <c r="E1610" s="45">
        <v>670.31</v>
      </c>
      <c r="F1610" s="45">
        <v>1583.58</v>
      </c>
      <c r="G1610" s="45">
        <v>4260.67</v>
      </c>
      <c r="H1610" s="45">
        <v>10.4</v>
      </c>
      <c r="I1610" s="45">
        <v>9.08</v>
      </c>
      <c r="J1610" s="45">
        <v>15.14</v>
      </c>
      <c r="K1610" s="45">
        <v>13.83</v>
      </c>
      <c r="L1610" s="45">
        <v>586.11</v>
      </c>
      <c r="M1610" s="45">
        <v>0.63200000000000001</v>
      </c>
      <c r="N1610" s="45">
        <v>14.51</v>
      </c>
      <c r="O1610" s="45" t="s">
        <v>203</v>
      </c>
      <c r="P1610" s="45">
        <v>60</v>
      </c>
      <c r="Q1610" s="45">
        <v>17</v>
      </c>
      <c r="R1610" s="45">
        <v>0</v>
      </c>
      <c r="S1610" s="57">
        <v>0</v>
      </c>
      <c r="T1610" s="45">
        <v>0</v>
      </c>
      <c r="U1610" s="45">
        <v>0</v>
      </c>
      <c r="V1610" s="45">
        <v>0</v>
      </c>
      <c r="W1610" s="45">
        <v>0</v>
      </c>
    </row>
    <row r="1611" spans="1:23" s="45" customFormat="1">
      <c r="A1611" s="45">
        <v>25</v>
      </c>
      <c r="B1611" s="45">
        <v>12</v>
      </c>
      <c r="C1611" s="34" t="s">
        <v>1050</v>
      </c>
      <c r="D1611" s="45" t="s">
        <v>391</v>
      </c>
      <c r="E1611" s="45">
        <v>144.93</v>
      </c>
      <c r="F1611" s="45">
        <v>1658.45</v>
      </c>
      <c r="G1611" s="45">
        <v>4461.38</v>
      </c>
      <c r="H1611" s="45">
        <v>10.25</v>
      </c>
      <c r="I1611" s="45">
        <v>7.57</v>
      </c>
      <c r="J1611" s="45">
        <v>4.54</v>
      </c>
      <c r="K1611" s="45">
        <v>11.86</v>
      </c>
      <c r="L1611" s="45">
        <v>206.85</v>
      </c>
      <c r="M1611" s="45">
        <v>0.64500000000000002</v>
      </c>
      <c r="N1611" s="45">
        <v>10.44</v>
      </c>
      <c r="O1611" s="45" t="s">
        <v>249</v>
      </c>
      <c r="P1611" s="45">
        <v>60</v>
      </c>
      <c r="Q1611" s="45">
        <v>17</v>
      </c>
      <c r="R1611" s="45">
        <v>0</v>
      </c>
      <c r="S1611" s="57">
        <v>0</v>
      </c>
      <c r="T1611" s="45">
        <v>0</v>
      </c>
      <c r="U1611" s="45">
        <v>0</v>
      </c>
      <c r="V1611" s="45">
        <v>0</v>
      </c>
      <c r="W1611" s="45">
        <v>0</v>
      </c>
    </row>
    <row r="1612" spans="1:23" s="45" customFormat="1">
      <c r="A1612" s="45">
        <v>25</v>
      </c>
      <c r="B1612" s="45">
        <v>14</v>
      </c>
      <c r="C1612" s="34" t="s">
        <v>1050</v>
      </c>
      <c r="D1612" s="45" t="s">
        <v>237</v>
      </c>
      <c r="E1612" s="45">
        <v>158.52000000000001</v>
      </c>
      <c r="F1612" s="45">
        <v>814.88</v>
      </c>
      <c r="G1612" s="45">
        <v>5266.82</v>
      </c>
      <c r="H1612" s="45">
        <v>10.61</v>
      </c>
      <c r="I1612" s="45">
        <v>4.54</v>
      </c>
      <c r="J1612" s="45">
        <v>7.57</v>
      </c>
      <c r="K1612" s="45">
        <v>11.86</v>
      </c>
      <c r="L1612" s="45">
        <v>194.1</v>
      </c>
      <c r="M1612" s="45">
        <v>0.73</v>
      </c>
      <c r="N1612" s="45">
        <v>8.61</v>
      </c>
      <c r="O1612" s="45" t="s">
        <v>203</v>
      </c>
      <c r="P1612" s="45">
        <v>60</v>
      </c>
      <c r="Q1612" s="45">
        <v>17</v>
      </c>
      <c r="R1612" s="45">
        <v>0</v>
      </c>
      <c r="S1612" s="57">
        <v>0</v>
      </c>
      <c r="T1612" s="45">
        <v>0</v>
      </c>
      <c r="U1612" s="45">
        <v>0</v>
      </c>
      <c r="V1612" s="45">
        <v>0</v>
      </c>
      <c r="W1612" s="45">
        <v>0</v>
      </c>
    </row>
    <row r="1613" spans="1:23" s="45" customFormat="1">
      <c r="A1613" s="45">
        <v>25</v>
      </c>
      <c r="B1613" s="45">
        <v>16</v>
      </c>
      <c r="C1613" s="45" t="s">
        <v>1050</v>
      </c>
      <c r="D1613" s="45" t="s">
        <v>411</v>
      </c>
      <c r="E1613" s="45">
        <v>412.15</v>
      </c>
      <c r="F1613" s="45">
        <v>1545.3</v>
      </c>
      <c r="G1613" s="45">
        <v>4206.09</v>
      </c>
      <c r="H1613" s="45">
        <v>13.64</v>
      </c>
      <c r="I1613" s="45">
        <v>12.11</v>
      </c>
      <c r="J1613" s="45">
        <v>12.11</v>
      </c>
      <c r="K1613" s="45">
        <v>13.83</v>
      </c>
      <c r="L1613" s="45">
        <v>509.01</v>
      </c>
      <c r="M1613" s="45">
        <v>0.52600000000000002</v>
      </c>
      <c r="N1613" s="45">
        <v>15.16</v>
      </c>
      <c r="O1613" s="45" t="s">
        <v>203</v>
      </c>
      <c r="P1613" s="45">
        <v>60</v>
      </c>
      <c r="Q1613" s="45">
        <v>17</v>
      </c>
      <c r="R1613" s="45">
        <v>0</v>
      </c>
      <c r="S1613" s="57">
        <v>0</v>
      </c>
      <c r="T1613" s="45">
        <v>0</v>
      </c>
      <c r="U1613" s="45">
        <v>0</v>
      </c>
      <c r="V1613" s="45">
        <v>0</v>
      </c>
      <c r="W1613" s="45">
        <v>0</v>
      </c>
    </row>
    <row r="1614" spans="1:23" s="45" customFormat="1">
      <c r="A1614" s="45">
        <v>25</v>
      </c>
      <c r="B1614" s="45">
        <v>18</v>
      </c>
      <c r="C1614" s="34" t="s">
        <v>1050</v>
      </c>
      <c r="D1614" s="45" t="s">
        <v>412</v>
      </c>
      <c r="E1614" s="45">
        <v>425.74</v>
      </c>
      <c r="F1614" s="45">
        <v>1509.01</v>
      </c>
      <c r="G1614" s="45">
        <v>4217.8599999999997</v>
      </c>
      <c r="H1614" s="45">
        <v>12.97</v>
      </c>
      <c r="I1614" s="45">
        <v>10.6</v>
      </c>
      <c r="J1614" s="45">
        <v>7.57</v>
      </c>
      <c r="K1614" s="45">
        <v>13.83</v>
      </c>
      <c r="L1614" s="45">
        <v>410.55</v>
      </c>
      <c r="M1614" s="45">
        <v>0.66700000000000004</v>
      </c>
      <c r="N1614" s="45">
        <v>14.94</v>
      </c>
      <c r="O1614" s="45" t="s">
        <v>203</v>
      </c>
      <c r="P1614" s="45">
        <v>60</v>
      </c>
      <c r="Q1614" s="45">
        <v>17</v>
      </c>
      <c r="R1614" s="45">
        <v>0</v>
      </c>
      <c r="S1614" s="57">
        <v>0</v>
      </c>
      <c r="T1614" s="45">
        <v>0</v>
      </c>
      <c r="U1614" s="45">
        <v>0</v>
      </c>
      <c r="V1614" s="45">
        <v>0</v>
      </c>
      <c r="W1614" s="45">
        <v>0</v>
      </c>
    </row>
    <row r="1615" spans="1:23" s="45" customFormat="1">
      <c r="A1615" s="45">
        <v>25</v>
      </c>
      <c r="B1615" s="45">
        <v>20</v>
      </c>
      <c r="C1615" s="34" t="s">
        <v>1050</v>
      </c>
      <c r="D1615" s="45" t="s">
        <v>220</v>
      </c>
      <c r="E1615" s="45">
        <v>235.52</v>
      </c>
      <c r="F1615" s="45">
        <v>1623.83</v>
      </c>
      <c r="G1615" s="45">
        <v>4314.2</v>
      </c>
      <c r="H1615" s="45">
        <v>10.91</v>
      </c>
      <c r="I1615" s="45">
        <v>6.06</v>
      </c>
      <c r="J1615" s="45">
        <v>7.57</v>
      </c>
      <c r="K1615" s="45">
        <v>11.86</v>
      </c>
      <c r="L1615" s="45">
        <v>254</v>
      </c>
      <c r="M1615" s="45">
        <v>0.72599999999999998</v>
      </c>
      <c r="N1615" s="45">
        <v>10.33</v>
      </c>
      <c r="O1615" s="45" t="s">
        <v>203</v>
      </c>
      <c r="P1615" s="45">
        <v>60</v>
      </c>
      <c r="Q1615" s="45">
        <v>17</v>
      </c>
      <c r="R1615" s="45">
        <v>0</v>
      </c>
      <c r="S1615" s="57">
        <v>0</v>
      </c>
      <c r="T1615" s="45">
        <v>0</v>
      </c>
      <c r="U1615" s="45">
        <v>0</v>
      </c>
      <c r="V1615" s="45">
        <v>0</v>
      </c>
      <c r="W1615" s="45">
        <v>0</v>
      </c>
    </row>
    <row r="1616" spans="1:23" s="45" customFormat="1">
      <c r="A1616" s="45">
        <v>25</v>
      </c>
      <c r="B1616" s="45">
        <v>22</v>
      </c>
      <c r="C1616" s="45" t="s">
        <v>1050</v>
      </c>
      <c r="D1616" s="45" t="s">
        <v>396</v>
      </c>
      <c r="E1616" s="45">
        <v>190.22</v>
      </c>
      <c r="F1616" s="45">
        <v>1588.39</v>
      </c>
      <c r="G1616" s="45">
        <v>4336.0600000000004</v>
      </c>
      <c r="H1616" s="45">
        <v>12.33</v>
      </c>
      <c r="I1616" s="45">
        <v>9.08</v>
      </c>
      <c r="J1616" s="45">
        <v>6.06</v>
      </c>
      <c r="K1616" s="45">
        <v>13.83</v>
      </c>
      <c r="L1616" s="45">
        <v>260.32</v>
      </c>
      <c r="M1616" s="45">
        <v>0.61399999999999999</v>
      </c>
      <c r="N1616" s="45">
        <v>14.78</v>
      </c>
      <c r="O1616" s="45" t="s">
        <v>203</v>
      </c>
      <c r="P1616" s="45">
        <v>60</v>
      </c>
      <c r="Q1616" s="45">
        <v>17</v>
      </c>
      <c r="R1616" s="45">
        <v>0</v>
      </c>
      <c r="S1616" s="57">
        <v>0</v>
      </c>
      <c r="T1616" s="45">
        <v>0</v>
      </c>
      <c r="U1616" s="45">
        <v>0</v>
      </c>
      <c r="V1616" s="45">
        <v>0</v>
      </c>
      <c r="W1616" s="45">
        <v>0</v>
      </c>
    </row>
    <row r="1617" spans="1:23" s="34" customFormat="1">
      <c r="A1617" s="34">
        <v>25</v>
      </c>
      <c r="B1617" s="34">
        <v>24</v>
      </c>
      <c r="C1617" s="34" t="s">
        <v>1050</v>
      </c>
      <c r="D1617" s="34" t="s">
        <v>236</v>
      </c>
      <c r="E1617" s="34">
        <v>362.33</v>
      </c>
      <c r="F1617" s="34">
        <v>843.92</v>
      </c>
      <c r="G1617" s="34">
        <v>4724.1000000000004</v>
      </c>
      <c r="H1617" s="34">
        <v>12.77</v>
      </c>
      <c r="I1617" s="34">
        <v>6.06</v>
      </c>
      <c r="J1617" s="34">
        <v>7.57</v>
      </c>
      <c r="K1617" s="34">
        <v>13.83</v>
      </c>
      <c r="L1617" s="34">
        <v>352.57</v>
      </c>
      <c r="M1617" s="34">
        <v>0.69699999999999995</v>
      </c>
      <c r="N1617" s="34">
        <v>13.4</v>
      </c>
      <c r="O1617" s="34" t="s">
        <v>263</v>
      </c>
      <c r="P1617" s="45">
        <v>60</v>
      </c>
      <c r="Q1617" s="45">
        <v>17</v>
      </c>
      <c r="R1617" s="34">
        <v>48</v>
      </c>
      <c r="S1617" s="58">
        <v>50214.6</v>
      </c>
      <c r="T1617" s="34">
        <v>854.59</v>
      </c>
      <c r="U1617" s="34">
        <v>4733.74</v>
      </c>
      <c r="V1617" s="34">
        <v>29.73</v>
      </c>
      <c r="W1617" s="34">
        <v>25378.28</v>
      </c>
    </row>
    <row r="1618" spans="1:23" s="45" customFormat="1">
      <c r="A1618" s="45">
        <v>25</v>
      </c>
      <c r="B1618" s="45">
        <v>26</v>
      </c>
      <c r="C1618" s="34" t="s">
        <v>1050</v>
      </c>
      <c r="D1618" s="45" t="s">
        <v>413</v>
      </c>
      <c r="E1618" s="45">
        <v>221.93</v>
      </c>
      <c r="F1618" s="45">
        <v>789.56</v>
      </c>
      <c r="G1618" s="45">
        <v>4854.8999999999996</v>
      </c>
      <c r="H1618" s="45">
        <v>13.47</v>
      </c>
      <c r="I1618" s="45">
        <v>6.06</v>
      </c>
      <c r="J1618" s="45">
        <v>7.57</v>
      </c>
      <c r="K1618" s="45">
        <v>11.86</v>
      </c>
      <c r="L1618" s="45">
        <v>263.99</v>
      </c>
      <c r="M1618" s="45">
        <v>0.67100000000000004</v>
      </c>
      <c r="N1618" s="45">
        <v>11.29</v>
      </c>
      <c r="O1618" s="45" t="s">
        <v>203</v>
      </c>
      <c r="P1618" s="45">
        <v>60</v>
      </c>
      <c r="Q1618" s="45">
        <v>17</v>
      </c>
      <c r="R1618" s="45">
        <v>0</v>
      </c>
      <c r="S1618" s="57">
        <v>0</v>
      </c>
      <c r="T1618" s="45">
        <v>0</v>
      </c>
      <c r="U1618" s="45">
        <v>0</v>
      </c>
      <c r="V1618" s="45">
        <v>0</v>
      </c>
      <c r="W1618" s="45">
        <v>0</v>
      </c>
    </row>
    <row r="1619" spans="1:23" s="45" customFormat="1">
      <c r="A1619" s="45">
        <v>25</v>
      </c>
      <c r="B1619" s="45">
        <v>28</v>
      </c>
      <c r="C1619" s="45" t="s">
        <v>1050</v>
      </c>
      <c r="D1619" s="45" t="s">
        <v>239</v>
      </c>
      <c r="E1619" s="45">
        <v>285.33999999999997</v>
      </c>
      <c r="F1619" s="45">
        <v>800.48</v>
      </c>
      <c r="G1619" s="45">
        <v>4870.97</v>
      </c>
      <c r="H1619" s="45">
        <v>12.95</v>
      </c>
      <c r="I1619" s="45">
        <v>9.08</v>
      </c>
      <c r="J1619" s="45">
        <v>7.57</v>
      </c>
      <c r="K1619" s="45">
        <v>13.83</v>
      </c>
      <c r="L1619" s="45">
        <v>353.9</v>
      </c>
      <c r="M1619" s="45">
        <v>0.59199999999999997</v>
      </c>
      <c r="N1619" s="45">
        <v>12.51</v>
      </c>
      <c r="O1619" s="45" t="s">
        <v>203</v>
      </c>
      <c r="P1619" s="45">
        <v>60</v>
      </c>
      <c r="Q1619" s="45">
        <v>17</v>
      </c>
      <c r="R1619" s="45">
        <v>0</v>
      </c>
      <c r="S1619" s="57">
        <v>0</v>
      </c>
      <c r="T1619" s="45">
        <v>0</v>
      </c>
      <c r="U1619" s="45">
        <v>0</v>
      </c>
      <c r="V1619" s="45">
        <v>0</v>
      </c>
      <c r="W1619" s="45">
        <v>0</v>
      </c>
    </row>
    <row r="1620" spans="1:23" s="45" customFormat="1">
      <c r="A1620" s="45">
        <v>25</v>
      </c>
      <c r="B1620" s="45">
        <v>30</v>
      </c>
      <c r="C1620" s="34" t="s">
        <v>1050</v>
      </c>
      <c r="D1620" s="45" t="s">
        <v>238</v>
      </c>
      <c r="E1620" s="45">
        <v>199.28</v>
      </c>
      <c r="F1620" s="45">
        <v>1485.71</v>
      </c>
      <c r="G1620" s="45">
        <v>4309.22</v>
      </c>
      <c r="H1620" s="45">
        <v>15</v>
      </c>
      <c r="I1620" s="45">
        <v>7.57</v>
      </c>
      <c r="J1620" s="45">
        <v>4.54</v>
      </c>
      <c r="K1620" s="45">
        <v>13.83</v>
      </c>
      <c r="L1620" s="45">
        <v>257</v>
      </c>
      <c r="M1620" s="45">
        <v>0.64200000000000002</v>
      </c>
      <c r="N1620" s="45">
        <v>12.79</v>
      </c>
      <c r="O1620" s="45" t="s">
        <v>203</v>
      </c>
      <c r="P1620" s="45">
        <v>60</v>
      </c>
      <c r="Q1620" s="45">
        <v>17</v>
      </c>
      <c r="R1620" s="45">
        <v>0</v>
      </c>
      <c r="S1620" s="57">
        <v>0</v>
      </c>
      <c r="T1620" s="45">
        <v>0</v>
      </c>
      <c r="U1620" s="45">
        <v>0</v>
      </c>
      <c r="V1620" s="45">
        <v>0</v>
      </c>
      <c r="W1620" s="45">
        <v>0</v>
      </c>
    </row>
    <row r="1621" spans="1:23" s="45" customFormat="1">
      <c r="A1621" s="45">
        <v>25</v>
      </c>
      <c r="B1621" s="45">
        <v>32</v>
      </c>
      <c r="C1621" s="34" t="s">
        <v>1050</v>
      </c>
      <c r="D1621" s="45" t="s">
        <v>392</v>
      </c>
      <c r="E1621" s="45">
        <v>362.33</v>
      </c>
      <c r="F1621" s="45">
        <v>1580</v>
      </c>
      <c r="G1621" s="45">
        <v>4328.17</v>
      </c>
      <c r="H1621" s="45">
        <v>15.66</v>
      </c>
      <c r="I1621" s="45">
        <v>7.57</v>
      </c>
      <c r="J1621" s="45">
        <v>9.08</v>
      </c>
      <c r="K1621" s="45">
        <v>13.83</v>
      </c>
      <c r="L1621" s="45">
        <v>357.82</v>
      </c>
      <c r="M1621" s="45">
        <v>0.68700000000000006</v>
      </c>
      <c r="N1621" s="45">
        <v>12.81</v>
      </c>
      <c r="O1621" s="45" t="s">
        <v>256</v>
      </c>
      <c r="P1621" s="45">
        <v>60</v>
      </c>
      <c r="Q1621" s="45">
        <v>17</v>
      </c>
      <c r="R1621" s="45">
        <v>0</v>
      </c>
      <c r="S1621" s="57">
        <v>0</v>
      </c>
      <c r="T1621" s="45">
        <v>0</v>
      </c>
      <c r="U1621" s="45">
        <v>0</v>
      </c>
      <c r="V1621" s="45">
        <v>0</v>
      </c>
      <c r="W1621" s="45">
        <v>0</v>
      </c>
    </row>
    <row r="1622" spans="1:23" s="45" customFormat="1">
      <c r="A1622" s="45">
        <v>25</v>
      </c>
      <c r="B1622" s="45">
        <v>34</v>
      </c>
      <c r="C1622" s="45" t="s">
        <v>1050</v>
      </c>
      <c r="D1622" s="45" t="s">
        <v>240</v>
      </c>
      <c r="E1622" s="45">
        <v>77</v>
      </c>
      <c r="F1622" s="45">
        <v>1635.12</v>
      </c>
      <c r="G1622" s="45">
        <v>4386.59</v>
      </c>
      <c r="H1622" s="45">
        <v>11.62</v>
      </c>
      <c r="I1622" s="45">
        <v>4.54</v>
      </c>
      <c r="J1622" s="45">
        <v>4.54</v>
      </c>
      <c r="K1622" s="45">
        <v>5.93</v>
      </c>
      <c r="L1622" s="45">
        <v>99.72</v>
      </c>
      <c r="M1622" s="45">
        <v>0.878</v>
      </c>
      <c r="N1622" s="45">
        <v>5.2</v>
      </c>
      <c r="O1622" s="45" t="s">
        <v>203</v>
      </c>
      <c r="P1622" s="45">
        <v>60</v>
      </c>
      <c r="Q1622" s="45">
        <v>17</v>
      </c>
      <c r="R1622" s="45">
        <v>0</v>
      </c>
      <c r="S1622" s="57">
        <v>0</v>
      </c>
      <c r="T1622" s="45">
        <v>0</v>
      </c>
      <c r="U1622" s="45">
        <v>0</v>
      </c>
      <c r="V1622" s="45">
        <v>0</v>
      </c>
      <c r="W1622" s="45">
        <v>0</v>
      </c>
    </row>
    <row r="1623" spans="1:23" s="45" customFormat="1">
      <c r="A1623" s="45">
        <v>25</v>
      </c>
      <c r="B1623" s="45">
        <v>36</v>
      </c>
      <c r="C1623" s="34" t="s">
        <v>1050</v>
      </c>
      <c r="D1623" s="45" t="s">
        <v>414</v>
      </c>
      <c r="E1623" s="45">
        <v>538.97</v>
      </c>
      <c r="F1623" s="45">
        <v>1448.56</v>
      </c>
      <c r="G1623" s="45">
        <v>4185.59</v>
      </c>
      <c r="H1623" s="45">
        <v>17.100000000000001</v>
      </c>
      <c r="I1623" s="45">
        <v>10.6</v>
      </c>
      <c r="J1623" s="45">
        <v>7.57</v>
      </c>
      <c r="K1623" s="45">
        <v>17.78</v>
      </c>
      <c r="L1623" s="45">
        <v>511.89</v>
      </c>
      <c r="M1623" s="45">
        <v>0.626</v>
      </c>
      <c r="N1623" s="45">
        <v>16.93</v>
      </c>
      <c r="O1623" s="45" t="s">
        <v>203</v>
      </c>
      <c r="P1623" s="45">
        <v>60</v>
      </c>
      <c r="Q1623" s="45">
        <v>17</v>
      </c>
      <c r="R1623" s="45">
        <v>0</v>
      </c>
      <c r="S1623" s="57">
        <v>0</v>
      </c>
      <c r="T1623" s="45">
        <v>0</v>
      </c>
      <c r="U1623" s="45">
        <v>0</v>
      </c>
      <c r="V1623" s="45">
        <v>0</v>
      </c>
      <c r="W1623" s="45">
        <v>0</v>
      </c>
    </row>
    <row r="1624" spans="1:23" s="45" customFormat="1">
      <c r="A1624" s="45">
        <v>25</v>
      </c>
      <c r="B1624" s="45">
        <v>38</v>
      </c>
      <c r="C1624" s="34" t="s">
        <v>1050</v>
      </c>
      <c r="D1624" s="45" t="s">
        <v>315</v>
      </c>
      <c r="E1624" s="45">
        <v>344.21</v>
      </c>
      <c r="F1624" s="45">
        <v>1534.88</v>
      </c>
      <c r="G1624" s="45">
        <v>4293.5600000000004</v>
      </c>
      <c r="H1624" s="45">
        <v>19.27</v>
      </c>
      <c r="I1624" s="45">
        <v>9.08</v>
      </c>
      <c r="J1624" s="45">
        <v>4.54</v>
      </c>
      <c r="K1624" s="45">
        <v>15.81</v>
      </c>
      <c r="L1624" s="45">
        <v>374.96</v>
      </c>
      <c r="M1624" s="45">
        <v>0.63300000000000001</v>
      </c>
      <c r="N1624" s="45">
        <v>14.64</v>
      </c>
      <c r="O1624" s="45" t="s">
        <v>203</v>
      </c>
      <c r="P1624" s="45">
        <v>60</v>
      </c>
      <c r="Q1624" s="45">
        <v>17</v>
      </c>
      <c r="R1624" s="45">
        <v>0</v>
      </c>
      <c r="S1624" s="57">
        <v>0</v>
      </c>
      <c r="T1624" s="45">
        <v>0</v>
      </c>
      <c r="U1624" s="45">
        <v>0</v>
      </c>
      <c r="V1624" s="45">
        <v>0</v>
      </c>
      <c r="W1624" s="45">
        <v>0</v>
      </c>
    </row>
    <row r="1625" spans="1:23" s="45" customFormat="1">
      <c r="A1625" s="45">
        <v>25</v>
      </c>
      <c r="B1625" s="45">
        <v>40</v>
      </c>
      <c r="C1625" s="45" t="s">
        <v>1050</v>
      </c>
      <c r="D1625" s="45" t="s">
        <v>397</v>
      </c>
      <c r="E1625" s="45">
        <v>235.52</v>
      </c>
      <c r="F1625" s="45">
        <v>1589.21</v>
      </c>
      <c r="G1625" s="45">
        <v>4293.59</v>
      </c>
      <c r="H1625" s="45">
        <v>16.11</v>
      </c>
      <c r="I1625" s="45">
        <v>10.6</v>
      </c>
      <c r="J1625" s="45">
        <v>4.54</v>
      </c>
      <c r="K1625" s="45">
        <v>9.8800000000000008</v>
      </c>
      <c r="L1625" s="45">
        <v>286.74</v>
      </c>
      <c r="M1625" s="45">
        <v>0.64300000000000002</v>
      </c>
      <c r="N1625" s="45">
        <v>10.95</v>
      </c>
      <c r="O1625" s="45" t="s">
        <v>203</v>
      </c>
      <c r="P1625" s="45">
        <v>60</v>
      </c>
      <c r="Q1625" s="45">
        <v>17</v>
      </c>
      <c r="R1625" s="45">
        <v>0</v>
      </c>
      <c r="S1625" s="57">
        <v>0</v>
      </c>
      <c r="T1625" s="45">
        <v>0</v>
      </c>
      <c r="U1625" s="45">
        <v>0</v>
      </c>
      <c r="V1625" s="45">
        <v>0</v>
      </c>
      <c r="W1625" s="45">
        <v>0</v>
      </c>
    </row>
    <row r="1626" spans="1:23" s="34" customFormat="1">
      <c r="A1626" s="34">
        <v>25</v>
      </c>
      <c r="B1626" s="34">
        <v>42</v>
      </c>
      <c r="C1626" s="34" t="s">
        <v>1050</v>
      </c>
      <c r="D1626" s="34" t="s">
        <v>316</v>
      </c>
      <c r="E1626" s="34">
        <v>131.35</v>
      </c>
      <c r="F1626" s="34">
        <v>1496.59</v>
      </c>
      <c r="G1626" s="34">
        <v>4379.2700000000004</v>
      </c>
      <c r="H1626" s="34">
        <v>16.149999999999999</v>
      </c>
      <c r="I1626" s="34">
        <v>6.06</v>
      </c>
      <c r="J1626" s="34">
        <v>4.54</v>
      </c>
      <c r="K1626" s="34">
        <v>11.86</v>
      </c>
      <c r="L1626" s="34">
        <v>186.57</v>
      </c>
      <c r="M1626" s="34">
        <v>0.67</v>
      </c>
      <c r="N1626" s="34">
        <v>10.33</v>
      </c>
      <c r="O1626" s="34" t="s">
        <v>263</v>
      </c>
      <c r="P1626" s="45">
        <v>60</v>
      </c>
      <c r="Q1626" s="45">
        <v>17</v>
      </c>
      <c r="R1626" s="34">
        <v>33</v>
      </c>
      <c r="S1626" s="58">
        <v>511643.65</v>
      </c>
      <c r="T1626" s="34">
        <v>1441.99</v>
      </c>
      <c r="U1626" s="34">
        <v>4397.29</v>
      </c>
      <c r="V1626" s="34">
        <v>28.53</v>
      </c>
      <c r="W1626" s="34">
        <v>255261.87</v>
      </c>
    </row>
    <row r="1627" spans="1:23" s="45" customFormat="1">
      <c r="A1627" s="45">
        <v>25</v>
      </c>
      <c r="B1627" s="45">
        <v>44</v>
      </c>
      <c r="C1627" s="34" t="s">
        <v>1050</v>
      </c>
      <c r="D1627" s="45" t="s">
        <v>398</v>
      </c>
      <c r="E1627" s="45">
        <v>244.57</v>
      </c>
      <c r="F1627" s="45">
        <v>1148.67</v>
      </c>
      <c r="G1627" s="45">
        <v>4655.55</v>
      </c>
      <c r="H1627" s="45">
        <v>16.649999999999999</v>
      </c>
      <c r="I1627" s="45">
        <v>9.08</v>
      </c>
      <c r="J1627" s="45">
        <v>7.57</v>
      </c>
      <c r="K1627" s="45">
        <v>11.86</v>
      </c>
      <c r="L1627" s="45">
        <v>285.77</v>
      </c>
      <c r="M1627" s="45">
        <v>0.66200000000000003</v>
      </c>
      <c r="N1627" s="45">
        <v>13.08</v>
      </c>
      <c r="O1627" s="45" t="s">
        <v>203</v>
      </c>
      <c r="P1627" s="45">
        <v>60</v>
      </c>
      <c r="Q1627" s="45">
        <v>17</v>
      </c>
      <c r="R1627" s="45">
        <v>0</v>
      </c>
      <c r="S1627" s="57">
        <v>0</v>
      </c>
      <c r="T1627" s="45">
        <v>0</v>
      </c>
      <c r="U1627" s="45">
        <v>0</v>
      </c>
      <c r="V1627" s="45">
        <v>0</v>
      </c>
      <c r="W1627" s="45">
        <v>0</v>
      </c>
    </row>
    <row r="1628" spans="1:23" s="45" customFormat="1">
      <c r="A1628" s="45">
        <v>25</v>
      </c>
      <c r="B1628" s="45">
        <v>46</v>
      </c>
      <c r="C1628" s="45" t="s">
        <v>1050</v>
      </c>
      <c r="D1628" s="45" t="s">
        <v>389</v>
      </c>
      <c r="E1628" s="45">
        <v>430.27</v>
      </c>
      <c r="F1628" s="45">
        <v>1131.25</v>
      </c>
      <c r="G1628" s="45">
        <v>4661.29</v>
      </c>
      <c r="H1628" s="45">
        <v>18.32</v>
      </c>
      <c r="I1628" s="45">
        <v>7.57</v>
      </c>
      <c r="J1628" s="45">
        <v>7.57</v>
      </c>
      <c r="K1628" s="45">
        <v>15.81</v>
      </c>
      <c r="L1628" s="45">
        <v>441.66</v>
      </c>
      <c r="M1628" s="45">
        <v>0.624</v>
      </c>
      <c r="N1628" s="45">
        <v>14.87</v>
      </c>
      <c r="O1628" s="45" t="s">
        <v>203</v>
      </c>
      <c r="P1628" s="45">
        <v>60</v>
      </c>
      <c r="Q1628" s="45">
        <v>17</v>
      </c>
      <c r="R1628" s="45">
        <v>0</v>
      </c>
      <c r="S1628" s="57">
        <v>0</v>
      </c>
      <c r="T1628" s="45">
        <v>0</v>
      </c>
      <c r="U1628" s="45">
        <v>0</v>
      </c>
      <c r="V1628" s="45">
        <v>0</v>
      </c>
      <c r="W1628" s="45">
        <v>0</v>
      </c>
    </row>
    <row r="1629" spans="1:23" s="45" customFormat="1">
      <c r="A1629" s="45">
        <v>25</v>
      </c>
      <c r="B1629" s="45">
        <v>48</v>
      </c>
      <c r="C1629" s="34" t="s">
        <v>1050</v>
      </c>
      <c r="D1629" s="45" t="s">
        <v>228</v>
      </c>
      <c r="E1629" s="45">
        <v>208.34</v>
      </c>
      <c r="F1629" s="45">
        <v>1440.46</v>
      </c>
      <c r="G1629" s="45">
        <v>4174.8500000000004</v>
      </c>
      <c r="H1629" s="45">
        <v>17.48</v>
      </c>
      <c r="I1629" s="45">
        <v>9.08</v>
      </c>
      <c r="J1629" s="45">
        <v>6.06</v>
      </c>
      <c r="K1629" s="45">
        <v>9.8800000000000008</v>
      </c>
      <c r="L1629" s="45">
        <v>246.72</v>
      </c>
      <c r="M1629" s="45">
        <v>0.68899999999999995</v>
      </c>
      <c r="N1629" s="45">
        <v>11.05</v>
      </c>
      <c r="O1629" s="45" t="s">
        <v>203</v>
      </c>
      <c r="P1629" s="45">
        <v>60</v>
      </c>
      <c r="Q1629" s="45">
        <v>17</v>
      </c>
      <c r="R1629" s="45">
        <v>0</v>
      </c>
      <c r="S1629" s="57">
        <v>0</v>
      </c>
      <c r="T1629" s="45">
        <v>0</v>
      </c>
      <c r="U1629" s="45">
        <v>0</v>
      </c>
      <c r="V1629" s="45">
        <v>0</v>
      </c>
      <c r="W1629" s="45">
        <v>0</v>
      </c>
    </row>
    <row r="1630" spans="1:23" s="45" customFormat="1">
      <c r="A1630" s="45">
        <v>25</v>
      </c>
      <c r="B1630" s="45">
        <v>50</v>
      </c>
      <c r="C1630" s="34" t="s">
        <v>1050</v>
      </c>
      <c r="D1630" s="45" t="s">
        <v>390</v>
      </c>
      <c r="E1630" s="45">
        <v>163.05000000000001</v>
      </c>
      <c r="F1630" s="45">
        <v>1319.76</v>
      </c>
      <c r="G1630" s="45">
        <v>4381.05</v>
      </c>
      <c r="H1630" s="45">
        <v>17.07</v>
      </c>
      <c r="I1630" s="45">
        <v>4.54</v>
      </c>
      <c r="J1630" s="45">
        <v>6.06</v>
      </c>
      <c r="K1630" s="45">
        <v>9.8800000000000008</v>
      </c>
      <c r="L1630" s="45">
        <v>192.56</v>
      </c>
      <c r="M1630" s="45">
        <v>0.75</v>
      </c>
      <c r="N1630" s="45">
        <v>8.6</v>
      </c>
      <c r="O1630" s="45" t="s">
        <v>203</v>
      </c>
      <c r="P1630" s="45">
        <v>60</v>
      </c>
      <c r="Q1630" s="45">
        <v>17</v>
      </c>
      <c r="R1630" s="45">
        <v>0</v>
      </c>
      <c r="S1630" s="57">
        <v>0</v>
      </c>
      <c r="T1630" s="45">
        <v>0</v>
      </c>
      <c r="U1630" s="45">
        <v>0</v>
      </c>
      <c r="V1630" s="45">
        <v>0</v>
      </c>
      <c r="W1630" s="45">
        <v>0</v>
      </c>
    </row>
    <row r="1631" spans="1:23" s="45" customFormat="1">
      <c r="A1631" s="45">
        <v>25</v>
      </c>
      <c r="B1631" s="45">
        <v>52</v>
      </c>
      <c r="C1631" s="45" t="s">
        <v>1050</v>
      </c>
      <c r="D1631" s="45" t="s">
        <v>388</v>
      </c>
      <c r="E1631" s="45">
        <v>475.56</v>
      </c>
      <c r="F1631" s="45">
        <v>1251.93</v>
      </c>
      <c r="G1631" s="45">
        <v>4664.76</v>
      </c>
      <c r="H1631" s="45">
        <v>20.7</v>
      </c>
      <c r="I1631" s="45">
        <v>9.08</v>
      </c>
      <c r="J1631" s="45">
        <v>9.08</v>
      </c>
      <c r="K1631" s="45">
        <v>17.78</v>
      </c>
      <c r="L1631" s="45">
        <v>437.61</v>
      </c>
      <c r="M1631" s="45">
        <v>0.67300000000000004</v>
      </c>
      <c r="N1631" s="45">
        <v>16.100000000000001</v>
      </c>
      <c r="O1631" s="45" t="s">
        <v>203</v>
      </c>
      <c r="P1631" s="45">
        <v>60</v>
      </c>
      <c r="Q1631" s="45">
        <v>17</v>
      </c>
      <c r="R1631" s="45">
        <v>0</v>
      </c>
      <c r="S1631" s="57">
        <v>0</v>
      </c>
      <c r="T1631" s="45">
        <v>0</v>
      </c>
      <c r="U1631" s="45">
        <v>0</v>
      </c>
      <c r="V1631" s="45">
        <v>0</v>
      </c>
      <c r="W1631" s="45">
        <v>0</v>
      </c>
    </row>
    <row r="1632" spans="1:23" s="45" customFormat="1">
      <c r="A1632" s="45">
        <v>25</v>
      </c>
      <c r="B1632" s="45">
        <v>54</v>
      </c>
      <c r="C1632" s="34" t="s">
        <v>1050</v>
      </c>
      <c r="D1632" s="45" t="s">
        <v>208</v>
      </c>
      <c r="E1632" s="45">
        <v>77</v>
      </c>
      <c r="F1632" s="45">
        <v>1210.51</v>
      </c>
      <c r="G1632" s="45">
        <v>4714.8599999999997</v>
      </c>
      <c r="H1632" s="45">
        <v>17.899999999999999</v>
      </c>
      <c r="I1632" s="45">
        <v>3.03</v>
      </c>
      <c r="J1632" s="45">
        <v>4.54</v>
      </c>
      <c r="K1632" s="45">
        <v>9.8800000000000008</v>
      </c>
      <c r="L1632" s="45">
        <v>108.55</v>
      </c>
      <c r="M1632" s="45">
        <v>0.80600000000000005</v>
      </c>
      <c r="N1632" s="45">
        <v>8.19</v>
      </c>
      <c r="O1632" s="45" t="s">
        <v>203</v>
      </c>
      <c r="P1632" s="45">
        <v>60</v>
      </c>
      <c r="Q1632" s="45">
        <v>17</v>
      </c>
      <c r="R1632" s="45">
        <v>0</v>
      </c>
      <c r="S1632" s="57">
        <v>0</v>
      </c>
      <c r="T1632" s="45">
        <v>0</v>
      </c>
      <c r="U1632" s="45">
        <v>0</v>
      </c>
      <c r="V1632" s="45">
        <v>0</v>
      </c>
      <c r="W1632" s="45">
        <v>0</v>
      </c>
    </row>
    <row r="1633" spans="1:23" s="45" customFormat="1">
      <c r="A1633" s="45">
        <v>25</v>
      </c>
      <c r="B1633" s="45">
        <v>56</v>
      </c>
      <c r="C1633" s="34" t="s">
        <v>1050</v>
      </c>
      <c r="D1633" s="45" t="s">
        <v>415</v>
      </c>
      <c r="E1633" s="45">
        <v>389.51</v>
      </c>
      <c r="F1633" s="45">
        <v>1111.8699999999999</v>
      </c>
      <c r="G1633" s="45">
        <v>4765.1899999999996</v>
      </c>
      <c r="H1633" s="45">
        <v>20.36</v>
      </c>
      <c r="I1633" s="45">
        <v>7.57</v>
      </c>
      <c r="J1633" s="45">
        <v>9.08</v>
      </c>
      <c r="K1633" s="45">
        <v>15.81</v>
      </c>
      <c r="L1633" s="45">
        <v>370.92</v>
      </c>
      <c r="M1633" s="45">
        <v>0.69499999999999995</v>
      </c>
      <c r="N1633" s="45">
        <v>14</v>
      </c>
      <c r="O1633" s="45" t="s">
        <v>203</v>
      </c>
      <c r="P1633" s="45">
        <v>60</v>
      </c>
      <c r="Q1633" s="45">
        <v>17</v>
      </c>
      <c r="R1633" s="45">
        <v>0</v>
      </c>
      <c r="S1633" s="57">
        <v>0</v>
      </c>
      <c r="T1633" s="45">
        <v>0</v>
      </c>
      <c r="U1633" s="45">
        <v>0</v>
      </c>
      <c r="V1633" s="45">
        <v>0</v>
      </c>
      <c r="W1633" s="45">
        <v>0</v>
      </c>
    </row>
    <row r="1634" spans="1:23" s="45" customFormat="1">
      <c r="A1634" s="45">
        <v>25</v>
      </c>
      <c r="B1634" s="45">
        <v>58</v>
      </c>
      <c r="C1634" s="45" t="s">
        <v>1050</v>
      </c>
      <c r="D1634" s="45" t="s">
        <v>416</v>
      </c>
      <c r="E1634" s="45">
        <v>348.74</v>
      </c>
      <c r="F1634" s="45">
        <v>1299.3</v>
      </c>
      <c r="G1634" s="45">
        <v>4791.3</v>
      </c>
      <c r="H1634" s="45">
        <v>16.649999999999999</v>
      </c>
      <c r="I1634" s="45">
        <v>9.08</v>
      </c>
      <c r="J1634" s="45">
        <v>9.08</v>
      </c>
      <c r="K1634" s="45">
        <v>11.86</v>
      </c>
      <c r="L1634" s="45">
        <v>379.67</v>
      </c>
      <c r="M1634" s="45">
        <v>0.63100000000000001</v>
      </c>
      <c r="N1634" s="45">
        <v>11.85</v>
      </c>
      <c r="O1634" s="45" t="s">
        <v>203</v>
      </c>
      <c r="P1634" s="45">
        <v>60</v>
      </c>
      <c r="Q1634" s="45">
        <v>17</v>
      </c>
      <c r="R1634" s="45">
        <v>0</v>
      </c>
      <c r="S1634" s="57">
        <v>0</v>
      </c>
      <c r="T1634" s="45">
        <v>0</v>
      </c>
      <c r="U1634" s="45">
        <v>0</v>
      </c>
      <c r="V1634" s="45">
        <v>0</v>
      </c>
      <c r="W1634" s="45">
        <v>0</v>
      </c>
    </row>
    <row r="1635" spans="1:23" s="45" customFormat="1">
      <c r="A1635" s="45">
        <v>25</v>
      </c>
      <c r="B1635" s="45">
        <v>60</v>
      </c>
      <c r="C1635" s="34" t="s">
        <v>1050</v>
      </c>
      <c r="D1635" s="45" t="s">
        <v>417</v>
      </c>
      <c r="E1635" s="45">
        <v>516.32000000000005</v>
      </c>
      <c r="F1635" s="45">
        <v>1468.46</v>
      </c>
      <c r="G1635" s="45">
        <v>4215.1400000000003</v>
      </c>
      <c r="H1635" s="45">
        <v>22.76</v>
      </c>
      <c r="I1635" s="45">
        <v>10.6</v>
      </c>
      <c r="J1635" s="45">
        <v>7.57</v>
      </c>
      <c r="K1635" s="45">
        <v>17.78</v>
      </c>
      <c r="L1635" s="45">
        <v>478.11</v>
      </c>
      <c r="M1635" s="45">
        <v>0.65100000000000002</v>
      </c>
      <c r="N1635" s="45">
        <v>17.2</v>
      </c>
      <c r="O1635" s="45" t="s">
        <v>203</v>
      </c>
      <c r="P1635" s="45">
        <v>60</v>
      </c>
      <c r="Q1635" s="45">
        <v>17</v>
      </c>
      <c r="R1635" s="45">
        <v>0</v>
      </c>
      <c r="S1635" s="57">
        <v>0</v>
      </c>
      <c r="T1635" s="45">
        <v>0</v>
      </c>
      <c r="U1635" s="45">
        <v>0</v>
      </c>
      <c r="V1635" s="45">
        <v>0</v>
      </c>
      <c r="W1635" s="45">
        <v>0</v>
      </c>
    </row>
    <row r="1636" spans="1:23" s="45" customFormat="1">
      <c r="A1636" s="45">
        <v>25</v>
      </c>
      <c r="B1636" s="45">
        <v>64</v>
      </c>
      <c r="C1636" s="34" t="s">
        <v>1050</v>
      </c>
      <c r="D1636" s="45" t="s">
        <v>223</v>
      </c>
      <c r="E1636" s="45">
        <v>203.81</v>
      </c>
      <c r="F1636" s="45">
        <v>1323.13</v>
      </c>
      <c r="G1636" s="45">
        <v>4372.03</v>
      </c>
      <c r="H1636" s="45">
        <v>19.63</v>
      </c>
      <c r="I1636" s="45">
        <v>4.54</v>
      </c>
      <c r="J1636" s="45">
        <v>10.6</v>
      </c>
      <c r="K1636" s="45">
        <v>11.86</v>
      </c>
      <c r="L1636" s="45">
        <v>284.7</v>
      </c>
      <c r="M1636" s="45">
        <v>0.58799999999999997</v>
      </c>
      <c r="N1636" s="45">
        <v>12.54</v>
      </c>
      <c r="O1636" s="45" t="s">
        <v>203</v>
      </c>
      <c r="P1636" s="45">
        <v>60</v>
      </c>
      <c r="Q1636" s="45">
        <v>17</v>
      </c>
      <c r="R1636" s="45">
        <v>0</v>
      </c>
      <c r="S1636" s="57">
        <v>0</v>
      </c>
      <c r="T1636" s="45">
        <v>0</v>
      </c>
      <c r="U1636" s="45">
        <v>0</v>
      </c>
      <c r="V1636" s="45">
        <v>0</v>
      </c>
      <c r="W1636" s="45">
        <v>0</v>
      </c>
    </row>
    <row r="1637" spans="1:23" s="45" customFormat="1">
      <c r="A1637" s="45">
        <v>25</v>
      </c>
      <c r="B1637" s="45">
        <v>66</v>
      </c>
      <c r="C1637" s="45" t="s">
        <v>1050</v>
      </c>
      <c r="D1637" s="45" t="s">
        <v>206</v>
      </c>
      <c r="E1637" s="45">
        <v>167.58</v>
      </c>
      <c r="F1637" s="45">
        <v>1476.11</v>
      </c>
      <c r="G1637" s="45">
        <v>4803.1400000000003</v>
      </c>
      <c r="H1637" s="45">
        <v>19.809999999999999</v>
      </c>
      <c r="I1637" s="45">
        <v>7.57</v>
      </c>
      <c r="J1637" s="45">
        <v>6.06</v>
      </c>
      <c r="K1637" s="45">
        <v>9.8800000000000008</v>
      </c>
      <c r="L1637" s="45">
        <v>209.12</v>
      </c>
      <c r="M1637" s="45">
        <v>0.70299999999999996</v>
      </c>
      <c r="N1637" s="45">
        <v>7.57</v>
      </c>
      <c r="O1637" s="45" t="s">
        <v>203</v>
      </c>
      <c r="P1637" s="45">
        <v>60</v>
      </c>
      <c r="Q1637" s="45">
        <v>17</v>
      </c>
      <c r="R1637" s="45">
        <v>0</v>
      </c>
      <c r="S1637" s="57">
        <v>0</v>
      </c>
      <c r="T1637" s="45">
        <v>0</v>
      </c>
      <c r="U1637" s="45">
        <v>0</v>
      </c>
      <c r="V1637" s="45">
        <v>0</v>
      </c>
      <c r="W1637" s="45">
        <v>0</v>
      </c>
    </row>
    <row r="1638" spans="1:23" s="45" customFormat="1">
      <c r="A1638" s="45">
        <v>25</v>
      </c>
      <c r="B1638" s="45">
        <v>68</v>
      </c>
      <c r="C1638" s="34" t="s">
        <v>1050</v>
      </c>
      <c r="D1638" s="45" t="s">
        <v>207</v>
      </c>
      <c r="E1638" s="45">
        <v>371.39</v>
      </c>
      <c r="F1638" s="45">
        <v>1280.96</v>
      </c>
      <c r="G1638" s="45">
        <v>4821.79</v>
      </c>
      <c r="H1638" s="45">
        <v>20.53</v>
      </c>
      <c r="I1638" s="45">
        <v>10.6</v>
      </c>
      <c r="J1638" s="45">
        <v>6.06</v>
      </c>
      <c r="K1638" s="45">
        <v>13.83</v>
      </c>
      <c r="L1638" s="45">
        <v>378.72</v>
      </c>
      <c r="M1638" s="45">
        <v>0.66</v>
      </c>
      <c r="N1638" s="45">
        <v>11.26</v>
      </c>
      <c r="O1638" s="45" t="s">
        <v>203</v>
      </c>
      <c r="P1638" s="45">
        <v>60</v>
      </c>
      <c r="Q1638" s="45">
        <v>17</v>
      </c>
      <c r="R1638" s="45">
        <v>0</v>
      </c>
      <c r="S1638" s="57">
        <v>0</v>
      </c>
      <c r="T1638" s="45">
        <v>0</v>
      </c>
      <c r="U1638" s="45">
        <v>0</v>
      </c>
      <c r="V1638" s="45">
        <v>0</v>
      </c>
      <c r="W1638" s="45">
        <v>0</v>
      </c>
    </row>
    <row r="1639" spans="1:23" s="45" customFormat="1">
      <c r="A1639" s="45">
        <v>25</v>
      </c>
      <c r="B1639" s="45">
        <v>70</v>
      </c>
      <c r="C1639" s="34" t="s">
        <v>1050</v>
      </c>
      <c r="D1639" s="45" t="s">
        <v>399</v>
      </c>
      <c r="E1639" s="45">
        <v>140.4</v>
      </c>
      <c r="F1639" s="45">
        <v>1364.92</v>
      </c>
      <c r="G1639" s="45">
        <v>4821.0600000000004</v>
      </c>
      <c r="H1639" s="45">
        <v>18.170000000000002</v>
      </c>
      <c r="I1639" s="45">
        <v>9.08</v>
      </c>
      <c r="J1639" s="45">
        <v>6.06</v>
      </c>
      <c r="K1639" s="45">
        <v>7.9</v>
      </c>
      <c r="L1639" s="45">
        <v>189.13</v>
      </c>
      <c r="M1639" s="45">
        <v>0.69099999999999995</v>
      </c>
      <c r="N1639" s="45">
        <v>8.83</v>
      </c>
      <c r="O1639" s="45" t="s">
        <v>203</v>
      </c>
      <c r="P1639" s="45">
        <v>60</v>
      </c>
      <c r="Q1639" s="45">
        <v>17</v>
      </c>
      <c r="R1639" s="45">
        <v>0</v>
      </c>
      <c r="S1639" s="57">
        <v>0</v>
      </c>
      <c r="T1639" s="45">
        <v>0</v>
      </c>
      <c r="U1639" s="45">
        <v>0</v>
      </c>
      <c r="V1639" s="45">
        <v>0</v>
      </c>
      <c r="W1639" s="45">
        <v>0</v>
      </c>
    </row>
    <row r="1640" spans="1:23" s="45" customFormat="1">
      <c r="A1640" s="45">
        <v>25</v>
      </c>
      <c r="B1640" s="45">
        <v>72</v>
      </c>
      <c r="C1640" s="45" t="s">
        <v>1050</v>
      </c>
      <c r="D1640" s="45" t="s">
        <v>205</v>
      </c>
      <c r="E1640" s="45">
        <v>330.63</v>
      </c>
      <c r="F1640" s="45">
        <v>1392.81</v>
      </c>
      <c r="G1640" s="45">
        <v>4199.28</v>
      </c>
      <c r="H1640" s="45">
        <v>23.47</v>
      </c>
      <c r="I1640" s="45">
        <v>4.54</v>
      </c>
      <c r="J1640" s="45">
        <v>13.63</v>
      </c>
      <c r="K1640" s="45">
        <v>13.83</v>
      </c>
      <c r="L1640" s="45">
        <v>403.17</v>
      </c>
      <c r="M1640" s="45">
        <v>0.57399999999999995</v>
      </c>
      <c r="N1640" s="45">
        <v>14.78</v>
      </c>
      <c r="O1640" s="45" t="s">
        <v>203</v>
      </c>
      <c r="P1640" s="45">
        <v>60</v>
      </c>
      <c r="Q1640" s="45">
        <v>17</v>
      </c>
      <c r="R1640" s="45">
        <v>0</v>
      </c>
      <c r="S1640" s="57">
        <v>0</v>
      </c>
      <c r="T1640" s="45">
        <v>0</v>
      </c>
      <c r="U1640" s="45">
        <v>0</v>
      </c>
      <c r="V1640" s="45">
        <v>0</v>
      </c>
      <c r="W1640" s="45">
        <v>0</v>
      </c>
    </row>
    <row r="1641" spans="1:23" s="45" customFormat="1">
      <c r="A1641" s="45">
        <v>25</v>
      </c>
      <c r="B1641" s="45">
        <v>74</v>
      </c>
      <c r="C1641" s="34" t="s">
        <v>1050</v>
      </c>
      <c r="D1641" s="45" t="s">
        <v>418</v>
      </c>
      <c r="E1641" s="45">
        <v>176.64</v>
      </c>
      <c r="F1641" s="45">
        <v>1114.5999999999999</v>
      </c>
      <c r="G1641" s="45">
        <v>4671.3100000000004</v>
      </c>
      <c r="H1641" s="45">
        <v>22.04</v>
      </c>
      <c r="I1641" s="45">
        <v>4.54</v>
      </c>
      <c r="J1641" s="45">
        <v>9.08</v>
      </c>
      <c r="K1641" s="45">
        <v>11.86</v>
      </c>
      <c r="L1641" s="45">
        <v>220.19</v>
      </c>
      <c r="M1641" s="45">
        <v>0.69099999999999995</v>
      </c>
      <c r="N1641" s="45">
        <v>11.69</v>
      </c>
      <c r="O1641" s="45" t="s">
        <v>203</v>
      </c>
      <c r="P1641" s="45">
        <v>60</v>
      </c>
      <c r="Q1641" s="45">
        <v>17</v>
      </c>
      <c r="R1641" s="45">
        <v>0</v>
      </c>
      <c r="S1641" s="57">
        <v>0</v>
      </c>
      <c r="T1641" s="45">
        <v>0</v>
      </c>
      <c r="U1641" s="45">
        <v>0</v>
      </c>
      <c r="V1641" s="45">
        <v>0</v>
      </c>
      <c r="W1641" s="45">
        <v>0</v>
      </c>
    </row>
    <row r="1642" spans="1:23" s="45" customFormat="1">
      <c r="A1642" s="45">
        <v>25</v>
      </c>
      <c r="B1642" s="45">
        <v>76</v>
      </c>
      <c r="C1642" s="34" t="s">
        <v>1050</v>
      </c>
      <c r="D1642" s="45" t="s">
        <v>202</v>
      </c>
      <c r="E1642" s="45">
        <v>163.05000000000001</v>
      </c>
      <c r="F1642" s="45">
        <v>842.5</v>
      </c>
      <c r="G1642" s="45">
        <v>4965.5</v>
      </c>
      <c r="H1642" s="45">
        <v>21.3</v>
      </c>
      <c r="I1642" s="45">
        <v>6.06</v>
      </c>
      <c r="J1642" s="45">
        <v>6.06</v>
      </c>
      <c r="K1642" s="45">
        <v>9.8800000000000008</v>
      </c>
      <c r="L1642" s="45">
        <v>195.32</v>
      </c>
      <c r="M1642" s="45">
        <v>0.73899999999999999</v>
      </c>
      <c r="N1642" s="45">
        <v>9.24</v>
      </c>
      <c r="O1642" s="45" t="s">
        <v>256</v>
      </c>
      <c r="P1642" s="45">
        <v>60</v>
      </c>
      <c r="Q1642" s="45">
        <v>17</v>
      </c>
      <c r="R1642" s="45">
        <v>0</v>
      </c>
      <c r="S1642" s="57">
        <v>0</v>
      </c>
      <c r="T1642" s="45">
        <v>0</v>
      </c>
      <c r="U1642" s="45">
        <v>0</v>
      </c>
      <c r="V1642" s="45">
        <v>0</v>
      </c>
      <c r="W1642" s="45">
        <v>0</v>
      </c>
    </row>
    <row r="1643" spans="1:23" s="34" customFormat="1">
      <c r="A1643" s="34">
        <v>25</v>
      </c>
      <c r="B1643" s="34">
        <v>80</v>
      </c>
      <c r="C1643" s="34" t="s">
        <v>1050</v>
      </c>
      <c r="D1643" s="34" t="s">
        <v>445</v>
      </c>
      <c r="E1643" s="34">
        <v>135.87</v>
      </c>
      <c r="F1643" s="34">
        <v>1440.85</v>
      </c>
      <c r="G1643" s="34">
        <v>4482.5</v>
      </c>
      <c r="H1643" s="34">
        <v>23.32</v>
      </c>
      <c r="I1643" s="34">
        <v>7.57</v>
      </c>
      <c r="J1643" s="34">
        <v>6.06</v>
      </c>
      <c r="K1643" s="34">
        <v>7.9</v>
      </c>
      <c r="L1643" s="34">
        <v>176.72</v>
      </c>
      <c r="M1643" s="34">
        <v>0.72299999999999998</v>
      </c>
      <c r="N1643" s="34">
        <v>7.84</v>
      </c>
      <c r="O1643" s="34" t="s">
        <v>263</v>
      </c>
      <c r="P1643" s="45">
        <v>60</v>
      </c>
      <c r="Q1643" s="45">
        <v>17</v>
      </c>
      <c r="R1643" s="34">
        <v>33</v>
      </c>
      <c r="S1643" s="58">
        <v>511643.65</v>
      </c>
      <c r="T1643" s="34">
        <v>1441.99</v>
      </c>
      <c r="U1643" s="34">
        <v>4397.29</v>
      </c>
      <c r="V1643" s="34">
        <v>28.53</v>
      </c>
      <c r="W1643" s="34">
        <v>255261.87</v>
      </c>
    </row>
    <row r="1644" spans="1:23" s="34" customFormat="1">
      <c r="A1644" s="34">
        <v>25</v>
      </c>
      <c r="B1644" s="34">
        <v>82</v>
      </c>
      <c r="C1644" s="34" t="s">
        <v>1050</v>
      </c>
      <c r="D1644" s="34" t="s">
        <v>400</v>
      </c>
      <c r="E1644" s="34">
        <v>262.69</v>
      </c>
      <c r="F1644" s="34">
        <v>1450.26</v>
      </c>
      <c r="G1644" s="34">
        <v>4486.03</v>
      </c>
      <c r="H1644" s="34">
        <v>23.27</v>
      </c>
      <c r="I1644" s="34">
        <v>7.57</v>
      </c>
      <c r="J1644" s="34">
        <v>7.57</v>
      </c>
      <c r="K1644" s="34">
        <v>9.8800000000000008</v>
      </c>
      <c r="L1644" s="34">
        <v>275.91000000000003</v>
      </c>
      <c r="M1644" s="34">
        <v>0.71899999999999997</v>
      </c>
      <c r="N1644" s="34">
        <v>10.41</v>
      </c>
      <c r="O1644" s="34" t="s">
        <v>263</v>
      </c>
      <c r="P1644" s="45">
        <v>60</v>
      </c>
      <c r="Q1644" s="45">
        <v>17</v>
      </c>
      <c r="R1644" s="34">
        <v>33</v>
      </c>
      <c r="S1644" s="58">
        <v>511643.65</v>
      </c>
      <c r="T1644" s="34">
        <v>1441.99</v>
      </c>
      <c r="U1644" s="34">
        <v>4397.29</v>
      </c>
      <c r="V1644" s="34">
        <v>28.53</v>
      </c>
      <c r="W1644" s="34">
        <v>255261.87</v>
      </c>
    </row>
    <row r="1645" spans="1:23" s="45" customFormat="1">
      <c r="A1645" s="45">
        <v>25</v>
      </c>
      <c r="B1645" s="45">
        <v>84</v>
      </c>
      <c r="C1645" s="34" t="s">
        <v>1050</v>
      </c>
      <c r="D1645" s="45" t="s">
        <v>401</v>
      </c>
      <c r="E1645" s="45">
        <v>203.81</v>
      </c>
      <c r="F1645" s="45">
        <v>1477.38</v>
      </c>
      <c r="G1645" s="45">
        <v>4502.7700000000004</v>
      </c>
      <c r="H1645" s="45">
        <v>25.2</v>
      </c>
      <c r="I1645" s="45">
        <v>6.06</v>
      </c>
      <c r="J1645" s="45">
        <v>4.54</v>
      </c>
      <c r="K1645" s="45">
        <v>13.83</v>
      </c>
      <c r="L1645" s="45">
        <v>233.34</v>
      </c>
      <c r="M1645" s="45">
        <v>0.71799999999999997</v>
      </c>
      <c r="N1645" s="45">
        <v>12.61</v>
      </c>
      <c r="O1645" s="45" t="s">
        <v>203</v>
      </c>
      <c r="P1645" s="45">
        <v>60</v>
      </c>
      <c r="Q1645" s="45">
        <v>17</v>
      </c>
      <c r="R1645" s="45">
        <v>0</v>
      </c>
      <c r="S1645" s="57">
        <v>0</v>
      </c>
      <c r="T1645" s="45">
        <v>0</v>
      </c>
      <c r="U1645" s="45">
        <v>0</v>
      </c>
      <c r="V1645" s="45">
        <v>0</v>
      </c>
      <c r="W1645" s="45">
        <v>0</v>
      </c>
    </row>
    <row r="1646" spans="1:23" s="45" customFormat="1">
      <c r="A1646" s="45">
        <v>25</v>
      </c>
      <c r="B1646" s="45">
        <v>86</v>
      </c>
      <c r="C1646" s="45" t="s">
        <v>1050</v>
      </c>
      <c r="D1646" s="45" t="s">
        <v>317</v>
      </c>
      <c r="E1646" s="45">
        <v>289.87</v>
      </c>
      <c r="F1646" s="45">
        <v>1323.73</v>
      </c>
      <c r="G1646" s="45">
        <v>4656.05</v>
      </c>
      <c r="H1646" s="45">
        <v>24.58</v>
      </c>
      <c r="I1646" s="45">
        <v>6.06</v>
      </c>
      <c r="J1646" s="45">
        <v>6.06</v>
      </c>
      <c r="K1646" s="45">
        <v>13.83</v>
      </c>
      <c r="L1646" s="45">
        <v>294.17</v>
      </c>
      <c r="M1646" s="45">
        <v>0.72</v>
      </c>
      <c r="N1646" s="45">
        <v>12.33</v>
      </c>
      <c r="O1646" s="45" t="s">
        <v>203</v>
      </c>
      <c r="P1646" s="45">
        <v>60</v>
      </c>
      <c r="Q1646" s="45">
        <v>17</v>
      </c>
      <c r="R1646" s="45">
        <v>0</v>
      </c>
      <c r="S1646" s="57">
        <v>0</v>
      </c>
      <c r="T1646" s="45">
        <v>0</v>
      </c>
      <c r="U1646" s="45">
        <v>0</v>
      </c>
      <c r="V1646" s="45">
        <v>0</v>
      </c>
      <c r="W1646" s="45">
        <v>0</v>
      </c>
    </row>
    <row r="1647" spans="1:23" s="45" customFormat="1">
      <c r="A1647" s="45">
        <v>25</v>
      </c>
      <c r="B1647" s="45">
        <v>88</v>
      </c>
      <c r="C1647" s="34" t="s">
        <v>1050</v>
      </c>
      <c r="D1647" s="45" t="s">
        <v>318</v>
      </c>
      <c r="E1647" s="45">
        <v>439.33</v>
      </c>
      <c r="F1647" s="45">
        <v>1167.45</v>
      </c>
      <c r="G1647" s="45">
        <v>4673.6099999999997</v>
      </c>
      <c r="H1647" s="45">
        <v>26.48</v>
      </c>
      <c r="I1647" s="45">
        <v>9.08</v>
      </c>
      <c r="J1647" s="45">
        <v>9.08</v>
      </c>
      <c r="K1647" s="45">
        <v>15.81</v>
      </c>
      <c r="L1647" s="45">
        <v>432.16</v>
      </c>
      <c r="M1647" s="45">
        <v>0.64700000000000002</v>
      </c>
      <c r="N1647" s="45">
        <v>16.41</v>
      </c>
      <c r="O1647" s="45" t="s">
        <v>256</v>
      </c>
      <c r="P1647" s="45">
        <v>60</v>
      </c>
      <c r="Q1647" s="45">
        <v>17</v>
      </c>
      <c r="R1647" s="45">
        <v>0</v>
      </c>
      <c r="S1647" s="57">
        <v>0</v>
      </c>
      <c r="T1647" s="45">
        <v>0</v>
      </c>
      <c r="U1647" s="45">
        <v>0</v>
      </c>
      <c r="V1647" s="45">
        <v>0</v>
      </c>
      <c r="W1647" s="45">
        <v>0</v>
      </c>
    </row>
    <row r="1648" spans="1:23" s="45" customFormat="1">
      <c r="A1648" s="45">
        <v>25</v>
      </c>
      <c r="B1648" s="45">
        <v>90</v>
      </c>
      <c r="C1648" s="34" t="s">
        <v>1050</v>
      </c>
      <c r="D1648" s="45" t="s">
        <v>319</v>
      </c>
      <c r="E1648" s="45">
        <v>149.46</v>
      </c>
      <c r="F1648" s="45">
        <v>948.36</v>
      </c>
      <c r="G1648" s="45">
        <v>4672.66</v>
      </c>
      <c r="H1648" s="45">
        <v>22.99</v>
      </c>
      <c r="I1648" s="45">
        <v>4.54</v>
      </c>
      <c r="J1648" s="45">
        <v>9.08</v>
      </c>
      <c r="K1648" s="45">
        <v>7.9</v>
      </c>
      <c r="L1648" s="45">
        <v>180.03</v>
      </c>
      <c r="M1648" s="45">
        <v>0.75700000000000001</v>
      </c>
      <c r="N1648" s="45">
        <v>8.67</v>
      </c>
      <c r="O1648" s="45" t="s">
        <v>203</v>
      </c>
      <c r="P1648" s="45">
        <v>60</v>
      </c>
      <c r="Q1648" s="45">
        <v>17</v>
      </c>
      <c r="R1648" s="45">
        <v>0</v>
      </c>
      <c r="S1648" s="57">
        <v>0</v>
      </c>
      <c r="T1648" s="45">
        <v>0</v>
      </c>
      <c r="U1648" s="45">
        <v>0</v>
      </c>
      <c r="V1648" s="45">
        <v>0</v>
      </c>
      <c r="W1648" s="45">
        <v>0</v>
      </c>
    </row>
    <row r="1649" spans="1:23" s="45" customFormat="1">
      <c r="A1649" s="45">
        <v>25</v>
      </c>
      <c r="B1649" s="45">
        <v>92</v>
      </c>
      <c r="C1649" s="45" t="s">
        <v>1050</v>
      </c>
      <c r="D1649" s="45" t="s">
        <v>402</v>
      </c>
      <c r="E1649" s="45">
        <v>249.1</v>
      </c>
      <c r="F1649" s="45">
        <v>1172.1600000000001</v>
      </c>
      <c r="G1649" s="45">
        <v>4781.6499999999996</v>
      </c>
      <c r="H1649" s="45">
        <v>23.53</v>
      </c>
      <c r="I1649" s="45">
        <v>9.08</v>
      </c>
      <c r="J1649" s="45">
        <v>4.54</v>
      </c>
      <c r="K1649" s="45">
        <v>11.86</v>
      </c>
      <c r="L1649" s="45">
        <v>262.18</v>
      </c>
      <c r="M1649" s="45">
        <v>0.73</v>
      </c>
      <c r="N1649" s="45">
        <v>10.94</v>
      </c>
      <c r="O1649" s="45" t="s">
        <v>256</v>
      </c>
      <c r="P1649" s="45">
        <v>60</v>
      </c>
      <c r="Q1649" s="45">
        <v>17</v>
      </c>
      <c r="R1649" s="45">
        <v>0</v>
      </c>
      <c r="S1649" s="57">
        <v>0</v>
      </c>
      <c r="T1649" s="45">
        <v>0</v>
      </c>
      <c r="U1649" s="45">
        <v>0</v>
      </c>
      <c r="V1649" s="45">
        <v>0</v>
      </c>
      <c r="W1649" s="45">
        <v>0</v>
      </c>
    </row>
    <row r="1650" spans="1:23" s="45" customFormat="1">
      <c r="A1650" s="45">
        <v>25</v>
      </c>
      <c r="B1650" s="45">
        <v>94</v>
      </c>
      <c r="C1650" s="34" t="s">
        <v>1050</v>
      </c>
      <c r="D1650" s="45" t="s">
        <v>226</v>
      </c>
      <c r="E1650" s="45">
        <v>380.45</v>
      </c>
      <c r="F1650" s="45">
        <v>1458.34</v>
      </c>
      <c r="G1650" s="45">
        <v>4860.32</v>
      </c>
      <c r="H1650" s="45">
        <v>22.63</v>
      </c>
      <c r="I1650" s="45">
        <v>7.57</v>
      </c>
      <c r="J1650" s="45">
        <v>12.11</v>
      </c>
      <c r="K1650" s="45">
        <v>9.8800000000000008</v>
      </c>
      <c r="L1650" s="45">
        <v>347.83</v>
      </c>
      <c r="M1650" s="45">
        <v>0.73</v>
      </c>
      <c r="N1650" s="45">
        <v>11.7</v>
      </c>
      <c r="O1650" s="45" t="s">
        <v>203</v>
      </c>
      <c r="P1650" s="45">
        <v>60</v>
      </c>
      <c r="Q1650" s="45">
        <v>17</v>
      </c>
      <c r="R1650" s="45">
        <v>0</v>
      </c>
      <c r="S1650" s="57">
        <v>0</v>
      </c>
      <c r="T1650" s="45">
        <v>0</v>
      </c>
      <c r="U1650" s="45">
        <v>0</v>
      </c>
      <c r="V1650" s="45">
        <v>0</v>
      </c>
      <c r="W1650" s="45">
        <v>0</v>
      </c>
    </row>
    <row r="1651" spans="1:23" s="45" customFormat="1">
      <c r="A1651" s="45">
        <v>25</v>
      </c>
      <c r="B1651" s="45">
        <v>96</v>
      </c>
      <c r="C1651" s="34" t="s">
        <v>1050</v>
      </c>
      <c r="D1651" s="45" t="s">
        <v>320</v>
      </c>
      <c r="E1651" s="45">
        <v>371.39</v>
      </c>
      <c r="F1651" s="45">
        <v>1468.48</v>
      </c>
      <c r="G1651" s="45">
        <v>4202.4399999999996</v>
      </c>
      <c r="H1651" s="45">
        <v>28</v>
      </c>
      <c r="I1651" s="45">
        <v>7.57</v>
      </c>
      <c r="J1651" s="45">
        <v>7.57</v>
      </c>
      <c r="K1651" s="45">
        <v>15.81</v>
      </c>
      <c r="L1651" s="45">
        <v>363.36</v>
      </c>
      <c r="M1651" s="45">
        <v>0.68799999999999994</v>
      </c>
      <c r="N1651" s="45">
        <v>14.48</v>
      </c>
      <c r="O1651" s="45" t="s">
        <v>203</v>
      </c>
      <c r="P1651" s="45">
        <v>60</v>
      </c>
      <c r="Q1651" s="45">
        <v>17</v>
      </c>
      <c r="R1651" s="45">
        <v>0</v>
      </c>
      <c r="S1651" s="57">
        <v>0</v>
      </c>
      <c r="T1651" s="45">
        <v>0</v>
      </c>
      <c r="U1651" s="45">
        <v>0</v>
      </c>
      <c r="V1651" s="45">
        <v>0</v>
      </c>
      <c r="W1651" s="45">
        <v>0</v>
      </c>
    </row>
    <row r="1652" spans="1:23" s="45" customFormat="1">
      <c r="A1652" s="45">
        <v>25</v>
      </c>
      <c r="B1652" s="45">
        <v>98</v>
      </c>
      <c r="C1652" s="45" t="s">
        <v>1050</v>
      </c>
      <c r="D1652" s="45" t="s">
        <v>446</v>
      </c>
      <c r="E1652" s="45">
        <v>172.11</v>
      </c>
      <c r="F1652" s="45">
        <v>1575.79</v>
      </c>
      <c r="G1652" s="45">
        <v>4348.8900000000003</v>
      </c>
      <c r="H1652" s="45">
        <v>25.48</v>
      </c>
      <c r="I1652" s="45">
        <v>6.06</v>
      </c>
      <c r="J1652" s="45">
        <v>6.06</v>
      </c>
      <c r="K1652" s="45">
        <v>9.8800000000000008</v>
      </c>
      <c r="L1652" s="45">
        <v>191.67</v>
      </c>
      <c r="M1652" s="45">
        <v>0.78100000000000003</v>
      </c>
      <c r="N1652" s="45">
        <v>10.18</v>
      </c>
      <c r="O1652" s="45" t="s">
        <v>203</v>
      </c>
      <c r="P1652" s="45">
        <v>60</v>
      </c>
      <c r="Q1652" s="45">
        <v>17</v>
      </c>
      <c r="R1652" s="45">
        <v>0</v>
      </c>
      <c r="S1652" s="57">
        <v>0</v>
      </c>
      <c r="T1652" s="45">
        <v>0</v>
      </c>
      <c r="U1652" s="45">
        <v>0</v>
      </c>
      <c r="V1652" s="45">
        <v>0</v>
      </c>
      <c r="W1652" s="45">
        <v>0</v>
      </c>
    </row>
    <row r="1653" spans="1:23" s="45" customFormat="1">
      <c r="A1653" s="45">
        <v>25</v>
      </c>
      <c r="B1653" s="45">
        <v>100</v>
      </c>
      <c r="C1653" s="34" t="s">
        <v>1050</v>
      </c>
      <c r="D1653" s="45" t="s">
        <v>434</v>
      </c>
      <c r="E1653" s="45">
        <v>249.1</v>
      </c>
      <c r="F1653" s="45">
        <v>1323.58</v>
      </c>
      <c r="G1653" s="45">
        <v>4394.21</v>
      </c>
      <c r="H1653" s="45">
        <v>27.34</v>
      </c>
      <c r="I1653" s="45">
        <v>7.57</v>
      </c>
      <c r="J1653" s="45">
        <v>7.57</v>
      </c>
      <c r="K1653" s="45">
        <v>13.83</v>
      </c>
      <c r="L1653" s="45">
        <v>281.47000000000003</v>
      </c>
      <c r="M1653" s="45">
        <v>0.68</v>
      </c>
      <c r="N1653" s="45">
        <v>10.42</v>
      </c>
      <c r="O1653" s="45" t="s">
        <v>203</v>
      </c>
      <c r="P1653" s="45">
        <v>60</v>
      </c>
      <c r="Q1653" s="45">
        <v>17</v>
      </c>
      <c r="R1653" s="45">
        <v>0</v>
      </c>
      <c r="S1653" s="57">
        <v>0</v>
      </c>
      <c r="T1653" s="45">
        <v>0</v>
      </c>
      <c r="U1653" s="45">
        <v>0</v>
      </c>
      <c r="V1653" s="45">
        <v>0</v>
      </c>
      <c r="W1653" s="45">
        <v>0</v>
      </c>
    </row>
    <row r="1654" spans="1:23" s="34" customFormat="1">
      <c r="A1654" s="34">
        <v>25</v>
      </c>
      <c r="B1654" s="34">
        <v>102</v>
      </c>
      <c r="C1654" s="34" t="s">
        <v>1050</v>
      </c>
      <c r="D1654" s="34" t="s">
        <v>447</v>
      </c>
      <c r="E1654" s="34">
        <v>439.33</v>
      </c>
      <c r="F1654" s="34">
        <v>1468.02</v>
      </c>
      <c r="G1654" s="34">
        <v>4477.54</v>
      </c>
      <c r="H1654" s="34">
        <v>28.34</v>
      </c>
      <c r="I1654" s="34">
        <v>9.08</v>
      </c>
      <c r="J1654" s="34">
        <v>6.06</v>
      </c>
      <c r="K1654" s="34">
        <v>15.81</v>
      </c>
      <c r="L1654" s="34">
        <v>407.95</v>
      </c>
      <c r="M1654" s="34">
        <v>0.68500000000000005</v>
      </c>
      <c r="N1654" s="34">
        <v>15.18</v>
      </c>
      <c r="O1654" s="34" t="s">
        <v>263</v>
      </c>
      <c r="P1654" s="45">
        <v>60</v>
      </c>
      <c r="Q1654" s="45">
        <v>17</v>
      </c>
      <c r="R1654" s="34">
        <v>33</v>
      </c>
      <c r="S1654" s="58">
        <v>511643.65</v>
      </c>
      <c r="T1654" s="34">
        <v>1441.99</v>
      </c>
      <c r="U1654" s="34">
        <v>4397.29</v>
      </c>
      <c r="V1654" s="34">
        <v>28.53</v>
      </c>
      <c r="W1654" s="34">
        <v>255261.87</v>
      </c>
    </row>
    <row r="1655" spans="1:23" s="45" customFormat="1">
      <c r="A1655" s="45">
        <v>25</v>
      </c>
      <c r="B1655" s="45">
        <v>104</v>
      </c>
      <c r="C1655" s="45" t="s">
        <v>1050</v>
      </c>
      <c r="D1655" s="45" t="s">
        <v>448</v>
      </c>
      <c r="E1655" s="45">
        <v>181.17</v>
      </c>
      <c r="F1655" s="45">
        <v>1141.69</v>
      </c>
      <c r="G1655" s="45">
        <v>4652.18</v>
      </c>
      <c r="H1655" s="45">
        <v>27.02</v>
      </c>
      <c r="I1655" s="45">
        <v>7.57</v>
      </c>
      <c r="J1655" s="45">
        <v>7.57</v>
      </c>
      <c r="K1655" s="45">
        <v>11.86</v>
      </c>
      <c r="L1655" s="45">
        <v>233.72</v>
      </c>
      <c r="M1655" s="45">
        <v>0.66200000000000003</v>
      </c>
      <c r="N1655" s="45">
        <v>10.42</v>
      </c>
      <c r="O1655" s="45" t="s">
        <v>203</v>
      </c>
      <c r="P1655" s="45">
        <v>60</v>
      </c>
      <c r="Q1655" s="45">
        <v>17</v>
      </c>
      <c r="R1655" s="45">
        <v>0</v>
      </c>
      <c r="S1655" s="57">
        <v>0</v>
      </c>
      <c r="T1655" s="45">
        <v>0</v>
      </c>
      <c r="U1655" s="45">
        <v>0</v>
      </c>
      <c r="V1655" s="45">
        <v>0</v>
      </c>
      <c r="W1655" s="45">
        <v>0</v>
      </c>
    </row>
    <row r="1656" spans="1:23" s="45" customFormat="1">
      <c r="A1656" s="45">
        <v>25</v>
      </c>
      <c r="B1656" s="45">
        <v>106</v>
      </c>
      <c r="C1656" s="34" t="s">
        <v>1050</v>
      </c>
      <c r="D1656" s="45" t="s">
        <v>435</v>
      </c>
      <c r="E1656" s="45">
        <v>230.99</v>
      </c>
      <c r="F1656" s="45">
        <v>1035.05</v>
      </c>
      <c r="G1656" s="45">
        <v>4756.8100000000004</v>
      </c>
      <c r="H1656" s="45">
        <v>27.12</v>
      </c>
      <c r="I1656" s="45">
        <v>6.06</v>
      </c>
      <c r="J1656" s="45">
        <v>7.57</v>
      </c>
      <c r="K1656" s="45">
        <v>11.86</v>
      </c>
      <c r="L1656" s="45">
        <v>253.12</v>
      </c>
      <c r="M1656" s="45">
        <v>0.71899999999999997</v>
      </c>
      <c r="N1656" s="45">
        <v>10.44</v>
      </c>
      <c r="O1656" s="45" t="s">
        <v>203</v>
      </c>
      <c r="P1656" s="45">
        <v>60</v>
      </c>
      <c r="Q1656" s="45">
        <v>17</v>
      </c>
      <c r="R1656" s="45">
        <v>0</v>
      </c>
      <c r="S1656" s="57">
        <v>0</v>
      </c>
      <c r="T1656" s="45">
        <v>0</v>
      </c>
      <c r="U1656" s="45">
        <v>0</v>
      </c>
      <c r="V1656" s="45">
        <v>0</v>
      </c>
      <c r="W1656" s="45">
        <v>0</v>
      </c>
    </row>
    <row r="1657" spans="1:23" s="45" customFormat="1">
      <c r="A1657" s="45">
        <v>25</v>
      </c>
      <c r="B1657" s="45">
        <v>108</v>
      </c>
      <c r="C1657" s="34" t="s">
        <v>1050</v>
      </c>
      <c r="D1657" s="45" t="s">
        <v>218</v>
      </c>
      <c r="E1657" s="45">
        <v>108.7</v>
      </c>
      <c r="F1657" s="45">
        <v>1210.25</v>
      </c>
      <c r="G1657" s="45">
        <v>5018.34</v>
      </c>
      <c r="H1657" s="45">
        <v>25.52</v>
      </c>
      <c r="I1657" s="45">
        <v>6.06</v>
      </c>
      <c r="J1657" s="45">
        <v>3.03</v>
      </c>
      <c r="K1657" s="45">
        <v>9.8800000000000008</v>
      </c>
      <c r="L1657" s="45">
        <v>144.53</v>
      </c>
      <c r="M1657" s="45">
        <v>0.76200000000000001</v>
      </c>
      <c r="N1657" s="45">
        <v>9.1199999999999992</v>
      </c>
      <c r="O1657" s="45" t="s">
        <v>203</v>
      </c>
      <c r="P1657" s="45">
        <v>60</v>
      </c>
      <c r="Q1657" s="45">
        <v>17</v>
      </c>
      <c r="R1657" s="45">
        <v>0</v>
      </c>
      <c r="S1657" s="57">
        <v>0</v>
      </c>
      <c r="T1657" s="45">
        <v>0</v>
      </c>
      <c r="U1657" s="45">
        <v>0</v>
      </c>
      <c r="V1657" s="45">
        <v>0</v>
      </c>
      <c r="W1657" s="45">
        <v>0</v>
      </c>
    </row>
    <row r="1658" spans="1:23" s="45" customFormat="1">
      <c r="A1658" s="45">
        <v>25</v>
      </c>
      <c r="B1658" s="45">
        <v>110</v>
      </c>
      <c r="C1658" s="45" t="s">
        <v>1050</v>
      </c>
      <c r="D1658" s="45" t="s">
        <v>321</v>
      </c>
      <c r="E1658" s="45">
        <v>135.87</v>
      </c>
      <c r="F1658" s="45">
        <v>1395.28</v>
      </c>
      <c r="G1658" s="45">
        <v>4213.97</v>
      </c>
      <c r="H1658" s="45">
        <v>27.66</v>
      </c>
      <c r="I1658" s="45">
        <v>7.57</v>
      </c>
      <c r="J1658" s="45">
        <v>6.06</v>
      </c>
      <c r="K1658" s="45">
        <v>9.8800000000000008</v>
      </c>
      <c r="L1658" s="45">
        <v>202.3</v>
      </c>
      <c r="M1658" s="45">
        <v>0.63200000000000001</v>
      </c>
      <c r="N1658" s="45">
        <v>9.24</v>
      </c>
      <c r="O1658" s="45" t="s">
        <v>203</v>
      </c>
      <c r="P1658" s="45">
        <v>60</v>
      </c>
      <c r="Q1658" s="45">
        <v>17</v>
      </c>
      <c r="R1658" s="45">
        <v>0</v>
      </c>
      <c r="S1658" s="57">
        <v>0</v>
      </c>
      <c r="T1658" s="45">
        <v>0</v>
      </c>
      <c r="U1658" s="45">
        <v>0</v>
      </c>
      <c r="V1658" s="45">
        <v>0</v>
      </c>
      <c r="W1658" s="45">
        <v>0</v>
      </c>
    </row>
    <row r="1659" spans="1:23" s="45" customFormat="1">
      <c r="A1659" s="45">
        <v>25</v>
      </c>
      <c r="B1659" s="45">
        <v>112</v>
      </c>
      <c r="C1659" s="34" t="s">
        <v>1050</v>
      </c>
      <c r="D1659" s="45" t="s">
        <v>230</v>
      </c>
      <c r="E1659" s="45">
        <v>181.17</v>
      </c>
      <c r="F1659" s="45">
        <v>1361.17</v>
      </c>
      <c r="G1659" s="45">
        <v>4246.8100000000004</v>
      </c>
      <c r="H1659" s="45">
        <v>29.1</v>
      </c>
      <c r="I1659" s="45">
        <v>6.06</v>
      </c>
      <c r="J1659" s="45">
        <v>6.06</v>
      </c>
      <c r="K1659" s="45">
        <v>13.83</v>
      </c>
      <c r="L1659" s="45">
        <v>235.5</v>
      </c>
      <c r="M1659" s="45">
        <v>0.65700000000000003</v>
      </c>
      <c r="N1659" s="45">
        <v>13.05</v>
      </c>
      <c r="O1659" s="45" t="s">
        <v>203</v>
      </c>
      <c r="P1659" s="45">
        <v>60</v>
      </c>
      <c r="Q1659" s="45">
        <v>17</v>
      </c>
      <c r="R1659" s="45">
        <v>0</v>
      </c>
      <c r="S1659" s="57">
        <v>0</v>
      </c>
      <c r="T1659" s="45">
        <v>0</v>
      </c>
      <c r="U1659" s="45">
        <v>0</v>
      </c>
      <c r="V1659" s="45">
        <v>0</v>
      </c>
      <c r="W1659" s="45">
        <v>0</v>
      </c>
    </row>
    <row r="1660" spans="1:23" s="45" customFormat="1">
      <c r="A1660" s="45">
        <v>25</v>
      </c>
      <c r="B1660" s="45">
        <v>114</v>
      </c>
      <c r="C1660" s="34" t="s">
        <v>1050</v>
      </c>
      <c r="D1660" s="45" t="s">
        <v>403</v>
      </c>
      <c r="E1660" s="45">
        <v>421.21</v>
      </c>
      <c r="F1660" s="45">
        <v>1499.5</v>
      </c>
      <c r="G1660" s="45">
        <v>4618.45</v>
      </c>
      <c r="H1660" s="45">
        <v>25.05</v>
      </c>
      <c r="I1660" s="45">
        <v>9.08</v>
      </c>
      <c r="J1660" s="45">
        <v>10.6</v>
      </c>
      <c r="K1660" s="45">
        <v>15.81</v>
      </c>
      <c r="L1660" s="45">
        <v>464.39</v>
      </c>
      <c r="M1660" s="45">
        <v>0.58499999999999996</v>
      </c>
      <c r="N1660" s="45">
        <v>17.62</v>
      </c>
      <c r="O1660" s="45" t="s">
        <v>203</v>
      </c>
      <c r="P1660" s="45">
        <v>60</v>
      </c>
      <c r="Q1660" s="45">
        <v>17</v>
      </c>
      <c r="R1660" s="45">
        <v>0</v>
      </c>
      <c r="S1660" s="57">
        <v>0</v>
      </c>
      <c r="T1660" s="45">
        <v>0</v>
      </c>
      <c r="U1660" s="45">
        <v>0</v>
      </c>
      <c r="V1660" s="45">
        <v>0</v>
      </c>
      <c r="W1660" s="45">
        <v>0</v>
      </c>
    </row>
    <row r="1661" spans="1:23" s="45" customFormat="1">
      <c r="A1661" s="45">
        <v>25</v>
      </c>
      <c r="B1661" s="45">
        <v>116</v>
      </c>
      <c r="C1661" s="45" t="s">
        <v>1050</v>
      </c>
      <c r="D1661" s="45" t="s">
        <v>436</v>
      </c>
      <c r="E1661" s="45">
        <v>353.27</v>
      </c>
      <c r="F1661" s="45">
        <v>1091.3</v>
      </c>
      <c r="G1661" s="45">
        <v>4698.95</v>
      </c>
      <c r="H1661" s="45">
        <v>30.45</v>
      </c>
      <c r="I1661" s="45">
        <v>7.57</v>
      </c>
      <c r="J1661" s="45">
        <v>6.06</v>
      </c>
      <c r="K1661" s="45">
        <v>17.78</v>
      </c>
      <c r="L1661" s="45">
        <v>361.53</v>
      </c>
      <c r="M1661" s="45">
        <v>0.66800000000000004</v>
      </c>
      <c r="N1661" s="45">
        <v>15.95</v>
      </c>
      <c r="O1661" s="45" t="s">
        <v>203</v>
      </c>
      <c r="P1661" s="45">
        <v>60</v>
      </c>
      <c r="Q1661" s="45">
        <v>17</v>
      </c>
      <c r="R1661" s="45">
        <v>0</v>
      </c>
      <c r="S1661" s="57">
        <v>0</v>
      </c>
      <c r="T1661" s="45">
        <v>0</v>
      </c>
      <c r="U1661" s="45">
        <v>0</v>
      </c>
      <c r="V1661" s="45">
        <v>0</v>
      </c>
      <c r="W1661" s="45">
        <v>0</v>
      </c>
    </row>
    <row r="1662" spans="1:23" s="45" customFormat="1">
      <c r="A1662" s="45">
        <v>25</v>
      </c>
      <c r="B1662" s="45">
        <v>118</v>
      </c>
      <c r="C1662" s="34" t="s">
        <v>1050</v>
      </c>
      <c r="D1662" s="45" t="s">
        <v>322</v>
      </c>
      <c r="E1662" s="45">
        <v>122.29</v>
      </c>
      <c r="F1662" s="45">
        <v>1187.92</v>
      </c>
      <c r="G1662" s="45">
        <v>4793.55</v>
      </c>
      <c r="H1662" s="45">
        <v>26.86</v>
      </c>
      <c r="I1662" s="45">
        <v>6.06</v>
      </c>
      <c r="J1662" s="45">
        <v>7.57</v>
      </c>
      <c r="K1662" s="45">
        <v>7.9</v>
      </c>
      <c r="L1662" s="45">
        <v>157.53</v>
      </c>
      <c r="M1662" s="45">
        <v>0.75600000000000001</v>
      </c>
      <c r="N1662" s="45">
        <v>9.61</v>
      </c>
      <c r="O1662" s="45" t="s">
        <v>203</v>
      </c>
      <c r="P1662" s="45">
        <v>60</v>
      </c>
      <c r="Q1662" s="45">
        <v>17</v>
      </c>
      <c r="R1662" s="45">
        <v>0</v>
      </c>
      <c r="S1662" s="57">
        <v>0</v>
      </c>
      <c r="T1662" s="45">
        <v>0</v>
      </c>
      <c r="U1662" s="45">
        <v>0</v>
      </c>
      <c r="V1662" s="45">
        <v>0</v>
      </c>
      <c r="W1662" s="45">
        <v>0</v>
      </c>
    </row>
    <row r="1663" spans="1:23" s="45" customFormat="1">
      <c r="A1663" s="45">
        <v>25</v>
      </c>
      <c r="B1663" s="45">
        <v>120</v>
      </c>
      <c r="C1663" s="34" t="s">
        <v>1050</v>
      </c>
      <c r="D1663" s="45" t="s">
        <v>323</v>
      </c>
      <c r="E1663" s="45">
        <v>384.98</v>
      </c>
      <c r="F1663" s="45">
        <v>1130.76</v>
      </c>
      <c r="G1663" s="45">
        <v>4847.29</v>
      </c>
      <c r="H1663" s="45">
        <v>30.2</v>
      </c>
      <c r="I1663" s="45">
        <v>10.6</v>
      </c>
      <c r="J1663" s="45">
        <v>9.08</v>
      </c>
      <c r="K1663" s="45">
        <v>15.81</v>
      </c>
      <c r="L1663" s="45">
        <v>388.94</v>
      </c>
      <c r="M1663" s="45">
        <v>0.65800000000000003</v>
      </c>
      <c r="N1663" s="45">
        <v>13.48</v>
      </c>
      <c r="O1663" s="45" t="s">
        <v>203</v>
      </c>
      <c r="P1663" s="45">
        <v>60</v>
      </c>
      <c r="Q1663" s="45">
        <v>17</v>
      </c>
      <c r="R1663" s="45">
        <v>0</v>
      </c>
      <c r="S1663" s="57">
        <v>0</v>
      </c>
      <c r="T1663" s="45">
        <v>0</v>
      </c>
      <c r="U1663" s="45">
        <v>0</v>
      </c>
      <c r="V1663" s="45">
        <v>0</v>
      </c>
      <c r="W1663" s="45">
        <v>0</v>
      </c>
    </row>
    <row r="1664" spans="1:23" s="45" customFormat="1">
      <c r="A1664" s="45">
        <v>25</v>
      </c>
      <c r="B1664" s="45">
        <v>122</v>
      </c>
      <c r="C1664" s="45" t="s">
        <v>1050</v>
      </c>
      <c r="D1664" s="45" t="s">
        <v>324</v>
      </c>
      <c r="E1664" s="45">
        <v>117.76</v>
      </c>
      <c r="F1664" s="45">
        <v>820.66</v>
      </c>
      <c r="G1664" s="45">
        <v>5257.13</v>
      </c>
      <c r="H1664" s="45">
        <v>26.45</v>
      </c>
      <c r="I1664" s="45">
        <v>4.54</v>
      </c>
      <c r="J1664" s="45">
        <v>6.06</v>
      </c>
      <c r="K1664" s="45">
        <v>7.9</v>
      </c>
      <c r="L1664" s="45">
        <v>162.56</v>
      </c>
      <c r="M1664" s="45">
        <v>0.71499999999999997</v>
      </c>
      <c r="N1664" s="45">
        <v>6.83</v>
      </c>
      <c r="O1664" s="45" t="s">
        <v>203</v>
      </c>
      <c r="P1664" s="45">
        <v>60</v>
      </c>
      <c r="Q1664" s="45">
        <v>17</v>
      </c>
      <c r="R1664" s="45">
        <v>0</v>
      </c>
      <c r="S1664" s="57">
        <v>0</v>
      </c>
      <c r="T1664" s="45">
        <v>0</v>
      </c>
      <c r="U1664" s="45">
        <v>0</v>
      </c>
      <c r="V1664" s="45">
        <v>0</v>
      </c>
      <c r="W1664" s="45">
        <v>0</v>
      </c>
    </row>
    <row r="1665" spans="1:23" s="34" customFormat="1">
      <c r="A1665" s="34">
        <v>25</v>
      </c>
      <c r="B1665" s="34">
        <v>124</v>
      </c>
      <c r="C1665" s="34" t="s">
        <v>1050</v>
      </c>
      <c r="D1665" s="34" t="s">
        <v>325</v>
      </c>
      <c r="E1665" s="34">
        <v>806.19</v>
      </c>
      <c r="F1665" s="34">
        <v>1483.36</v>
      </c>
      <c r="G1665" s="34">
        <v>4374.58</v>
      </c>
      <c r="H1665" s="34">
        <v>26.84</v>
      </c>
      <c r="I1665" s="34">
        <v>18.170000000000002</v>
      </c>
      <c r="J1665" s="34">
        <v>9.08</v>
      </c>
      <c r="K1665" s="34">
        <v>21.74</v>
      </c>
      <c r="L1665" s="34">
        <v>773.19</v>
      </c>
      <c r="M1665" s="34">
        <v>0.54200000000000004</v>
      </c>
      <c r="N1665" s="34">
        <v>21.89</v>
      </c>
      <c r="O1665" s="34" t="s">
        <v>263</v>
      </c>
      <c r="P1665" s="45">
        <v>60</v>
      </c>
      <c r="Q1665" s="45">
        <v>17</v>
      </c>
      <c r="R1665" s="34">
        <v>33</v>
      </c>
      <c r="S1665" s="58">
        <v>511643.65</v>
      </c>
      <c r="T1665" s="34">
        <v>1441.99</v>
      </c>
      <c r="U1665" s="34">
        <v>4397.29</v>
      </c>
      <c r="V1665" s="34">
        <v>28.53</v>
      </c>
      <c r="W1665" s="34">
        <v>255261.87</v>
      </c>
    </row>
    <row r="1666" spans="1:23" s="45" customFormat="1">
      <c r="A1666" s="45">
        <v>25</v>
      </c>
      <c r="B1666" s="45">
        <v>126</v>
      </c>
      <c r="C1666" s="34" t="s">
        <v>1050</v>
      </c>
      <c r="D1666" s="45" t="s">
        <v>229</v>
      </c>
      <c r="E1666" s="45">
        <v>448.39</v>
      </c>
      <c r="F1666" s="45">
        <v>933.23</v>
      </c>
      <c r="G1666" s="45">
        <v>4681.18</v>
      </c>
      <c r="H1666" s="45">
        <v>31.36</v>
      </c>
      <c r="I1666" s="45">
        <v>12.11</v>
      </c>
      <c r="J1666" s="45">
        <v>4.54</v>
      </c>
      <c r="K1666" s="45">
        <v>13.83</v>
      </c>
      <c r="L1666" s="45">
        <v>422.2</v>
      </c>
      <c r="M1666" s="45">
        <v>0.67100000000000004</v>
      </c>
      <c r="N1666" s="45">
        <v>12.14</v>
      </c>
      <c r="O1666" s="45" t="s">
        <v>203</v>
      </c>
      <c r="P1666" s="45">
        <v>60</v>
      </c>
      <c r="Q1666" s="45">
        <v>17</v>
      </c>
      <c r="R1666" s="45">
        <v>0</v>
      </c>
      <c r="S1666" s="57">
        <v>0</v>
      </c>
      <c r="T1666" s="45">
        <v>0</v>
      </c>
      <c r="U1666" s="45">
        <v>0</v>
      </c>
      <c r="V1666" s="45">
        <v>0</v>
      </c>
      <c r="W1666" s="45">
        <v>0</v>
      </c>
    </row>
    <row r="1667" spans="1:23" s="45" customFormat="1">
      <c r="A1667" s="45">
        <v>25</v>
      </c>
      <c r="B1667" s="45">
        <v>128</v>
      </c>
      <c r="C1667" s="45" t="s">
        <v>1050</v>
      </c>
      <c r="D1667" s="45" t="s">
        <v>404</v>
      </c>
      <c r="E1667" s="45">
        <v>267.22000000000003</v>
      </c>
      <c r="F1667" s="45">
        <v>1179.68</v>
      </c>
      <c r="G1667" s="45">
        <v>4887.12</v>
      </c>
      <c r="H1667" s="45">
        <v>29.87</v>
      </c>
      <c r="I1667" s="45">
        <v>4.54</v>
      </c>
      <c r="J1667" s="45">
        <v>7.57</v>
      </c>
      <c r="K1667" s="45">
        <v>11.86</v>
      </c>
      <c r="L1667" s="45">
        <v>273.82</v>
      </c>
      <c r="M1667" s="45">
        <v>0.73299999999999998</v>
      </c>
      <c r="N1667" s="45">
        <v>11.59</v>
      </c>
      <c r="O1667" s="45" t="s">
        <v>256</v>
      </c>
      <c r="P1667" s="45">
        <v>60</v>
      </c>
      <c r="Q1667" s="45">
        <v>17</v>
      </c>
      <c r="R1667" s="45">
        <v>0</v>
      </c>
      <c r="S1667" s="57">
        <v>0</v>
      </c>
      <c r="T1667" s="45">
        <v>0</v>
      </c>
      <c r="U1667" s="45">
        <v>0</v>
      </c>
      <c r="V1667" s="45">
        <v>0</v>
      </c>
      <c r="W1667" s="45">
        <v>0</v>
      </c>
    </row>
    <row r="1668" spans="1:23" s="45" customFormat="1">
      <c r="A1668" s="45">
        <v>25</v>
      </c>
      <c r="B1668" s="45">
        <v>130</v>
      </c>
      <c r="C1668" s="34" t="s">
        <v>1050</v>
      </c>
      <c r="D1668" s="45" t="s">
        <v>437</v>
      </c>
      <c r="E1668" s="45">
        <v>131.35</v>
      </c>
      <c r="F1668" s="45">
        <v>1186.08</v>
      </c>
      <c r="G1668" s="45">
        <v>4901.6499999999996</v>
      </c>
      <c r="H1668" s="45">
        <v>30.46</v>
      </c>
      <c r="I1668" s="45">
        <v>6.06</v>
      </c>
      <c r="J1668" s="45">
        <v>4.54</v>
      </c>
      <c r="K1668" s="45">
        <v>11.86</v>
      </c>
      <c r="L1668" s="45">
        <v>184.57</v>
      </c>
      <c r="M1668" s="45">
        <v>0.67700000000000005</v>
      </c>
      <c r="N1668" s="45">
        <v>10.44</v>
      </c>
      <c r="O1668" s="45" t="s">
        <v>203</v>
      </c>
      <c r="P1668" s="45">
        <v>60</v>
      </c>
      <c r="Q1668" s="45">
        <v>17</v>
      </c>
      <c r="R1668" s="45">
        <v>0</v>
      </c>
      <c r="S1668" s="57">
        <v>0</v>
      </c>
      <c r="T1668" s="45">
        <v>0</v>
      </c>
      <c r="U1668" s="45">
        <v>0</v>
      </c>
      <c r="V1668" s="45">
        <v>0</v>
      </c>
      <c r="W1668" s="45">
        <v>0</v>
      </c>
    </row>
    <row r="1669" spans="1:23" s="34" customFormat="1">
      <c r="A1669" s="34">
        <v>25</v>
      </c>
      <c r="B1669" s="34">
        <v>132</v>
      </c>
      <c r="C1669" s="34" t="s">
        <v>1050</v>
      </c>
      <c r="D1669" s="34" t="s">
        <v>449</v>
      </c>
      <c r="E1669" s="34">
        <v>153.99</v>
      </c>
      <c r="F1669" s="34">
        <v>904.61</v>
      </c>
      <c r="G1669" s="34">
        <v>4959.6000000000004</v>
      </c>
      <c r="H1669" s="34">
        <v>28.3</v>
      </c>
      <c r="I1669" s="34">
        <v>6.06</v>
      </c>
      <c r="J1669" s="34">
        <v>4.54</v>
      </c>
      <c r="K1669" s="34">
        <v>11.86</v>
      </c>
      <c r="L1669" s="34">
        <v>190.26</v>
      </c>
      <c r="M1669" s="34">
        <v>0.73</v>
      </c>
      <c r="N1669" s="34">
        <v>10.33</v>
      </c>
      <c r="O1669" s="34" t="s">
        <v>263</v>
      </c>
      <c r="P1669" s="45">
        <v>60</v>
      </c>
      <c r="Q1669" s="45">
        <v>17</v>
      </c>
      <c r="R1669" s="34">
        <v>49</v>
      </c>
      <c r="S1669" s="58">
        <v>213666.83</v>
      </c>
      <c r="T1669" s="34">
        <v>876.25</v>
      </c>
      <c r="U1669" s="34">
        <v>4920.2</v>
      </c>
      <c r="V1669" s="34">
        <v>28.99</v>
      </c>
      <c r="W1669" s="34">
        <v>58307.77</v>
      </c>
    </row>
    <row r="1670" spans="1:23" s="45" customFormat="1">
      <c r="A1670" s="45">
        <v>25</v>
      </c>
      <c r="B1670" s="45">
        <v>134</v>
      </c>
      <c r="C1670" s="45" t="s">
        <v>1050</v>
      </c>
      <c r="D1670" s="45" t="s">
        <v>224</v>
      </c>
      <c r="E1670" s="45">
        <v>203.81</v>
      </c>
      <c r="F1670" s="45">
        <v>857.05</v>
      </c>
      <c r="G1670" s="45">
        <v>5238.24</v>
      </c>
      <c r="H1670" s="45">
        <v>29.11</v>
      </c>
      <c r="I1670" s="45">
        <v>7.57</v>
      </c>
      <c r="J1670" s="45">
        <v>9.08</v>
      </c>
      <c r="K1670" s="45">
        <v>9.8800000000000008</v>
      </c>
      <c r="L1670" s="45">
        <v>245.02</v>
      </c>
      <c r="M1670" s="45">
        <v>0.68400000000000005</v>
      </c>
      <c r="N1670" s="45">
        <v>10.47</v>
      </c>
      <c r="O1670" s="45" t="s">
        <v>203</v>
      </c>
      <c r="P1670" s="45">
        <v>60</v>
      </c>
      <c r="Q1670" s="45">
        <v>17</v>
      </c>
      <c r="R1670" s="45">
        <v>0</v>
      </c>
      <c r="S1670" s="57">
        <v>0</v>
      </c>
      <c r="T1670" s="45">
        <v>0</v>
      </c>
      <c r="U1670" s="45">
        <v>0</v>
      </c>
      <c r="V1670" s="45">
        <v>0</v>
      </c>
      <c r="W1670" s="45">
        <v>0</v>
      </c>
    </row>
    <row r="1671" spans="1:23" s="45" customFormat="1">
      <c r="A1671" s="45">
        <v>25</v>
      </c>
      <c r="B1671" s="45">
        <v>138</v>
      </c>
      <c r="C1671" s="34" t="s">
        <v>1050</v>
      </c>
      <c r="D1671" s="45" t="s">
        <v>450</v>
      </c>
      <c r="E1671" s="45">
        <v>661.25</v>
      </c>
      <c r="F1671" s="45">
        <v>1067.54</v>
      </c>
      <c r="G1671" s="45">
        <v>4833.5600000000004</v>
      </c>
      <c r="H1671" s="45">
        <v>34.799999999999997</v>
      </c>
      <c r="I1671" s="45">
        <v>9.08</v>
      </c>
      <c r="J1671" s="45">
        <v>10.6</v>
      </c>
      <c r="K1671" s="45">
        <v>17.78</v>
      </c>
      <c r="L1671" s="45">
        <v>572.82000000000005</v>
      </c>
      <c r="M1671" s="45">
        <v>0.64100000000000001</v>
      </c>
      <c r="N1671" s="45">
        <v>17.59</v>
      </c>
      <c r="O1671" s="45" t="s">
        <v>203</v>
      </c>
      <c r="P1671" s="45">
        <v>60</v>
      </c>
      <c r="Q1671" s="45">
        <v>17</v>
      </c>
      <c r="R1671" s="45">
        <v>0</v>
      </c>
      <c r="S1671" s="57">
        <v>0</v>
      </c>
      <c r="T1671" s="45">
        <v>0</v>
      </c>
      <c r="U1671" s="45">
        <v>0</v>
      </c>
      <c r="V1671" s="45">
        <v>0</v>
      </c>
      <c r="W1671" s="45">
        <v>0</v>
      </c>
    </row>
    <row r="1672" spans="1:23" s="45" customFormat="1">
      <c r="A1672" s="45">
        <v>25</v>
      </c>
      <c r="B1672" s="45">
        <v>140</v>
      </c>
      <c r="C1672" s="34" t="s">
        <v>1050</v>
      </c>
      <c r="D1672" s="45" t="s">
        <v>451</v>
      </c>
      <c r="E1672" s="45">
        <v>135.87</v>
      </c>
      <c r="F1672" s="45">
        <v>1637</v>
      </c>
      <c r="G1672" s="45">
        <v>4291.38</v>
      </c>
      <c r="H1672" s="45">
        <v>33.26</v>
      </c>
      <c r="I1672" s="45">
        <v>9.08</v>
      </c>
      <c r="J1672" s="45">
        <v>3.03</v>
      </c>
      <c r="K1672" s="45">
        <v>9.8800000000000008</v>
      </c>
      <c r="L1672" s="45">
        <v>200.36</v>
      </c>
      <c r="M1672" s="45">
        <v>0.63800000000000001</v>
      </c>
      <c r="N1672" s="45">
        <v>9.73</v>
      </c>
      <c r="O1672" s="45" t="s">
        <v>203</v>
      </c>
      <c r="P1672" s="45">
        <v>60</v>
      </c>
      <c r="Q1672" s="45">
        <v>17</v>
      </c>
      <c r="R1672" s="45">
        <v>0</v>
      </c>
      <c r="S1672" s="57">
        <v>0</v>
      </c>
      <c r="T1672" s="45">
        <v>0</v>
      </c>
      <c r="U1672" s="45">
        <v>0</v>
      </c>
      <c r="V1672" s="45">
        <v>0</v>
      </c>
      <c r="W1672" s="45">
        <v>0</v>
      </c>
    </row>
    <row r="1673" spans="1:23" s="45" customFormat="1">
      <c r="A1673" s="45">
        <v>25</v>
      </c>
      <c r="B1673" s="45">
        <v>142</v>
      </c>
      <c r="C1673" s="45" t="s">
        <v>1050</v>
      </c>
      <c r="D1673" s="45" t="s">
        <v>452</v>
      </c>
      <c r="E1673" s="45">
        <v>271.75</v>
      </c>
      <c r="F1673" s="45">
        <v>1684.06</v>
      </c>
      <c r="G1673" s="45">
        <v>4294.54</v>
      </c>
      <c r="H1673" s="45">
        <v>37.08</v>
      </c>
      <c r="I1673" s="45">
        <v>7.57</v>
      </c>
      <c r="J1673" s="45">
        <v>6.06</v>
      </c>
      <c r="K1673" s="45">
        <v>15.81</v>
      </c>
      <c r="L1673" s="45">
        <v>290.38</v>
      </c>
      <c r="M1673" s="45">
        <v>0.69899999999999995</v>
      </c>
      <c r="N1673" s="45">
        <v>14.87</v>
      </c>
      <c r="O1673" s="45" t="s">
        <v>203</v>
      </c>
      <c r="P1673" s="45">
        <v>60</v>
      </c>
      <c r="Q1673" s="45">
        <v>17</v>
      </c>
      <c r="R1673" s="45">
        <v>0</v>
      </c>
      <c r="S1673" s="57">
        <v>0</v>
      </c>
      <c r="T1673" s="45">
        <v>0</v>
      </c>
      <c r="U1673" s="45">
        <v>0</v>
      </c>
      <c r="V1673" s="45">
        <v>0</v>
      </c>
      <c r="W1673" s="45">
        <v>0</v>
      </c>
    </row>
    <row r="1674" spans="1:23" s="45" customFormat="1">
      <c r="A1674" s="45">
        <v>25</v>
      </c>
      <c r="B1674" s="45">
        <v>144</v>
      </c>
      <c r="C1674" s="34" t="s">
        <v>1050</v>
      </c>
      <c r="D1674" s="45" t="s">
        <v>326</v>
      </c>
      <c r="E1674" s="45">
        <v>502.73</v>
      </c>
      <c r="F1674" s="45">
        <v>1101.48</v>
      </c>
      <c r="G1674" s="45">
        <v>4728.24</v>
      </c>
      <c r="H1674" s="45">
        <v>35.43</v>
      </c>
      <c r="I1674" s="45">
        <v>6.06</v>
      </c>
      <c r="J1674" s="45">
        <v>16.649999999999999</v>
      </c>
      <c r="K1674" s="45">
        <v>13.83</v>
      </c>
      <c r="L1674" s="45">
        <v>561.34</v>
      </c>
      <c r="M1674" s="45">
        <v>0.54500000000000004</v>
      </c>
      <c r="N1674" s="45">
        <v>15.65</v>
      </c>
      <c r="O1674" s="45" t="s">
        <v>203</v>
      </c>
      <c r="P1674" s="45">
        <v>60</v>
      </c>
      <c r="Q1674" s="45">
        <v>17</v>
      </c>
      <c r="R1674" s="45">
        <v>0</v>
      </c>
      <c r="S1674" s="57">
        <v>0</v>
      </c>
      <c r="T1674" s="45">
        <v>0</v>
      </c>
      <c r="U1674" s="45">
        <v>0</v>
      </c>
      <c r="V1674" s="45">
        <v>0</v>
      </c>
      <c r="W1674" s="45">
        <v>0</v>
      </c>
    </row>
    <row r="1675" spans="1:23" s="45" customFormat="1">
      <c r="A1675" s="45">
        <v>25</v>
      </c>
      <c r="B1675" s="45">
        <v>146</v>
      </c>
      <c r="C1675" s="34" t="s">
        <v>1050</v>
      </c>
      <c r="D1675" s="45" t="s">
        <v>327</v>
      </c>
      <c r="E1675" s="45">
        <v>72.47</v>
      </c>
      <c r="F1675" s="45">
        <v>1019.34</v>
      </c>
      <c r="G1675" s="45">
        <v>4727.37</v>
      </c>
      <c r="H1675" s="45">
        <v>31.25</v>
      </c>
      <c r="I1675" s="45">
        <v>3.03</v>
      </c>
      <c r="J1675" s="45">
        <v>9.08</v>
      </c>
      <c r="K1675" s="45">
        <v>7.9</v>
      </c>
      <c r="L1675" s="45">
        <v>129.85</v>
      </c>
      <c r="M1675" s="45">
        <v>0.64700000000000002</v>
      </c>
      <c r="N1675" s="45">
        <v>8.67</v>
      </c>
      <c r="O1675" s="45" t="s">
        <v>203</v>
      </c>
      <c r="P1675" s="45">
        <v>60</v>
      </c>
      <c r="Q1675" s="45">
        <v>17</v>
      </c>
      <c r="R1675" s="45">
        <v>0</v>
      </c>
      <c r="S1675" s="57">
        <v>0</v>
      </c>
      <c r="T1675" s="45">
        <v>0</v>
      </c>
      <c r="U1675" s="45">
        <v>0</v>
      </c>
      <c r="V1675" s="45">
        <v>0</v>
      </c>
      <c r="W1675" s="45">
        <v>0</v>
      </c>
    </row>
    <row r="1676" spans="1:23" s="45" customFormat="1">
      <c r="A1676" s="45">
        <v>25</v>
      </c>
      <c r="B1676" s="45">
        <v>148</v>
      </c>
      <c r="C1676" s="45" t="s">
        <v>1050</v>
      </c>
      <c r="D1676" s="45" t="s">
        <v>406</v>
      </c>
      <c r="E1676" s="45">
        <v>77</v>
      </c>
      <c r="F1676" s="45">
        <v>749.03</v>
      </c>
      <c r="G1676" s="45">
        <v>4806.1499999999996</v>
      </c>
      <c r="H1676" s="45">
        <v>31.27</v>
      </c>
      <c r="I1676" s="45">
        <v>6.06</v>
      </c>
      <c r="J1676" s="45">
        <v>3.03</v>
      </c>
      <c r="K1676" s="45">
        <v>5.93</v>
      </c>
      <c r="L1676" s="45">
        <v>102.13</v>
      </c>
      <c r="M1676" s="45">
        <v>0.85699999999999998</v>
      </c>
      <c r="N1676" s="45">
        <v>5.18</v>
      </c>
      <c r="O1676" s="45" t="s">
        <v>203</v>
      </c>
      <c r="P1676" s="45">
        <v>60</v>
      </c>
      <c r="Q1676" s="45">
        <v>17</v>
      </c>
      <c r="R1676" s="45">
        <v>0</v>
      </c>
      <c r="S1676" s="57">
        <v>0</v>
      </c>
      <c r="T1676" s="45">
        <v>0</v>
      </c>
      <c r="U1676" s="45">
        <v>0</v>
      </c>
      <c r="V1676" s="45">
        <v>0</v>
      </c>
      <c r="W1676" s="45">
        <v>0</v>
      </c>
    </row>
    <row r="1677" spans="1:23" s="45" customFormat="1">
      <c r="A1677" s="45">
        <v>25</v>
      </c>
      <c r="B1677" s="45">
        <v>150</v>
      </c>
      <c r="C1677" s="34" t="s">
        <v>1050</v>
      </c>
      <c r="D1677" s="45" t="s">
        <v>453</v>
      </c>
      <c r="E1677" s="45">
        <v>307.98</v>
      </c>
      <c r="F1677" s="45">
        <v>1195.24</v>
      </c>
      <c r="G1677" s="45">
        <v>4849.08</v>
      </c>
      <c r="H1677" s="45">
        <v>36.44</v>
      </c>
      <c r="I1677" s="45">
        <v>3.03</v>
      </c>
      <c r="J1677" s="45">
        <v>10.6</v>
      </c>
      <c r="K1677" s="45">
        <v>17.78</v>
      </c>
      <c r="L1677" s="45">
        <v>353.05</v>
      </c>
      <c r="M1677" s="45">
        <v>0.625</v>
      </c>
      <c r="N1677" s="45">
        <v>18.29</v>
      </c>
      <c r="O1677" s="45" t="s">
        <v>203</v>
      </c>
      <c r="P1677" s="45">
        <v>60</v>
      </c>
      <c r="Q1677" s="45">
        <v>17</v>
      </c>
      <c r="R1677" s="45">
        <v>0</v>
      </c>
      <c r="S1677" s="57">
        <v>0</v>
      </c>
      <c r="T1677" s="45">
        <v>0</v>
      </c>
      <c r="U1677" s="45">
        <v>0</v>
      </c>
      <c r="V1677" s="45">
        <v>0</v>
      </c>
      <c r="W1677" s="45">
        <v>0</v>
      </c>
    </row>
    <row r="1678" spans="1:23" s="45" customFormat="1">
      <c r="A1678" s="45">
        <v>25</v>
      </c>
      <c r="B1678" s="45">
        <v>152</v>
      </c>
      <c r="C1678" s="34" t="s">
        <v>1050</v>
      </c>
      <c r="D1678" s="45" t="s">
        <v>227</v>
      </c>
      <c r="E1678" s="45">
        <v>122.29</v>
      </c>
      <c r="F1678" s="45">
        <v>808.71</v>
      </c>
      <c r="G1678" s="45">
        <v>4890.6099999999997</v>
      </c>
      <c r="H1678" s="45">
        <v>33.880000000000003</v>
      </c>
      <c r="I1678" s="45">
        <v>6.06</v>
      </c>
      <c r="J1678" s="45">
        <v>6.06</v>
      </c>
      <c r="K1678" s="45">
        <v>11.86</v>
      </c>
      <c r="L1678" s="45">
        <v>193.82</v>
      </c>
      <c r="M1678" s="45">
        <v>0.61499999999999999</v>
      </c>
      <c r="N1678" s="45">
        <v>11.29</v>
      </c>
      <c r="O1678" s="45" t="s">
        <v>256</v>
      </c>
      <c r="P1678" s="45">
        <v>60</v>
      </c>
      <c r="Q1678" s="45">
        <v>17</v>
      </c>
      <c r="R1678" s="45">
        <v>0</v>
      </c>
      <c r="S1678" s="57">
        <v>0</v>
      </c>
      <c r="T1678" s="45">
        <v>0</v>
      </c>
      <c r="U1678" s="45">
        <v>0</v>
      </c>
      <c r="V1678" s="45">
        <v>0</v>
      </c>
      <c r="W1678" s="45">
        <v>0</v>
      </c>
    </row>
    <row r="1679" spans="1:23" s="45" customFormat="1">
      <c r="A1679" s="45">
        <v>25</v>
      </c>
      <c r="B1679" s="45">
        <v>154</v>
      </c>
      <c r="C1679" s="45" t="s">
        <v>1050</v>
      </c>
      <c r="D1679" s="45" t="s">
        <v>328</v>
      </c>
      <c r="E1679" s="45">
        <v>253.63</v>
      </c>
      <c r="F1679" s="45">
        <v>1130.52</v>
      </c>
      <c r="G1679" s="45">
        <v>4893.6000000000004</v>
      </c>
      <c r="H1679" s="45">
        <v>36.24</v>
      </c>
      <c r="I1679" s="45">
        <v>7.57</v>
      </c>
      <c r="J1679" s="45">
        <v>4.54</v>
      </c>
      <c r="K1679" s="45">
        <v>13.83</v>
      </c>
      <c r="L1679" s="45">
        <v>266.5</v>
      </c>
      <c r="M1679" s="45">
        <v>0.72699999999999998</v>
      </c>
      <c r="N1679" s="45">
        <v>12.24</v>
      </c>
      <c r="O1679" s="45" t="s">
        <v>256</v>
      </c>
      <c r="P1679" s="45">
        <v>60</v>
      </c>
      <c r="Q1679" s="45">
        <v>17</v>
      </c>
      <c r="R1679" s="45">
        <v>0</v>
      </c>
      <c r="S1679" s="57">
        <v>0</v>
      </c>
      <c r="T1679" s="45">
        <v>0</v>
      </c>
      <c r="U1679" s="45">
        <v>0</v>
      </c>
      <c r="V1679" s="45">
        <v>0</v>
      </c>
      <c r="W1679" s="45">
        <v>0</v>
      </c>
    </row>
    <row r="1680" spans="1:23" s="45" customFormat="1">
      <c r="A1680" s="45">
        <v>25</v>
      </c>
      <c r="B1680" s="45">
        <v>156</v>
      </c>
      <c r="C1680" s="34" t="s">
        <v>1050</v>
      </c>
      <c r="D1680" s="45" t="s">
        <v>329</v>
      </c>
      <c r="E1680" s="45">
        <v>203.81</v>
      </c>
      <c r="F1680" s="45">
        <v>1171.94</v>
      </c>
      <c r="G1680" s="45">
        <v>5115.6400000000003</v>
      </c>
      <c r="H1680" s="45">
        <v>34.119999999999997</v>
      </c>
      <c r="I1680" s="45">
        <v>6.06</v>
      </c>
      <c r="J1680" s="45">
        <v>7.57</v>
      </c>
      <c r="K1680" s="45">
        <v>11.86</v>
      </c>
      <c r="L1680" s="45">
        <v>240.41</v>
      </c>
      <c r="M1680" s="45">
        <v>0.69699999999999995</v>
      </c>
      <c r="N1680" s="45">
        <v>10.87</v>
      </c>
      <c r="O1680" s="45" t="s">
        <v>203</v>
      </c>
      <c r="P1680" s="45">
        <v>60</v>
      </c>
      <c r="Q1680" s="45">
        <v>17</v>
      </c>
      <c r="R1680" s="45">
        <v>0</v>
      </c>
      <c r="S1680" s="57">
        <v>0</v>
      </c>
      <c r="T1680" s="45">
        <v>0</v>
      </c>
      <c r="U1680" s="45">
        <v>0</v>
      </c>
      <c r="V1680" s="45">
        <v>0</v>
      </c>
      <c r="W1680" s="45">
        <v>0</v>
      </c>
    </row>
    <row r="1681" spans="1:23" s="45" customFormat="1">
      <c r="A1681" s="45">
        <v>25</v>
      </c>
      <c r="B1681" s="45">
        <v>158</v>
      </c>
      <c r="C1681" s="34" t="s">
        <v>1050</v>
      </c>
      <c r="D1681" s="45" t="s">
        <v>330</v>
      </c>
      <c r="E1681" s="45">
        <v>99.64</v>
      </c>
      <c r="F1681" s="45">
        <v>1562.09</v>
      </c>
      <c r="G1681" s="45">
        <v>4328.87</v>
      </c>
      <c r="H1681" s="45">
        <v>34.130000000000003</v>
      </c>
      <c r="I1681" s="45">
        <v>6.06</v>
      </c>
      <c r="J1681" s="45">
        <v>7.57</v>
      </c>
      <c r="K1681" s="45">
        <v>7.9</v>
      </c>
      <c r="L1681" s="45">
        <v>173.54</v>
      </c>
      <c r="M1681" s="45">
        <v>0.59899999999999998</v>
      </c>
      <c r="N1681" s="45">
        <v>9.61</v>
      </c>
      <c r="O1681" s="45" t="s">
        <v>203</v>
      </c>
      <c r="P1681" s="45">
        <v>60</v>
      </c>
      <c r="Q1681" s="45">
        <v>17</v>
      </c>
      <c r="R1681" s="45">
        <v>0</v>
      </c>
      <c r="S1681" s="57">
        <v>0</v>
      </c>
      <c r="T1681" s="45">
        <v>0</v>
      </c>
      <c r="U1681" s="45">
        <v>0</v>
      </c>
      <c r="V1681" s="45">
        <v>0</v>
      </c>
      <c r="W1681" s="45">
        <v>0</v>
      </c>
    </row>
    <row r="1682" spans="1:23" s="45" customFormat="1">
      <c r="A1682" s="45">
        <v>25</v>
      </c>
      <c r="B1682" s="45">
        <v>160</v>
      </c>
      <c r="C1682" s="45" t="s">
        <v>1050</v>
      </c>
      <c r="D1682" s="45" t="s">
        <v>331</v>
      </c>
      <c r="E1682" s="45">
        <v>144.93</v>
      </c>
      <c r="F1682" s="45">
        <v>1657.27</v>
      </c>
      <c r="G1682" s="45">
        <v>4331.03</v>
      </c>
      <c r="H1682" s="45">
        <v>36.74</v>
      </c>
      <c r="I1682" s="45">
        <v>6.06</v>
      </c>
      <c r="J1682" s="45">
        <v>7.57</v>
      </c>
      <c r="K1682" s="45">
        <v>9.8800000000000008</v>
      </c>
      <c r="L1682" s="45">
        <v>179.82</v>
      </c>
      <c r="M1682" s="45">
        <v>0.74199999999999999</v>
      </c>
      <c r="N1682" s="45">
        <v>8.99</v>
      </c>
      <c r="O1682" s="45" t="s">
        <v>203</v>
      </c>
      <c r="P1682" s="45">
        <v>60</v>
      </c>
      <c r="Q1682" s="45">
        <v>17</v>
      </c>
      <c r="R1682" s="45">
        <v>0</v>
      </c>
      <c r="S1682" s="57">
        <v>0</v>
      </c>
      <c r="T1682" s="45">
        <v>0</v>
      </c>
      <c r="U1682" s="45">
        <v>0</v>
      </c>
      <c r="V1682" s="45">
        <v>0</v>
      </c>
      <c r="W1682" s="45">
        <v>0</v>
      </c>
    </row>
    <row r="1683" spans="1:23" s="45" customFormat="1">
      <c r="A1683" s="45">
        <v>25</v>
      </c>
      <c r="B1683" s="45">
        <v>162</v>
      </c>
      <c r="C1683" s="34" t="s">
        <v>1050</v>
      </c>
      <c r="D1683" s="45" t="s">
        <v>332</v>
      </c>
      <c r="E1683" s="45">
        <v>289.87</v>
      </c>
      <c r="F1683" s="45">
        <v>1585.08</v>
      </c>
      <c r="G1683" s="45">
        <v>4350.3100000000004</v>
      </c>
      <c r="H1683" s="45">
        <v>39.369999999999997</v>
      </c>
      <c r="I1683" s="45">
        <v>6.06</v>
      </c>
      <c r="J1683" s="45">
        <v>9.08</v>
      </c>
      <c r="K1683" s="45">
        <v>17.78</v>
      </c>
      <c r="L1683" s="45">
        <v>330.66</v>
      </c>
      <c r="M1683" s="45">
        <v>0.64100000000000001</v>
      </c>
      <c r="N1683" s="45">
        <v>15.95</v>
      </c>
      <c r="O1683" s="45" t="s">
        <v>203</v>
      </c>
      <c r="P1683" s="45">
        <v>60</v>
      </c>
      <c r="Q1683" s="45">
        <v>17</v>
      </c>
      <c r="R1683" s="45">
        <v>0</v>
      </c>
      <c r="S1683" s="57">
        <v>0</v>
      </c>
      <c r="T1683" s="45">
        <v>0</v>
      </c>
      <c r="U1683" s="45">
        <v>0</v>
      </c>
      <c r="V1683" s="45">
        <v>0</v>
      </c>
      <c r="W1683" s="45">
        <v>0</v>
      </c>
    </row>
    <row r="1684" spans="1:23" s="45" customFormat="1">
      <c r="A1684" s="45">
        <v>25</v>
      </c>
      <c r="B1684" s="45">
        <v>164</v>
      </c>
      <c r="C1684" s="34" t="s">
        <v>1050</v>
      </c>
      <c r="D1684" s="45" t="s">
        <v>333</v>
      </c>
      <c r="E1684" s="45">
        <v>398.56</v>
      </c>
      <c r="F1684" s="45">
        <v>1108.4100000000001</v>
      </c>
      <c r="G1684" s="45">
        <v>4956.6099999999997</v>
      </c>
      <c r="H1684" s="45">
        <v>35.93</v>
      </c>
      <c r="I1684" s="45">
        <v>6.06</v>
      </c>
      <c r="J1684" s="45">
        <v>10.6</v>
      </c>
      <c r="K1684" s="45">
        <v>13.83</v>
      </c>
      <c r="L1684" s="45">
        <v>379.57</v>
      </c>
      <c r="M1684" s="45">
        <v>0.69</v>
      </c>
      <c r="N1684" s="45">
        <v>11.26</v>
      </c>
      <c r="O1684" s="45" t="s">
        <v>203</v>
      </c>
      <c r="P1684" s="45">
        <v>60</v>
      </c>
      <c r="Q1684" s="45">
        <v>17</v>
      </c>
      <c r="R1684" s="45">
        <v>0</v>
      </c>
      <c r="S1684" s="57">
        <v>0</v>
      </c>
      <c r="T1684" s="45">
        <v>0</v>
      </c>
      <c r="U1684" s="45">
        <v>0</v>
      </c>
      <c r="V1684" s="45">
        <v>0</v>
      </c>
      <c r="W1684" s="45">
        <v>0</v>
      </c>
    </row>
    <row r="1685" spans="1:23" s="45" customFormat="1">
      <c r="A1685" s="45">
        <v>25</v>
      </c>
      <c r="B1685" s="45">
        <v>166</v>
      </c>
      <c r="C1685" s="45" t="s">
        <v>1050</v>
      </c>
      <c r="D1685" s="45" t="s">
        <v>334</v>
      </c>
      <c r="E1685" s="45">
        <v>194.75</v>
      </c>
      <c r="F1685" s="45">
        <v>1147.8699999999999</v>
      </c>
      <c r="G1685" s="45">
        <v>5155.03</v>
      </c>
      <c r="H1685" s="45">
        <v>37.130000000000003</v>
      </c>
      <c r="I1685" s="45">
        <v>7.57</v>
      </c>
      <c r="J1685" s="45">
        <v>6.06</v>
      </c>
      <c r="K1685" s="45">
        <v>11.86</v>
      </c>
      <c r="L1685" s="45">
        <v>235.94</v>
      </c>
      <c r="M1685" s="45">
        <v>0.68899999999999995</v>
      </c>
      <c r="N1685" s="45">
        <v>10.77</v>
      </c>
      <c r="O1685" s="45" t="s">
        <v>256</v>
      </c>
      <c r="P1685" s="45">
        <v>60</v>
      </c>
      <c r="Q1685" s="45">
        <v>17</v>
      </c>
      <c r="R1685" s="45">
        <v>0</v>
      </c>
      <c r="S1685" s="57">
        <v>0</v>
      </c>
      <c r="T1685" s="45">
        <v>0</v>
      </c>
      <c r="U1685" s="45">
        <v>0</v>
      </c>
      <c r="V1685" s="45">
        <v>0</v>
      </c>
      <c r="W1685" s="45">
        <v>0</v>
      </c>
    </row>
    <row r="1686" spans="1:23" s="45" customFormat="1">
      <c r="A1686" s="45">
        <v>25</v>
      </c>
      <c r="B1686" s="45">
        <v>170</v>
      </c>
      <c r="C1686" s="34" t="s">
        <v>1050</v>
      </c>
      <c r="D1686" s="45" t="s">
        <v>336</v>
      </c>
      <c r="E1686" s="45">
        <v>244.57</v>
      </c>
      <c r="F1686" s="45">
        <v>1402.54</v>
      </c>
      <c r="G1686" s="45">
        <v>4485.7299999999996</v>
      </c>
      <c r="H1686" s="45">
        <v>39.08</v>
      </c>
      <c r="I1686" s="45">
        <v>6.06</v>
      </c>
      <c r="J1686" s="45">
        <v>6.06</v>
      </c>
      <c r="K1686" s="45">
        <v>13.83</v>
      </c>
      <c r="L1686" s="45">
        <v>266.27</v>
      </c>
      <c r="M1686" s="45">
        <v>0.71</v>
      </c>
      <c r="N1686" s="45">
        <v>12.33</v>
      </c>
      <c r="O1686" s="45" t="s">
        <v>203</v>
      </c>
      <c r="P1686" s="45">
        <v>60</v>
      </c>
      <c r="Q1686" s="45">
        <v>17</v>
      </c>
      <c r="R1686" s="45">
        <v>0</v>
      </c>
      <c r="S1686" s="57">
        <v>0</v>
      </c>
      <c r="T1686" s="45">
        <v>0</v>
      </c>
      <c r="U1686" s="45">
        <v>0</v>
      </c>
      <c r="V1686" s="45">
        <v>0</v>
      </c>
      <c r="W1686" s="45">
        <v>0</v>
      </c>
    </row>
    <row r="1687" spans="1:23" s="45" customFormat="1">
      <c r="A1687" s="45">
        <v>25</v>
      </c>
      <c r="B1687" s="45">
        <v>172</v>
      </c>
      <c r="C1687" s="34" t="s">
        <v>1050</v>
      </c>
      <c r="D1687" s="45" t="s">
        <v>221</v>
      </c>
      <c r="E1687" s="45">
        <v>95.11</v>
      </c>
      <c r="F1687" s="45">
        <v>1096.1500000000001</v>
      </c>
      <c r="G1687" s="45">
        <v>4890.87</v>
      </c>
      <c r="H1687" s="45">
        <v>37.26</v>
      </c>
      <c r="I1687" s="45">
        <v>7.57</v>
      </c>
      <c r="J1687" s="45">
        <v>4.54</v>
      </c>
      <c r="K1687" s="45">
        <v>7.9</v>
      </c>
      <c r="L1687" s="45">
        <v>143.76</v>
      </c>
      <c r="M1687" s="45">
        <v>0.70099999999999996</v>
      </c>
      <c r="N1687" s="45">
        <v>8.61</v>
      </c>
      <c r="O1687" s="45" t="s">
        <v>203</v>
      </c>
      <c r="P1687" s="45">
        <v>60</v>
      </c>
      <c r="Q1687" s="45">
        <v>17</v>
      </c>
      <c r="R1687" s="45">
        <v>0</v>
      </c>
      <c r="S1687" s="57">
        <v>0</v>
      </c>
      <c r="T1687" s="45">
        <v>0</v>
      </c>
      <c r="U1687" s="45">
        <v>0</v>
      </c>
      <c r="V1687" s="45">
        <v>0</v>
      </c>
      <c r="W1687" s="45">
        <v>0</v>
      </c>
    </row>
    <row r="1688" spans="1:23" s="45" customFormat="1">
      <c r="A1688" s="45">
        <v>25</v>
      </c>
      <c r="B1688" s="45">
        <v>174</v>
      </c>
      <c r="C1688" s="45" t="s">
        <v>1050</v>
      </c>
      <c r="D1688" s="45" t="s">
        <v>337</v>
      </c>
      <c r="E1688" s="45">
        <v>339.69</v>
      </c>
      <c r="F1688" s="45">
        <v>1193.31</v>
      </c>
      <c r="G1688" s="45">
        <v>5026.2</v>
      </c>
      <c r="H1688" s="45">
        <v>39.07</v>
      </c>
      <c r="I1688" s="45">
        <v>6.06</v>
      </c>
      <c r="J1688" s="45">
        <v>9.08</v>
      </c>
      <c r="K1688" s="45">
        <v>13.83</v>
      </c>
      <c r="L1688" s="45">
        <v>334.13</v>
      </c>
      <c r="M1688" s="45">
        <v>0.70499999999999996</v>
      </c>
      <c r="N1688" s="45">
        <v>12.7</v>
      </c>
      <c r="O1688" s="45" t="s">
        <v>203</v>
      </c>
      <c r="P1688" s="45">
        <v>60</v>
      </c>
      <c r="Q1688" s="45">
        <v>17</v>
      </c>
      <c r="R1688" s="45">
        <v>0</v>
      </c>
      <c r="S1688" s="57">
        <v>0</v>
      </c>
      <c r="T1688" s="45">
        <v>0</v>
      </c>
      <c r="U1688" s="45">
        <v>0</v>
      </c>
      <c r="V1688" s="45">
        <v>0</v>
      </c>
      <c r="W1688" s="45">
        <v>0</v>
      </c>
    </row>
    <row r="1689" spans="1:23" s="34" customFormat="1">
      <c r="A1689" s="34">
        <v>25</v>
      </c>
      <c r="B1689" s="34">
        <v>176</v>
      </c>
      <c r="C1689" s="34" t="s">
        <v>1050</v>
      </c>
      <c r="D1689" s="34" t="s">
        <v>338</v>
      </c>
      <c r="E1689" s="34">
        <v>126.82</v>
      </c>
      <c r="F1689" s="34">
        <v>1411.95</v>
      </c>
      <c r="G1689" s="34">
        <v>4490.42</v>
      </c>
      <c r="H1689" s="34">
        <v>39.729999999999997</v>
      </c>
      <c r="I1689" s="34">
        <v>4.54</v>
      </c>
      <c r="J1689" s="34">
        <v>4.54</v>
      </c>
      <c r="K1689" s="34">
        <v>9.8800000000000008</v>
      </c>
      <c r="L1689" s="34">
        <v>157.52000000000001</v>
      </c>
      <c r="M1689" s="34">
        <v>0.77500000000000002</v>
      </c>
      <c r="N1689" s="34">
        <v>8.6</v>
      </c>
      <c r="O1689" s="34" t="s">
        <v>263</v>
      </c>
      <c r="P1689" s="45">
        <v>60</v>
      </c>
      <c r="Q1689" s="45">
        <v>17</v>
      </c>
      <c r="R1689" s="34">
        <v>33</v>
      </c>
      <c r="S1689" s="58">
        <v>511643.65</v>
      </c>
      <c r="T1689" s="34">
        <v>1441.99</v>
      </c>
      <c r="U1689" s="34">
        <v>4397.29</v>
      </c>
      <c r="V1689" s="34">
        <v>28.53</v>
      </c>
      <c r="W1689" s="34">
        <v>255261.87</v>
      </c>
    </row>
    <row r="1690" spans="1:23" s="45" customFormat="1">
      <c r="A1690" s="45">
        <v>25</v>
      </c>
      <c r="B1690" s="45">
        <v>178</v>
      </c>
      <c r="C1690" s="34" t="s">
        <v>1050</v>
      </c>
      <c r="D1690" s="45" t="s">
        <v>454</v>
      </c>
      <c r="E1690" s="45">
        <v>244.57</v>
      </c>
      <c r="F1690" s="45">
        <v>1479.32</v>
      </c>
      <c r="G1690" s="45">
        <v>4597.6499999999996</v>
      </c>
      <c r="H1690" s="45">
        <v>36.299999999999997</v>
      </c>
      <c r="I1690" s="45">
        <v>7.57</v>
      </c>
      <c r="J1690" s="45">
        <v>6.06</v>
      </c>
      <c r="K1690" s="45">
        <v>11.86</v>
      </c>
      <c r="L1690" s="45">
        <v>287.31</v>
      </c>
      <c r="M1690" s="45">
        <v>0.65800000000000003</v>
      </c>
      <c r="N1690" s="45">
        <v>10.94</v>
      </c>
      <c r="O1690" s="45" t="s">
        <v>203</v>
      </c>
      <c r="P1690" s="45">
        <v>60</v>
      </c>
      <c r="Q1690" s="45">
        <v>17</v>
      </c>
      <c r="R1690" s="45">
        <v>0</v>
      </c>
      <c r="S1690" s="57">
        <v>0</v>
      </c>
      <c r="T1690" s="45">
        <v>0</v>
      </c>
      <c r="U1690" s="45">
        <v>0</v>
      </c>
      <c r="V1690" s="45">
        <v>0</v>
      </c>
      <c r="W1690" s="45">
        <v>0</v>
      </c>
    </row>
    <row r="1691" spans="1:23" s="45" customFormat="1">
      <c r="A1691" s="45">
        <v>25</v>
      </c>
      <c r="B1691" s="45">
        <v>180</v>
      </c>
      <c r="C1691" s="45" t="s">
        <v>1050</v>
      </c>
      <c r="D1691" s="45" t="s">
        <v>339</v>
      </c>
      <c r="E1691" s="45">
        <v>339.69</v>
      </c>
      <c r="F1691" s="45">
        <v>1157.3599999999999</v>
      </c>
      <c r="G1691" s="45">
        <v>4851.87</v>
      </c>
      <c r="H1691" s="45">
        <v>42.92</v>
      </c>
      <c r="I1691" s="45">
        <v>9.08</v>
      </c>
      <c r="J1691" s="45">
        <v>6.06</v>
      </c>
      <c r="K1691" s="45">
        <v>15.81</v>
      </c>
      <c r="L1691" s="45">
        <v>339.48</v>
      </c>
      <c r="M1691" s="45">
        <v>0.69399999999999995</v>
      </c>
      <c r="N1691" s="45">
        <v>14.87</v>
      </c>
      <c r="O1691" s="45" t="s">
        <v>203</v>
      </c>
      <c r="P1691" s="45">
        <v>60</v>
      </c>
      <c r="Q1691" s="45">
        <v>17</v>
      </c>
      <c r="R1691" s="45">
        <v>0</v>
      </c>
      <c r="S1691" s="57">
        <v>0</v>
      </c>
      <c r="T1691" s="45">
        <v>0</v>
      </c>
      <c r="U1691" s="45">
        <v>0</v>
      </c>
      <c r="V1691" s="45">
        <v>0</v>
      </c>
      <c r="W1691" s="45">
        <v>0</v>
      </c>
    </row>
    <row r="1692" spans="1:23" s="34" customFormat="1">
      <c r="A1692" s="34">
        <v>25</v>
      </c>
      <c r="B1692" s="34">
        <v>182</v>
      </c>
      <c r="C1692" s="34" t="s">
        <v>1050</v>
      </c>
      <c r="D1692" s="34" t="s">
        <v>232</v>
      </c>
      <c r="E1692" s="34">
        <v>226.46</v>
      </c>
      <c r="F1692" s="34">
        <v>900.78</v>
      </c>
      <c r="G1692" s="34">
        <v>4924.6499999999996</v>
      </c>
      <c r="H1692" s="34">
        <v>38.409999999999997</v>
      </c>
      <c r="I1692" s="34">
        <v>4.54</v>
      </c>
      <c r="J1692" s="34">
        <v>7.57</v>
      </c>
      <c r="K1692" s="34">
        <v>11.86</v>
      </c>
      <c r="L1692" s="34">
        <v>253.51</v>
      </c>
      <c r="M1692" s="34">
        <v>0.70899999999999996</v>
      </c>
      <c r="N1692" s="34">
        <v>10.98</v>
      </c>
      <c r="O1692" s="34" t="s">
        <v>263</v>
      </c>
      <c r="P1692" s="45">
        <v>60</v>
      </c>
      <c r="Q1692" s="45">
        <v>17</v>
      </c>
      <c r="R1692" s="34">
        <v>49</v>
      </c>
      <c r="S1692" s="58">
        <v>213666.83</v>
      </c>
      <c r="T1692" s="34">
        <v>876.25</v>
      </c>
      <c r="U1692" s="34">
        <v>4920.2</v>
      </c>
      <c r="V1692" s="34">
        <v>28.99</v>
      </c>
      <c r="W1692" s="34">
        <v>58307.77</v>
      </c>
    </row>
    <row r="1693" spans="1:23" s="45" customFormat="1">
      <c r="A1693" s="45">
        <v>25</v>
      </c>
      <c r="B1693" s="45">
        <v>184</v>
      </c>
      <c r="C1693" s="34" t="s">
        <v>1050</v>
      </c>
      <c r="D1693" s="45" t="s">
        <v>340</v>
      </c>
      <c r="E1693" s="45">
        <v>81.52</v>
      </c>
      <c r="F1693" s="45">
        <v>845.78</v>
      </c>
      <c r="G1693" s="45">
        <v>5218.51</v>
      </c>
      <c r="H1693" s="45">
        <v>40.29</v>
      </c>
      <c r="I1693" s="45">
        <v>4.54</v>
      </c>
      <c r="J1693" s="45">
        <v>4.54</v>
      </c>
      <c r="K1693" s="45">
        <v>13.83</v>
      </c>
      <c r="L1693" s="45">
        <v>150.72</v>
      </c>
      <c r="M1693" s="45">
        <v>0.60299999999999998</v>
      </c>
      <c r="N1693" s="45">
        <v>12.61</v>
      </c>
      <c r="O1693" s="45" t="s">
        <v>203</v>
      </c>
      <c r="P1693" s="45">
        <v>60</v>
      </c>
      <c r="Q1693" s="45">
        <v>17</v>
      </c>
      <c r="R1693" s="45">
        <v>0</v>
      </c>
      <c r="S1693" s="57">
        <v>0</v>
      </c>
      <c r="T1693" s="45">
        <v>0</v>
      </c>
      <c r="U1693" s="45">
        <v>0</v>
      </c>
      <c r="V1693" s="45">
        <v>0</v>
      </c>
      <c r="W1693" s="45">
        <v>0</v>
      </c>
    </row>
    <row r="1694" spans="1:23" s="45" customFormat="1">
      <c r="A1694" s="45">
        <v>25</v>
      </c>
      <c r="B1694" s="45">
        <v>186</v>
      </c>
      <c r="C1694" s="45" t="s">
        <v>1050</v>
      </c>
      <c r="D1694" s="45" t="s">
        <v>341</v>
      </c>
      <c r="E1694" s="45">
        <v>126.82</v>
      </c>
      <c r="F1694" s="45">
        <v>836.44</v>
      </c>
      <c r="G1694" s="45">
        <v>5233.8999999999996</v>
      </c>
      <c r="H1694" s="45">
        <v>38.6</v>
      </c>
      <c r="I1694" s="45">
        <v>3.03</v>
      </c>
      <c r="J1694" s="45">
        <v>10.6</v>
      </c>
      <c r="K1694" s="45">
        <v>7.9</v>
      </c>
      <c r="L1694" s="45">
        <v>180.3</v>
      </c>
      <c r="M1694" s="45">
        <v>0.67700000000000005</v>
      </c>
      <c r="N1694" s="45">
        <v>10.95</v>
      </c>
      <c r="O1694" s="45" t="s">
        <v>203</v>
      </c>
      <c r="P1694" s="45">
        <v>60</v>
      </c>
      <c r="Q1694" s="45">
        <v>17</v>
      </c>
      <c r="R1694" s="45">
        <v>0</v>
      </c>
      <c r="S1694" s="57">
        <v>0</v>
      </c>
      <c r="T1694" s="45">
        <v>0</v>
      </c>
      <c r="U1694" s="45">
        <v>0</v>
      </c>
      <c r="V1694" s="45">
        <v>0</v>
      </c>
      <c r="W1694" s="45">
        <v>0</v>
      </c>
    </row>
    <row r="1695" spans="1:23" s="45" customFormat="1">
      <c r="A1695" s="45">
        <v>25</v>
      </c>
      <c r="B1695" s="45">
        <v>188</v>
      </c>
      <c r="C1695" s="34" t="s">
        <v>1050</v>
      </c>
      <c r="D1695" s="45" t="s">
        <v>342</v>
      </c>
      <c r="E1695" s="45">
        <v>366.86</v>
      </c>
      <c r="F1695" s="45">
        <v>1316.1</v>
      </c>
      <c r="G1695" s="45">
        <v>4499.37</v>
      </c>
      <c r="H1695" s="45">
        <v>42.4</v>
      </c>
      <c r="I1695" s="45">
        <v>7.57</v>
      </c>
      <c r="J1695" s="45">
        <v>10.6</v>
      </c>
      <c r="K1695" s="45">
        <v>17.78</v>
      </c>
      <c r="L1695" s="45">
        <v>417.13</v>
      </c>
      <c r="M1695" s="45">
        <v>0.59399999999999997</v>
      </c>
      <c r="N1695" s="45">
        <v>16.100000000000001</v>
      </c>
      <c r="O1695" s="45" t="s">
        <v>256</v>
      </c>
      <c r="P1695" s="45">
        <v>60</v>
      </c>
      <c r="Q1695" s="45">
        <v>17</v>
      </c>
      <c r="R1695" s="45">
        <v>0</v>
      </c>
      <c r="S1695" s="57">
        <v>0</v>
      </c>
      <c r="T1695" s="45">
        <v>0</v>
      </c>
      <c r="U1695" s="45">
        <v>0</v>
      </c>
      <c r="V1695" s="45">
        <v>0</v>
      </c>
      <c r="W1695" s="45">
        <v>0</v>
      </c>
    </row>
    <row r="1696" spans="1:23" s="45" customFormat="1">
      <c r="A1696" s="45">
        <v>25</v>
      </c>
      <c r="B1696" s="45">
        <v>192</v>
      </c>
      <c r="C1696" s="34" t="s">
        <v>1050</v>
      </c>
      <c r="D1696" s="45" t="s">
        <v>344</v>
      </c>
      <c r="E1696" s="45">
        <v>253.63</v>
      </c>
      <c r="F1696" s="45">
        <v>1157.18</v>
      </c>
      <c r="G1696" s="45">
        <v>4689.8900000000003</v>
      </c>
      <c r="H1696" s="45">
        <v>40.9</v>
      </c>
      <c r="I1696" s="45">
        <v>6.06</v>
      </c>
      <c r="J1696" s="45">
        <v>7.57</v>
      </c>
      <c r="K1696" s="45">
        <v>17.78</v>
      </c>
      <c r="L1696" s="45">
        <v>313.74</v>
      </c>
      <c r="M1696" s="45">
        <v>0.61799999999999999</v>
      </c>
      <c r="N1696" s="45">
        <v>17.53</v>
      </c>
      <c r="O1696" s="45" t="s">
        <v>203</v>
      </c>
      <c r="P1696" s="45">
        <v>60</v>
      </c>
      <c r="Q1696" s="45">
        <v>17</v>
      </c>
      <c r="R1696" s="45">
        <v>0</v>
      </c>
      <c r="S1696" s="57">
        <v>0</v>
      </c>
      <c r="T1696" s="45">
        <v>0</v>
      </c>
      <c r="U1696" s="45">
        <v>0</v>
      </c>
      <c r="V1696" s="45">
        <v>0</v>
      </c>
      <c r="W1696" s="45">
        <v>0</v>
      </c>
    </row>
    <row r="1697" spans="1:23" s="45" customFormat="1">
      <c r="A1697" s="45">
        <v>25</v>
      </c>
      <c r="B1697" s="45">
        <v>194</v>
      </c>
      <c r="C1697" s="45" t="s">
        <v>1050</v>
      </c>
      <c r="D1697" s="45" t="s">
        <v>345</v>
      </c>
      <c r="E1697" s="45">
        <v>135.87</v>
      </c>
      <c r="F1697" s="45">
        <v>1078.82</v>
      </c>
      <c r="G1697" s="45">
        <v>4720.3999999999996</v>
      </c>
      <c r="H1697" s="45">
        <v>41.83</v>
      </c>
      <c r="I1697" s="45">
        <v>3.03</v>
      </c>
      <c r="J1697" s="45">
        <v>6.06</v>
      </c>
      <c r="K1697" s="45">
        <v>11.86</v>
      </c>
      <c r="L1697" s="45">
        <v>171.69</v>
      </c>
      <c r="M1697" s="45">
        <v>0.74399999999999999</v>
      </c>
      <c r="N1697" s="45">
        <v>10.33</v>
      </c>
      <c r="O1697" s="45" t="s">
        <v>203</v>
      </c>
      <c r="P1697" s="45">
        <v>60</v>
      </c>
      <c r="Q1697" s="45">
        <v>17</v>
      </c>
      <c r="R1697" s="45">
        <v>0</v>
      </c>
      <c r="S1697" s="57">
        <v>0</v>
      </c>
      <c r="T1697" s="45">
        <v>0</v>
      </c>
      <c r="U1697" s="45">
        <v>0</v>
      </c>
      <c r="V1697" s="45">
        <v>0</v>
      </c>
      <c r="W1697" s="45">
        <v>0</v>
      </c>
    </row>
    <row r="1698" spans="1:23" s="45" customFormat="1">
      <c r="A1698" s="45">
        <v>25</v>
      </c>
      <c r="B1698" s="45">
        <v>196</v>
      </c>
      <c r="C1698" s="34" t="s">
        <v>1050</v>
      </c>
      <c r="D1698" s="45" t="s">
        <v>346</v>
      </c>
      <c r="E1698" s="45">
        <v>90.58</v>
      </c>
      <c r="F1698" s="45">
        <v>1033.6300000000001</v>
      </c>
      <c r="G1698" s="45">
        <v>4736.17</v>
      </c>
      <c r="H1698" s="45">
        <v>39.32</v>
      </c>
      <c r="I1698" s="45">
        <v>4.54</v>
      </c>
      <c r="J1698" s="45">
        <v>9.08</v>
      </c>
      <c r="K1698" s="45">
        <v>7.9</v>
      </c>
      <c r="L1698" s="45">
        <v>129.66999999999999</v>
      </c>
      <c r="M1698" s="45">
        <v>0.752</v>
      </c>
      <c r="N1698" s="45">
        <v>8.39</v>
      </c>
      <c r="O1698" s="45" t="s">
        <v>203</v>
      </c>
      <c r="P1698" s="45">
        <v>60</v>
      </c>
      <c r="Q1698" s="45">
        <v>17</v>
      </c>
      <c r="R1698" s="45">
        <v>0</v>
      </c>
      <c r="S1698" s="57">
        <v>0</v>
      </c>
      <c r="T1698" s="45">
        <v>0</v>
      </c>
      <c r="U1698" s="45">
        <v>0</v>
      </c>
      <c r="V1698" s="45">
        <v>0</v>
      </c>
      <c r="W1698" s="45">
        <v>0</v>
      </c>
    </row>
    <row r="1699" spans="1:23" s="45" customFormat="1">
      <c r="A1699" s="45">
        <v>25</v>
      </c>
      <c r="B1699" s="45">
        <v>198</v>
      </c>
      <c r="C1699" s="34" t="s">
        <v>1050</v>
      </c>
      <c r="D1699" s="45" t="s">
        <v>347</v>
      </c>
      <c r="E1699" s="45">
        <v>131.35</v>
      </c>
      <c r="F1699" s="45">
        <v>968.91</v>
      </c>
      <c r="G1699" s="45">
        <v>4832.1099999999997</v>
      </c>
      <c r="H1699" s="45">
        <v>40.200000000000003</v>
      </c>
      <c r="I1699" s="45">
        <v>4.54</v>
      </c>
      <c r="J1699" s="45">
        <v>6.06</v>
      </c>
      <c r="K1699" s="45">
        <v>9.8800000000000008</v>
      </c>
      <c r="L1699" s="45">
        <v>170.78</v>
      </c>
      <c r="M1699" s="45">
        <v>0.73199999999999998</v>
      </c>
      <c r="N1699" s="45">
        <v>8.4600000000000009</v>
      </c>
      <c r="O1699" s="45" t="s">
        <v>203</v>
      </c>
      <c r="P1699" s="45">
        <v>60</v>
      </c>
      <c r="Q1699" s="45">
        <v>17</v>
      </c>
      <c r="R1699" s="45">
        <v>0</v>
      </c>
      <c r="S1699" s="57">
        <v>0</v>
      </c>
      <c r="T1699" s="45">
        <v>0</v>
      </c>
      <c r="U1699" s="45">
        <v>0</v>
      </c>
      <c r="V1699" s="45">
        <v>0</v>
      </c>
      <c r="W1699" s="45">
        <v>0</v>
      </c>
    </row>
    <row r="1700" spans="1:23" s="45" customFormat="1">
      <c r="A1700" s="45">
        <v>25</v>
      </c>
      <c r="B1700" s="45">
        <v>200</v>
      </c>
      <c r="C1700" s="45" t="s">
        <v>1050</v>
      </c>
      <c r="D1700" s="45" t="s">
        <v>348</v>
      </c>
      <c r="E1700" s="45">
        <v>90.58</v>
      </c>
      <c r="F1700" s="45">
        <v>1217.8</v>
      </c>
      <c r="G1700" s="45">
        <v>4988.93</v>
      </c>
      <c r="H1700" s="45">
        <v>41.79</v>
      </c>
      <c r="I1700" s="45">
        <v>6.06</v>
      </c>
      <c r="J1700" s="45">
        <v>3.03</v>
      </c>
      <c r="K1700" s="45">
        <v>9.8800000000000008</v>
      </c>
      <c r="L1700" s="45">
        <v>140.04</v>
      </c>
      <c r="M1700" s="45">
        <v>0.69599999999999995</v>
      </c>
      <c r="N1700" s="45">
        <v>8.0500000000000007</v>
      </c>
      <c r="O1700" s="45" t="s">
        <v>203</v>
      </c>
      <c r="P1700" s="45">
        <v>60</v>
      </c>
      <c r="Q1700" s="45">
        <v>17</v>
      </c>
      <c r="R1700" s="45">
        <v>0</v>
      </c>
      <c r="S1700" s="57">
        <v>0</v>
      </c>
      <c r="T1700" s="45">
        <v>0</v>
      </c>
      <c r="U1700" s="45">
        <v>0</v>
      </c>
      <c r="V1700" s="45">
        <v>0</v>
      </c>
      <c r="W1700" s="45">
        <v>0</v>
      </c>
    </row>
    <row r="1701" spans="1:23" s="45" customFormat="1">
      <c r="A1701" s="45">
        <v>25</v>
      </c>
      <c r="B1701" s="45">
        <v>202</v>
      </c>
      <c r="C1701" s="34" t="s">
        <v>1050</v>
      </c>
      <c r="D1701" s="45" t="s">
        <v>349</v>
      </c>
      <c r="E1701" s="45">
        <v>144.93</v>
      </c>
      <c r="F1701" s="45">
        <v>1694.93</v>
      </c>
      <c r="G1701" s="45">
        <v>4314.71</v>
      </c>
      <c r="H1701" s="45">
        <v>44.34</v>
      </c>
      <c r="I1701" s="45">
        <v>6.06</v>
      </c>
      <c r="J1701" s="45">
        <v>4.54</v>
      </c>
      <c r="K1701" s="45">
        <v>11.86</v>
      </c>
      <c r="L1701" s="45">
        <v>199.35</v>
      </c>
      <c r="M1701" s="45">
        <v>0.66900000000000004</v>
      </c>
      <c r="N1701" s="45">
        <v>10.44</v>
      </c>
      <c r="O1701" s="45" t="s">
        <v>203</v>
      </c>
      <c r="P1701" s="45">
        <v>60</v>
      </c>
      <c r="Q1701" s="45">
        <v>17</v>
      </c>
      <c r="R1701" s="45">
        <v>0</v>
      </c>
      <c r="S1701" s="57">
        <v>0</v>
      </c>
      <c r="T1701" s="45">
        <v>0</v>
      </c>
      <c r="U1701" s="45">
        <v>0</v>
      </c>
      <c r="V1701" s="45">
        <v>0</v>
      </c>
      <c r="W1701" s="45">
        <v>0</v>
      </c>
    </row>
    <row r="1702" spans="1:23" s="45" customFormat="1">
      <c r="A1702" s="45">
        <v>25</v>
      </c>
      <c r="B1702" s="45">
        <v>204</v>
      </c>
      <c r="C1702" s="34" t="s">
        <v>1050</v>
      </c>
      <c r="D1702" s="45" t="s">
        <v>455</v>
      </c>
      <c r="E1702" s="45">
        <v>126.82</v>
      </c>
      <c r="F1702" s="45">
        <v>1308.3</v>
      </c>
      <c r="G1702" s="45">
        <v>4486.5200000000004</v>
      </c>
      <c r="H1702" s="45">
        <v>42.55</v>
      </c>
      <c r="I1702" s="45">
        <v>4.54</v>
      </c>
      <c r="J1702" s="45">
        <v>12.11</v>
      </c>
      <c r="K1702" s="45">
        <v>11.86</v>
      </c>
      <c r="L1702" s="45">
        <v>226.46</v>
      </c>
      <c r="M1702" s="45">
        <v>0.53900000000000003</v>
      </c>
      <c r="N1702" s="45">
        <v>11.41</v>
      </c>
      <c r="O1702" s="45" t="s">
        <v>256</v>
      </c>
      <c r="P1702" s="45">
        <v>60</v>
      </c>
      <c r="Q1702" s="45">
        <v>17</v>
      </c>
      <c r="R1702" s="45">
        <v>0</v>
      </c>
      <c r="S1702" s="57">
        <v>0</v>
      </c>
      <c r="T1702" s="45">
        <v>0</v>
      </c>
      <c r="U1702" s="45">
        <v>0</v>
      </c>
      <c r="V1702" s="45">
        <v>0</v>
      </c>
      <c r="W1702" s="45">
        <v>0</v>
      </c>
    </row>
    <row r="1703" spans="1:23" s="45" customFormat="1">
      <c r="A1703" s="45">
        <v>25</v>
      </c>
      <c r="B1703" s="45">
        <v>206</v>
      </c>
      <c r="C1703" s="45" t="s">
        <v>1050</v>
      </c>
      <c r="D1703" s="45" t="s">
        <v>350</v>
      </c>
      <c r="E1703" s="45">
        <v>212.87</v>
      </c>
      <c r="F1703" s="45">
        <v>1209.56</v>
      </c>
      <c r="G1703" s="45">
        <v>4882.88</v>
      </c>
      <c r="H1703" s="45">
        <v>46.88</v>
      </c>
      <c r="I1703" s="45">
        <v>4.54</v>
      </c>
      <c r="J1703" s="45">
        <v>4.54</v>
      </c>
      <c r="K1703" s="45">
        <v>17.78</v>
      </c>
      <c r="L1703" s="45">
        <v>255.62</v>
      </c>
      <c r="M1703" s="45">
        <v>0.67400000000000004</v>
      </c>
      <c r="N1703" s="45">
        <v>15.81</v>
      </c>
      <c r="O1703" s="45" t="s">
        <v>203</v>
      </c>
      <c r="P1703" s="45">
        <v>60</v>
      </c>
      <c r="Q1703" s="45">
        <v>17</v>
      </c>
      <c r="R1703" s="45">
        <v>0</v>
      </c>
      <c r="S1703" s="57">
        <v>0</v>
      </c>
      <c r="T1703" s="45">
        <v>0</v>
      </c>
      <c r="U1703" s="45">
        <v>0</v>
      </c>
      <c r="V1703" s="45">
        <v>0</v>
      </c>
      <c r="W1703" s="45">
        <v>0</v>
      </c>
    </row>
    <row r="1704" spans="1:23" s="45" customFormat="1">
      <c r="A1704" s="45">
        <v>25</v>
      </c>
      <c r="B1704" s="45">
        <v>208</v>
      </c>
      <c r="C1704" s="34" t="s">
        <v>1050</v>
      </c>
      <c r="D1704" s="45" t="s">
        <v>219</v>
      </c>
      <c r="E1704" s="45">
        <v>226.46</v>
      </c>
      <c r="F1704" s="45">
        <v>1593.01</v>
      </c>
      <c r="G1704" s="45">
        <v>4366.53</v>
      </c>
      <c r="H1704" s="45">
        <v>45.92</v>
      </c>
      <c r="I1704" s="45">
        <v>12.11</v>
      </c>
      <c r="J1704" s="45">
        <v>4.54</v>
      </c>
      <c r="K1704" s="45">
        <v>9.8800000000000008</v>
      </c>
      <c r="L1704" s="45">
        <v>289.19</v>
      </c>
      <c r="M1704" s="45">
        <v>0.621</v>
      </c>
      <c r="N1704" s="45">
        <v>11.41</v>
      </c>
      <c r="O1704" s="45" t="s">
        <v>203</v>
      </c>
      <c r="P1704" s="45">
        <v>60</v>
      </c>
      <c r="Q1704" s="45">
        <v>17</v>
      </c>
      <c r="R1704" s="45">
        <v>0</v>
      </c>
      <c r="S1704" s="57">
        <v>0</v>
      </c>
      <c r="T1704" s="45">
        <v>0</v>
      </c>
      <c r="U1704" s="45">
        <v>0</v>
      </c>
      <c r="V1704" s="45">
        <v>0</v>
      </c>
      <c r="W1704" s="45">
        <v>0</v>
      </c>
    </row>
    <row r="1705" spans="1:23" s="45" customFormat="1">
      <c r="A1705" s="45">
        <v>25</v>
      </c>
      <c r="B1705" s="45">
        <v>210</v>
      </c>
      <c r="C1705" s="34" t="s">
        <v>1050</v>
      </c>
      <c r="D1705" s="45" t="s">
        <v>351</v>
      </c>
      <c r="E1705" s="45">
        <v>86.05</v>
      </c>
      <c r="F1705" s="45">
        <v>1328.43</v>
      </c>
      <c r="G1705" s="45">
        <v>4481.12</v>
      </c>
      <c r="H1705" s="45">
        <v>45.76</v>
      </c>
      <c r="I1705" s="45">
        <v>4.54</v>
      </c>
      <c r="J1705" s="45">
        <v>4.54</v>
      </c>
      <c r="K1705" s="45">
        <v>9.8800000000000008</v>
      </c>
      <c r="L1705" s="45">
        <v>131.47</v>
      </c>
      <c r="M1705" s="45">
        <v>0.71699999999999997</v>
      </c>
      <c r="N1705" s="45">
        <v>8.6</v>
      </c>
      <c r="O1705" s="45" t="s">
        <v>203</v>
      </c>
      <c r="P1705" s="45">
        <v>60</v>
      </c>
      <c r="Q1705" s="45">
        <v>17</v>
      </c>
      <c r="R1705" s="45">
        <v>0</v>
      </c>
      <c r="S1705" s="57">
        <v>0</v>
      </c>
      <c r="T1705" s="45">
        <v>0</v>
      </c>
      <c r="U1705" s="45">
        <v>0</v>
      </c>
      <c r="V1705" s="45">
        <v>0</v>
      </c>
      <c r="W1705" s="45">
        <v>0</v>
      </c>
    </row>
    <row r="1706" spans="1:23" s="45" customFormat="1">
      <c r="A1706" s="45">
        <v>25</v>
      </c>
      <c r="B1706" s="45">
        <v>212</v>
      </c>
      <c r="C1706" s="45" t="s">
        <v>1050</v>
      </c>
      <c r="D1706" s="45" t="s">
        <v>352</v>
      </c>
      <c r="E1706" s="45">
        <v>267.22000000000003</v>
      </c>
      <c r="F1706" s="45">
        <v>1073.45</v>
      </c>
      <c r="G1706" s="45">
        <v>4733.82</v>
      </c>
      <c r="H1706" s="45">
        <v>46.92</v>
      </c>
      <c r="I1706" s="45">
        <v>4.54</v>
      </c>
      <c r="J1706" s="45">
        <v>10.6</v>
      </c>
      <c r="K1706" s="45">
        <v>13.83</v>
      </c>
      <c r="L1706" s="45">
        <v>317.39999999999998</v>
      </c>
      <c r="M1706" s="45">
        <v>0.63200000000000001</v>
      </c>
      <c r="N1706" s="45">
        <v>12.81</v>
      </c>
      <c r="O1706" s="45" t="s">
        <v>203</v>
      </c>
      <c r="P1706" s="45">
        <v>60</v>
      </c>
      <c r="Q1706" s="45">
        <v>17</v>
      </c>
      <c r="R1706" s="45">
        <v>0</v>
      </c>
      <c r="S1706" s="57">
        <v>0</v>
      </c>
      <c r="T1706" s="45">
        <v>0</v>
      </c>
      <c r="U1706" s="45">
        <v>0</v>
      </c>
      <c r="V1706" s="45">
        <v>0</v>
      </c>
      <c r="W1706" s="45">
        <v>0</v>
      </c>
    </row>
    <row r="1707" spans="1:23" s="45" customFormat="1">
      <c r="A1707" s="45">
        <v>25</v>
      </c>
      <c r="B1707" s="45">
        <v>214</v>
      </c>
      <c r="C1707" s="34" t="s">
        <v>1050</v>
      </c>
      <c r="D1707" s="45" t="s">
        <v>353</v>
      </c>
      <c r="E1707" s="45">
        <v>706.55</v>
      </c>
      <c r="F1707" s="45">
        <v>1090.32</v>
      </c>
      <c r="G1707" s="45">
        <v>4868.8999999999996</v>
      </c>
      <c r="H1707" s="45">
        <v>48.55</v>
      </c>
      <c r="I1707" s="45">
        <v>7.57</v>
      </c>
      <c r="J1707" s="45">
        <v>16.649999999999999</v>
      </c>
      <c r="K1707" s="45">
        <v>19.760000000000002</v>
      </c>
      <c r="L1707" s="45">
        <v>649.54999999999995</v>
      </c>
      <c r="M1707" s="45">
        <v>0.59099999999999997</v>
      </c>
      <c r="N1707" s="45">
        <v>18.079999999999998</v>
      </c>
      <c r="O1707" s="45" t="s">
        <v>203</v>
      </c>
      <c r="P1707" s="45">
        <v>60</v>
      </c>
      <c r="Q1707" s="45">
        <v>17</v>
      </c>
      <c r="R1707" s="45">
        <v>0</v>
      </c>
      <c r="S1707" s="57">
        <v>0</v>
      </c>
      <c r="T1707" s="45">
        <v>0</v>
      </c>
      <c r="U1707" s="45">
        <v>0</v>
      </c>
      <c r="V1707" s="45">
        <v>0</v>
      </c>
      <c r="W1707" s="45">
        <v>0</v>
      </c>
    </row>
    <row r="1708" spans="1:23" s="45" customFormat="1">
      <c r="A1708" s="45">
        <v>25</v>
      </c>
      <c r="B1708" s="45">
        <v>216</v>
      </c>
      <c r="C1708" s="34" t="s">
        <v>1050</v>
      </c>
      <c r="D1708" s="45" t="s">
        <v>456</v>
      </c>
      <c r="E1708" s="45">
        <v>258.16000000000003</v>
      </c>
      <c r="F1708" s="45">
        <v>1177.7</v>
      </c>
      <c r="G1708" s="45">
        <v>4877.47</v>
      </c>
      <c r="H1708" s="45">
        <v>46.9</v>
      </c>
      <c r="I1708" s="45">
        <v>7.57</v>
      </c>
      <c r="J1708" s="45">
        <v>6.06</v>
      </c>
      <c r="K1708" s="45">
        <v>13.83</v>
      </c>
      <c r="L1708" s="45">
        <v>284.74</v>
      </c>
      <c r="M1708" s="45">
        <v>0.68899999999999995</v>
      </c>
      <c r="N1708" s="45">
        <v>12.33</v>
      </c>
      <c r="O1708" s="45" t="s">
        <v>203</v>
      </c>
      <c r="P1708" s="45">
        <v>60</v>
      </c>
      <c r="Q1708" s="45">
        <v>17</v>
      </c>
      <c r="R1708" s="45">
        <v>0</v>
      </c>
      <c r="S1708" s="57">
        <v>0</v>
      </c>
      <c r="T1708" s="45">
        <v>0</v>
      </c>
      <c r="U1708" s="45">
        <v>0</v>
      </c>
      <c r="V1708" s="45">
        <v>0</v>
      </c>
      <c r="W1708" s="45">
        <v>0</v>
      </c>
    </row>
    <row r="1709" spans="1:23" s="45" customFormat="1">
      <c r="A1709" s="45">
        <v>25</v>
      </c>
      <c r="B1709" s="45">
        <v>218</v>
      </c>
      <c r="C1709" s="45" t="s">
        <v>1050</v>
      </c>
      <c r="D1709" s="45" t="s">
        <v>354</v>
      </c>
      <c r="E1709" s="45">
        <v>86.05</v>
      </c>
      <c r="F1709" s="45">
        <v>1072.25</v>
      </c>
      <c r="G1709" s="45">
        <v>4898.59</v>
      </c>
      <c r="H1709" s="45">
        <v>43.58</v>
      </c>
      <c r="I1709" s="45">
        <v>3.03</v>
      </c>
      <c r="J1709" s="45">
        <v>7.57</v>
      </c>
      <c r="K1709" s="45">
        <v>7.9</v>
      </c>
      <c r="L1709" s="45">
        <v>137.37</v>
      </c>
      <c r="M1709" s="45">
        <v>0.68600000000000005</v>
      </c>
      <c r="N1709" s="45">
        <v>7.39</v>
      </c>
      <c r="O1709" s="45" t="s">
        <v>203</v>
      </c>
      <c r="P1709" s="45">
        <v>60</v>
      </c>
      <c r="Q1709" s="45">
        <v>17</v>
      </c>
      <c r="R1709" s="45">
        <v>0</v>
      </c>
      <c r="S1709" s="57">
        <v>0</v>
      </c>
      <c r="T1709" s="45">
        <v>0</v>
      </c>
      <c r="U1709" s="45">
        <v>0</v>
      </c>
      <c r="V1709" s="45">
        <v>0</v>
      </c>
      <c r="W1709" s="45">
        <v>0</v>
      </c>
    </row>
    <row r="1710" spans="1:23" s="45" customFormat="1">
      <c r="A1710" s="45">
        <v>25</v>
      </c>
      <c r="B1710" s="45">
        <v>220</v>
      </c>
      <c r="C1710" s="34" t="s">
        <v>1050</v>
      </c>
      <c r="D1710" s="45" t="s">
        <v>355</v>
      </c>
      <c r="E1710" s="45">
        <v>86.05</v>
      </c>
      <c r="F1710" s="45">
        <v>1325.64</v>
      </c>
      <c r="G1710" s="45">
        <v>4989.1899999999996</v>
      </c>
      <c r="H1710" s="45">
        <v>43.47</v>
      </c>
      <c r="I1710" s="45">
        <v>7.57</v>
      </c>
      <c r="J1710" s="45">
        <v>3.03</v>
      </c>
      <c r="K1710" s="45">
        <v>7.9</v>
      </c>
      <c r="L1710" s="45">
        <v>129.96</v>
      </c>
      <c r="M1710" s="45">
        <v>0.72499999999999998</v>
      </c>
      <c r="N1710" s="45">
        <v>7.39</v>
      </c>
      <c r="O1710" s="45" t="s">
        <v>203</v>
      </c>
      <c r="P1710" s="45">
        <v>60</v>
      </c>
      <c r="Q1710" s="45">
        <v>17</v>
      </c>
      <c r="R1710" s="45">
        <v>0</v>
      </c>
      <c r="S1710" s="57">
        <v>0</v>
      </c>
      <c r="T1710" s="45">
        <v>0</v>
      </c>
      <c r="U1710" s="45">
        <v>0</v>
      </c>
      <c r="V1710" s="45">
        <v>0</v>
      </c>
      <c r="W1710" s="45">
        <v>0</v>
      </c>
    </row>
    <row r="1711" spans="1:23" s="45" customFormat="1">
      <c r="A1711" s="45">
        <v>25</v>
      </c>
      <c r="B1711" s="45">
        <v>222</v>
      </c>
      <c r="C1711" s="34" t="s">
        <v>1050</v>
      </c>
      <c r="D1711" s="45" t="s">
        <v>225</v>
      </c>
      <c r="E1711" s="45">
        <v>99.64</v>
      </c>
      <c r="F1711" s="45">
        <v>1141.9100000000001</v>
      </c>
      <c r="G1711" s="45">
        <v>5002.67</v>
      </c>
      <c r="H1711" s="45">
        <v>44.19</v>
      </c>
      <c r="I1711" s="45">
        <v>6.06</v>
      </c>
      <c r="J1711" s="45">
        <v>4.54</v>
      </c>
      <c r="K1711" s="45">
        <v>11.86</v>
      </c>
      <c r="L1711" s="45">
        <v>173.93</v>
      </c>
      <c r="M1711" s="45">
        <v>0.59799999999999998</v>
      </c>
      <c r="N1711" s="45">
        <v>10.11</v>
      </c>
      <c r="O1711" s="45" t="s">
        <v>203</v>
      </c>
      <c r="P1711" s="45">
        <v>60</v>
      </c>
      <c r="Q1711" s="45">
        <v>17</v>
      </c>
      <c r="R1711" s="45">
        <v>0</v>
      </c>
      <c r="S1711" s="57">
        <v>0</v>
      </c>
      <c r="T1711" s="45">
        <v>0</v>
      </c>
      <c r="U1711" s="45">
        <v>0</v>
      </c>
      <c r="V1711" s="45">
        <v>0</v>
      </c>
      <c r="W1711" s="45">
        <v>0</v>
      </c>
    </row>
    <row r="1712" spans="1:23" s="45" customFormat="1">
      <c r="A1712" s="45">
        <v>25</v>
      </c>
      <c r="B1712" s="45">
        <v>224</v>
      </c>
      <c r="C1712" s="45" t="s">
        <v>1050</v>
      </c>
      <c r="D1712" s="45" t="s">
        <v>356</v>
      </c>
      <c r="E1712" s="45">
        <v>407.62</v>
      </c>
      <c r="F1712" s="45">
        <v>1188.56</v>
      </c>
      <c r="G1712" s="45">
        <v>5093.7700000000004</v>
      </c>
      <c r="H1712" s="45">
        <v>46.02</v>
      </c>
      <c r="I1712" s="45">
        <v>7.57</v>
      </c>
      <c r="J1712" s="45">
        <v>13.63</v>
      </c>
      <c r="K1712" s="45">
        <v>13.83</v>
      </c>
      <c r="L1712" s="45">
        <v>498.89</v>
      </c>
      <c r="M1712" s="45">
        <v>0.53300000000000003</v>
      </c>
      <c r="N1712" s="45">
        <v>16.28</v>
      </c>
      <c r="O1712" s="45" t="s">
        <v>203</v>
      </c>
      <c r="P1712" s="45">
        <v>60</v>
      </c>
      <c r="Q1712" s="45">
        <v>17</v>
      </c>
      <c r="R1712" s="45">
        <v>0</v>
      </c>
      <c r="S1712" s="57">
        <v>0</v>
      </c>
      <c r="T1712" s="45">
        <v>0</v>
      </c>
      <c r="U1712" s="45">
        <v>0</v>
      </c>
      <c r="V1712" s="45">
        <v>0</v>
      </c>
      <c r="W1712" s="45">
        <v>0</v>
      </c>
    </row>
    <row r="1713" spans="1:23" s="45" customFormat="1">
      <c r="A1713" s="45">
        <v>25</v>
      </c>
      <c r="B1713" s="45">
        <v>226</v>
      </c>
      <c r="C1713" s="34" t="s">
        <v>1050</v>
      </c>
      <c r="D1713" s="45" t="s">
        <v>357</v>
      </c>
      <c r="E1713" s="45">
        <v>321.57</v>
      </c>
      <c r="F1713" s="45">
        <v>1317.6</v>
      </c>
      <c r="G1713" s="45">
        <v>4519.25</v>
      </c>
      <c r="H1713" s="45">
        <v>50.12</v>
      </c>
      <c r="I1713" s="45">
        <v>6.06</v>
      </c>
      <c r="J1713" s="45">
        <v>10.6</v>
      </c>
      <c r="K1713" s="45">
        <v>15.81</v>
      </c>
      <c r="L1713" s="45">
        <v>375.11</v>
      </c>
      <c r="M1713" s="45">
        <v>0.60499999999999998</v>
      </c>
      <c r="N1713" s="45">
        <v>15.1</v>
      </c>
      <c r="O1713" s="45" t="s">
        <v>256</v>
      </c>
      <c r="P1713" s="45">
        <v>60</v>
      </c>
      <c r="Q1713" s="45">
        <v>17</v>
      </c>
      <c r="R1713" s="45">
        <v>0</v>
      </c>
      <c r="S1713" s="57">
        <v>0</v>
      </c>
      <c r="T1713" s="45">
        <v>0</v>
      </c>
      <c r="U1713" s="45">
        <v>0</v>
      </c>
      <c r="V1713" s="45">
        <v>0</v>
      </c>
      <c r="W1713" s="45">
        <v>0</v>
      </c>
    </row>
    <row r="1714" spans="1:23" s="45" customFormat="1">
      <c r="A1714" s="45">
        <v>25</v>
      </c>
      <c r="B1714" s="45">
        <v>228</v>
      </c>
      <c r="C1714" s="34" t="s">
        <v>1050</v>
      </c>
      <c r="D1714" s="45" t="s">
        <v>358</v>
      </c>
      <c r="E1714" s="45">
        <v>212.87</v>
      </c>
      <c r="F1714" s="45">
        <v>1009.33</v>
      </c>
      <c r="G1714" s="45">
        <v>4607.78</v>
      </c>
      <c r="H1714" s="45">
        <v>50.2</v>
      </c>
      <c r="I1714" s="45">
        <v>6.06</v>
      </c>
      <c r="J1714" s="45">
        <v>6.06</v>
      </c>
      <c r="K1714" s="45">
        <v>15.81</v>
      </c>
      <c r="L1714" s="45">
        <v>268.27</v>
      </c>
      <c r="M1714" s="45">
        <v>0.64300000000000002</v>
      </c>
      <c r="N1714" s="45">
        <v>14.24</v>
      </c>
      <c r="O1714" s="45" t="s">
        <v>203</v>
      </c>
      <c r="P1714" s="45">
        <v>60</v>
      </c>
      <c r="Q1714" s="45">
        <v>17</v>
      </c>
      <c r="R1714" s="45">
        <v>0</v>
      </c>
      <c r="S1714" s="57">
        <v>0</v>
      </c>
      <c r="T1714" s="45">
        <v>0</v>
      </c>
      <c r="U1714" s="45">
        <v>0</v>
      </c>
      <c r="V1714" s="45">
        <v>0</v>
      </c>
      <c r="W1714" s="45">
        <v>0</v>
      </c>
    </row>
    <row r="1715" spans="1:23" s="45" customFormat="1">
      <c r="A1715" s="45">
        <v>25</v>
      </c>
      <c r="B1715" s="45">
        <v>230</v>
      </c>
      <c r="C1715" s="45" t="s">
        <v>1050</v>
      </c>
      <c r="D1715" s="45" t="s">
        <v>359</v>
      </c>
      <c r="E1715" s="45">
        <v>172.11</v>
      </c>
      <c r="F1715" s="45">
        <v>1092.77</v>
      </c>
      <c r="G1715" s="45">
        <v>4810.8900000000003</v>
      </c>
      <c r="H1715" s="45">
        <v>48.98</v>
      </c>
      <c r="I1715" s="45">
        <v>4.54</v>
      </c>
      <c r="J1715" s="45">
        <v>7.57</v>
      </c>
      <c r="K1715" s="45">
        <v>11.86</v>
      </c>
      <c r="L1715" s="45">
        <v>234.05</v>
      </c>
      <c r="M1715" s="45">
        <v>0.63900000000000001</v>
      </c>
      <c r="N1715" s="45">
        <v>11.98</v>
      </c>
      <c r="O1715" s="45" t="s">
        <v>203</v>
      </c>
      <c r="P1715" s="45">
        <v>60</v>
      </c>
      <c r="Q1715" s="45">
        <v>17</v>
      </c>
      <c r="R1715" s="45">
        <v>0</v>
      </c>
      <c r="S1715" s="57">
        <v>0</v>
      </c>
      <c r="T1715" s="45">
        <v>0</v>
      </c>
      <c r="U1715" s="45">
        <v>0</v>
      </c>
      <c r="V1715" s="45">
        <v>0</v>
      </c>
      <c r="W1715" s="45">
        <v>0</v>
      </c>
    </row>
    <row r="1716" spans="1:23" s="45" customFormat="1">
      <c r="A1716" s="45">
        <v>25</v>
      </c>
      <c r="B1716" s="45">
        <v>232</v>
      </c>
      <c r="C1716" s="34" t="s">
        <v>1050</v>
      </c>
      <c r="D1716" s="45" t="s">
        <v>360</v>
      </c>
      <c r="E1716" s="45">
        <v>208.34</v>
      </c>
      <c r="F1716" s="45">
        <v>1143.77</v>
      </c>
      <c r="G1716" s="45">
        <v>4848.88</v>
      </c>
      <c r="H1716" s="45">
        <v>47.17</v>
      </c>
      <c r="I1716" s="45">
        <v>3.03</v>
      </c>
      <c r="J1716" s="45">
        <v>9.08</v>
      </c>
      <c r="K1716" s="45">
        <v>13.83</v>
      </c>
      <c r="L1716" s="45">
        <v>246.11</v>
      </c>
      <c r="M1716" s="45">
        <v>0.69099999999999995</v>
      </c>
      <c r="N1716" s="45">
        <v>12.79</v>
      </c>
      <c r="O1716" s="45" t="s">
        <v>203</v>
      </c>
      <c r="P1716" s="45">
        <v>60</v>
      </c>
      <c r="Q1716" s="45">
        <v>17</v>
      </c>
      <c r="R1716" s="45">
        <v>0</v>
      </c>
      <c r="S1716" s="57">
        <v>0</v>
      </c>
      <c r="T1716" s="45">
        <v>0</v>
      </c>
      <c r="U1716" s="45">
        <v>0</v>
      </c>
      <c r="V1716" s="45">
        <v>0</v>
      </c>
      <c r="W1716" s="45">
        <v>0</v>
      </c>
    </row>
    <row r="1717" spans="1:23" s="45" customFormat="1">
      <c r="A1717" s="45">
        <v>25</v>
      </c>
      <c r="B1717" s="45">
        <v>236</v>
      </c>
      <c r="C1717" s="34" t="s">
        <v>1050</v>
      </c>
      <c r="D1717" s="45" t="s">
        <v>216</v>
      </c>
      <c r="E1717" s="45">
        <v>77</v>
      </c>
      <c r="F1717" s="45">
        <v>886.62</v>
      </c>
      <c r="G1717" s="45">
        <v>4752.09</v>
      </c>
      <c r="H1717" s="45">
        <v>45.33</v>
      </c>
      <c r="I1717" s="45">
        <v>6.06</v>
      </c>
      <c r="J1717" s="45">
        <v>4.54</v>
      </c>
      <c r="K1717" s="45">
        <v>9.8800000000000008</v>
      </c>
      <c r="L1717" s="45">
        <v>138.63999999999999</v>
      </c>
      <c r="M1717" s="45">
        <v>0.63100000000000001</v>
      </c>
      <c r="N1717" s="45">
        <v>9.24</v>
      </c>
      <c r="O1717" s="45" t="s">
        <v>203</v>
      </c>
      <c r="P1717" s="45">
        <v>60</v>
      </c>
      <c r="Q1717" s="45">
        <v>17</v>
      </c>
      <c r="R1717" s="45">
        <v>0</v>
      </c>
      <c r="S1717" s="57">
        <v>0</v>
      </c>
      <c r="T1717" s="45">
        <v>0</v>
      </c>
      <c r="U1717" s="45">
        <v>0</v>
      </c>
      <c r="V1717" s="45">
        <v>0</v>
      </c>
      <c r="W1717" s="45">
        <v>0</v>
      </c>
    </row>
    <row r="1718" spans="1:23" s="45" customFormat="1">
      <c r="A1718" s="45">
        <v>25</v>
      </c>
      <c r="B1718" s="45">
        <v>238</v>
      </c>
      <c r="C1718" s="45" t="s">
        <v>1050</v>
      </c>
      <c r="D1718" s="45" t="s">
        <v>361</v>
      </c>
      <c r="E1718" s="45">
        <v>366.86</v>
      </c>
      <c r="F1718" s="45">
        <v>1159.25</v>
      </c>
      <c r="G1718" s="45">
        <v>4805.1000000000004</v>
      </c>
      <c r="H1718" s="45">
        <v>52.08</v>
      </c>
      <c r="I1718" s="45">
        <v>6.06</v>
      </c>
      <c r="J1718" s="45">
        <v>7.57</v>
      </c>
      <c r="K1718" s="45">
        <v>15.81</v>
      </c>
      <c r="L1718" s="45">
        <v>356.37</v>
      </c>
      <c r="M1718" s="45">
        <v>0.69499999999999995</v>
      </c>
      <c r="N1718" s="45">
        <v>14.48</v>
      </c>
      <c r="O1718" s="45" t="s">
        <v>203</v>
      </c>
      <c r="P1718" s="45">
        <v>60</v>
      </c>
      <c r="Q1718" s="45">
        <v>17</v>
      </c>
      <c r="R1718" s="45">
        <v>0</v>
      </c>
      <c r="S1718" s="57">
        <v>0</v>
      </c>
      <c r="T1718" s="45">
        <v>0</v>
      </c>
      <c r="U1718" s="45">
        <v>0</v>
      </c>
      <c r="V1718" s="45">
        <v>0</v>
      </c>
      <c r="W1718" s="45">
        <v>0</v>
      </c>
    </row>
    <row r="1719" spans="1:23" s="45" customFormat="1">
      <c r="A1719" s="45">
        <v>25</v>
      </c>
      <c r="B1719" s="45">
        <v>240</v>
      </c>
      <c r="C1719" s="34" t="s">
        <v>1050</v>
      </c>
      <c r="D1719" s="45" t="s">
        <v>362</v>
      </c>
      <c r="E1719" s="45">
        <v>140.4</v>
      </c>
      <c r="F1719" s="45">
        <v>1074.25</v>
      </c>
      <c r="G1719" s="45">
        <v>4849.6400000000003</v>
      </c>
      <c r="H1719" s="45">
        <v>51.69</v>
      </c>
      <c r="I1719" s="45">
        <v>3.03</v>
      </c>
      <c r="J1719" s="45">
        <v>9.08</v>
      </c>
      <c r="K1719" s="45">
        <v>11.86</v>
      </c>
      <c r="L1719" s="45">
        <v>196.01</v>
      </c>
      <c r="M1719" s="45">
        <v>0.66600000000000004</v>
      </c>
      <c r="N1719" s="45">
        <v>10.98</v>
      </c>
      <c r="O1719" s="45" t="s">
        <v>203</v>
      </c>
      <c r="P1719" s="45">
        <v>60</v>
      </c>
      <c r="Q1719" s="45">
        <v>17</v>
      </c>
      <c r="R1719" s="45">
        <v>0</v>
      </c>
      <c r="S1719" s="57">
        <v>0</v>
      </c>
      <c r="T1719" s="45">
        <v>0</v>
      </c>
      <c r="U1719" s="45">
        <v>0</v>
      </c>
      <c r="V1719" s="45">
        <v>0</v>
      </c>
      <c r="W1719" s="45">
        <v>0</v>
      </c>
    </row>
    <row r="1720" spans="1:23" s="45" customFormat="1">
      <c r="A1720" s="45">
        <v>25</v>
      </c>
      <c r="B1720" s="45">
        <v>242</v>
      </c>
      <c r="C1720" s="34" t="s">
        <v>1050</v>
      </c>
      <c r="D1720" s="45" t="s">
        <v>363</v>
      </c>
      <c r="E1720" s="45">
        <v>471.03</v>
      </c>
      <c r="F1720" s="45">
        <v>1062.93</v>
      </c>
      <c r="G1720" s="45">
        <v>4928.13</v>
      </c>
      <c r="H1720" s="45">
        <v>51.74</v>
      </c>
      <c r="I1720" s="45">
        <v>7.57</v>
      </c>
      <c r="J1720" s="45">
        <v>10.6</v>
      </c>
      <c r="K1720" s="45">
        <v>15.81</v>
      </c>
      <c r="L1720" s="45">
        <v>434.19</v>
      </c>
      <c r="M1720" s="45">
        <v>0.67400000000000004</v>
      </c>
      <c r="N1720" s="45">
        <v>13.84</v>
      </c>
      <c r="O1720" s="45" t="s">
        <v>203</v>
      </c>
      <c r="P1720" s="45">
        <v>60</v>
      </c>
      <c r="Q1720" s="45">
        <v>17</v>
      </c>
      <c r="R1720" s="45">
        <v>0</v>
      </c>
      <c r="S1720" s="57">
        <v>0</v>
      </c>
      <c r="T1720" s="45">
        <v>0</v>
      </c>
      <c r="U1720" s="45">
        <v>0</v>
      </c>
      <c r="V1720" s="45">
        <v>0</v>
      </c>
      <c r="W1720" s="45">
        <v>0</v>
      </c>
    </row>
    <row r="1721" spans="1:23" s="45" customFormat="1">
      <c r="A1721" s="45">
        <v>25</v>
      </c>
      <c r="B1721" s="45">
        <v>244</v>
      </c>
      <c r="C1721" s="45" t="s">
        <v>1050</v>
      </c>
      <c r="D1721" s="45" t="s">
        <v>364</v>
      </c>
      <c r="E1721" s="45">
        <v>149.46</v>
      </c>
      <c r="F1721" s="45">
        <v>1209.94</v>
      </c>
      <c r="G1721" s="45">
        <v>5207.2</v>
      </c>
      <c r="H1721" s="45">
        <v>44.73</v>
      </c>
      <c r="I1721" s="45">
        <v>4.54</v>
      </c>
      <c r="J1721" s="45">
        <v>7.57</v>
      </c>
      <c r="K1721" s="45">
        <v>11.86</v>
      </c>
      <c r="L1721" s="45">
        <v>202.69</v>
      </c>
      <c r="M1721" s="45">
        <v>0.67200000000000004</v>
      </c>
      <c r="N1721" s="45">
        <v>10</v>
      </c>
      <c r="O1721" s="45" t="s">
        <v>203</v>
      </c>
      <c r="P1721" s="45">
        <v>60</v>
      </c>
      <c r="Q1721" s="45">
        <v>17</v>
      </c>
      <c r="R1721" s="45">
        <v>0</v>
      </c>
      <c r="S1721" s="57">
        <v>0</v>
      </c>
      <c r="T1721" s="45">
        <v>0</v>
      </c>
      <c r="U1721" s="45">
        <v>0</v>
      </c>
      <c r="V1721" s="45">
        <v>0</v>
      </c>
      <c r="W1721" s="45">
        <v>0</v>
      </c>
    </row>
    <row r="1722" spans="1:23" s="34" customFormat="1">
      <c r="A1722" s="34">
        <v>25</v>
      </c>
      <c r="B1722" s="34">
        <v>254</v>
      </c>
      <c r="C1722" s="34" t="s">
        <v>1050</v>
      </c>
      <c r="D1722" s="34" t="s">
        <v>367</v>
      </c>
      <c r="E1722" s="34">
        <v>217.4</v>
      </c>
      <c r="F1722" s="34">
        <v>1420.72</v>
      </c>
      <c r="G1722" s="34">
        <v>4506.99</v>
      </c>
      <c r="H1722" s="34">
        <v>56.56</v>
      </c>
      <c r="I1722" s="34">
        <v>4.54</v>
      </c>
      <c r="J1722" s="34">
        <v>6.06</v>
      </c>
      <c r="K1722" s="34">
        <v>15.81</v>
      </c>
      <c r="L1722" s="34">
        <v>258.93</v>
      </c>
      <c r="M1722" s="34">
        <v>0.67500000000000004</v>
      </c>
      <c r="N1722" s="34">
        <v>14</v>
      </c>
      <c r="O1722" s="34" t="s">
        <v>263</v>
      </c>
      <c r="P1722" s="45">
        <v>60</v>
      </c>
      <c r="Q1722" s="45">
        <v>17</v>
      </c>
      <c r="R1722" s="34">
        <v>33</v>
      </c>
      <c r="S1722" s="58">
        <v>511643.65</v>
      </c>
      <c r="T1722" s="34">
        <v>1441.99</v>
      </c>
      <c r="U1722" s="34">
        <v>4397.29</v>
      </c>
      <c r="V1722" s="34">
        <v>28.53</v>
      </c>
      <c r="W1722" s="34">
        <v>255261.87</v>
      </c>
    </row>
    <row r="1723" spans="1:23" s="45" customFormat="1">
      <c r="A1723" s="45">
        <v>25</v>
      </c>
      <c r="B1723" s="45">
        <v>256</v>
      </c>
      <c r="C1723" s="34" t="s">
        <v>1050</v>
      </c>
      <c r="D1723" s="45" t="s">
        <v>368</v>
      </c>
      <c r="E1723" s="45">
        <v>95.11</v>
      </c>
      <c r="F1723" s="45">
        <v>1192.83</v>
      </c>
      <c r="G1723" s="45">
        <v>4883.59</v>
      </c>
      <c r="H1723" s="45">
        <v>53.07</v>
      </c>
      <c r="I1723" s="45">
        <v>4.54</v>
      </c>
      <c r="J1723" s="45">
        <v>3.03</v>
      </c>
      <c r="K1723" s="45">
        <v>9.8800000000000008</v>
      </c>
      <c r="L1723" s="45">
        <v>134.63999999999999</v>
      </c>
      <c r="M1723" s="45">
        <v>0.748</v>
      </c>
      <c r="N1723" s="45">
        <v>8.6</v>
      </c>
      <c r="O1723" s="45" t="s">
        <v>203</v>
      </c>
      <c r="P1723" s="45">
        <v>60</v>
      </c>
      <c r="Q1723" s="45">
        <v>17</v>
      </c>
      <c r="R1723" s="45">
        <v>0</v>
      </c>
      <c r="S1723" s="57">
        <v>0</v>
      </c>
      <c r="T1723" s="45">
        <v>0</v>
      </c>
      <c r="U1723" s="45">
        <v>0</v>
      </c>
      <c r="V1723" s="45">
        <v>0</v>
      </c>
      <c r="W1723" s="45">
        <v>0</v>
      </c>
    </row>
    <row r="1724" spans="1:23" s="45" customFormat="1">
      <c r="A1724" s="45">
        <v>25</v>
      </c>
      <c r="B1724" s="45">
        <v>258</v>
      </c>
      <c r="C1724" s="45" t="s">
        <v>1050</v>
      </c>
      <c r="D1724" s="45" t="s">
        <v>369</v>
      </c>
      <c r="E1724" s="45">
        <v>149.46</v>
      </c>
      <c r="F1724" s="45">
        <v>1081.77</v>
      </c>
      <c r="G1724" s="45">
        <v>4918.34</v>
      </c>
      <c r="H1724" s="45">
        <v>54.37</v>
      </c>
      <c r="I1724" s="45">
        <v>3.03</v>
      </c>
      <c r="J1724" s="45">
        <v>7.57</v>
      </c>
      <c r="K1724" s="45">
        <v>11.86</v>
      </c>
      <c r="L1724" s="45">
        <v>189.42</v>
      </c>
      <c r="M1724" s="45">
        <v>0.71899999999999997</v>
      </c>
      <c r="N1724" s="45">
        <v>10.44</v>
      </c>
      <c r="O1724" s="45" t="s">
        <v>203</v>
      </c>
      <c r="P1724" s="45">
        <v>60</v>
      </c>
      <c r="Q1724" s="45">
        <v>17</v>
      </c>
      <c r="R1724" s="45">
        <v>0</v>
      </c>
      <c r="S1724" s="57">
        <v>0</v>
      </c>
      <c r="T1724" s="45">
        <v>0</v>
      </c>
      <c r="U1724" s="45">
        <v>0</v>
      </c>
      <c r="V1724" s="45">
        <v>0</v>
      </c>
      <c r="W1724" s="45">
        <v>0</v>
      </c>
    </row>
    <row r="1725" spans="1:23" s="45" customFormat="1">
      <c r="A1725" s="45">
        <v>25</v>
      </c>
      <c r="B1725" s="45">
        <v>260</v>
      </c>
      <c r="C1725" s="34" t="s">
        <v>1050</v>
      </c>
      <c r="D1725" s="45" t="s">
        <v>458</v>
      </c>
      <c r="E1725" s="45">
        <v>389.51</v>
      </c>
      <c r="F1725" s="45">
        <v>1098.7</v>
      </c>
      <c r="G1725" s="45">
        <v>4929.58</v>
      </c>
      <c r="H1725" s="45">
        <v>58.34</v>
      </c>
      <c r="I1725" s="45">
        <v>6.06</v>
      </c>
      <c r="J1725" s="45">
        <v>12.11</v>
      </c>
      <c r="K1725" s="45">
        <v>17.78</v>
      </c>
      <c r="L1725" s="45">
        <v>434.07</v>
      </c>
      <c r="M1725" s="45">
        <v>0.59399999999999997</v>
      </c>
      <c r="N1725" s="45">
        <v>16.170000000000002</v>
      </c>
      <c r="O1725" s="45" t="s">
        <v>256</v>
      </c>
      <c r="P1725" s="45">
        <v>60</v>
      </c>
      <c r="Q1725" s="45">
        <v>17</v>
      </c>
      <c r="R1725" s="45">
        <v>0</v>
      </c>
      <c r="S1725" s="57">
        <v>0</v>
      </c>
      <c r="T1725" s="45">
        <v>0</v>
      </c>
      <c r="U1725" s="45">
        <v>0</v>
      </c>
      <c r="V1725" s="45">
        <v>0</v>
      </c>
      <c r="W1725" s="45">
        <v>0</v>
      </c>
    </row>
    <row r="1726" spans="1:23" s="34" customFormat="1">
      <c r="A1726" s="34">
        <v>25</v>
      </c>
      <c r="B1726" s="34">
        <v>264</v>
      </c>
      <c r="C1726" s="34" t="s">
        <v>1050</v>
      </c>
      <c r="D1726" s="34" t="s">
        <v>370</v>
      </c>
      <c r="E1726" s="34">
        <v>240.04</v>
      </c>
      <c r="F1726" s="34">
        <v>1430.23</v>
      </c>
      <c r="G1726" s="34">
        <v>4511.29</v>
      </c>
      <c r="H1726" s="34">
        <v>57.56</v>
      </c>
      <c r="I1726" s="34">
        <v>9.08</v>
      </c>
      <c r="J1726" s="34">
        <v>6.06</v>
      </c>
      <c r="K1726" s="34">
        <v>15.81</v>
      </c>
      <c r="L1726" s="34">
        <v>286.44</v>
      </c>
      <c r="M1726" s="34">
        <v>0.65200000000000002</v>
      </c>
      <c r="N1726" s="34">
        <v>14</v>
      </c>
      <c r="O1726" s="34" t="s">
        <v>263</v>
      </c>
      <c r="P1726" s="45">
        <v>60</v>
      </c>
      <c r="Q1726" s="45">
        <v>17</v>
      </c>
      <c r="R1726" s="34">
        <v>33</v>
      </c>
      <c r="S1726" s="58">
        <v>511643.65</v>
      </c>
      <c r="T1726" s="34">
        <v>1441.99</v>
      </c>
      <c r="U1726" s="34">
        <v>4397.29</v>
      </c>
      <c r="V1726" s="34">
        <v>28.53</v>
      </c>
      <c r="W1726" s="34">
        <v>255261.87</v>
      </c>
    </row>
    <row r="1727" spans="1:23" s="45" customFormat="1">
      <c r="A1727" s="45">
        <v>25</v>
      </c>
      <c r="B1727" s="45">
        <v>266</v>
      </c>
      <c r="C1727" s="45" t="s">
        <v>1050</v>
      </c>
      <c r="D1727" s="45" t="s">
        <v>371</v>
      </c>
      <c r="E1727" s="45">
        <v>199.28</v>
      </c>
      <c r="F1727" s="45">
        <v>1138.92</v>
      </c>
      <c r="G1727" s="45">
        <v>4797.1099999999997</v>
      </c>
      <c r="H1727" s="45">
        <v>54.79</v>
      </c>
      <c r="I1727" s="45">
        <v>6.06</v>
      </c>
      <c r="J1727" s="45">
        <v>6.06</v>
      </c>
      <c r="K1727" s="45">
        <v>11.86</v>
      </c>
      <c r="L1727" s="45">
        <v>227.18</v>
      </c>
      <c r="M1727" s="45">
        <v>0.72599999999999998</v>
      </c>
      <c r="N1727" s="45">
        <v>10.98</v>
      </c>
      <c r="O1727" s="45" t="s">
        <v>203</v>
      </c>
      <c r="P1727" s="45">
        <v>60</v>
      </c>
      <c r="Q1727" s="45">
        <v>17</v>
      </c>
      <c r="R1727" s="45">
        <v>0</v>
      </c>
      <c r="S1727" s="57">
        <v>0</v>
      </c>
      <c r="T1727" s="45">
        <v>0</v>
      </c>
      <c r="U1727" s="45">
        <v>0</v>
      </c>
      <c r="V1727" s="45">
        <v>0</v>
      </c>
      <c r="W1727" s="45">
        <v>0</v>
      </c>
    </row>
    <row r="1728" spans="1:23" s="45" customFormat="1">
      <c r="A1728" s="45">
        <v>25</v>
      </c>
      <c r="B1728" s="45">
        <v>268</v>
      </c>
      <c r="C1728" s="34" t="s">
        <v>1050</v>
      </c>
      <c r="D1728" s="45" t="s">
        <v>372</v>
      </c>
      <c r="E1728" s="45">
        <v>72.47</v>
      </c>
      <c r="F1728" s="45">
        <v>1201.2</v>
      </c>
      <c r="G1728" s="45">
        <v>4925.2299999999996</v>
      </c>
      <c r="H1728" s="45">
        <v>56.56</v>
      </c>
      <c r="I1728" s="45">
        <v>3.03</v>
      </c>
      <c r="J1728" s="45">
        <v>4.54</v>
      </c>
      <c r="K1728" s="45">
        <v>11.86</v>
      </c>
      <c r="L1728" s="45">
        <v>122.9</v>
      </c>
      <c r="M1728" s="45">
        <v>0.68400000000000005</v>
      </c>
      <c r="N1728" s="45">
        <v>10.11</v>
      </c>
      <c r="O1728" s="45" t="s">
        <v>256</v>
      </c>
      <c r="P1728" s="45">
        <v>60</v>
      </c>
      <c r="Q1728" s="45">
        <v>17</v>
      </c>
      <c r="R1728" s="45">
        <v>0</v>
      </c>
      <c r="S1728" s="57">
        <v>0</v>
      </c>
      <c r="T1728" s="45">
        <v>0</v>
      </c>
      <c r="U1728" s="45">
        <v>0</v>
      </c>
      <c r="V1728" s="45">
        <v>0</v>
      </c>
      <c r="W1728" s="45">
        <v>0</v>
      </c>
    </row>
    <row r="1729" spans="1:23" s="45" customFormat="1">
      <c r="A1729" s="45">
        <v>25</v>
      </c>
      <c r="B1729" s="45">
        <v>270</v>
      </c>
      <c r="C1729" s="34" t="s">
        <v>1050</v>
      </c>
      <c r="D1729" s="45" t="s">
        <v>409</v>
      </c>
      <c r="E1729" s="45">
        <v>117.76</v>
      </c>
      <c r="F1729" s="45">
        <v>1078.79</v>
      </c>
      <c r="G1729" s="45">
        <v>4957.42</v>
      </c>
      <c r="H1729" s="45">
        <v>54.19</v>
      </c>
      <c r="I1729" s="45">
        <v>6.06</v>
      </c>
      <c r="J1729" s="45">
        <v>4.54</v>
      </c>
      <c r="K1729" s="45">
        <v>9.8800000000000008</v>
      </c>
      <c r="L1729" s="45">
        <v>155.46</v>
      </c>
      <c r="M1729" s="45">
        <v>0.747</v>
      </c>
      <c r="N1729" s="45">
        <v>8.4600000000000009</v>
      </c>
      <c r="O1729" s="45" t="s">
        <v>203</v>
      </c>
      <c r="P1729" s="45">
        <v>60</v>
      </c>
      <c r="Q1729" s="45">
        <v>17</v>
      </c>
      <c r="R1729" s="45">
        <v>0</v>
      </c>
      <c r="S1729" s="57">
        <v>0</v>
      </c>
      <c r="T1729" s="45">
        <v>0</v>
      </c>
      <c r="U1729" s="45">
        <v>0</v>
      </c>
      <c r="V1729" s="45">
        <v>0</v>
      </c>
      <c r="W1729" s="45">
        <v>0</v>
      </c>
    </row>
    <row r="1730" spans="1:23" s="45" customFormat="1">
      <c r="A1730" s="45">
        <v>25</v>
      </c>
      <c r="B1730" s="45">
        <v>276</v>
      </c>
      <c r="C1730" s="45" t="s">
        <v>1050</v>
      </c>
      <c r="D1730" s="45" t="s">
        <v>373</v>
      </c>
      <c r="E1730" s="45">
        <v>72.47</v>
      </c>
      <c r="F1730" s="45">
        <v>1333.86</v>
      </c>
      <c r="G1730" s="45">
        <v>4541.43</v>
      </c>
      <c r="H1730" s="45">
        <v>58.42</v>
      </c>
      <c r="I1730" s="45">
        <v>4.54</v>
      </c>
      <c r="J1730" s="45">
        <v>7.57</v>
      </c>
      <c r="K1730" s="45">
        <v>7.9</v>
      </c>
      <c r="L1730" s="45">
        <v>119.39</v>
      </c>
      <c r="M1730" s="45">
        <v>0.70399999999999996</v>
      </c>
      <c r="N1730" s="45">
        <v>6.77</v>
      </c>
      <c r="O1730" s="45" t="s">
        <v>203</v>
      </c>
      <c r="P1730" s="45">
        <v>60</v>
      </c>
      <c r="Q1730" s="45">
        <v>17</v>
      </c>
      <c r="R1730" s="45">
        <v>0</v>
      </c>
      <c r="S1730" s="57">
        <v>0</v>
      </c>
      <c r="T1730" s="45">
        <v>0</v>
      </c>
      <c r="U1730" s="45">
        <v>0</v>
      </c>
      <c r="V1730" s="45">
        <v>0</v>
      </c>
      <c r="W1730" s="45">
        <v>0</v>
      </c>
    </row>
    <row r="1731" spans="1:23" s="45" customFormat="1">
      <c r="A1731" s="45">
        <v>25</v>
      </c>
      <c r="B1731" s="45">
        <v>280</v>
      </c>
      <c r="C1731" s="34" t="s">
        <v>1050</v>
      </c>
      <c r="D1731" s="45" t="s">
        <v>375</v>
      </c>
      <c r="E1731" s="45">
        <v>77</v>
      </c>
      <c r="F1731" s="45">
        <v>1670.21</v>
      </c>
      <c r="G1731" s="45">
        <v>4436.29</v>
      </c>
      <c r="H1731" s="45">
        <v>59.86</v>
      </c>
      <c r="I1731" s="45">
        <v>4.54</v>
      </c>
      <c r="J1731" s="45">
        <v>4.54</v>
      </c>
      <c r="K1731" s="45">
        <v>7.9</v>
      </c>
      <c r="L1731" s="45">
        <v>110.8</v>
      </c>
      <c r="M1731" s="45">
        <v>0.79</v>
      </c>
      <c r="N1731" s="45">
        <v>6.3</v>
      </c>
      <c r="O1731" s="45" t="s">
        <v>203</v>
      </c>
      <c r="P1731" s="45">
        <v>60</v>
      </c>
      <c r="Q1731" s="45">
        <v>17</v>
      </c>
      <c r="R1731" s="45">
        <v>0</v>
      </c>
      <c r="S1731" s="57">
        <v>0</v>
      </c>
      <c r="T1731" s="45">
        <v>0</v>
      </c>
      <c r="U1731" s="45">
        <v>0</v>
      </c>
      <c r="V1731" s="45">
        <v>0</v>
      </c>
      <c r="W1731" s="45">
        <v>0</v>
      </c>
    </row>
    <row r="1732" spans="1:23" s="31" customFormat="1" ht="17" thickBot="1">
      <c r="A1732" s="31">
        <v>25</v>
      </c>
      <c r="B1732" s="31">
        <v>288</v>
      </c>
      <c r="C1732" s="31" t="s">
        <v>1050</v>
      </c>
      <c r="D1732" s="31" t="s">
        <v>378</v>
      </c>
      <c r="E1732" s="31">
        <v>199.28</v>
      </c>
      <c r="F1732" s="31">
        <v>1439.15</v>
      </c>
      <c r="G1732" s="31">
        <v>4509.66</v>
      </c>
      <c r="H1732" s="31">
        <v>72.89</v>
      </c>
      <c r="I1732" s="31">
        <v>6.06</v>
      </c>
      <c r="J1732" s="31">
        <v>6.06</v>
      </c>
      <c r="K1732" s="31">
        <v>15.81</v>
      </c>
      <c r="L1732" s="31">
        <v>252.05</v>
      </c>
      <c r="M1732" s="31">
        <v>0.65500000000000003</v>
      </c>
      <c r="N1732" s="31">
        <v>14</v>
      </c>
      <c r="O1732" s="31" t="s">
        <v>263</v>
      </c>
      <c r="P1732" s="46">
        <v>60</v>
      </c>
      <c r="Q1732" s="46">
        <v>17</v>
      </c>
      <c r="R1732" s="31">
        <v>33</v>
      </c>
      <c r="S1732" s="60">
        <v>511643.65</v>
      </c>
      <c r="T1732" s="31">
        <v>1441.99</v>
      </c>
      <c r="U1732" s="31">
        <v>4397.29</v>
      </c>
      <c r="V1732" s="31">
        <v>28.53</v>
      </c>
      <c r="W1732" s="31">
        <v>255261.87</v>
      </c>
    </row>
    <row r="1733" spans="1:23" s="45" customFormat="1">
      <c r="A1733" s="45">
        <v>26</v>
      </c>
      <c r="B1733" s="45">
        <v>2</v>
      </c>
      <c r="C1733" s="45" t="s">
        <v>1051</v>
      </c>
      <c r="D1733" s="45" t="s">
        <v>245</v>
      </c>
      <c r="E1733" s="45">
        <v>224.53</v>
      </c>
      <c r="F1733" s="45">
        <v>1366.86</v>
      </c>
      <c r="G1733" s="45">
        <v>4156.2</v>
      </c>
      <c r="H1733" s="45">
        <v>13.37</v>
      </c>
      <c r="I1733" s="45">
        <v>7.76</v>
      </c>
      <c r="J1733" s="45">
        <v>10.34</v>
      </c>
      <c r="K1733" s="45">
        <v>7.9</v>
      </c>
      <c r="L1733" s="45">
        <v>254.35</v>
      </c>
      <c r="M1733" s="45">
        <v>0.70199999999999996</v>
      </c>
      <c r="N1733" s="45">
        <v>10.119999999999999</v>
      </c>
      <c r="O1733" s="45" t="s">
        <v>256</v>
      </c>
      <c r="P1733" s="45">
        <v>23</v>
      </c>
      <c r="Q1733" s="45">
        <v>9</v>
      </c>
      <c r="R1733" s="45">
        <v>0</v>
      </c>
      <c r="S1733" s="57">
        <v>0</v>
      </c>
      <c r="T1733" s="45">
        <v>0</v>
      </c>
      <c r="U1733" s="45">
        <v>0</v>
      </c>
      <c r="V1733" s="45">
        <v>0</v>
      </c>
      <c r="W1733" s="45">
        <v>0</v>
      </c>
    </row>
    <row r="1734" spans="1:23" s="34" customFormat="1">
      <c r="A1734" s="34">
        <v>26</v>
      </c>
      <c r="B1734" s="34">
        <v>4</v>
      </c>
      <c r="C1734" s="45" t="s">
        <v>1051</v>
      </c>
      <c r="D1734" s="34" t="s">
        <v>246</v>
      </c>
      <c r="E1734" s="34">
        <v>1307.54</v>
      </c>
      <c r="F1734" s="34">
        <v>1345.41</v>
      </c>
      <c r="G1734" s="34">
        <v>4121.2</v>
      </c>
      <c r="H1734" s="34">
        <v>19.760000000000002</v>
      </c>
      <c r="I1734" s="34">
        <v>15.51</v>
      </c>
      <c r="J1734" s="34">
        <v>15.51</v>
      </c>
      <c r="K1734" s="34">
        <v>21.74</v>
      </c>
      <c r="L1734" s="34">
        <v>971.35</v>
      </c>
      <c r="M1734" s="34">
        <v>0.59499999999999997</v>
      </c>
      <c r="N1734" s="34">
        <v>21.38</v>
      </c>
      <c r="O1734" s="34" t="s">
        <v>263</v>
      </c>
      <c r="P1734" s="34">
        <v>23</v>
      </c>
      <c r="Q1734" s="34">
        <v>9</v>
      </c>
      <c r="R1734" s="34">
        <v>50</v>
      </c>
      <c r="S1734" s="58">
        <v>1164751.8</v>
      </c>
      <c r="T1734" s="34">
        <v>1391.33</v>
      </c>
      <c r="U1734" s="34">
        <v>4127.6899999999996</v>
      </c>
      <c r="V1734" s="34">
        <v>42.94</v>
      </c>
      <c r="W1734" s="34">
        <v>481585.62</v>
      </c>
    </row>
    <row r="1735" spans="1:23" s="45" customFormat="1">
      <c r="A1735" s="45">
        <v>26</v>
      </c>
      <c r="B1735" s="45">
        <v>6</v>
      </c>
      <c r="C1735" s="45" t="s">
        <v>1051</v>
      </c>
      <c r="D1735" s="45" t="s">
        <v>247</v>
      </c>
      <c r="E1735" s="45">
        <v>884.9</v>
      </c>
      <c r="F1735" s="45">
        <v>1351.22</v>
      </c>
      <c r="G1735" s="45">
        <v>4109.16</v>
      </c>
      <c r="H1735" s="45">
        <v>26.16</v>
      </c>
      <c r="I1735" s="45">
        <v>15.51</v>
      </c>
      <c r="J1735" s="45">
        <v>12.93</v>
      </c>
      <c r="K1735" s="45">
        <v>17.78</v>
      </c>
      <c r="L1735" s="45">
        <v>707.96</v>
      </c>
      <c r="M1735" s="45">
        <v>0.63</v>
      </c>
      <c r="N1735" s="45">
        <v>17.61</v>
      </c>
      <c r="O1735" s="45" t="s">
        <v>203</v>
      </c>
      <c r="P1735" s="45">
        <v>23</v>
      </c>
      <c r="Q1735" s="45">
        <v>9</v>
      </c>
      <c r="R1735" s="45">
        <v>0</v>
      </c>
      <c r="S1735" s="57">
        <v>0</v>
      </c>
      <c r="T1735" s="45">
        <v>0</v>
      </c>
      <c r="U1735" s="45">
        <v>0</v>
      </c>
      <c r="V1735" s="45">
        <v>0</v>
      </c>
      <c r="W1735" s="45">
        <v>0</v>
      </c>
    </row>
    <row r="1736" spans="1:23" s="45" customFormat="1">
      <c r="A1736" s="45">
        <v>26</v>
      </c>
      <c r="B1736" s="45">
        <v>8</v>
      </c>
      <c r="C1736" s="45" t="s">
        <v>1051</v>
      </c>
      <c r="D1736" s="45" t="s">
        <v>248</v>
      </c>
      <c r="E1736" s="45">
        <v>224.53</v>
      </c>
      <c r="F1736" s="45">
        <v>1360.47</v>
      </c>
      <c r="G1736" s="45">
        <v>4116.67</v>
      </c>
      <c r="H1736" s="45">
        <v>29.64</v>
      </c>
      <c r="I1736" s="45">
        <v>7.76</v>
      </c>
      <c r="J1736" s="45">
        <v>10.34</v>
      </c>
      <c r="K1736" s="45">
        <v>9.8800000000000008</v>
      </c>
      <c r="L1736" s="45">
        <v>237.4</v>
      </c>
      <c r="M1736" s="45">
        <v>0.753</v>
      </c>
      <c r="N1736" s="45">
        <v>11.37</v>
      </c>
      <c r="O1736" s="45" t="s">
        <v>203</v>
      </c>
      <c r="P1736" s="45">
        <v>23</v>
      </c>
      <c r="Q1736" s="45">
        <v>9</v>
      </c>
      <c r="R1736" s="45">
        <v>0</v>
      </c>
      <c r="S1736" s="57">
        <v>0</v>
      </c>
      <c r="T1736" s="45">
        <v>0</v>
      </c>
      <c r="U1736" s="45">
        <v>0</v>
      </c>
      <c r="V1736" s="45">
        <v>0</v>
      </c>
      <c r="W1736" s="45">
        <v>0</v>
      </c>
    </row>
    <row r="1737" spans="1:23" s="34" customFormat="1">
      <c r="A1737" s="34">
        <v>26</v>
      </c>
      <c r="B1737" s="34">
        <v>10</v>
      </c>
      <c r="C1737" s="45" t="s">
        <v>1051</v>
      </c>
      <c r="D1737" s="34" t="s">
        <v>250</v>
      </c>
      <c r="E1737" s="34">
        <v>1426.4</v>
      </c>
      <c r="F1737" s="34">
        <v>1450.53</v>
      </c>
      <c r="G1737" s="34">
        <v>4145.04</v>
      </c>
      <c r="H1737" s="34">
        <v>31.09</v>
      </c>
      <c r="I1737" s="34">
        <v>7.76</v>
      </c>
      <c r="J1737" s="34">
        <v>41.36</v>
      </c>
      <c r="K1737" s="34">
        <v>21.74</v>
      </c>
      <c r="L1737" s="34">
        <v>1238.01</v>
      </c>
      <c r="M1737" s="34">
        <v>0.495</v>
      </c>
      <c r="N1737" s="34">
        <v>38.369999999999997</v>
      </c>
      <c r="O1737" s="34" t="s">
        <v>263</v>
      </c>
      <c r="P1737" s="34">
        <v>23</v>
      </c>
      <c r="Q1737" s="34">
        <v>9</v>
      </c>
      <c r="R1737" s="34">
        <v>50</v>
      </c>
      <c r="S1737" s="58">
        <v>1164751.8</v>
      </c>
      <c r="T1737" s="34">
        <v>1391.33</v>
      </c>
      <c r="U1737" s="34">
        <v>4127.6899999999996</v>
      </c>
      <c r="V1737" s="34">
        <v>42.94</v>
      </c>
      <c r="W1737" s="34">
        <v>481585.62</v>
      </c>
    </row>
    <row r="1738" spans="1:23" s="34" customFormat="1">
      <c r="A1738" s="34">
        <v>26</v>
      </c>
      <c r="B1738" s="34">
        <v>12</v>
      </c>
      <c r="C1738" s="45" t="s">
        <v>1051</v>
      </c>
      <c r="D1738" s="34" t="s">
        <v>252</v>
      </c>
      <c r="E1738" s="34">
        <v>171.7</v>
      </c>
      <c r="F1738" s="34">
        <v>1454.69</v>
      </c>
      <c r="G1738" s="34">
        <v>4119.83</v>
      </c>
      <c r="H1738" s="34">
        <v>33.14</v>
      </c>
      <c r="I1738" s="34">
        <v>5.17</v>
      </c>
      <c r="J1738" s="34">
        <v>15.51</v>
      </c>
      <c r="K1738" s="34">
        <v>5.93</v>
      </c>
      <c r="L1738" s="34">
        <v>219.41</v>
      </c>
      <c r="M1738" s="34">
        <v>0.68100000000000005</v>
      </c>
      <c r="N1738" s="34">
        <v>13.76</v>
      </c>
      <c r="O1738" s="34" t="s">
        <v>263</v>
      </c>
      <c r="P1738" s="34">
        <v>23</v>
      </c>
      <c r="Q1738" s="34">
        <v>9</v>
      </c>
      <c r="R1738" s="34">
        <v>50</v>
      </c>
      <c r="S1738" s="58">
        <v>1164751.8</v>
      </c>
      <c r="T1738" s="34">
        <v>1391.33</v>
      </c>
      <c r="U1738" s="34">
        <v>4127.6899999999996</v>
      </c>
      <c r="V1738" s="34">
        <v>42.94</v>
      </c>
      <c r="W1738" s="34">
        <v>481585.62</v>
      </c>
    </row>
    <row r="1739" spans="1:23" s="34" customFormat="1">
      <c r="A1739" s="34">
        <v>26</v>
      </c>
      <c r="B1739" s="34">
        <v>14</v>
      </c>
      <c r="C1739" s="45" t="s">
        <v>1051</v>
      </c>
      <c r="D1739" s="34" t="s">
        <v>253</v>
      </c>
      <c r="E1739" s="34">
        <v>3050.92</v>
      </c>
      <c r="F1739" s="34">
        <v>1510.1</v>
      </c>
      <c r="G1739" s="34">
        <v>4167.8999999999996</v>
      </c>
      <c r="H1739" s="34">
        <v>34.28</v>
      </c>
      <c r="I1739" s="34">
        <v>49.13</v>
      </c>
      <c r="J1739" s="34">
        <v>46.53</v>
      </c>
      <c r="K1739" s="34">
        <v>17.78</v>
      </c>
      <c r="L1739" s="34">
        <v>2468.6</v>
      </c>
      <c r="M1739" s="34">
        <v>0.41199999999999998</v>
      </c>
      <c r="N1739" s="34">
        <v>61.51</v>
      </c>
      <c r="O1739" s="34" t="s">
        <v>263</v>
      </c>
      <c r="P1739" s="34">
        <v>23</v>
      </c>
      <c r="Q1739" s="34">
        <v>9</v>
      </c>
      <c r="R1739" s="34">
        <v>50</v>
      </c>
      <c r="S1739" s="58">
        <v>1164751.8</v>
      </c>
      <c r="T1739" s="34">
        <v>1391.33</v>
      </c>
      <c r="U1739" s="34">
        <v>4127.6899999999996</v>
      </c>
      <c r="V1739" s="34">
        <v>42.94</v>
      </c>
      <c r="W1739" s="34">
        <v>481585.62</v>
      </c>
    </row>
    <row r="1740" spans="1:23" s="34" customFormat="1">
      <c r="A1740" s="34">
        <v>26</v>
      </c>
      <c r="B1740" s="34">
        <v>16</v>
      </c>
      <c r="C1740" s="45" t="s">
        <v>1051</v>
      </c>
      <c r="D1740" s="34" t="s">
        <v>254</v>
      </c>
      <c r="E1740" s="34">
        <v>1056.5999999999999</v>
      </c>
      <c r="F1740" s="34">
        <v>1534.51</v>
      </c>
      <c r="G1740" s="34">
        <v>4193.55</v>
      </c>
      <c r="H1740" s="34">
        <v>48.54</v>
      </c>
      <c r="I1740" s="34">
        <v>25.86</v>
      </c>
      <c r="J1740" s="34">
        <v>7.76</v>
      </c>
      <c r="K1740" s="34">
        <v>13.83</v>
      </c>
      <c r="L1740" s="34">
        <v>825.32</v>
      </c>
      <c r="M1740" s="34">
        <v>0.60799999999999998</v>
      </c>
      <c r="N1740" s="34">
        <v>24.15</v>
      </c>
      <c r="O1740" s="34" t="s">
        <v>263</v>
      </c>
      <c r="P1740" s="34">
        <v>23</v>
      </c>
      <c r="Q1740" s="34">
        <v>9</v>
      </c>
      <c r="R1740" s="34">
        <v>50</v>
      </c>
      <c r="S1740" s="58">
        <v>1164751.8</v>
      </c>
      <c r="T1740" s="34">
        <v>1391.33</v>
      </c>
      <c r="U1740" s="34">
        <v>4127.6899999999996</v>
      </c>
      <c r="V1740" s="34">
        <v>42.94</v>
      </c>
      <c r="W1740" s="34">
        <v>481585.62</v>
      </c>
    </row>
    <row r="1741" spans="1:23" s="34" customFormat="1">
      <c r="A1741" s="34">
        <v>26</v>
      </c>
      <c r="B1741" s="34">
        <v>18</v>
      </c>
      <c r="C1741" s="45" t="s">
        <v>1051</v>
      </c>
      <c r="D1741" s="34" t="s">
        <v>255</v>
      </c>
      <c r="E1741" s="34">
        <v>1373.57</v>
      </c>
      <c r="F1741" s="34">
        <v>1442.58</v>
      </c>
      <c r="G1741" s="34">
        <v>4151.5200000000004</v>
      </c>
      <c r="H1741" s="34">
        <v>54.63</v>
      </c>
      <c r="I1741" s="34">
        <v>20.68</v>
      </c>
      <c r="J1741" s="34">
        <v>23.27</v>
      </c>
      <c r="K1741" s="34">
        <v>17.78</v>
      </c>
      <c r="L1741" s="34">
        <v>1126.8800000000001</v>
      </c>
      <c r="M1741" s="34">
        <v>0.53</v>
      </c>
      <c r="N1741" s="34">
        <v>24.06</v>
      </c>
      <c r="O1741" s="34" t="s">
        <v>263</v>
      </c>
      <c r="P1741" s="34">
        <v>23</v>
      </c>
      <c r="Q1741" s="34">
        <v>9</v>
      </c>
      <c r="R1741" s="34">
        <v>50</v>
      </c>
      <c r="S1741" s="58">
        <v>1164751.8</v>
      </c>
      <c r="T1741" s="34">
        <v>1391.33</v>
      </c>
      <c r="U1741" s="34">
        <v>4127.6899999999996</v>
      </c>
      <c r="V1741" s="34">
        <v>42.94</v>
      </c>
      <c r="W1741" s="34">
        <v>481585.62</v>
      </c>
    </row>
    <row r="1742" spans="1:23" s="34" customFormat="1">
      <c r="A1742" s="34">
        <v>26</v>
      </c>
      <c r="B1742" s="34">
        <v>20</v>
      </c>
      <c r="C1742" s="45" t="s">
        <v>1051</v>
      </c>
      <c r="D1742" s="34" t="s">
        <v>257</v>
      </c>
      <c r="E1742" s="34">
        <v>1413.2</v>
      </c>
      <c r="F1742" s="34">
        <v>1460.03</v>
      </c>
      <c r="G1742" s="34">
        <v>4113.37</v>
      </c>
      <c r="H1742" s="34">
        <v>59.98</v>
      </c>
      <c r="I1742" s="34">
        <v>12.93</v>
      </c>
      <c r="J1742" s="34">
        <v>18.100000000000001</v>
      </c>
      <c r="K1742" s="34">
        <v>21.74</v>
      </c>
      <c r="L1742" s="34">
        <v>1064.79</v>
      </c>
      <c r="M1742" s="34">
        <v>0.57199999999999995</v>
      </c>
      <c r="N1742" s="34">
        <v>21.07</v>
      </c>
      <c r="O1742" s="34" t="s">
        <v>263</v>
      </c>
      <c r="P1742" s="34">
        <v>23</v>
      </c>
      <c r="Q1742" s="34">
        <v>9</v>
      </c>
      <c r="R1742" s="34">
        <v>50</v>
      </c>
      <c r="S1742" s="58">
        <v>1164751.8</v>
      </c>
      <c r="T1742" s="34">
        <v>1391.33</v>
      </c>
      <c r="U1742" s="34">
        <v>4127.6899999999996</v>
      </c>
      <c r="V1742" s="34">
        <v>42.94</v>
      </c>
      <c r="W1742" s="34">
        <v>481585.62</v>
      </c>
    </row>
    <row r="1743" spans="1:23" s="31" customFormat="1" ht="17" thickBot="1">
      <c r="A1743" s="31">
        <v>26</v>
      </c>
      <c r="B1743" s="31">
        <v>22</v>
      </c>
      <c r="C1743" s="46" t="s">
        <v>1051</v>
      </c>
      <c r="D1743" s="31" t="s">
        <v>258</v>
      </c>
      <c r="E1743" s="31">
        <v>1083.01</v>
      </c>
      <c r="F1743" s="31">
        <v>1440.99</v>
      </c>
      <c r="G1743" s="31">
        <v>4134.33</v>
      </c>
      <c r="H1743" s="31">
        <v>73.760000000000005</v>
      </c>
      <c r="I1743" s="31">
        <v>15.51</v>
      </c>
      <c r="J1743" s="31">
        <v>12.93</v>
      </c>
      <c r="K1743" s="31">
        <v>21.74</v>
      </c>
      <c r="L1743" s="31">
        <v>849.57</v>
      </c>
      <c r="M1743" s="31">
        <v>0.6</v>
      </c>
      <c r="N1743" s="31">
        <v>22.6</v>
      </c>
      <c r="O1743" s="31" t="s">
        <v>263</v>
      </c>
      <c r="P1743" s="31">
        <v>23</v>
      </c>
      <c r="Q1743" s="31">
        <v>9</v>
      </c>
      <c r="R1743" s="31">
        <v>50</v>
      </c>
      <c r="S1743" s="60">
        <v>1164751.8</v>
      </c>
      <c r="T1743" s="31">
        <v>1391.33</v>
      </c>
      <c r="U1743" s="31">
        <v>4127.6899999999996</v>
      </c>
      <c r="V1743" s="31">
        <v>42.94</v>
      </c>
      <c r="W1743" s="31">
        <v>481585.62</v>
      </c>
    </row>
    <row r="1744" spans="1:23" s="45" customFormat="1">
      <c r="A1744" s="34">
        <v>27</v>
      </c>
      <c r="B1744" s="45">
        <v>2</v>
      </c>
      <c r="C1744" s="45" t="s">
        <v>1051</v>
      </c>
      <c r="D1744" s="45" t="s">
        <v>245</v>
      </c>
      <c r="E1744" s="45">
        <v>2166.02</v>
      </c>
      <c r="F1744" s="45">
        <v>1592.91</v>
      </c>
      <c r="G1744" s="45">
        <v>1459.06</v>
      </c>
      <c r="H1744" s="45">
        <v>73.53</v>
      </c>
      <c r="I1744" s="45">
        <v>23.27</v>
      </c>
      <c r="J1744" s="45">
        <v>18.100000000000001</v>
      </c>
      <c r="K1744" s="45">
        <v>29.64</v>
      </c>
      <c r="L1744" s="45">
        <v>1528.91</v>
      </c>
      <c r="M1744" s="45">
        <v>0.53</v>
      </c>
      <c r="N1744" s="45">
        <v>32.24</v>
      </c>
      <c r="O1744" s="34" t="s">
        <v>263</v>
      </c>
      <c r="P1744" s="34">
        <v>23</v>
      </c>
      <c r="Q1744" s="34">
        <v>9</v>
      </c>
      <c r="R1744" s="34">
        <v>51</v>
      </c>
      <c r="S1744" s="58">
        <v>1039307.44</v>
      </c>
      <c r="T1744" s="45">
        <v>1639.4</v>
      </c>
      <c r="U1744" s="45">
        <v>1580.36</v>
      </c>
      <c r="V1744" s="45">
        <v>83.83</v>
      </c>
      <c r="W1744" s="34">
        <v>495354.45</v>
      </c>
    </row>
    <row r="1745" spans="1:23" s="45" customFormat="1">
      <c r="A1745" s="34">
        <v>27</v>
      </c>
      <c r="B1745" s="45">
        <v>4</v>
      </c>
      <c r="C1745" s="45" t="s">
        <v>1051</v>
      </c>
      <c r="D1745" s="45" t="s">
        <v>246</v>
      </c>
      <c r="E1745" s="45">
        <v>449.05</v>
      </c>
      <c r="F1745" s="45">
        <v>1611.42</v>
      </c>
      <c r="G1745" s="45">
        <v>1689.88</v>
      </c>
      <c r="H1745" s="45">
        <v>68.349999999999994</v>
      </c>
      <c r="I1745" s="45">
        <v>15.51</v>
      </c>
      <c r="J1745" s="45">
        <v>10.34</v>
      </c>
      <c r="K1745" s="45">
        <v>11.86</v>
      </c>
      <c r="L1745" s="45">
        <v>414.66</v>
      </c>
      <c r="M1745" s="45">
        <v>0.68400000000000005</v>
      </c>
      <c r="N1745" s="45">
        <v>13.02</v>
      </c>
      <c r="O1745" s="34" t="s">
        <v>263</v>
      </c>
      <c r="P1745" s="34">
        <v>23</v>
      </c>
      <c r="Q1745" s="34">
        <v>9</v>
      </c>
      <c r="R1745" s="34">
        <v>51</v>
      </c>
      <c r="S1745" s="58">
        <v>1039307.44</v>
      </c>
      <c r="T1745" s="45">
        <v>1639.4</v>
      </c>
      <c r="U1745" s="45">
        <v>1580.36</v>
      </c>
      <c r="V1745" s="45">
        <v>83.83</v>
      </c>
      <c r="W1745" s="34">
        <v>495354.45</v>
      </c>
    </row>
    <row r="1746" spans="1:23" s="45" customFormat="1">
      <c r="A1746" s="34">
        <v>27</v>
      </c>
      <c r="B1746" s="45">
        <v>6</v>
      </c>
      <c r="C1746" s="45" t="s">
        <v>1051</v>
      </c>
      <c r="D1746" s="45" t="s">
        <v>247</v>
      </c>
      <c r="E1746" s="45">
        <v>1664.14</v>
      </c>
      <c r="F1746" s="45">
        <v>1604.64</v>
      </c>
      <c r="G1746" s="45">
        <v>2119.83</v>
      </c>
      <c r="H1746" s="45">
        <v>74.010000000000005</v>
      </c>
      <c r="I1746" s="45">
        <v>20.68</v>
      </c>
      <c r="J1746" s="45">
        <v>20.68</v>
      </c>
      <c r="K1746" s="45">
        <v>21.74</v>
      </c>
      <c r="L1746" s="45">
        <v>1263.52</v>
      </c>
      <c r="M1746" s="45">
        <v>0.53700000000000003</v>
      </c>
      <c r="N1746" s="45">
        <v>24.17</v>
      </c>
      <c r="O1746" s="34" t="s">
        <v>263</v>
      </c>
      <c r="P1746" s="34">
        <v>23</v>
      </c>
      <c r="Q1746" s="34">
        <v>9</v>
      </c>
      <c r="R1746" s="34">
        <v>52</v>
      </c>
      <c r="S1746" s="58">
        <v>793952.64</v>
      </c>
      <c r="T1746" s="45">
        <v>1603.1</v>
      </c>
      <c r="U1746" s="45">
        <v>2154.8000000000002</v>
      </c>
      <c r="V1746" s="45">
        <v>99.23</v>
      </c>
      <c r="W1746" s="34">
        <v>413628.75</v>
      </c>
    </row>
    <row r="1747" spans="1:23" s="45" customFormat="1">
      <c r="A1747" s="34">
        <v>27</v>
      </c>
      <c r="B1747" s="45">
        <v>8</v>
      </c>
      <c r="C1747" s="45" t="s">
        <v>1051</v>
      </c>
      <c r="D1747" s="45" t="s">
        <v>248</v>
      </c>
      <c r="E1747" s="45">
        <v>3803.75</v>
      </c>
      <c r="F1747" s="45">
        <v>1675.08</v>
      </c>
      <c r="G1747" s="45">
        <v>1603.88</v>
      </c>
      <c r="H1747" s="45">
        <v>71.599999999999994</v>
      </c>
      <c r="I1747" s="45">
        <v>23.27</v>
      </c>
      <c r="J1747" s="45">
        <v>25.85</v>
      </c>
      <c r="K1747" s="45">
        <v>35.57</v>
      </c>
      <c r="L1747" s="45">
        <v>2576.0700000000002</v>
      </c>
      <c r="M1747" s="45">
        <v>0.45700000000000002</v>
      </c>
      <c r="N1747" s="45">
        <v>39.590000000000003</v>
      </c>
      <c r="O1747" s="34" t="s">
        <v>263</v>
      </c>
      <c r="P1747" s="34">
        <v>23</v>
      </c>
      <c r="Q1747" s="34">
        <v>9</v>
      </c>
      <c r="R1747" s="34">
        <v>51</v>
      </c>
      <c r="S1747" s="58">
        <v>1039307.44</v>
      </c>
      <c r="T1747" s="45">
        <v>1639.4</v>
      </c>
      <c r="U1747" s="45">
        <v>1580.36</v>
      </c>
      <c r="V1747" s="45">
        <v>83.83</v>
      </c>
      <c r="W1747" s="34">
        <v>495354.45</v>
      </c>
    </row>
    <row r="1748" spans="1:23" s="45" customFormat="1">
      <c r="A1748" s="34">
        <v>27</v>
      </c>
      <c r="B1748" s="45">
        <v>10</v>
      </c>
      <c r="C1748" s="45" t="s">
        <v>1051</v>
      </c>
      <c r="D1748" s="45" t="s">
        <v>250</v>
      </c>
      <c r="E1748" s="45">
        <v>1888.67</v>
      </c>
      <c r="F1748" s="45">
        <v>1665.64</v>
      </c>
      <c r="G1748" s="45">
        <v>2080.25</v>
      </c>
      <c r="H1748" s="45">
        <v>73.290000000000006</v>
      </c>
      <c r="I1748" s="45">
        <v>25.86</v>
      </c>
      <c r="J1748" s="45">
        <v>25.85</v>
      </c>
      <c r="K1748" s="45">
        <v>19.760000000000002</v>
      </c>
      <c r="L1748" s="45">
        <v>1670.54</v>
      </c>
      <c r="M1748" s="45">
        <v>0.442</v>
      </c>
      <c r="N1748" s="45">
        <v>30.3</v>
      </c>
      <c r="O1748" s="34" t="s">
        <v>263</v>
      </c>
      <c r="P1748" s="34">
        <v>23</v>
      </c>
      <c r="Q1748" s="34">
        <v>9</v>
      </c>
      <c r="R1748" s="34">
        <v>52</v>
      </c>
      <c r="S1748" s="58">
        <v>793952.64</v>
      </c>
      <c r="T1748" s="45">
        <v>1603.1</v>
      </c>
      <c r="U1748" s="45">
        <v>2154.8000000000002</v>
      </c>
      <c r="V1748" s="45">
        <v>99.23</v>
      </c>
      <c r="W1748" s="34">
        <v>413628.75</v>
      </c>
    </row>
    <row r="1749" spans="1:23" s="45" customFormat="1">
      <c r="A1749" s="34">
        <v>27</v>
      </c>
      <c r="B1749" s="45">
        <v>12</v>
      </c>
      <c r="C1749" s="45" t="s">
        <v>1051</v>
      </c>
      <c r="D1749" s="45" t="s">
        <v>252</v>
      </c>
      <c r="E1749" s="45">
        <v>198.11</v>
      </c>
      <c r="F1749" s="45">
        <v>1619.78</v>
      </c>
      <c r="G1749" s="45">
        <v>2128.04</v>
      </c>
      <c r="H1749" s="45">
        <v>71.400000000000006</v>
      </c>
      <c r="I1749" s="45">
        <v>7.76</v>
      </c>
      <c r="J1749" s="45">
        <v>7.76</v>
      </c>
      <c r="K1749" s="45">
        <v>9.8800000000000008</v>
      </c>
      <c r="L1749" s="45">
        <v>207.07</v>
      </c>
      <c r="M1749" s="45">
        <v>0.79400000000000004</v>
      </c>
      <c r="N1749" s="45">
        <v>9.7899999999999991</v>
      </c>
      <c r="O1749" s="34" t="s">
        <v>263</v>
      </c>
      <c r="P1749" s="34">
        <v>23</v>
      </c>
      <c r="Q1749" s="34">
        <v>9</v>
      </c>
      <c r="R1749" s="34">
        <v>52</v>
      </c>
      <c r="S1749" s="58">
        <v>793952.64</v>
      </c>
      <c r="T1749" s="45">
        <v>1603.1</v>
      </c>
      <c r="U1749" s="45">
        <v>2154.8000000000002</v>
      </c>
      <c r="V1749" s="45">
        <v>99.23</v>
      </c>
      <c r="W1749" s="34">
        <v>413628.75</v>
      </c>
    </row>
    <row r="1750" spans="1:23" s="45" customFormat="1">
      <c r="A1750" s="34">
        <v>27</v>
      </c>
      <c r="B1750" s="45">
        <v>14</v>
      </c>
      <c r="C1750" s="45" t="s">
        <v>1051</v>
      </c>
      <c r="D1750" s="45" t="s">
        <v>253</v>
      </c>
      <c r="E1750" s="45">
        <v>118.87</v>
      </c>
      <c r="F1750" s="45">
        <v>1592.72</v>
      </c>
      <c r="G1750" s="45">
        <v>2019.24</v>
      </c>
      <c r="H1750" s="45">
        <v>72.67</v>
      </c>
      <c r="I1750" s="45">
        <v>7.76</v>
      </c>
      <c r="J1750" s="45">
        <v>5.17</v>
      </c>
      <c r="K1750" s="45">
        <v>7.9</v>
      </c>
      <c r="L1750" s="45">
        <v>148.13999999999999</v>
      </c>
      <c r="M1750" s="45">
        <v>0.78900000000000003</v>
      </c>
      <c r="N1750" s="45">
        <v>7.87</v>
      </c>
      <c r="O1750" s="34" t="s">
        <v>263</v>
      </c>
      <c r="P1750" s="34">
        <v>23</v>
      </c>
      <c r="Q1750" s="34">
        <v>9</v>
      </c>
      <c r="R1750" s="34">
        <v>52</v>
      </c>
      <c r="S1750" s="58">
        <v>793952.64</v>
      </c>
      <c r="T1750" s="45">
        <v>1603.1</v>
      </c>
      <c r="U1750" s="45">
        <v>2154.8000000000002</v>
      </c>
      <c r="V1750" s="45">
        <v>99.23</v>
      </c>
      <c r="W1750" s="34">
        <v>413628.75</v>
      </c>
    </row>
    <row r="1751" spans="1:23" s="45" customFormat="1">
      <c r="A1751" s="34">
        <v>27</v>
      </c>
      <c r="B1751" s="45">
        <v>16</v>
      </c>
      <c r="C1751" s="45" t="s">
        <v>1051</v>
      </c>
      <c r="D1751" s="45" t="s">
        <v>254</v>
      </c>
      <c r="E1751" s="45">
        <v>5269.77</v>
      </c>
      <c r="F1751" s="45">
        <v>1630.84</v>
      </c>
      <c r="G1751" s="45">
        <v>2114.2399999999998</v>
      </c>
      <c r="H1751" s="45">
        <v>76.27</v>
      </c>
      <c r="I1751" s="45">
        <v>36.200000000000003</v>
      </c>
      <c r="J1751" s="45">
        <v>18.100000000000001</v>
      </c>
      <c r="K1751" s="45">
        <v>31.62</v>
      </c>
      <c r="L1751" s="45">
        <v>2968.23</v>
      </c>
      <c r="M1751" s="45">
        <v>0.49299999999999999</v>
      </c>
      <c r="N1751" s="45">
        <v>39.67</v>
      </c>
      <c r="O1751" s="34" t="s">
        <v>263</v>
      </c>
      <c r="P1751" s="34">
        <v>23</v>
      </c>
      <c r="Q1751" s="34">
        <v>9</v>
      </c>
      <c r="R1751" s="34">
        <v>52</v>
      </c>
      <c r="S1751" s="58">
        <v>793952.64</v>
      </c>
      <c r="T1751" s="45">
        <v>1603.1</v>
      </c>
      <c r="U1751" s="45">
        <v>2154.8000000000002</v>
      </c>
      <c r="V1751" s="45">
        <v>99.23</v>
      </c>
      <c r="W1751" s="34">
        <v>413628.75</v>
      </c>
    </row>
    <row r="1752" spans="1:23" s="45" customFormat="1">
      <c r="A1752" s="34">
        <v>27</v>
      </c>
      <c r="B1752" s="45">
        <v>18</v>
      </c>
      <c r="C1752" s="45" t="s">
        <v>1051</v>
      </c>
      <c r="D1752" s="45" t="s">
        <v>255</v>
      </c>
      <c r="E1752" s="45">
        <v>1518.86</v>
      </c>
      <c r="F1752" s="45">
        <v>1574.28</v>
      </c>
      <c r="G1752" s="45">
        <v>1477.12</v>
      </c>
      <c r="H1752" s="45">
        <v>83.77</v>
      </c>
      <c r="I1752" s="45">
        <v>18.100000000000001</v>
      </c>
      <c r="J1752" s="45">
        <v>15.51</v>
      </c>
      <c r="K1752" s="45">
        <v>23.71</v>
      </c>
      <c r="L1752" s="45">
        <v>1038.92</v>
      </c>
      <c r="M1752" s="45">
        <v>0.61499999999999999</v>
      </c>
      <c r="N1752" s="45">
        <v>23.08</v>
      </c>
      <c r="O1752" s="34" t="s">
        <v>263</v>
      </c>
      <c r="P1752" s="34">
        <v>23</v>
      </c>
      <c r="Q1752" s="34">
        <v>9</v>
      </c>
      <c r="R1752" s="34">
        <v>51</v>
      </c>
      <c r="S1752" s="58">
        <v>1039307.44</v>
      </c>
      <c r="T1752" s="45">
        <v>1639.4</v>
      </c>
      <c r="U1752" s="45">
        <v>1580.36</v>
      </c>
      <c r="V1752" s="45">
        <v>83.83</v>
      </c>
      <c r="W1752" s="34">
        <v>495354.45</v>
      </c>
    </row>
    <row r="1753" spans="1:23" s="45" customFormat="1">
      <c r="A1753" s="34">
        <v>27</v>
      </c>
      <c r="B1753" s="45">
        <v>20</v>
      </c>
      <c r="C1753" s="45" t="s">
        <v>1051</v>
      </c>
      <c r="D1753" s="45" t="s">
        <v>257</v>
      </c>
      <c r="E1753" s="45">
        <v>911.31</v>
      </c>
      <c r="F1753" s="45">
        <v>1549.4</v>
      </c>
      <c r="G1753" s="45">
        <v>2195.75</v>
      </c>
      <c r="H1753" s="45">
        <v>77.349999999999994</v>
      </c>
      <c r="I1753" s="45">
        <v>10.34</v>
      </c>
      <c r="J1753" s="45">
        <v>15.51</v>
      </c>
      <c r="K1753" s="45">
        <v>17.78</v>
      </c>
      <c r="L1753" s="45">
        <v>686.88</v>
      </c>
      <c r="M1753" s="45">
        <v>0.66200000000000003</v>
      </c>
      <c r="N1753" s="45">
        <v>17.61</v>
      </c>
      <c r="O1753" s="34" t="s">
        <v>263</v>
      </c>
      <c r="P1753" s="34">
        <v>23</v>
      </c>
      <c r="Q1753" s="34">
        <v>9</v>
      </c>
      <c r="R1753" s="34">
        <v>52</v>
      </c>
      <c r="S1753" s="58">
        <v>793952.64</v>
      </c>
      <c r="T1753" s="45">
        <v>1603.1</v>
      </c>
      <c r="U1753" s="45">
        <v>2154.8000000000002</v>
      </c>
      <c r="V1753" s="45">
        <v>99.23</v>
      </c>
      <c r="W1753" s="34">
        <v>413628.75</v>
      </c>
    </row>
    <row r="1754" spans="1:23" s="45" customFormat="1">
      <c r="A1754" s="34">
        <v>27</v>
      </c>
      <c r="B1754" s="45">
        <v>22</v>
      </c>
      <c r="C1754" s="45" t="s">
        <v>1051</v>
      </c>
      <c r="D1754" s="45" t="s">
        <v>258</v>
      </c>
      <c r="E1754" s="45">
        <v>1571.69</v>
      </c>
      <c r="F1754" s="45">
        <v>1599.3</v>
      </c>
      <c r="G1754" s="45">
        <v>2044.5</v>
      </c>
      <c r="H1754" s="45">
        <v>83.82</v>
      </c>
      <c r="I1754" s="45">
        <v>36.200000000000003</v>
      </c>
      <c r="J1754" s="45">
        <v>20.68</v>
      </c>
      <c r="K1754" s="45">
        <v>19.760000000000002</v>
      </c>
      <c r="L1754" s="45">
        <v>1437.57</v>
      </c>
      <c r="M1754" s="45">
        <v>0.45500000000000002</v>
      </c>
      <c r="N1754" s="45">
        <v>38.979999999999997</v>
      </c>
      <c r="O1754" s="34" t="s">
        <v>263</v>
      </c>
      <c r="P1754" s="34">
        <v>23</v>
      </c>
      <c r="Q1754" s="34">
        <v>9</v>
      </c>
      <c r="R1754" s="34">
        <v>52</v>
      </c>
      <c r="S1754" s="58">
        <v>793952.64</v>
      </c>
      <c r="T1754" s="45">
        <v>1603.1</v>
      </c>
      <c r="U1754" s="45">
        <v>2154.8000000000002</v>
      </c>
      <c r="V1754" s="45">
        <v>99.23</v>
      </c>
      <c r="W1754" s="34">
        <v>413628.75</v>
      </c>
    </row>
    <row r="1755" spans="1:23" s="45" customFormat="1">
      <c r="A1755" s="34">
        <v>27</v>
      </c>
      <c r="B1755" s="45">
        <v>24</v>
      </c>
      <c r="C1755" s="45" t="s">
        <v>1051</v>
      </c>
      <c r="D1755" s="45" t="s">
        <v>308</v>
      </c>
      <c r="E1755" s="45">
        <v>845.28</v>
      </c>
      <c r="F1755" s="45">
        <v>1680.63</v>
      </c>
      <c r="G1755" s="45">
        <v>2122.64</v>
      </c>
      <c r="H1755" s="45">
        <v>83.27</v>
      </c>
      <c r="I1755" s="45">
        <v>7.76</v>
      </c>
      <c r="J1755" s="45">
        <v>15.51</v>
      </c>
      <c r="K1755" s="45">
        <v>19.760000000000002</v>
      </c>
      <c r="L1755" s="45">
        <v>698.61</v>
      </c>
      <c r="M1755" s="45">
        <v>0.61899999999999999</v>
      </c>
      <c r="N1755" s="45">
        <v>19.23</v>
      </c>
      <c r="O1755" s="34" t="s">
        <v>263</v>
      </c>
      <c r="P1755" s="34">
        <v>23</v>
      </c>
      <c r="Q1755" s="34">
        <v>9</v>
      </c>
      <c r="R1755" s="34">
        <v>52</v>
      </c>
      <c r="S1755" s="58">
        <v>793952.64</v>
      </c>
      <c r="T1755" s="45">
        <v>1603.1</v>
      </c>
      <c r="U1755" s="45">
        <v>2154.8000000000002</v>
      </c>
      <c r="V1755" s="45">
        <v>99.23</v>
      </c>
      <c r="W1755" s="34">
        <v>413628.75</v>
      </c>
    </row>
    <row r="1756" spans="1:23" s="45" customFormat="1">
      <c r="A1756" s="34">
        <v>27</v>
      </c>
      <c r="B1756" s="45">
        <v>26</v>
      </c>
      <c r="C1756" s="45" t="s">
        <v>1051</v>
      </c>
      <c r="D1756" s="45" t="s">
        <v>309</v>
      </c>
      <c r="E1756" s="45">
        <v>92.45</v>
      </c>
      <c r="F1756" s="45">
        <v>1565.38</v>
      </c>
      <c r="G1756" s="45">
        <v>2001.96</v>
      </c>
      <c r="H1756" s="45">
        <v>79.599999999999994</v>
      </c>
      <c r="I1756" s="45">
        <v>5.17</v>
      </c>
      <c r="J1756" s="45">
        <v>7.76</v>
      </c>
      <c r="K1756" s="45">
        <v>7.9</v>
      </c>
      <c r="L1756" s="45">
        <v>120.17</v>
      </c>
      <c r="M1756" s="45">
        <v>0.82299999999999995</v>
      </c>
      <c r="N1756" s="45">
        <v>6.96</v>
      </c>
      <c r="O1756" s="34" t="s">
        <v>263</v>
      </c>
      <c r="P1756" s="34">
        <v>23</v>
      </c>
      <c r="Q1756" s="34">
        <v>9</v>
      </c>
      <c r="R1756" s="34">
        <v>52</v>
      </c>
      <c r="S1756" s="58">
        <v>793952.64</v>
      </c>
      <c r="T1756" s="45">
        <v>1603.1</v>
      </c>
      <c r="U1756" s="45">
        <v>2154.8000000000002</v>
      </c>
      <c r="V1756" s="45">
        <v>99.23</v>
      </c>
      <c r="W1756" s="34">
        <v>413628.75</v>
      </c>
    </row>
    <row r="1757" spans="1:23" s="45" customFormat="1">
      <c r="A1757" s="34">
        <v>27</v>
      </c>
      <c r="B1757" s="45">
        <v>28</v>
      </c>
      <c r="C1757" s="45" t="s">
        <v>1051</v>
      </c>
      <c r="D1757" s="45" t="s">
        <v>310</v>
      </c>
      <c r="E1757" s="45">
        <v>92.45</v>
      </c>
      <c r="F1757" s="45">
        <v>1615.25</v>
      </c>
      <c r="G1757" s="45">
        <v>2039.63</v>
      </c>
      <c r="H1757" s="45">
        <v>82.99</v>
      </c>
      <c r="I1757" s="45">
        <v>10.34</v>
      </c>
      <c r="J1757" s="45">
        <v>2.59</v>
      </c>
      <c r="K1757" s="45">
        <v>7.9</v>
      </c>
      <c r="L1757" s="45">
        <v>122.25</v>
      </c>
      <c r="M1757" s="45">
        <v>0.80900000000000005</v>
      </c>
      <c r="N1757" s="45">
        <v>7.87</v>
      </c>
      <c r="O1757" s="34" t="s">
        <v>263</v>
      </c>
      <c r="P1757" s="34">
        <v>23</v>
      </c>
      <c r="Q1757" s="34">
        <v>9</v>
      </c>
      <c r="R1757" s="34">
        <v>52</v>
      </c>
      <c r="S1757" s="58">
        <v>793952.64</v>
      </c>
      <c r="T1757" s="45">
        <v>1603.1</v>
      </c>
      <c r="U1757" s="45">
        <v>2154.8000000000002</v>
      </c>
      <c r="V1757" s="45">
        <v>99.23</v>
      </c>
      <c r="W1757" s="34">
        <v>413628.75</v>
      </c>
    </row>
    <row r="1758" spans="1:23" s="45" customFormat="1">
      <c r="A1758" s="34">
        <v>27</v>
      </c>
      <c r="B1758" s="45">
        <v>30</v>
      </c>
      <c r="C1758" s="45" t="s">
        <v>1051</v>
      </c>
      <c r="D1758" s="45" t="s">
        <v>311</v>
      </c>
      <c r="E1758" s="45">
        <v>1215.0899999999999</v>
      </c>
      <c r="F1758" s="45">
        <v>1683.24</v>
      </c>
      <c r="G1758" s="45">
        <v>2105.27</v>
      </c>
      <c r="H1758" s="45">
        <v>81.88</v>
      </c>
      <c r="I1758" s="45">
        <v>18.100000000000001</v>
      </c>
      <c r="J1758" s="45">
        <v>15.51</v>
      </c>
      <c r="K1758" s="45">
        <v>15.81</v>
      </c>
      <c r="L1758" s="45">
        <v>936.06</v>
      </c>
      <c r="M1758" s="45">
        <v>0.58799999999999997</v>
      </c>
      <c r="N1758" s="45">
        <v>19.63</v>
      </c>
      <c r="O1758" s="34" t="s">
        <v>263</v>
      </c>
      <c r="P1758" s="34">
        <v>23</v>
      </c>
      <c r="Q1758" s="34">
        <v>9</v>
      </c>
      <c r="R1758" s="34">
        <v>52</v>
      </c>
      <c r="S1758" s="58">
        <v>793952.64</v>
      </c>
      <c r="T1758" s="45">
        <v>1603.1</v>
      </c>
      <c r="U1758" s="45">
        <v>2154.8000000000002</v>
      </c>
      <c r="V1758" s="45">
        <v>99.23</v>
      </c>
      <c r="W1758" s="34">
        <v>413628.75</v>
      </c>
    </row>
    <row r="1759" spans="1:23" s="45" customFormat="1">
      <c r="A1759" s="34">
        <v>27</v>
      </c>
      <c r="B1759" s="45">
        <v>32</v>
      </c>
      <c r="C1759" s="45" t="s">
        <v>1051</v>
      </c>
      <c r="D1759" s="45" t="s">
        <v>312</v>
      </c>
      <c r="E1759" s="45">
        <v>184.9</v>
      </c>
      <c r="F1759" s="45">
        <v>1671.58</v>
      </c>
      <c r="G1759" s="45">
        <v>2138.23</v>
      </c>
      <c r="H1759" s="45">
        <v>83.98</v>
      </c>
      <c r="I1759" s="45">
        <v>7.76</v>
      </c>
      <c r="J1759" s="45">
        <v>7.76</v>
      </c>
      <c r="K1759" s="45">
        <v>11.86</v>
      </c>
      <c r="L1759" s="45">
        <v>216.19</v>
      </c>
      <c r="M1759" s="45">
        <v>0.72599999999999998</v>
      </c>
      <c r="N1759" s="45">
        <v>10.53</v>
      </c>
      <c r="O1759" s="34" t="s">
        <v>263</v>
      </c>
      <c r="P1759" s="34">
        <v>23</v>
      </c>
      <c r="Q1759" s="34">
        <v>9</v>
      </c>
      <c r="R1759" s="34">
        <v>52</v>
      </c>
      <c r="S1759" s="58">
        <v>793952.64</v>
      </c>
      <c r="T1759" s="45">
        <v>1603.1</v>
      </c>
      <c r="U1759" s="45">
        <v>2154.8000000000002</v>
      </c>
      <c r="V1759" s="45">
        <v>99.23</v>
      </c>
      <c r="W1759" s="34">
        <v>413628.75</v>
      </c>
    </row>
    <row r="1760" spans="1:23" s="45" customFormat="1">
      <c r="A1760" s="34">
        <v>27</v>
      </c>
      <c r="B1760" s="45">
        <v>34</v>
      </c>
      <c r="C1760" s="45" t="s">
        <v>1051</v>
      </c>
      <c r="D1760" s="45" t="s">
        <v>420</v>
      </c>
      <c r="E1760" s="45">
        <v>884.9</v>
      </c>
      <c r="F1760" s="45">
        <v>1587.89</v>
      </c>
      <c r="G1760" s="45">
        <v>1651.25</v>
      </c>
      <c r="H1760" s="45">
        <v>88.18</v>
      </c>
      <c r="I1760" s="45">
        <v>25.86</v>
      </c>
      <c r="J1760" s="45">
        <v>10.34</v>
      </c>
      <c r="K1760" s="45">
        <v>15.81</v>
      </c>
      <c r="L1760" s="45">
        <v>718.73</v>
      </c>
      <c r="M1760" s="45">
        <v>0.62</v>
      </c>
      <c r="N1760" s="45">
        <v>24.71</v>
      </c>
      <c r="O1760" s="34" t="s">
        <v>263</v>
      </c>
      <c r="P1760" s="34">
        <v>23</v>
      </c>
      <c r="Q1760" s="34">
        <v>9</v>
      </c>
      <c r="R1760" s="34">
        <v>51</v>
      </c>
      <c r="S1760" s="58">
        <v>1039307.44</v>
      </c>
      <c r="T1760" s="45">
        <v>1639.4</v>
      </c>
      <c r="U1760" s="45">
        <v>1580.36</v>
      </c>
      <c r="V1760" s="45">
        <v>83.83</v>
      </c>
      <c r="W1760" s="34">
        <v>495354.45</v>
      </c>
    </row>
    <row r="1761" spans="1:23" s="45" customFormat="1">
      <c r="A1761" s="34">
        <v>27</v>
      </c>
      <c r="B1761" s="45">
        <v>36</v>
      </c>
      <c r="C1761" s="45" t="s">
        <v>1051</v>
      </c>
      <c r="D1761" s="45" t="s">
        <v>421</v>
      </c>
      <c r="E1761" s="45">
        <v>105.66</v>
      </c>
      <c r="F1761" s="45">
        <v>1520.32</v>
      </c>
      <c r="G1761" s="45">
        <v>1793.08</v>
      </c>
      <c r="H1761" s="45">
        <v>83.98</v>
      </c>
      <c r="I1761" s="45">
        <v>7.76</v>
      </c>
      <c r="J1761" s="45">
        <v>10.34</v>
      </c>
      <c r="K1761" s="45">
        <v>3.95</v>
      </c>
      <c r="L1761" s="45">
        <v>133.94999999999999</v>
      </c>
      <c r="M1761" s="45">
        <v>0.80700000000000005</v>
      </c>
      <c r="N1761" s="45">
        <v>8.41</v>
      </c>
      <c r="O1761" s="34" t="s">
        <v>256</v>
      </c>
      <c r="P1761" s="45">
        <v>23</v>
      </c>
      <c r="Q1761" s="45">
        <v>9</v>
      </c>
      <c r="R1761" s="45">
        <v>0</v>
      </c>
      <c r="S1761" s="57">
        <v>0</v>
      </c>
      <c r="T1761" s="45">
        <v>0</v>
      </c>
      <c r="U1761" s="45">
        <v>0</v>
      </c>
      <c r="V1761" s="45">
        <v>0</v>
      </c>
      <c r="W1761" s="45">
        <v>0</v>
      </c>
    </row>
    <row r="1762" spans="1:23" s="45" customFormat="1">
      <c r="A1762" s="34">
        <v>27</v>
      </c>
      <c r="B1762" s="45">
        <v>38</v>
      </c>
      <c r="C1762" s="45" t="s">
        <v>1051</v>
      </c>
      <c r="D1762" s="45" t="s">
        <v>422</v>
      </c>
      <c r="E1762" s="45">
        <v>2707.53</v>
      </c>
      <c r="F1762" s="45">
        <v>1597.27</v>
      </c>
      <c r="G1762" s="45">
        <v>2064.71</v>
      </c>
      <c r="H1762" s="45">
        <v>77.319999999999993</v>
      </c>
      <c r="I1762" s="45">
        <v>23.27</v>
      </c>
      <c r="J1762" s="45">
        <v>15.51</v>
      </c>
      <c r="K1762" s="45">
        <v>33.590000000000003</v>
      </c>
      <c r="L1762" s="45">
        <v>1976.15</v>
      </c>
      <c r="M1762" s="45">
        <v>0.47499999999999998</v>
      </c>
      <c r="N1762" s="45">
        <v>35.31</v>
      </c>
      <c r="O1762" s="34" t="s">
        <v>263</v>
      </c>
      <c r="P1762" s="34">
        <v>23</v>
      </c>
      <c r="Q1762" s="34">
        <v>9</v>
      </c>
      <c r="R1762" s="34">
        <v>52</v>
      </c>
      <c r="S1762" s="58">
        <v>793952.64</v>
      </c>
      <c r="T1762" s="45">
        <v>1603.1</v>
      </c>
      <c r="U1762" s="45">
        <v>2154.8000000000002</v>
      </c>
      <c r="V1762" s="45">
        <v>99.23</v>
      </c>
      <c r="W1762" s="34">
        <v>413628.75</v>
      </c>
    </row>
    <row r="1763" spans="1:23" s="45" customFormat="1">
      <c r="A1763" s="34">
        <v>27</v>
      </c>
      <c r="B1763" s="45">
        <v>40</v>
      </c>
      <c r="C1763" s="45" t="s">
        <v>1051</v>
      </c>
      <c r="D1763" s="45" t="s">
        <v>423</v>
      </c>
      <c r="E1763" s="45">
        <v>2839.6</v>
      </c>
      <c r="F1763" s="45">
        <v>1701.59</v>
      </c>
      <c r="G1763" s="45">
        <v>1617.78</v>
      </c>
      <c r="H1763" s="45">
        <v>85.68</v>
      </c>
      <c r="I1763" s="45">
        <v>18.100000000000001</v>
      </c>
      <c r="J1763" s="45">
        <v>23.27</v>
      </c>
      <c r="K1763" s="45">
        <v>37.54</v>
      </c>
      <c r="L1763" s="45">
        <v>2063.79</v>
      </c>
      <c r="M1763" s="45">
        <v>0.47</v>
      </c>
      <c r="N1763" s="45">
        <v>37.840000000000003</v>
      </c>
      <c r="O1763" s="34" t="s">
        <v>263</v>
      </c>
      <c r="P1763" s="34">
        <v>23</v>
      </c>
      <c r="Q1763" s="34">
        <v>9</v>
      </c>
      <c r="R1763" s="34">
        <v>51</v>
      </c>
      <c r="S1763" s="58">
        <v>1039307.44</v>
      </c>
      <c r="T1763" s="45">
        <v>1639.4</v>
      </c>
      <c r="U1763" s="45">
        <v>1580.36</v>
      </c>
      <c r="V1763" s="45">
        <v>83.83</v>
      </c>
      <c r="W1763" s="34">
        <v>495354.45</v>
      </c>
    </row>
    <row r="1764" spans="1:23" s="45" customFormat="1">
      <c r="A1764" s="34">
        <v>27</v>
      </c>
      <c r="B1764" s="45">
        <v>42</v>
      </c>
      <c r="C1764" s="45" t="s">
        <v>1051</v>
      </c>
      <c r="D1764" s="45" t="s">
        <v>424</v>
      </c>
      <c r="E1764" s="45">
        <v>1096.22</v>
      </c>
      <c r="F1764" s="45">
        <v>1654.74</v>
      </c>
      <c r="G1764" s="45">
        <v>2097.65</v>
      </c>
      <c r="H1764" s="45">
        <v>94.42</v>
      </c>
      <c r="I1764" s="45">
        <v>12.93</v>
      </c>
      <c r="J1764" s="45">
        <v>10.34</v>
      </c>
      <c r="K1764" s="45">
        <v>19.760000000000002</v>
      </c>
      <c r="L1764" s="45">
        <v>827.42</v>
      </c>
      <c r="M1764" s="45">
        <v>0.621</v>
      </c>
      <c r="N1764" s="45">
        <v>18.7</v>
      </c>
      <c r="O1764" s="34" t="s">
        <v>263</v>
      </c>
      <c r="P1764" s="34">
        <v>23</v>
      </c>
      <c r="Q1764" s="34">
        <v>9</v>
      </c>
      <c r="R1764" s="34">
        <v>52</v>
      </c>
      <c r="S1764" s="58">
        <v>793952.64</v>
      </c>
      <c r="T1764" s="45">
        <v>1603.1</v>
      </c>
      <c r="U1764" s="45">
        <v>2154.8000000000002</v>
      </c>
      <c r="V1764" s="45">
        <v>99.23</v>
      </c>
      <c r="W1764" s="34">
        <v>413628.75</v>
      </c>
    </row>
    <row r="1765" spans="1:23" s="45" customFormat="1">
      <c r="A1765" s="34">
        <v>27</v>
      </c>
      <c r="B1765" s="45">
        <v>44</v>
      </c>
      <c r="C1765" s="45" t="s">
        <v>1051</v>
      </c>
      <c r="D1765" s="45" t="s">
        <v>425</v>
      </c>
      <c r="E1765" s="45">
        <v>92.45</v>
      </c>
      <c r="F1765" s="45">
        <v>1545.44</v>
      </c>
      <c r="G1765" s="45">
        <v>2236.83</v>
      </c>
      <c r="H1765" s="45">
        <v>88.07</v>
      </c>
      <c r="I1765" s="45">
        <v>5.17</v>
      </c>
      <c r="J1765" s="45">
        <v>5.17</v>
      </c>
      <c r="K1765" s="45">
        <v>7.9</v>
      </c>
      <c r="L1765" s="45">
        <v>114.03</v>
      </c>
      <c r="M1765" s="45">
        <v>0.86699999999999999</v>
      </c>
      <c r="N1765" s="45">
        <v>6.47</v>
      </c>
      <c r="O1765" s="34" t="s">
        <v>256</v>
      </c>
      <c r="P1765" s="45">
        <v>23</v>
      </c>
      <c r="Q1765" s="45">
        <v>9</v>
      </c>
      <c r="R1765" s="45">
        <v>0</v>
      </c>
      <c r="S1765" s="57">
        <v>0</v>
      </c>
      <c r="T1765" s="45">
        <v>0</v>
      </c>
      <c r="U1765" s="45">
        <v>0</v>
      </c>
      <c r="V1765" s="45">
        <v>0</v>
      </c>
      <c r="W1765" s="45">
        <v>0</v>
      </c>
    </row>
    <row r="1766" spans="1:23" s="45" customFormat="1">
      <c r="A1766" s="34">
        <v>27</v>
      </c>
      <c r="B1766" s="45">
        <v>46</v>
      </c>
      <c r="C1766" s="45" t="s">
        <v>1051</v>
      </c>
      <c r="D1766" s="45" t="s">
        <v>519</v>
      </c>
      <c r="E1766" s="45">
        <v>1056.5999999999999</v>
      </c>
      <c r="F1766" s="45">
        <v>1520.26</v>
      </c>
      <c r="G1766" s="45">
        <v>1797.05</v>
      </c>
      <c r="H1766" s="45">
        <v>91.37</v>
      </c>
      <c r="I1766" s="45">
        <v>12.93</v>
      </c>
      <c r="J1766" s="45">
        <v>20.68</v>
      </c>
      <c r="K1766" s="45">
        <v>13.83</v>
      </c>
      <c r="L1766" s="45">
        <v>901.17</v>
      </c>
      <c r="M1766" s="45">
        <v>0.55700000000000005</v>
      </c>
      <c r="N1766" s="45">
        <v>18.29</v>
      </c>
      <c r="O1766" s="34" t="s">
        <v>256</v>
      </c>
      <c r="P1766" s="45">
        <v>23</v>
      </c>
      <c r="Q1766" s="45">
        <v>9</v>
      </c>
      <c r="R1766" s="45">
        <v>0</v>
      </c>
      <c r="S1766" s="57">
        <v>0</v>
      </c>
      <c r="T1766" s="45">
        <v>0</v>
      </c>
      <c r="U1766" s="45">
        <v>0</v>
      </c>
      <c r="V1766" s="45">
        <v>0</v>
      </c>
      <c r="W1766" s="45">
        <v>0</v>
      </c>
    </row>
    <row r="1767" spans="1:23" s="45" customFormat="1">
      <c r="A1767" s="34">
        <v>27</v>
      </c>
      <c r="B1767" s="45">
        <v>48</v>
      </c>
      <c r="C1767" s="45" t="s">
        <v>1051</v>
      </c>
      <c r="D1767" s="45" t="s">
        <v>520</v>
      </c>
      <c r="E1767" s="45">
        <v>105.66</v>
      </c>
      <c r="F1767" s="45">
        <v>1576.88</v>
      </c>
      <c r="G1767" s="45">
        <v>2002.79</v>
      </c>
      <c r="H1767" s="45">
        <v>89.17</v>
      </c>
      <c r="I1767" s="45">
        <v>7.76</v>
      </c>
      <c r="J1767" s="45">
        <v>5.17</v>
      </c>
      <c r="K1767" s="45">
        <v>5.93</v>
      </c>
      <c r="L1767" s="45">
        <v>137.62</v>
      </c>
      <c r="M1767" s="45">
        <v>0.78500000000000003</v>
      </c>
      <c r="N1767" s="45">
        <v>7</v>
      </c>
      <c r="O1767" s="34" t="s">
        <v>263</v>
      </c>
      <c r="P1767" s="34">
        <v>23</v>
      </c>
      <c r="Q1767" s="34">
        <v>9</v>
      </c>
      <c r="R1767" s="34">
        <v>52</v>
      </c>
      <c r="S1767" s="58">
        <v>793952.64</v>
      </c>
      <c r="T1767" s="45">
        <v>1603.1</v>
      </c>
      <c r="U1767" s="45">
        <v>2154.8000000000002</v>
      </c>
      <c r="V1767" s="45">
        <v>99.23</v>
      </c>
      <c r="W1767" s="34">
        <v>413628.75</v>
      </c>
    </row>
    <row r="1768" spans="1:23" s="45" customFormat="1">
      <c r="A1768" s="34">
        <v>27</v>
      </c>
      <c r="B1768" s="45">
        <v>50</v>
      </c>
      <c r="C1768" s="45" t="s">
        <v>1051</v>
      </c>
      <c r="D1768" s="45" t="s">
        <v>521</v>
      </c>
      <c r="E1768" s="45">
        <v>1030.18</v>
      </c>
      <c r="F1768" s="45">
        <v>1714.9</v>
      </c>
      <c r="G1768" s="45">
        <v>1607.36</v>
      </c>
      <c r="H1768" s="45">
        <v>93.2</v>
      </c>
      <c r="I1768" s="45">
        <v>15.51</v>
      </c>
      <c r="J1768" s="45">
        <v>15.51</v>
      </c>
      <c r="K1768" s="45">
        <v>19.760000000000002</v>
      </c>
      <c r="L1768" s="45">
        <v>876.41</v>
      </c>
      <c r="M1768" s="45">
        <v>0.56299999999999994</v>
      </c>
      <c r="N1768" s="45">
        <v>18.52</v>
      </c>
      <c r="O1768" s="34" t="s">
        <v>263</v>
      </c>
      <c r="P1768" s="34">
        <v>23</v>
      </c>
      <c r="Q1768" s="34">
        <v>9</v>
      </c>
      <c r="R1768" s="34">
        <v>51</v>
      </c>
      <c r="S1768" s="58">
        <v>1039307.44</v>
      </c>
      <c r="T1768" s="45">
        <v>1639.4</v>
      </c>
      <c r="U1768" s="45">
        <v>1580.36</v>
      </c>
      <c r="V1768" s="45">
        <v>83.83</v>
      </c>
      <c r="W1768" s="34">
        <v>495354.45</v>
      </c>
    </row>
    <row r="1769" spans="1:23" s="45" customFormat="1">
      <c r="A1769" s="34">
        <v>27</v>
      </c>
      <c r="B1769" s="45">
        <v>52</v>
      </c>
      <c r="C1769" s="45" t="s">
        <v>1051</v>
      </c>
      <c r="D1769" s="45" t="s">
        <v>522</v>
      </c>
      <c r="E1769" s="45">
        <v>1122.6300000000001</v>
      </c>
      <c r="F1769" s="45">
        <v>1598.92</v>
      </c>
      <c r="G1769" s="45">
        <v>2184.46</v>
      </c>
      <c r="H1769" s="45">
        <v>98.01</v>
      </c>
      <c r="I1769" s="45">
        <v>15.51</v>
      </c>
      <c r="J1769" s="45">
        <v>10.34</v>
      </c>
      <c r="K1769" s="45">
        <v>15.81</v>
      </c>
      <c r="L1769" s="45">
        <v>747.09</v>
      </c>
      <c r="M1769" s="45">
        <v>0.69899999999999995</v>
      </c>
      <c r="N1769" s="45">
        <v>16.559999999999999</v>
      </c>
      <c r="O1769" s="34" t="s">
        <v>263</v>
      </c>
      <c r="P1769" s="34">
        <v>23</v>
      </c>
      <c r="Q1769" s="34">
        <v>9</v>
      </c>
      <c r="R1769" s="34">
        <v>52</v>
      </c>
      <c r="S1769" s="58">
        <v>793952.64</v>
      </c>
      <c r="T1769" s="45">
        <v>1603.1</v>
      </c>
      <c r="U1769" s="45">
        <v>2154.8000000000002</v>
      </c>
      <c r="V1769" s="45">
        <v>99.23</v>
      </c>
      <c r="W1769" s="34">
        <v>413628.75</v>
      </c>
    </row>
    <row r="1770" spans="1:23" s="45" customFormat="1">
      <c r="A1770" s="34">
        <v>27</v>
      </c>
      <c r="B1770" s="45">
        <v>54</v>
      </c>
      <c r="C1770" s="45" t="s">
        <v>1051</v>
      </c>
      <c r="D1770" s="45" t="s">
        <v>523</v>
      </c>
      <c r="E1770" s="45">
        <v>79.239999999999995</v>
      </c>
      <c r="F1770" s="45">
        <v>1482.4</v>
      </c>
      <c r="G1770" s="45">
        <v>2273.15</v>
      </c>
      <c r="H1770" s="45">
        <v>91.23</v>
      </c>
      <c r="I1770" s="45">
        <v>5.17</v>
      </c>
      <c r="J1770" s="45">
        <v>10.34</v>
      </c>
      <c r="K1770" s="45">
        <v>3.95</v>
      </c>
      <c r="L1770" s="45">
        <v>113.41</v>
      </c>
      <c r="M1770" s="45">
        <v>0.78700000000000003</v>
      </c>
      <c r="N1770" s="45">
        <v>8.41</v>
      </c>
      <c r="O1770" s="34" t="s">
        <v>256</v>
      </c>
      <c r="P1770" s="45">
        <v>23</v>
      </c>
      <c r="Q1770" s="45">
        <v>9</v>
      </c>
      <c r="R1770" s="45">
        <v>0</v>
      </c>
      <c r="S1770" s="57">
        <v>0</v>
      </c>
      <c r="T1770" s="45">
        <v>0</v>
      </c>
      <c r="U1770" s="45">
        <v>0</v>
      </c>
      <c r="V1770" s="45">
        <v>0</v>
      </c>
      <c r="W1770" s="45">
        <v>0</v>
      </c>
    </row>
    <row r="1771" spans="1:23" s="45" customFormat="1">
      <c r="A1771" s="34">
        <v>27</v>
      </c>
      <c r="B1771" s="45">
        <v>56</v>
      </c>
      <c r="C1771" s="45" t="s">
        <v>1051</v>
      </c>
      <c r="D1771" s="45" t="s">
        <v>524</v>
      </c>
      <c r="E1771" s="45">
        <v>686.79</v>
      </c>
      <c r="F1771" s="45">
        <v>1581.33</v>
      </c>
      <c r="G1771" s="45">
        <v>2105</v>
      </c>
      <c r="H1771" s="45">
        <v>98.57</v>
      </c>
      <c r="I1771" s="45">
        <v>15.51</v>
      </c>
      <c r="J1771" s="45">
        <v>10.34</v>
      </c>
      <c r="K1771" s="45">
        <v>13.83</v>
      </c>
      <c r="L1771" s="45">
        <v>530.29999999999995</v>
      </c>
      <c r="M1771" s="45">
        <v>0.71</v>
      </c>
      <c r="N1771" s="45">
        <v>12.41</v>
      </c>
      <c r="O1771" s="34" t="s">
        <v>263</v>
      </c>
      <c r="P1771" s="34">
        <v>23</v>
      </c>
      <c r="Q1771" s="34">
        <v>9</v>
      </c>
      <c r="R1771" s="34">
        <v>52</v>
      </c>
      <c r="S1771" s="58">
        <v>793952.64</v>
      </c>
      <c r="T1771" s="45">
        <v>1603.1</v>
      </c>
      <c r="U1771" s="45">
        <v>2154.8000000000002</v>
      </c>
      <c r="V1771" s="45">
        <v>99.23</v>
      </c>
      <c r="W1771" s="34">
        <v>413628.75</v>
      </c>
    </row>
    <row r="1772" spans="1:23" s="45" customFormat="1">
      <c r="A1772" s="34">
        <v>27</v>
      </c>
      <c r="B1772" s="45">
        <v>58</v>
      </c>
      <c r="C1772" s="45" t="s">
        <v>1051</v>
      </c>
      <c r="D1772" s="45" t="s">
        <v>525</v>
      </c>
      <c r="E1772" s="45">
        <v>396.22</v>
      </c>
      <c r="F1772" s="45">
        <v>1591.94</v>
      </c>
      <c r="G1772" s="45">
        <v>1657.55</v>
      </c>
      <c r="H1772" s="45">
        <v>100.64</v>
      </c>
      <c r="I1772" s="45">
        <v>10.34</v>
      </c>
      <c r="J1772" s="45">
        <v>7.76</v>
      </c>
      <c r="K1772" s="45">
        <v>13.83</v>
      </c>
      <c r="L1772" s="45">
        <v>393.8</v>
      </c>
      <c r="M1772" s="45">
        <v>0.66200000000000003</v>
      </c>
      <c r="N1772" s="45">
        <v>11.86</v>
      </c>
      <c r="O1772" s="34" t="s">
        <v>263</v>
      </c>
      <c r="P1772" s="34">
        <v>23</v>
      </c>
      <c r="Q1772" s="34">
        <v>9</v>
      </c>
      <c r="R1772" s="34">
        <v>51</v>
      </c>
      <c r="S1772" s="58">
        <v>1039307.44</v>
      </c>
      <c r="T1772" s="45">
        <v>1639.4</v>
      </c>
      <c r="U1772" s="45">
        <v>1580.36</v>
      </c>
      <c r="V1772" s="45">
        <v>83.83</v>
      </c>
      <c r="W1772" s="34">
        <v>495354.45</v>
      </c>
    </row>
    <row r="1773" spans="1:23" s="45" customFormat="1">
      <c r="A1773" s="34">
        <v>27</v>
      </c>
      <c r="B1773" s="45">
        <v>60</v>
      </c>
      <c r="C1773" s="45" t="s">
        <v>1051</v>
      </c>
      <c r="D1773" s="45" t="s">
        <v>526</v>
      </c>
      <c r="E1773" s="45">
        <v>1796.21</v>
      </c>
      <c r="F1773" s="45">
        <v>1530.87</v>
      </c>
      <c r="G1773" s="45">
        <v>2382.9299999999998</v>
      </c>
      <c r="H1773" s="45">
        <v>108.94</v>
      </c>
      <c r="I1773" s="45">
        <v>12.93</v>
      </c>
      <c r="J1773" s="45">
        <v>15.51</v>
      </c>
      <c r="K1773" s="45">
        <v>23.71</v>
      </c>
      <c r="L1773" s="45">
        <v>1049.24</v>
      </c>
      <c r="M1773" s="45">
        <v>0.68100000000000005</v>
      </c>
      <c r="N1773" s="45">
        <v>22.49</v>
      </c>
      <c r="O1773" s="34" t="s">
        <v>256</v>
      </c>
      <c r="P1773" s="45">
        <v>23</v>
      </c>
      <c r="Q1773" s="45">
        <v>9</v>
      </c>
      <c r="R1773" s="45">
        <v>0</v>
      </c>
      <c r="S1773" s="57">
        <v>0</v>
      </c>
      <c r="T1773" s="45">
        <v>0</v>
      </c>
      <c r="U1773" s="45">
        <v>0</v>
      </c>
      <c r="V1773" s="45">
        <v>0</v>
      </c>
      <c r="W1773" s="45">
        <v>0</v>
      </c>
    </row>
    <row r="1774" spans="1:23" s="45" customFormat="1">
      <c r="A1774" s="34">
        <v>27</v>
      </c>
      <c r="B1774" s="45">
        <v>62</v>
      </c>
      <c r="C1774" s="45" t="s">
        <v>1051</v>
      </c>
      <c r="D1774" s="45" t="s">
        <v>527</v>
      </c>
      <c r="E1774" s="45">
        <v>1320.74</v>
      </c>
      <c r="F1774" s="45">
        <v>1623.02</v>
      </c>
      <c r="G1774" s="45">
        <v>2174.65</v>
      </c>
      <c r="H1774" s="45">
        <v>101.35</v>
      </c>
      <c r="I1774" s="45">
        <v>15.51</v>
      </c>
      <c r="J1774" s="45">
        <v>15.51</v>
      </c>
      <c r="K1774" s="45">
        <v>19.760000000000002</v>
      </c>
      <c r="L1774" s="45">
        <v>1017.17</v>
      </c>
      <c r="M1774" s="45">
        <v>0.57199999999999995</v>
      </c>
      <c r="N1774" s="45">
        <v>17.97</v>
      </c>
      <c r="O1774" s="34" t="s">
        <v>263</v>
      </c>
      <c r="P1774" s="34">
        <v>23</v>
      </c>
      <c r="Q1774" s="34">
        <v>9</v>
      </c>
      <c r="R1774" s="34">
        <v>52</v>
      </c>
      <c r="S1774" s="58">
        <v>793952.64</v>
      </c>
      <c r="T1774" s="45">
        <v>1603.1</v>
      </c>
      <c r="U1774" s="45">
        <v>2154.8000000000002</v>
      </c>
      <c r="V1774" s="45">
        <v>99.23</v>
      </c>
      <c r="W1774" s="34">
        <v>413628.75</v>
      </c>
    </row>
    <row r="1775" spans="1:23" s="45" customFormat="1">
      <c r="A1775" s="34">
        <v>27</v>
      </c>
      <c r="B1775" s="45">
        <v>64</v>
      </c>
      <c r="C1775" s="45" t="s">
        <v>1051</v>
      </c>
      <c r="D1775" s="45" t="s">
        <v>528</v>
      </c>
      <c r="E1775" s="45">
        <v>1281.1199999999999</v>
      </c>
      <c r="F1775" s="45">
        <v>1678.17</v>
      </c>
      <c r="G1775" s="45">
        <v>1622.26</v>
      </c>
      <c r="H1775" s="45">
        <v>101.35</v>
      </c>
      <c r="I1775" s="45">
        <v>12.93</v>
      </c>
      <c r="J1775" s="45">
        <v>15.51</v>
      </c>
      <c r="K1775" s="45">
        <v>13.83</v>
      </c>
      <c r="L1775" s="45">
        <v>935.18</v>
      </c>
      <c r="M1775" s="45">
        <v>0.61</v>
      </c>
      <c r="N1775" s="45">
        <v>15.08</v>
      </c>
      <c r="O1775" s="34" t="s">
        <v>263</v>
      </c>
      <c r="P1775" s="34">
        <v>23</v>
      </c>
      <c r="Q1775" s="34">
        <v>9</v>
      </c>
      <c r="R1775" s="34">
        <v>51</v>
      </c>
      <c r="S1775" s="58">
        <v>1039307.44</v>
      </c>
      <c r="T1775" s="45">
        <v>1639.4</v>
      </c>
      <c r="U1775" s="45">
        <v>1580.36</v>
      </c>
      <c r="V1775" s="45">
        <v>83.83</v>
      </c>
      <c r="W1775" s="34">
        <v>495354.45</v>
      </c>
    </row>
    <row r="1776" spans="1:23" s="45" customFormat="1">
      <c r="A1776" s="34">
        <v>27</v>
      </c>
      <c r="B1776" s="45">
        <v>66</v>
      </c>
      <c r="C1776" s="45" t="s">
        <v>1051</v>
      </c>
      <c r="D1776" s="45" t="s">
        <v>529</v>
      </c>
      <c r="E1776" s="45">
        <v>567.91999999999996</v>
      </c>
      <c r="F1776" s="45">
        <v>1501.98</v>
      </c>
      <c r="G1776" s="45">
        <v>2167.1999999999998</v>
      </c>
      <c r="H1776" s="45">
        <v>106.84</v>
      </c>
      <c r="I1776" s="45">
        <v>10.34</v>
      </c>
      <c r="J1776" s="45">
        <v>10.34</v>
      </c>
      <c r="K1776" s="45">
        <v>13.83</v>
      </c>
      <c r="L1776" s="45">
        <v>467.71</v>
      </c>
      <c r="M1776" s="45">
        <v>0.70899999999999996</v>
      </c>
      <c r="N1776" s="45">
        <v>12.41</v>
      </c>
      <c r="O1776" s="34" t="s">
        <v>256</v>
      </c>
      <c r="P1776" s="45">
        <v>23</v>
      </c>
      <c r="Q1776" s="45">
        <v>9</v>
      </c>
      <c r="R1776" s="45">
        <v>0</v>
      </c>
      <c r="S1776" s="57">
        <v>0</v>
      </c>
      <c r="T1776" s="45">
        <v>0</v>
      </c>
      <c r="U1776" s="45">
        <v>0</v>
      </c>
      <c r="V1776" s="45">
        <v>0</v>
      </c>
      <c r="W1776" s="45">
        <v>0</v>
      </c>
    </row>
    <row r="1777" spans="1:23" s="45" customFormat="1">
      <c r="A1777" s="34">
        <v>27</v>
      </c>
      <c r="B1777" s="45">
        <v>68</v>
      </c>
      <c r="C1777" s="45" t="s">
        <v>1051</v>
      </c>
      <c r="D1777" s="45" t="s">
        <v>760</v>
      </c>
      <c r="E1777" s="45">
        <v>462.26</v>
      </c>
      <c r="F1777" s="45">
        <v>1567.38</v>
      </c>
      <c r="G1777" s="45">
        <v>2176.34</v>
      </c>
      <c r="H1777" s="45">
        <v>104.78</v>
      </c>
      <c r="I1777" s="45">
        <v>12.93</v>
      </c>
      <c r="J1777" s="45">
        <v>10.34</v>
      </c>
      <c r="K1777" s="45">
        <v>11.86</v>
      </c>
      <c r="L1777" s="45">
        <v>481.43</v>
      </c>
      <c r="M1777" s="45">
        <v>0.60099999999999998</v>
      </c>
      <c r="N1777" s="45">
        <v>11.45</v>
      </c>
      <c r="O1777" s="34" t="s">
        <v>263</v>
      </c>
      <c r="P1777" s="34">
        <v>23</v>
      </c>
      <c r="Q1777" s="34">
        <v>9</v>
      </c>
      <c r="R1777" s="34">
        <v>52</v>
      </c>
      <c r="S1777" s="58">
        <v>793952.64</v>
      </c>
      <c r="T1777" s="45">
        <v>1603.1</v>
      </c>
      <c r="U1777" s="45">
        <v>2154.8000000000002</v>
      </c>
      <c r="V1777" s="45">
        <v>99.23</v>
      </c>
      <c r="W1777" s="34">
        <v>413628.75</v>
      </c>
    </row>
    <row r="1778" spans="1:23" s="45" customFormat="1">
      <c r="A1778" s="34">
        <v>27</v>
      </c>
      <c r="B1778" s="45">
        <v>70</v>
      </c>
      <c r="C1778" s="45" t="s">
        <v>1051</v>
      </c>
      <c r="D1778" s="45" t="s">
        <v>761</v>
      </c>
      <c r="E1778" s="45">
        <v>554.71</v>
      </c>
      <c r="F1778" s="45">
        <v>1567.54</v>
      </c>
      <c r="G1778" s="45">
        <v>2192.09</v>
      </c>
      <c r="H1778" s="45">
        <v>107.22</v>
      </c>
      <c r="I1778" s="45">
        <v>10.34</v>
      </c>
      <c r="J1778" s="45">
        <v>7.76</v>
      </c>
      <c r="K1778" s="45">
        <v>13.83</v>
      </c>
      <c r="L1778" s="45">
        <v>497.2</v>
      </c>
      <c r="M1778" s="45">
        <v>0.65700000000000003</v>
      </c>
      <c r="N1778" s="45">
        <v>13.19</v>
      </c>
      <c r="O1778" s="34" t="s">
        <v>263</v>
      </c>
      <c r="P1778" s="34">
        <v>23</v>
      </c>
      <c r="Q1778" s="34">
        <v>9</v>
      </c>
      <c r="R1778" s="34">
        <v>52</v>
      </c>
      <c r="S1778" s="58">
        <v>793952.64</v>
      </c>
      <c r="T1778" s="45">
        <v>1603.1</v>
      </c>
      <c r="U1778" s="45">
        <v>2154.8000000000002</v>
      </c>
      <c r="V1778" s="45">
        <v>99.23</v>
      </c>
      <c r="W1778" s="34">
        <v>413628.75</v>
      </c>
    </row>
    <row r="1779" spans="1:23" s="45" customFormat="1">
      <c r="A1779" s="34">
        <v>27</v>
      </c>
      <c r="B1779" s="45">
        <v>72</v>
      </c>
      <c r="C1779" s="45" t="s">
        <v>1051</v>
      </c>
      <c r="D1779" s="45" t="s">
        <v>762</v>
      </c>
      <c r="E1779" s="45">
        <v>7884.85</v>
      </c>
      <c r="F1779" s="45">
        <v>1501.27</v>
      </c>
      <c r="G1779" s="45">
        <v>1897.42</v>
      </c>
      <c r="H1779" s="45">
        <v>109.54</v>
      </c>
      <c r="I1779" s="45">
        <v>38.78</v>
      </c>
      <c r="J1779" s="45">
        <v>36.19</v>
      </c>
      <c r="K1779" s="45">
        <v>31.62</v>
      </c>
      <c r="L1779" s="45">
        <v>4795.47</v>
      </c>
      <c r="M1779" s="45">
        <v>0.39900000000000002</v>
      </c>
      <c r="N1779" s="45">
        <v>39.07</v>
      </c>
      <c r="O1779" s="34" t="s">
        <v>256</v>
      </c>
      <c r="P1779" s="45">
        <v>23</v>
      </c>
      <c r="Q1779" s="45">
        <v>9</v>
      </c>
      <c r="R1779" s="45">
        <v>0</v>
      </c>
      <c r="S1779" s="57">
        <v>0</v>
      </c>
      <c r="T1779" s="45">
        <v>0</v>
      </c>
      <c r="U1779" s="45">
        <v>0</v>
      </c>
      <c r="V1779" s="45">
        <v>0</v>
      </c>
      <c r="W1779" s="45">
        <v>0</v>
      </c>
    </row>
    <row r="1780" spans="1:23" s="45" customFormat="1">
      <c r="A1780" s="34">
        <v>27</v>
      </c>
      <c r="B1780" s="45">
        <v>74</v>
      </c>
      <c r="C1780" s="45" t="s">
        <v>1051</v>
      </c>
      <c r="D1780" s="45" t="s">
        <v>763</v>
      </c>
      <c r="E1780" s="45">
        <v>24856.42</v>
      </c>
      <c r="F1780" s="45">
        <v>1606.81</v>
      </c>
      <c r="G1780" s="45">
        <v>2075.34</v>
      </c>
      <c r="H1780" s="45">
        <v>84.4</v>
      </c>
      <c r="I1780" s="45">
        <v>85.32</v>
      </c>
      <c r="J1780" s="45">
        <v>51.7</v>
      </c>
      <c r="K1780" s="45">
        <v>53.35</v>
      </c>
      <c r="L1780" s="45">
        <v>15734.19</v>
      </c>
      <c r="M1780" s="45">
        <v>0.26200000000000001</v>
      </c>
      <c r="N1780" s="45">
        <v>89.45</v>
      </c>
      <c r="O1780" s="34" t="s">
        <v>263</v>
      </c>
      <c r="P1780" s="34">
        <v>23</v>
      </c>
      <c r="Q1780" s="34">
        <v>9</v>
      </c>
      <c r="R1780" s="34">
        <v>52</v>
      </c>
      <c r="S1780" s="58">
        <v>793952.64</v>
      </c>
      <c r="T1780" s="45">
        <v>1603.1</v>
      </c>
      <c r="U1780" s="45">
        <v>2154.8000000000002</v>
      </c>
      <c r="V1780" s="45">
        <v>99.23</v>
      </c>
      <c r="W1780" s="34">
        <v>413628.75</v>
      </c>
    </row>
    <row r="1781" spans="1:23" s="45" customFormat="1">
      <c r="A1781" s="34">
        <v>27</v>
      </c>
      <c r="B1781" s="45">
        <v>76</v>
      </c>
      <c r="C1781" s="45" t="s">
        <v>1051</v>
      </c>
      <c r="D1781" s="45" t="s">
        <v>764</v>
      </c>
      <c r="E1781" s="45">
        <v>1664.14</v>
      </c>
      <c r="F1781" s="45">
        <v>1529.14</v>
      </c>
      <c r="G1781" s="45">
        <v>1911.69</v>
      </c>
      <c r="H1781" s="45">
        <v>107.27</v>
      </c>
      <c r="I1781" s="45">
        <v>25.86</v>
      </c>
      <c r="J1781" s="45">
        <v>15.51</v>
      </c>
      <c r="K1781" s="45">
        <v>17.78</v>
      </c>
      <c r="L1781" s="45">
        <v>1301.67</v>
      </c>
      <c r="M1781" s="45">
        <v>0.52200000000000002</v>
      </c>
      <c r="N1781" s="45">
        <v>27.31</v>
      </c>
      <c r="O1781" s="34" t="s">
        <v>256</v>
      </c>
      <c r="P1781" s="45">
        <v>23</v>
      </c>
      <c r="Q1781" s="45">
        <v>9</v>
      </c>
      <c r="R1781" s="45">
        <v>0</v>
      </c>
      <c r="S1781" s="57">
        <v>0</v>
      </c>
      <c r="T1781" s="45">
        <v>0</v>
      </c>
      <c r="U1781" s="45">
        <v>0</v>
      </c>
      <c r="V1781" s="45">
        <v>0</v>
      </c>
      <c r="W1781" s="45">
        <v>0</v>
      </c>
    </row>
    <row r="1782" spans="1:23" s="45" customFormat="1">
      <c r="A1782" s="34">
        <v>27</v>
      </c>
      <c r="B1782" s="45">
        <v>78</v>
      </c>
      <c r="C1782" s="45" t="s">
        <v>1051</v>
      </c>
      <c r="D1782" s="45" t="s">
        <v>765</v>
      </c>
      <c r="E1782" s="45">
        <v>435.85</v>
      </c>
      <c r="F1782" s="45">
        <v>1544.3</v>
      </c>
      <c r="G1782" s="45">
        <v>2134.2600000000002</v>
      </c>
      <c r="H1782" s="45">
        <v>109.88</v>
      </c>
      <c r="I1782" s="45">
        <v>15.51</v>
      </c>
      <c r="J1782" s="45">
        <v>15.51</v>
      </c>
      <c r="K1782" s="45">
        <v>13.83</v>
      </c>
      <c r="L1782" s="45">
        <v>484.85</v>
      </c>
      <c r="M1782" s="45">
        <v>0.57299999999999995</v>
      </c>
      <c r="N1782" s="45">
        <v>18.7</v>
      </c>
      <c r="O1782" s="34" t="s">
        <v>263</v>
      </c>
      <c r="P1782" s="34">
        <v>23</v>
      </c>
      <c r="Q1782" s="34">
        <v>9</v>
      </c>
      <c r="R1782" s="34">
        <v>52</v>
      </c>
      <c r="S1782" s="58">
        <v>793952.64</v>
      </c>
      <c r="T1782" s="45">
        <v>1603.1</v>
      </c>
      <c r="U1782" s="45">
        <v>2154.8000000000002</v>
      </c>
      <c r="V1782" s="45">
        <v>99.23</v>
      </c>
      <c r="W1782" s="34">
        <v>413628.75</v>
      </c>
    </row>
    <row r="1783" spans="1:23" s="45" customFormat="1">
      <c r="A1783" s="34">
        <v>27</v>
      </c>
      <c r="B1783" s="45">
        <v>80</v>
      </c>
      <c r="C1783" s="45" t="s">
        <v>1051</v>
      </c>
      <c r="D1783" s="45" t="s">
        <v>766</v>
      </c>
      <c r="E1783" s="45">
        <v>158.49</v>
      </c>
      <c r="F1783" s="45">
        <v>1507.61</v>
      </c>
      <c r="G1783" s="45">
        <v>2189.13</v>
      </c>
      <c r="H1783" s="45">
        <v>110.99</v>
      </c>
      <c r="I1783" s="45">
        <v>7.76</v>
      </c>
      <c r="J1783" s="45">
        <v>7.76</v>
      </c>
      <c r="K1783" s="45">
        <v>11.86</v>
      </c>
      <c r="L1783" s="45">
        <v>206.87</v>
      </c>
      <c r="M1783" s="45">
        <v>0.68500000000000005</v>
      </c>
      <c r="N1783" s="45">
        <v>10.53</v>
      </c>
      <c r="O1783" s="34" t="s">
        <v>256</v>
      </c>
      <c r="P1783" s="45">
        <v>23</v>
      </c>
      <c r="Q1783" s="45">
        <v>9</v>
      </c>
      <c r="R1783" s="45">
        <v>0</v>
      </c>
      <c r="S1783" s="57">
        <v>0</v>
      </c>
      <c r="T1783" s="45">
        <v>0</v>
      </c>
      <c r="U1783" s="45">
        <v>0</v>
      </c>
      <c r="V1783" s="45">
        <v>0</v>
      </c>
      <c r="W1783" s="45">
        <v>0</v>
      </c>
    </row>
    <row r="1784" spans="1:23" s="45" customFormat="1">
      <c r="A1784" s="34">
        <v>27</v>
      </c>
      <c r="B1784" s="45">
        <v>82</v>
      </c>
      <c r="C1784" s="45" t="s">
        <v>1051</v>
      </c>
      <c r="D1784" s="45" t="s">
        <v>767</v>
      </c>
      <c r="E1784" s="45">
        <v>1703.76</v>
      </c>
      <c r="F1784" s="45">
        <v>1504.41</v>
      </c>
      <c r="G1784" s="45">
        <v>2205.86</v>
      </c>
      <c r="H1784" s="45">
        <v>108.36</v>
      </c>
      <c r="I1784" s="45">
        <v>12.93</v>
      </c>
      <c r="J1784" s="45">
        <v>20.68</v>
      </c>
      <c r="K1784" s="45">
        <v>19.760000000000002</v>
      </c>
      <c r="L1784" s="45">
        <v>1131</v>
      </c>
      <c r="M1784" s="45">
        <v>0.61</v>
      </c>
      <c r="N1784" s="45">
        <v>17.97</v>
      </c>
      <c r="O1784" s="34" t="s">
        <v>256</v>
      </c>
      <c r="P1784" s="45">
        <v>23</v>
      </c>
      <c r="Q1784" s="45">
        <v>9</v>
      </c>
      <c r="R1784" s="45">
        <v>0</v>
      </c>
      <c r="S1784" s="57">
        <v>0</v>
      </c>
      <c r="T1784" s="45">
        <v>0</v>
      </c>
      <c r="U1784" s="45">
        <v>0</v>
      </c>
      <c r="V1784" s="45">
        <v>0</v>
      </c>
      <c r="W1784" s="45">
        <v>0</v>
      </c>
    </row>
    <row r="1785" spans="1:23" s="45" customFormat="1">
      <c r="A1785" s="34">
        <v>27</v>
      </c>
      <c r="B1785" s="45">
        <v>84</v>
      </c>
      <c r="C1785" s="45" t="s">
        <v>1051</v>
      </c>
      <c r="D1785" s="45" t="s">
        <v>768</v>
      </c>
      <c r="E1785" s="45">
        <v>607.54</v>
      </c>
      <c r="F1785" s="45">
        <v>1596.71</v>
      </c>
      <c r="G1785" s="45">
        <v>2174.17</v>
      </c>
      <c r="H1785" s="45">
        <v>114.91</v>
      </c>
      <c r="I1785" s="45">
        <v>10.34</v>
      </c>
      <c r="J1785" s="45">
        <v>7.76</v>
      </c>
      <c r="K1785" s="45">
        <v>13.83</v>
      </c>
      <c r="L1785" s="45">
        <v>489.32</v>
      </c>
      <c r="M1785" s="45">
        <v>0.70899999999999996</v>
      </c>
      <c r="N1785" s="45">
        <v>13.19</v>
      </c>
      <c r="O1785" s="34" t="s">
        <v>263</v>
      </c>
      <c r="P1785" s="34">
        <v>23</v>
      </c>
      <c r="Q1785" s="34">
        <v>9</v>
      </c>
      <c r="R1785" s="34">
        <v>52</v>
      </c>
      <c r="S1785" s="58">
        <v>793952.64</v>
      </c>
      <c r="T1785" s="45">
        <v>1603.1</v>
      </c>
      <c r="U1785" s="45">
        <v>2154.8000000000002</v>
      </c>
      <c r="V1785" s="45">
        <v>99.23</v>
      </c>
      <c r="W1785" s="34">
        <v>413628.75</v>
      </c>
    </row>
    <row r="1786" spans="1:23" s="45" customFormat="1">
      <c r="A1786" s="34">
        <v>27</v>
      </c>
      <c r="B1786" s="45">
        <v>86</v>
      </c>
      <c r="C1786" s="45" t="s">
        <v>1051</v>
      </c>
      <c r="D1786" s="45" t="s">
        <v>769</v>
      </c>
      <c r="E1786" s="45">
        <v>2628.28</v>
      </c>
      <c r="F1786" s="45">
        <v>1525.22</v>
      </c>
      <c r="G1786" s="45">
        <v>2436.29</v>
      </c>
      <c r="H1786" s="45">
        <v>117.53</v>
      </c>
      <c r="I1786" s="45">
        <v>18.100000000000001</v>
      </c>
      <c r="J1786" s="45">
        <v>23.27</v>
      </c>
      <c r="K1786" s="45">
        <v>23.71</v>
      </c>
      <c r="L1786" s="45">
        <v>2006.8</v>
      </c>
      <c r="M1786" s="45">
        <v>0.45900000000000002</v>
      </c>
      <c r="N1786" s="45">
        <v>24.62</v>
      </c>
      <c r="O1786" s="34" t="s">
        <v>256</v>
      </c>
      <c r="P1786" s="45">
        <v>23</v>
      </c>
      <c r="Q1786" s="45">
        <v>9</v>
      </c>
      <c r="R1786" s="45">
        <v>0</v>
      </c>
      <c r="S1786" s="57">
        <v>0</v>
      </c>
      <c r="T1786" s="45">
        <v>0</v>
      </c>
      <c r="U1786" s="45">
        <v>0</v>
      </c>
      <c r="V1786" s="45">
        <v>0</v>
      </c>
      <c r="W1786" s="45">
        <v>0</v>
      </c>
    </row>
    <row r="1787" spans="1:23" s="45" customFormat="1">
      <c r="A1787" s="34">
        <v>27</v>
      </c>
      <c r="B1787" s="45">
        <v>88</v>
      </c>
      <c r="C1787" s="45" t="s">
        <v>1051</v>
      </c>
      <c r="D1787" s="45" t="s">
        <v>770</v>
      </c>
      <c r="E1787" s="45">
        <v>594.34</v>
      </c>
      <c r="F1787" s="45">
        <v>1555.25</v>
      </c>
      <c r="G1787" s="45">
        <v>1882.46</v>
      </c>
      <c r="H1787" s="45">
        <v>119.57</v>
      </c>
      <c r="I1787" s="45">
        <v>10.34</v>
      </c>
      <c r="J1787" s="45">
        <v>12.93</v>
      </c>
      <c r="K1787" s="45">
        <v>17.78</v>
      </c>
      <c r="L1787" s="45">
        <v>565.89</v>
      </c>
      <c r="M1787" s="45">
        <v>0.60399999999999998</v>
      </c>
      <c r="N1787" s="45">
        <v>16.829999999999998</v>
      </c>
      <c r="O1787" s="34" t="s">
        <v>263</v>
      </c>
      <c r="P1787" s="34">
        <v>23</v>
      </c>
      <c r="Q1787" s="34">
        <v>9</v>
      </c>
      <c r="R1787" s="34">
        <v>53</v>
      </c>
      <c r="S1787" s="58">
        <v>248141.57</v>
      </c>
      <c r="T1787" s="45">
        <v>1439.75</v>
      </c>
      <c r="U1787" s="45">
        <v>1841.56</v>
      </c>
      <c r="V1787" s="45">
        <v>93.38</v>
      </c>
      <c r="W1787" s="34">
        <v>130447.5</v>
      </c>
    </row>
    <row r="1788" spans="1:23" s="45" customFormat="1">
      <c r="A1788" s="34">
        <v>27</v>
      </c>
      <c r="B1788" s="45">
        <v>90</v>
      </c>
      <c r="C1788" s="45" t="s">
        <v>1051</v>
      </c>
      <c r="D1788" s="45" t="s">
        <v>771</v>
      </c>
      <c r="E1788" s="45">
        <v>237.73</v>
      </c>
      <c r="F1788" s="45">
        <v>1611.25</v>
      </c>
      <c r="G1788" s="45">
        <v>2169.0300000000002</v>
      </c>
      <c r="H1788" s="45">
        <v>116.25</v>
      </c>
      <c r="I1788" s="45">
        <v>7.76</v>
      </c>
      <c r="J1788" s="45">
        <v>10.34</v>
      </c>
      <c r="K1788" s="45">
        <v>11.86</v>
      </c>
      <c r="L1788" s="45">
        <v>262.44</v>
      </c>
      <c r="M1788" s="45">
        <v>0.70699999999999996</v>
      </c>
      <c r="N1788" s="45">
        <v>10.53</v>
      </c>
      <c r="O1788" s="34" t="s">
        <v>263</v>
      </c>
      <c r="P1788" s="34">
        <v>23</v>
      </c>
      <c r="Q1788" s="34">
        <v>9</v>
      </c>
      <c r="R1788" s="34">
        <v>52</v>
      </c>
      <c r="S1788" s="58">
        <v>793952.64</v>
      </c>
      <c r="T1788" s="45">
        <v>1603.1</v>
      </c>
      <c r="U1788" s="45">
        <v>2154.8000000000002</v>
      </c>
      <c r="V1788" s="45">
        <v>99.23</v>
      </c>
      <c r="W1788" s="34">
        <v>413628.75</v>
      </c>
    </row>
    <row r="1789" spans="1:23" s="45" customFormat="1">
      <c r="A1789" s="34">
        <v>27</v>
      </c>
      <c r="B1789" s="45">
        <v>92</v>
      </c>
      <c r="C1789" s="45" t="s">
        <v>1051</v>
      </c>
      <c r="D1789" s="45" t="s">
        <v>772</v>
      </c>
      <c r="E1789" s="45">
        <v>184.9</v>
      </c>
      <c r="F1789" s="45">
        <v>1612.29</v>
      </c>
      <c r="G1789" s="45">
        <v>2180.6999999999998</v>
      </c>
      <c r="H1789" s="45">
        <v>116.73</v>
      </c>
      <c r="I1789" s="45">
        <v>10.34</v>
      </c>
      <c r="J1789" s="45">
        <v>5.17</v>
      </c>
      <c r="K1789" s="45">
        <v>5.93</v>
      </c>
      <c r="L1789" s="45">
        <v>196.31</v>
      </c>
      <c r="M1789" s="45">
        <v>0.8</v>
      </c>
      <c r="N1789" s="45">
        <v>9.08</v>
      </c>
      <c r="O1789" s="34" t="s">
        <v>263</v>
      </c>
      <c r="P1789" s="34">
        <v>23</v>
      </c>
      <c r="Q1789" s="34">
        <v>9</v>
      </c>
      <c r="R1789" s="34">
        <v>52</v>
      </c>
      <c r="S1789" s="58">
        <v>793952.64</v>
      </c>
      <c r="T1789" s="45">
        <v>1603.1</v>
      </c>
      <c r="U1789" s="45">
        <v>2154.8000000000002</v>
      </c>
      <c r="V1789" s="45">
        <v>99.23</v>
      </c>
      <c r="W1789" s="34">
        <v>413628.75</v>
      </c>
    </row>
    <row r="1790" spans="1:23" s="45" customFormat="1">
      <c r="A1790" s="34">
        <v>27</v>
      </c>
      <c r="B1790" s="45">
        <v>94</v>
      </c>
      <c r="C1790" s="45" t="s">
        <v>1051</v>
      </c>
      <c r="D1790" s="45" t="s">
        <v>773</v>
      </c>
      <c r="E1790" s="45">
        <v>18213.07</v>
      </c>
      <c r="F1790" s="45">
        <v>1544.33</v>
      </c>
      <c r="G1790" s="45">
        <v>2405.31</v>
      </c>
      <c r="H1790" s="45">
        <v>121.37</v>
      </c>
      <c r="I1790" s="45">
        <v>49.13</v>
      </c>
      <c r="J1790" s="45">
        <v>46.53</v>
      </c>
      <c r="K1790" s="45">
        <v>45.45</v>
      </c>
      <c r="L1790" s="45">
        <v>9116.08</v>
      </c>
      <c r="M1790" s="45">
        <v>0.36699999999999999</v>
      </c>
      <c r="N1790" s="45">
        <v>62.46</v>
      </c>
      <c r="O1790" s="34" t="s">
        <v>256</v>
      </c>
      <c r="P1790" s="45">
        <v>23</v>
      </c>
      <c r="Q1790" s="45">
        <v>9</v>
      </c>
      <c r="R1790" s="45">
        <v>0</v>
      </c>
      <c r="S1790" s="57">
        <v>0</v>
      </c>
      <c r="T1790" s="45">
        <v>0</v>
      </c>
      <c r="U1790" s="45">
        <v>0</v>
      </c>
      <c r="V1790" s="45">
        <v>0</v>
      </c>
      <c r="W1790" s="45">
        <v>0</v>
      </c>
    </row>
    <row r="1791" spans="1:23" s="45" customFormat="1">
      <c r="A1791" s="34">
        <v>27</v>
      </c>
      <c r="B1791" s="45">
        <v>96</v>
      </c>
      <c r="C1791" s="45" t="s">
        <v>1051</v>
      </c>
      <c r="D1791" s="45" t="s">
        <v>774</v>
      </c>
      <c r="E1791" s="45">
        <v>277.36</v>
      </c>
      <c r="F1791" s="45">
        <v>1553.56</v>
      </c>
      <c r="G1791" s="45">
        <v>2166.5500000000002</v>
      </c>
      <c r="H1791" s="45">
        <v>124.49</v>
      </c>
      <c r="I1791" s="45">
        <v>7.76</v>
      </c>
      <c r="J1791" s="45">
        <v>7.76</v>
      </c>
      <c r="K1791" s="45">
        <v>11.86</v>
      </c>
      <c r="L1791" s="45">
        <v>282.23</v>
      </c>
      <c r="M1791" s="45">
        <v>0.72899999999999998</v>
      </c>
      <c r="N1791" s="45">
        <v>10.53</v>
      </c>
      <c r="O1791" s="34" t="s">
        <v>263</v>
      </c>
      <c r="P1791" s="34">
        <v>23</v>
      </c>
      <c r="Q1791" s="34">
        <v>9</v>
      </c>
      <c r="R1791" s="34">
        <v>52</v>
      </c>
      <c r="S1791" s="58">
        <v>793952.64</v>
      </c>
      <c r="T1791" s="45">
        <v>1603.1</v>
      </c>
      <c r="U1791" s="45">
        <v>2154.8000000000002</v>
      </c>
      <c r="V1791" s="45">
        <v>99.23</v>
      </c>
      <c r="W1791" s="34">
        <v>413628.75</v>
      </c>
    </row>
    <row r="1792" spans="1:23" s="45" customFormat="1">
      <c r="A1792" s="34">
        <v>27</v>
      </c>
      <c r="B1792" s="45">
        <v>98</v>
      </c>
      <c r="C1792" s="45" t="s">
        <v>1051</v>
      </c>
      <c r="D1792" s="45" t="s">
        <v>775</v>
      </c>
      <c r="E1792" s="45">
        <v>515.09</v>
      </c>
      <c r="F1792" s="45">
        <v>1533.51</v>
      </c>
      <c r="G1792" s="45">
        <v>2450.19</v>
      </c>
      <c r="H1792" s="45">
        <v>127.68</v>
      </c>
      <c r="I1792" s="45">
        <v>7.76</v>
      </c>
      <c r="J1792" s="45">
        <v>10.34</v>
      </c>
      <c r="K1792" s="45">
        <v>15.81</v>
      </c>
      <c r="L1792" s="45">
        <v>481.03</v>
      </c>
      <c r="M1792" s="45">
        <v>0.64600000000000002</v>
      </c>
      <c r="N1792" s="45">
        <v>14.99</v>
      </c>
      <c r="O1792" s="34" t="s">
        <v>256</v>
      </c>
      <c r="P1792" s="45">
        <v>23</v>
      </c>
      <c r="Q1792" s="45">
        <v>9</v>
      </c>
      <c r="R1792" s="45">
        <v>0</v>
      </c>
      <c r="S1792" s="57">
        <v>0</v>
      </c>
      <c r="T1792" s="45">
        <v>0</v>
      </c>
      <c r="U1792" s="45">
        <v>0</v>
      </c>
      <c r="V1792" s="45">
        <v>0</v>
      </c>
      <c r="W1792" s="45">
        <v>0</v>
      </c>
    </row>
    <row r="1793" spans="1:23" s="45" customFormat="1">
      <c r="A1793" s="34">
        <v>27</v>
      </c>
      <c r="B1793" s="45">
        <v>100</v>
      </c>
      <c r="C1793" s="45" t="s">
        <v>1051</v>
      </c>
      <c r="D1793" s="45" t="s">
        <v>776</v>
      </c>
      <c r="E1793" s="45">
        <v>1228.29</v>
      </c>
      <c r="F1793" s="45">
        <v>1544.45</v>
      </c>
      <c r="G1793" s="45">
        <v>2463.2199999999998</v>
      </c>
      <c r="H1793" s="45">
        <v>134.01</v>
      </c>
      <c r="I1793" s="45">
        <v>20.68</v>
      </c>
      <c r="J1793" s="45">
        <v>12.93</v>
      </c>
      <c r="K1793" s="45">
        <v>27.66</v>
      </c>
      <c r="L1793" s="45">
        <v>1085.6600000000001</v>
      </c>
      <c r="M1793" s="45">
        <v>0.51100000000000001</v>
      </c>
      <c r="N1793" s="45">
        <v>27.81</v>
      </c>
      <c r="O1793" s="34" t="s">
        <v>256</v>
      </c>
      <c r="P1793" s="45">
        <v>23</v>
      </c>
      <c r="Q1793" s="45">
        <v>9</v>
      </c>
      <c r="R1793" s="45">
        <v>0</v>
      </c>
      <c r="S1793" s="57">
        <v>0</v>
      </c>
      <c r="T1793" s="45">
        <v>0</v>
      </c>
      <c r="U1793" s="45">
        <v>0</v>
      </c>
      <c r="V1793" s="45">
        <v>0</v>
      </c>
      <c r="W1793" s="45">
        <v>0</v>
      </c>
    </row>
    <row r="1794" spans="1:23" s="45" customFormat="1">
      <c r="A1794" s="34">
        <v>27</v>
      </c>
      <c r="B1794" s="45">
        <v>102</v>
      </c>
      <c r="C1794" s="45" t="s">
        <v>1051</v>
      </c>
      <c r="D1794" s="45" t="s">
        <v>777</v>
      </c>
      <c r="E1794" s="45">
        <v>105.66</v>
      </c>
      <c r="F1794" s="45">
        <v>1541.33</v>
      </c>
      <c r="G1794" s="45">
        <v>1892.93</v>
      </c>
      <c r="H1794" s="45">
        <v>126.71</v>
      </c>
      <c r="I1794" s="45">
        <v>7.76</v>
      </c>
      <c r="J1794" s="45">
        <v>5.17</v>
      </c>
      <c r="K1794" s="45">
        <v>7.9</v>
      </c>
      <c r="L1794" s="45">
        <v>137.26</v>
      </c>
      <c r="M1794" s="45">
        <v>0.78700000000000003</v>
      </c>
      <c r="N1794" s="45">
        <v>6.96</v>
      </c>
      <c r="O1794" s="34" t="s">
        <v>263</v>
      </c>
      <c r="P1794" s="34">
        <v>23</v>
      </c>
      <c r="Q1794" s="34">
        <v>9</v>
      </c>
      <c r="R1794" s="34">
        <v>53</v>
      </c>
      <c r="S1794" s="58">
        <v>248141.57</v>
      </c>
      <c r="T1794" s="45">
        <v>1439.75</v>
      </c>
      <c r="U1794" s="45">
        <v>1841.56</v>
      </c>
      <c r="V1794" s="45">
        <v>93.38</v>
      </c>
      <c r="W1794" s="34">
        <v>130447.5</v>
      </c>
    </row>
    <row r="1795" spans="1:23" s="45" customFormat="1">
      <c r="A1795" s="34">
        <v>27</v>
      </c>
      <c r="B1795" s="45">
        <v>104</v>
      </c>
      <c r="C1795" s="45" t="s">
        <v>1051</v>
      </c>
      <c r="D1795" s="45" t="s">
        <v>778</v>
      </c>
      <c r="E1795" s="45">
        <v>316.98</v>
      </c>
      <c r="F1795" s="45">
        <v>1539.39</v>
      </c>
      <c r="G1795" s="45">
        <v>1893.25</v>
      </c>
      <c r="H1795" s="45">
        <v>135.11000000000001</v>
      </c>
      <c r="I1795" s="45">
        <v>10.34</v>
      </c>
      <c r="J1795" s="45">
        <v>7.76</v>
      </c>
      <c r="K1795" s="45">
        <v>13.83</v>
      </c>
      <c r="L1795" s="45">
        <v>308.66000000000003</v>
      </c>
      <c r="M1795" s="45">
        <v>0.72799999999999998</v>
      </c>
      <c r="N1795" s="45">
        <v>13.19</v>
      </c>
      <c r="O1795" s="34" t="s">
        <v>263</v>
      </c>
      <c r="P1795" s="34">
        <v>23</v>
      </c>
      <c r="Q1795" s="34">
        <v>9</v>
      </c>
      <c r="R1795" s="34">
        <v>53</v>
      </c>
      <c r="S1795" s="58">
        <v>248141.57</v>
      </c>
      <c r="T1795" s="45">
        <v>1439.75</v>
      </c>
      <c r="U1795" s="45">
        <v>1841.56</v>
      </c>
      <c r="V1795" s="45">
        <v>93.38</v>
      </c>
      <c r="W1795" s="34">
        <v>130447.5</v>
      </c>
    </row>
    <row r="1796" spans="1:23" s="45" customFormat="1">
      <c r="A1796" s="34">
        <v>27</v>
      </c>
      <c r="B1796" s="45">
        <v>106</v>
      </c>
      <c r="C1796" s="45" t="s">
        <v>1051</v>
      </c>
      <c r="D1796" s="45" t="s">
        <v>779</v>
      </c>
      <c r="E1796" s="45">
        <v>1109.43</v>
      </c>
      <c r="F1796" s="45">
        <v>1552.55</v>
      </c>
      <c r="G1796" s="45">
        <v>2428.9899999999998</v>
      </c>
      <c r="H1796" s="45">
        <v>130.86000000000001</v>
      </c>
      <c r="I1796" s="45">
        <v>15.51</v>
      </c>
      <c r="J1796" s="45">
        <v>12.93</v>
      </c>
      <c r="K1796" s="45">
        <v>19.760000000000002</v>
      </c>
      <c r="L1796" s="45">
        <v>890.7</v>
      </c>
      <c r="M1796" s="45">
        <v>0.58199999999999996</v>
      </c>
      <c r="N1796" s="45">
        <v>21.21</v>
      </c>
      <c r="O1796" s="34" t="s">
        <v>256</v>
      </c>
      <c r="P1796" s="45">
        <v>23</v>
      </c>
      <c r="Q1796" s="45">
        <v>9</v>
      </c>
      <c r="R1796" s="45">
        <v>0</v>
      </c>
      <c r="S1796" s="57">
        <v>0</v>
      </c>
      <c r="T1796" s="45">
        <v>0</v>
      </c>
      <c r="U1796" s="45">
        <v>0</v>
      </c>
      <c r="V1796" s="45">
        <v>0</v>
      </c>
      <c r="W1796" s="45">
        <v>0</v>
      </c>
    </row>
    <row r="1797" spans="1:23" s="45" customFormat="1">
      <c r="A1797" s="34">
        <v>27</v>
      </c>
      <c r="B1797" s="45">
        <v>108</v>
      </c>
      <c r="C1797" s="45" t="s">
        <v>1051</v>
      </c>
      <c r="D1797" s="45" t="s">
        <v>780</v>
      </c>
      <c r="E1797" s="45">
        <v>792.45</v>
      </c>
      <c r="F1797" s="45">
        <v>1555.44</v>
      </c>
      <c r="G1797" s="45">
        <v>2262.38</v>
      </c>
      <c r="H1797" s="45">
        <v>135.94999999999999</v>
      </c>
      <c r="I1797" s="45">
        <v>12.93</v>
      </c>
      <c r="J1797" s="45">
        <v>18.100000000000001</v>
      </c>
      <c r="K1797" s="45">
        <v>13.83</v>
      </c>
      <c r="L1797" s="45">
        <v>764.08</v>
      </c>
      <c r="M1797" s="45">
        <v>0.54200000000000004</v>
      </c>
      <c r="N1797" s="45">
        <v>18.16</v>
      </c>
      <c r="O1797" s="34" t="s">
        <v>256</v>
      </c>
      <c r="P1797" s="45">
        <v>23</v>
      </c>
      <c r="Q1797" s="45">
        <v>9</v>
      </c>
      <c r="R1797" s="45">
        <v>0</v>
      </c>
      <c r="S1797" s="57">
        <v>0</v>
      </c>
      <c r="T1797" s="45">
        <v>0</v>
      </c>
      <c r="U1797" s="45">
        <v>0</v>
      </c>
      <c r="V1797" s="45">
        <v>0</v>
      </c>
      <c r="W1797" s="45">
        <v>0</v>
      </c>
    </row>
    <row r="1798" spans="1:23" s="45" customFormat="1">
      <c r="A1798" s="34">
        <v>27</v>
      </c>
      <c r="B1798" s="45">
        <v>110</v>
      </c>
      <c r="C1798" s="45" t="s">
        <v>1051</v>
      </c>
      <c r="D1798" s="45" t="s">
        <v>781</v>
      </c>
      <c r="E1798" s="45">
        <v>1967.91</v>
      </c>
      <c r="F1798" s="45">
        <v>1561.41</v>
      </c>
      <c r="G1798" s="45">
        <v>1890.04</v>
      </c>
      <c r="H1798" s="45">
        <v>128.02000000000001</v>
      </c>
      <c r="I1798" s="45">
        <v>18.100000000000001</v>
      </c>
      <c r="J1798" s="45">
        <v>20.68</v>
      </c>
      <c r="K1798" s="45">
        <v>23.71</v>
      </c>
      <c r="L1798" s="45">
        <v>1603.29</v>
      </c>
      <c r="M1798" s="45">
        <v>0.47399999999999998</v>
      </c>
      <c r="N1798" s="45">
        <v>27.32</v>
      </c>
      <c r="O1798" s="34" t="s">
        <v>263</v>
      </c>
      <c r="P1798" s="34">
        <v>23</v>
      </c>
      <c r="Q1798" s="34">
        <v>9</v>
      </c>
      <c r="R1798" s="34">
        <v>53</v>
      </c>
      <c r="S1798" s="58">
        <v>248141.57</v>
      </c>
      <c r="T1798" s="45">
        <v>1439.75</v>
      </c>
      <c r="U1798" s="45">
        <v>1841.56</v>
      </c>
      <c r="V1798" s="45">
        <v>93.38</v>
      </c>
      <c r="W1798" s="34">
        <v>130447.5</v>
      </c>
    </row>
    <row r="1799" spans="1:23" s="45" customFormat="1">
      <c r="A1799" s="34">
        <v>27</v>
      </c>
      <c r="B1799" s="45">
        <v>112</v>
      </c>
      <c r="C1799" s="45" t="s">
        <v>1051</v>
      </c>
      <c r="D1799" s="45" t="s">
        <v>782</v>
      </c>
      <c r="E1799" s="45">
        <v>250.94</v>
      </c>
      <c r="F1799" s="45">
        <v>1561.96</v>
      </c>
      <c r="G1799" s="45">
        <v>2304.94</v>
      </c>
      <c r="H1799" s="45">
        <v>137.28</v>
      </c>
      <c r="I1799" s="45">
        <v>10.34</v>
      </c>
      <c r="J1799" s="45">
        <v>10.34</v>
      </c>
      <c r="K1799" s="45">
        <v>9.8800000000000008</v>
      </c>
      <c r="L1799" s="45">
        <v>297.23</v>
      </c>
      <c r="M1799" s="45">
        <v>0.64700000000000002</v>
      </c>
      <c r="N1799" s="45">
        <v>8.7100000000000009</v>
      </c>
      <c r="O1799" s="34" t="s">
        <v>256</v>
      </c>
      <c r="P1799" s="45">
        <v>23</v>
      </c>
      <c r="Q1799" s="45">
        <v>9</v>
      </c>
      <c r="R1799" s="45">
        <v>0</v>
      </c>
      <c r="S1799" s="57">
        <v>0</v>
      </c>
      <c r="T1799" s="45">
        <v>0</v>
      </c>
      <c r="U1799" s="45">
        <v>0</v>
      </c>
      <c r="V1799" s="45">
        <v>0</v>
      </c>
      <c r="W1799" s="45">
        <v>0</v>
      </c>
    </row>
    <row r="1800" spans="1:23" s="45" customFormat="1">
      <c r="A1800" s="34">
        <v>27</v>
      </c>
      <c r="B1800" s="45">
        <v>114</v>
      </c>
      <c r="C1800" s="45" t="s">
        <v>1051</v>
      </c>
      <c r="D1800" s="45" t="s">
        <v>783</v>
      </c>
      <c r="E1800" s="45">
        <v>264.14999999999998</v>
      </c>
      <c r="F1800" s="45">
        <v>1578.5</v>
      </c>
      <c r="G1800" s="45">
        <v>2315.46</v>
      </c>
      <c r="H1800" s="45">
        <v>138.41999999999999</v>
      </c>
      <c r="I1800" s="45">
        <v>10.34</v>
      </c>
      <c r="J1800" s="45">
        <v>7.76</v>
      </c>
      <c r="K1800" s="45">
        <v>13.83</v>
      </c>
      <c r="L1800" s="45">
        <v>306.66000000000003</v>
      </c>
      <c r="M1800" s="45">
        <v>0.64900000000000002</v>
      </c>
      <c r="N1800" s="45">
        <v>12.41</v>
      </c>
      <c r="O1800" s="34" t="s">
        <v>256</v>
      </c>
      <c r="P1800" s="45">
        <v>23</v>
      </c>
      <c r="Q1800" s="45">
        <v>9</v>
      </c>
      <c r="R1800" s="45">
        <v>0</v>
      </c>
      <c r="S1800" s="57">
        <v>0</v>
      </c>
      <c r="T1800" s="45">
        <v>0</v>
      </c>
      <c r="U1800" s="45">
        <v>0</v>
      </c>
      <c r="V1800" s="45">
        <v>0</v>
      </c>
      <c r="W1800" s="45">
        <v>0</v>
      </c>
    </row>
    <row r="1801" spans="1:23" s="45" customFormat="1">
      <c r="A1801" s="34">
        <v>27</v>
      </c>
      <c r="B1801" s="45">
        <v>116</v>
      </c>
      <c r="C1801" s="45" t="s">
        <v>1051</v>
      </c>
      <c r="D1801" s="45" t="s">
        <v>784</v>
      </c>
      <c r="E1801" s="45">
        <v>501.88</v>
      </c>
      <c r="F1801" s="45">
        <v>1558.15</v>
      </c>
      <c r="G1801" s="45">
        <v>2288.34</v>
      </c>
      <c r="H1801" s="45">
        <v>137.02000000000001</v>
      </c>
      <c r="I1801" s="45">
        <v>12.93</v>
      </c>
      <c r="J1801" s="45">
        <v>12.93</v>
      </c>
      <c r="K1801" s="45">
        <v>9.8800000000000008</v>
      </c>
      <c r="L1801" s="45">
        <v>455.49</v>
      </c>
      <c r="M1801" s="45">
        <v>0.67100000000000004</v>
      </c>
      <c r="N1801" s="45">
        <v>11.37</v>
      </c>
      <c r="O1801" s="34" t="s">
        <v>256</v>
      </c>
      <c r="P1801" s="45">
        <v>23</v>
      </c>
      <c r="Q1801" s="45">
        <v>9</v>
      </c>
      <c r="R1801" s="45">
        <v>0</v>
      </c>
      <c r="S1801" s="57">
        <v>0</v>
      </c>
      <c r="T1801" s="45">
        <v>0</v>
      </c>
      <c r="U1801" s="45">
        <v>0</v>
      </c>
      <c r="V1801" s="45">
        <v>0</v>
      </c>
      <c r="W1801" s="45">
        <v>0</v>
      </c>
    </row>
    <row r="1802" spans="1:23" s="45" customFormat="1">
      <c r="A1802" s="34">
        <v>27</v>
      </c>
      <c r="B1802" s="45">
        <v>118</v>
      </c>
      <c r="C1802" s="45" t="s">
        <v>1051</v>
      </c>
      <c r="D1802" s="45" t="s">
        <v>785</v>
      </c>
      <c r="E1802" s="45">
        <v>1637.72</v>
      </c>
      <c r="F1802" s="45">
        <v>1544.84</v>
      </c>
      <c r="G1802" s="45">
        <v>2479.39</v>
      </c>
      <c r="H1802" s="45">
        <v>137.03</v>
      </c>
      <c r="I1802" s="45">
        <v>12.93</v>
      </c>
      <c r="J1802" s="45">
        <v>23.27</v>
      </c>
      <c r="K1802" s="45">
        <v>19.760000000000002</v>
      </c>
      <c r="L1802" s="45">
        <v>1391.37</v>
      </c>
      <c r="M1802" s="45">
        <v>0.48299999999999998</v>
      </c>
      <c r="N1802" s="45">
        <v>20.73</v>
      </c>
      <c r="O1802" s="34" t="s">
        <v>256</v>
      </c>
      <c r="P1802" s="45">
        <v>23</v>
      </c>
      <c r="Q1802" s="45">
        <v>9</v>
      </c>
      <c r="R1802" s="45">
        <v>0</v>
      </c>
      <c r="S1802" s="57">
        <v>0</v>
      </c>
      <c r="T1802" s="45">
        <v>0</v>
      </c>
      <c r="U1802" s="45">
        <v>0</v>
      </c>
      <c r="V1802" s="45">
        <v>0</v>
      </c>
      <c r="W1802" s="45">
        <v>0</v>
      </c>
    </row>
    <row r="1803" spans="1:23" s="45" customFormat="1">
      <c r="A1803" s="34">
        <v>27</v>
      </c>
      <c r="B1803" s="45">
        <v>120</v>
      </c>
      <c r="C1803" s="45" t="s">
        <v>1051</v>
      </c>
      <c r="D1803" s="45" t="s">
        <v>786</v>
      </c>
      <c r="E1803" s="45">
        <v>184.9</v>
      </c>
      <c r="F1803" s="45">
        <v>1551.16</v>
      </c>
      <c r="G1803" s="45">
        <v>2454.17</v>
      </c>
      <c r="H1803" s="45">
        <v>140.58000000000001</v>
      </c>
      <c r="I1803" s="45">
        <v>7.76</v>
      </c>
      <c r="J1803" s="45">
        <v>5.17</v>
      </c>
      <c r="K1803" s="45">
        <v>9.8800000000000008</v>
      </c>
      <c r="L1803" s="45">
        <v>232.05</v>
      </c>
      <c r="M1803" s="45">
        <v>0.67600000000000005</v>
      </c>
      <c r="N1803" s="45">
        <v>9.4499999999999993</v>
      </c>
      <c r="O1803" s="34" t="s">
        <v>256</v>
      </c>
      <c r="P1803" s="45">
        <v>23</v>
      </c>
      <c r="Q1803" s="45">
        <v>9</v>
      </c>
      <c r="R1803" s="45">
        <v>0</v>
      </c>
      <c r="S1803" s="57">
        <v>0</v>
      </c>
      <c r="T1803" s="45">
        <v>0</v>
      </c>
      <c r="U1803" s="45">
        <v>0</v>
      </c>
      <c r="V1803" s="45">
        <v>0</v>
      </c>
      <c r="W1803" s="45">
        <v>0</v>
      </c>
    </row>
    <row r="1804" spans="1:23" s="45" customFormat="1">
      <c r="A1804" s="34">
        <v>27</v>
      </c>
      <c r="B1804" s="45">
        <v>122</v>
      </c>
      <c r="C1804" s="45" t="s">
        <v>1051</v>
      </c>
      <c r="D1804" s="45" t="s">
        <v>787</v>
      </c>
      <c r="E1804" s="45">
        <v>198.11</v>
      </c>
      <c r="F1804" s="45">
        <v>1525.32</v>
      </c>
      <c r="G1804" s="45">
        <v>2281.59</v>
      </c>
      <c r="H1804" s="45">
        <v>141.35</v>
      </c>
      <c r="I1804" s="45">
        <v>7.76</v>
      </c>
      <c r="J1804" s="45">
        <v>7.76</v>
      </c>
      <c r="K1804" s="45">
        <v>9.8800000000000008</v>
      </c>
      <c r="L1804" s="45">
        <v>231.39</v>
      </c>
      <c r="M1804" s="45">
        <v>0.71</v>
      </c>
      <c r="N1804" s="45">
        <v>8.7100000000000009</v>
      </c>
      <c r="O1804" s="34" t="s">
        <v>256</v>
      </c>
      <c r="P1804" s="45">
        <v>23</v>
      </c>
      <c r="Q1804" s="45">
        <v>9</v>
      </c>
      <c r="R1804" s="45">
        <v>0</v>
      </c>
      <c r="S1804" s="57">
        <v>0</v>
      </c>
      <c r="T1804" s="45">
        <v>0</v>
      </c>
      <c r="U1804" s="45">
        <v>0</v>
      </c>
      <c r="V1804" s="45">
        <v>0</v>
      </c>
      <c r="W1804" s="45">
        <v>0</v>
      </c>
    </row>
    <row r="1805" spans="1:23" s="46" customFormat="1" ht="17" thickBot="1">
      <c r="A1805" s="31">
        <v>27</v>
      </c>
      <c r="B1805" s="46">
        <v>124</v>
      </c>
      <c r="C1805" s="46" t="s">
        <v>1051</v>
      </c>
      <c r="D1805" s="46" t="s">
        <v>788</v>
      </c>
      <c r="E1805" s="46">
        <v>79.239999999999995</v>
      </c>
      <c r="F1805" s="46">
        <v>1572.03</v>
      </c>
      <c r="G1805" s="46">
        <v>2317.5300000000002</v>
      </c>
      <c r="H1805" s="46">
        <v>141.61000000000001</v>
      </c>
      <c r="I1805" s="46">
        <v>2.59</v>
      </c>
      <c r="J1805" s="46">
        <v>5.17</v>
      </c>
      <c r="K1805" s="46">
        <v>7.9</v>
      </c>
      <c r="L1805" s="46">
        <v>99.97</v>
      </c>
      <c r="M1805" s="46">
        <v>0.89200000000000002</v>
      </c>
      <c r="N1805" s="46">
        <v>6.47</v>
      </c>
      <c r="O1805" s="31" t="s">
        <v>256</v>
      </c>
      <c r="P1805" s="46">
        <v>23</v>
      </c>
      <c r="Q1805" s="46">
        <v>9</v>
      </c>
      <c r="R1805" s="46">
        <v>0</v>
      </c>
      <c r="S1805" s="59">
        <v>0</v>
      </c>
      <c r="T1805" s="46">
        <v>0</v>
      </c>
      <c r="U1805" s="46">
        <v>0</v>
      </c>
      <c r="V1805" s="46">
        <v>0</v>
      </c>
      <c r="W1805" s="46">
        <v>0</v>
      </c>
    </row>
    <row r="1806" spans="1:23" s="45" customFormat="1">
      <c r="A1806" s="34">
        <v>28</v>
      </c>
      <c r="B1806" s="45">
        <v>2</v>
      </c>
      <c r="C1806" s="45" t="s">
        <v>1051</v>
      </c>
      <c r="D1806" s="45" t="s">
        <v>245</v>
      </c>
      <c r="E1806" s="45">
        <v>145.28</v>
      </c>
      <c r="F1806" s="34">
        <v>1380.7</v>
      </c>
      <c r="G1806" s="34">
        <v>408.21</v>
      </c>
      <c r="H1806" s="34">
        <v>8.98</v>
      </c>
      <c r="I1806" s="34">
        <v>7.76</v>
      </c>
      <c r="J1806" s="34">
        <v>7.76</v>
      </c>
      <c r="K1806" s="34">
        <v>7.9</v>
      </c>
      <c r="L1806" s="34">
        <v>182.38</v>
      </c>
      <c r="M1806" s="34">
        <v>0.73299999999999998</v>
      </c>
      <c r="N1806" s="34">
        <v>8.2799999999999994</v>
      </c>
      <c r="O1806" s="34" t="s">
        <v>263</v>
      </c>
      <c r="P1806" s="45">
        <v>23</v>
      </c>
      <c r="Q1806" s="45">
        <v>9</v>
      </c>
      <c r="R1806" s="45">
        <v>0</v>
      </c>
      <c r="S1806" s="45">
        <v>0</v>
      </c>
      <c r="T1806" s="45">
        <v>0</v>
      </c>
      <c r="U1806" s="45">
        <v>0</v>
      </c>
      <c r="V1806" s="45">
        <v>0</v>
      </c>
      <c r="W1806" s="45">
        <v>0</v>
      </c>
    </row>
    <row r="1807" spans="1:23" s="45" customFormat="1">
      <c r="A1807" s="34">
        <v>28</v>
      </c>
      <c r="B1807" s="45">
        <v>4</v>
      </c>
      <c r="C1807" s="45" t="s">
        <v>1051</v>
      </c>
      <c r="D1807" s="45" t="s">
        <v>246</v>
      </c>
      <c r="E1807" s="45">
        <v>118.87</v>
      </c>
      <c r="F1807" s="34">
        <v>1392.19</v>
      </c>
      <c r="G1807" s="34">
        <v>398.68</v>
      </c>
      <c r="H1807" s="34">
        <v>9</v>
      </c>
      <c r="I1807" s="34">
        <v>5.17</v>
      </c>
      <c r="J1807" s="34">
        <v>7.76</v>
      </c>
      <c r="K1807" s="34">
        <v>3.95</v>
      </c>
      <c r="L1807" s="34">
        <v>129.71</v>
      </c>
      <c r="M1807" s="34">
        <v>0.90100000000000002</v>
      </c>
      <c r="N1807" s="34">
        <v>6.11</v>
      </c>
      <c r="O1807" s="34" t="s">
        <v>263</v>
      </c>
      <c r="P1807" s="45">
        <v>23</v>
      </c>
      <c r="Q1807" s="45">
        <v>9</v>
      </c>
      <c r="R1807" s="45">
        <v>0</v>
      </c>
      <c r="S1807" s="45">
        <v>0</v>
      </c>
      <c r="T1807" s="45">
        <v>0</v>
      </c>
      <c r="U1807" s="45">
        <v>0</v>
      </c>
      <c r="V1807" s="45">
        <v>0</v>
      </c>
      <c r="W1807" s="45">
        <v>0</v>
      </c>
    </row>
    <row r="1808" spans="1:23" s="45" customFormat="1">
      <c r="A1808" s="34">
        <v>28</v>
      </c>
      <c r="B1808" s="45">
        <v>6</v>
      </c>
      <c r="C1808" s="45" t="s">
        <v>1051</v>
      </c>
      <c r="D1808" s="45" t="s">
        <v>247</v>
      </c>
      <c r="E1808" s="45">
        <v>567.91999999999996</v>
      </c>
      <c r="F1808" s="34">
        <v>1225.3800000000001</v>
      </c>
      <c r="G1808" s="34">
        <v>484.01</v>
      </c>
      <c r="H1808" s="34">
        <v>11.03</v>
      </c>
      <c r="I1808" s="34">
        <v>7.76</v>
      </c>
      <c r="J1808" s="34">
        <v>20.68</v>
      </c>
      <c r="K1808" s="34">
        <v>9.8800000000000008</v>
      </c>
      <c r="L1808" s="34">
        <v>528.19000000000005</v>
      </c>
      <c r="M1808" s="34">
        <v>0.628</v>
      </c>
      <c r="N1808" s="34">
        <v>19.23</v>
      </c>
      <c r="O1808" s="34" t="s">
        <v>263</v>
      </c>
      <c r="P1808" s="45">
        <v>23</v>
      </c>
      <c r="Q1808" s="45">
        <v>9</v>
      </c>
      <c r="R1808" s="34">
        <v>54</v>
      </c>
      <c r="S1808" s="58">
        <v>758226.49</v>
      </c>
      <c r="T1808" s="45">
        <v>1349.73</v>
      </c>
      <c r="U1808" s="45">
        <v>565.39</v>
      </c>
      <c r="V1808" s="45">
        <v>27.93</v>
      </c>
      <c r="W1808" s="34">
        <v>383527.45</v>
      </c>
    </row>
    <row r="1809" spans="1:23" s="45" customFormat="1">
      <c r="A1809" s="34">
        <v>28</v>
      </c>
      <c r="B1809" s="45">
        <v>8</v>
      </c>
      <c r="C1809" s="45" t="s">
        <v>1051</v>
      </c>
      <c r="D1809" s="45" t="s">
        <v>248</v>
      </c>
      <c r="E1809" s="45">
        <v>1228.29</v>
      </c>
      <c r="F1809" s="34">
        <v>1336.88</v>
      </c>
      <c r="G1809" s="34">
        <v>572.19000000000005</v>
      </c>
      <c r="H1809" s="34">
        <v>14.24</v>
      </c>
      <c r="I1809" s="34">
        <v>12.93</v>
      </c>
      <c r="J1809" s="34">
        <v>15.51</v>
      </c>
      <c r="K1809" s="34">
        <v>21.74</v>
      </c>
      <c r="L1809" s="34">
        <v>936.65</v>
      </c>
      <c r="M1809" s="34">
        <v>0.59199999999999997</v>
      </c>
      <c r="N1809" s="34">
        <v>21.23</v>
      </c>
      <c r="O1809" s="34" t="s">
        <v>263</v>
      </c>
      <c r="P1809" s="45">
        <v>23</v>
      </c>
      <c r="Q1809" s="45">
        <v>9</v>
      </c>
      <c r="R1809" s="34">
        <v>54</v>
      </c>
      <c r="S1809" s="58">
        <v>758226.49</v>
      </c>
      <c r="T1809" s="45">
        <v>1349.73</v>
      </c>
      <c r="U1809" s="45">
        <v>565.39</v>
      </c>
      <c r="V1809" s="45">
        <v>27.93</v>
      </c>
      <c r="W1809" s="34">
        <v>383527.45</v>
      </c>
    </row>
    <row r="1810" spans="1:23" s="45" customFormat="1">
      <c r="A1810" s="34">
        <v>28</v>
      </c>
      <c r="B1810" s="45">
        <v>10</v>
      </c>
      <c r="C1810" s="45" t="s">
        <v>1051</v>
      </c>
      <c r="D1810" s="45" t="s">
        <v>250</v>
      </c>
      <c r="E1810" s="45">
        <v>105.66</v>
      </c>
      <c r="F1810" s="34">
        <v>1358.72</v>
      </c>
      <c r="G1810" s="34">
        <v>413.61</v>
      </c>
      <c r="H1810" s="34">
        <v>10.37</v>
      </c>
      <c r="I1810" s="34">
        <v>7.76</v>
      </c>
      <c r="J1810" s="34">
        <v>7.76</v>
      </c>
      <c r="K1810" s="34">
        <v>3.95</v>
      </c>
      <c r="L1810" s="34">
        <v>136.96</v>
      </c>
      <c r="M1810" s="34">
        <v>0.78900000000000003</v>
      </c>
      <c r="N1810" s="34">
        <v>6.11</v>
      </c>
      <c r="O1810" s="34" t="s">
        <v>263</v>
      </c>
      <c r="P1810" s="45">
        <v>23</v>
      </c>
      <c r="Q1810" s="45">
        <v>9</v>
      </c>
      <c r="R1810" s="45">
        <v>0</v>
      </c>
      <c r="S1810" s="45">
        <v>0</v>
      </c>
      <c r="T1810" s="45">
        <v>0</v>
      </c>
      <c r="U1810" s="45">
        <v>0</v>
      </c>
      <c r="V1810" s="45">
        <v>0</v>
      </c>
      <c r="W1810" s="45">
        <v>0</v>
      </c>
    </row>
    <row r="1811" spans="1:23" s="45" customFormat="1">
      <c r="A1811" s="34">
        <v>28</v>
      </c>
      <c r="B1811" s="45">
        <v>12</v>
      </c>
      <c r="C1811" s="45" t="s">
        <v>1051</v>
      </c>
      <c r="D1811" s="45" t="s">
        <v>252</v>
      </c>
      <c r="E1811" s="45">
        <v>184.9</v>
      </c>
      <c r="F1811" s="34">
        <v>1362.78</v>
      </c>
      <c r="G1811" s="34">
        <v>445.93</v>
      </c>
      <c r="H1811" s="34">
        <v>11.71</v>
      </c>
      <c r="I1811" s="34">
        <v>10.34</v>
      </c>
      <c r="J1811" s="34">
        <v>7.76</v>
      </c>
      <c r="K1811" s="34">
        <v>5.93</v>
      </c>
      <c r="L1811" s="34">
        <v>202.92</v>
      </c>
      <c r="M1811" s="34">
        <v>0.77300000000000002</v>
      </c>
      <c r="N1811" s="34">
        <v>8.41</v>
      </c>
      <c r="O1811" s="34" t="s">
        <v>263</v>
      </c>
      <c r="P1811" s="45">
        <v>23</v>
      </c>
      <c r="Q1811" s="45">
        <v>9</v>
      </c>
      <c r="R1811" s="45">
        <v>0</v>
      </c>
      <c r="S1811" s="45">
        <v>0</v>
      </c>
      <c r="T1811" s="45">
        <v>0</v>
      </c>
      <c r="U1811" s="45">
        <v>0</v>
      </c>
      <c r="V1811" s="45">
        <v>0</v>
      </c>
      <c r="W1811" s="45">
        <v>0</v>
      </c>
    </row>
    <row r="1812" spans="1:23" s="45" customFormat="1">
      <c r="A1812" s="34">
        <v>28</v>
      </c>
      <c r="B1812" s="45">
        <v>14</v>
      </c>
      <c r="C1812" s="45" t="s">
        <v>1051</v>
      </c>
      <c r="D1812" s="45" t="s">
        <v>253</v>
      </c>
      <c r="E1812" s="45">
        <v>1030.18</v>
      </c>
      <c r="F1812" s="34">
        <v>1224.83</v>
      </c>
      <c r="G1812" s="34">
        <v>503.66</v>
      </c>
      <c r="H1812" s="34">
        <v>9.6999999999999993</v>
      </c>
      <c r="I1812" s="34">
        <v>23.27</v>
      </c>
      <c r="J1812" s="34">
        <v>20.68</v>
      </c>
      <c r="K1812" s="34">
        <v>15.81</v>
      </c>
      <c r="L1812" s="34">
        <v>933.28</v>
      </c>
      <c r="M1812" s="34">
        <v>0.52900000000000003</v>
      </c>
      <c r="N1812" s="34">
        <v>26.32</v>
      </c>
      <c r="O1812" s="34" t="s">
        <v>263</v>
      </c>
      <c r="P1812" s="45">
        <v>23</v>
      </c>
      <c r="Q1812" s="45">
        <v>9</v>
      </c>
      <c r="R1812" s="34">
        <v>54</v>
      </c>
      <c r="S1812" s="58">
        <v>758226.49</v>
      </c>
      <c r="T1812" s="45">
        <v>1349.73</v>
      </c>
      <c r="U1812" s="45">
        <v>565.39</v>
      </c>
      <c r="V1812" s="45">
        <v>27.93</v>
      </c>
      <c r="W1812" s="34">
        <v>383527.45</v>
      </c>
    </row>
    <row r="1813" spans="1:23" s="45" customFormat="1">
      <c r="A1813" s="34">
        <v>28</v>
      </c>
      <c r="B1813" s="45">
        <v>16</v>
      </c>
      <c r="C1813" s="45" t="s">
        <v>1051</v>
      </c>
      <c r="D1813" s="45" t="s">
        <v>254</v>
      </c>
      <c r="E1813" s="45">
        <v>118.87</v>
      </c>
      <c r="F1813" s="34">
        <v>1364.61</v>
      </c>
      <c r="G1813" s="34">
        <v>416.2</v>
      </c>
      <c r="H1813" s="34">
        <v>13.83</v>
      </c>
      <c r="I1813" s="34">
        <v>7.76</v>
      </c>
      <c r="J1813" s="34">
        <v>7.76</v>
      </c>
      <c r="K1813" s="34">
        <v>5.93</v>
      </c>
      <c r="L1813" s="34">
        <v>145.69999999999999</v>
      </c>
      <c r="M1813" s="34">
        <v>0.80200000000000005</v>
      </c>
      <c r="N1813" s="34">
        <v>7.31</v>
      </c>
      <c r="O1813" s="34" t="s">
        <v>263</v>
      </c>
      <c r="P1813" s="45">
        <v>23</v>
      </c>
      <c r="Q1813" s="45">
        <v>9</v>
      </c>
      <c r="R1813" s="45">
        <v>0</v>
      </c>
      <c r="S1813" s="57">
        <v>0</v>
      </c>
      <c r="T1813" s="45">
        <v>0</v>
      </c>
      <c r="U1813" s="45">
        <v>0</v>
      </c>
      <c r="V1813" s="45">
        <v>0</v>
      </c>
      <c r="W1813" s="45">
        <v>0</v>
      </c>
    </row>
    <row r="1814" spans="1:23" s="45" customFormat="1">
      <c r="A1814" s="34">
        <v>28</v>
      </c>
      <c r="B1814" s="45">
        <v>18</v>
      </c>
      <c r="C1814" s="45" t="s">
        <v>1051</v>
      </c>
      <c r="D1814" s="45" t="s">
        <v>255</v>
      </c>
      <c r="E1814" s="45">
        <v>105.66</v>
      </c>
      <c r="F1814" s="34">
        <v>1454.06</v>
      </c>
      <c r="G1814" s="34">
        <v>508.94</v>
      </c>
      <c r="H1814" s="34">
        <v>13.09</v>
      </c>
      <c r="I1814" s="34">
        <v>5.17</v>
      </c>
      <c r="J1814" s="34">
        <v>7.76</v>
      </c>
      <c r="K1814" s="34">
        <v>5.93</v>
      </c>
      <c r="L1814" s="34">
        <v>134.41999999999999</v>
      </c>
      <c r="M1814" s="34">
        <v>0.80400000000000005</v>
      </c>
      <c r="N1814" s="34">
        <v>7</v>
      </c>
      <c r="O1814" s="34" t="s">
        <v>263</v>
      </c>
      <c r="P1814" s="45">
        <v>23</v>
      </c>
      <c r="Q1814" s="45">
        <v>9</v>
      </c>
      <c r="R1814" s="45">
        <v>0</v>
      </c>
      <c r="S1814" s="57">
        <v>0</v>
      </c>
      <c r="T1814" s="45">
        <v>0</v>
      </c>
      <c r="U1814" s="45">
        <v>0</v>
      </c>
      <c r="V1814" s="45">
        <v>0</v>
      </c>
      <c r="W1814" s="45">
        <v>0</v>
      </c>
    </row>
    <row r="1815" spans="1:23" s="45" customFormat="1">
      <c r="A1815" s="34">
        <v>28</v>
      </c>
      <c r="B1815" s="45">
        <v>20</v>
      </c>
      <c r="C1815" s="45" t="s">
        <v>1051</v>
      </c>
      <c r="D1815" s="45" t="s">
        <v>257</v>
      </c>
      <c r="E1815" s="45">
        <v>396.22</v>
      </c>
      <c r="F1815" s="34">
        <v>1491.53</v>
      </c>
      <c r="G1815" s="34">
        <v>608.53</v>
      </c>
      <c r="H1815" s="34">
        <v>17.260000000000002</v>
      </c>
      <c r="I1815" s="34">
        <v>7.76</v>
      </c>
      <c r="J1815" s="34">
        <v>15.51</v>
      </c>
      <c r="K1815" s="34">
        <v>7.9</v>
      </c>
      <c r="L1815" s="34">
        <v>347.2</v>
      </c>
      <c r="M1815" s="34">
        <v>0.751</v>
      </c>
      <c r="N1815" s="34">
        <v>13.92</v>
      </c>
      <c r="O1815" s="34" t="s">
        <v>203</v>
      </c>
      <c r="P1815" s="45">
        <v>23</v>
      </c>
      <c r="Q1815" s="45">
        <v>9</v>
      </c>
      <c r="R1815" s="45">
        <v>0</v>
      </c>
      <c r="S1815" s="57">
        <v>0</v>
      </c>
      <c r="T1815" s="45">
        <v>0</v>
      </c>
      <c r="U1815" s="45">
        <v>0</v>
      </c>
      <c r="V1815" s="45">
        <v>0</v>
      </c>
      <c r="W1815" s="45">
        <v>0</v>
      </c>
    </row>
    <row r="1816" spans="1:23" s="45" customFormat="1">
      <c r="A1816" s="34">
        <v>28</v>
      </c>
      <c r="B1816" s="45">
        <v>22</v>
      </c>
      <c r="C1816" s="45" t="s">
        <v>1051</v>
      </c>
      <c r="D1816" s="45" t="s">
        <v>258</v>
      </c>
      <c r="E1816" s="45">
        <v>79.239999999999995</v>
      </c>
      <c r="F1816" s="34">
        <v>1483.69</v>
      </c>
      <c r="G1816" s="34">
        <v>470.49</v>
      </c>
      <c r="H1816" s="34">
        <v>16.8</v>
      </c>
      <c r="I1816" s="34">
        <v>7.76</v>
      </c>
      <c r="J1816" s="34">
        <v>7.76</v>
      </c>
      <c r="K1816" s="34">
        <v>3.95</v>
      </c>
      <c r="L1816" s="34">
        <v>110.77</v>
      </c>
      <c r="M1816" s="34">
        <v>0.80500000000000005</v>
      </c>
      <c r="N1816" s="34">
        <v>6.11</v>
      </c>
      <c r="O1816" s="34" t="s">
        <v>263</v>
      </c>
      <c r="P1816" s="45">
        <v>23</v>
      </c>
      <c r="Q1816" s="45">
        <v>9</v>
      </c>
      <c r="R1816" s="45">
        <v>0</v>
      </c>
      <c r="S1816" s="45">
        <v>0</v>
      </c>
      <c r="T1816" s="45">
        <v>0</v>
      </c>
      <c r="U1816" s="45">
        <v>0</v>
      </c>
      <c r="V1816" s="45">
        <v>0</v>
      </c>
      <c r="W1816" s="45">
        <v>0</v>
      </c>
    </row>
    <row r="1817" spans="1:23" s="45" customFormat="1">
      <c r="A1817" s="34">
        <v>28</v>
      </c>
      <c r="B1817" s="45">
        <v>24</v>
      </c>
      <c r="C1817" s="45" t="s">
        <v>1051</v>
      </c>
      <c r="D1817" s="45" t="s">
        <v>308</v>
      </c>
      <c r="E1817" s="45">
        <v>92.45</v>
      </c>
      <c r="F1817" s="34">
        <v>1490.4</v>
      </c>
      <c r="G1817" s="34">
        <v>496.71</v>
      </c>
      <c r="H1817" s="34">
        <v>19.760000000000002</v>
      </c>
      <c r="I1817" s="34">
        <v>5.17</v>
      </c>
      <c r="J1817" s="34">
        <v>7.76</v>
      </c>
      <c r="K1817" s="34">
        <v>5.93</v>
      </c>
      <c r="L1817" s="34">
        <v>122.09</v>
      </c>
      <c r="M1817" s="34">
        <v>0.81</v>
      </c>
      <c r="N1817" s="34">
        <v>7</v>
      </c>
      <c r="O1817" s="34" t="s">
        <v>263</v>
      </c>
      <c r="P1817" s="45">
        <v>23</v>
      </c>
      <c r="Q1817" s="45">
        <v>9</v>
      </c>
      <c r="R1817" s="45">
        <v>0</v>
      </c>
      <c r="S1817" s="45">
        <v>0</v>
      </c>
      <c r="T1817" s="45">
        <v>0</v>
      </c>
      <c r="U1817" s="45">
        <v>0</v>
      </c>
      <c r="V1817" s="45">
        <v>27.27</v>
      </c>
      <c r="W1817" s="45">
        <v>170473.60000000001</v>
      </c>
    </row>
    <row r="1818" spans="1:23" s="45" customFormat="1">
      <c r="A1818" s="34">
        <v>28</v>
      </c>
      <c r="B1818" s="45">
        <v>26</v>
      </c>
      <c r="C1818" s="45" t="s">
        <v>1051</v>
      </c>
      <c r="D1818" s="45" t="s">
        <v>309</v>
      </c>
      <c r="E1818" s="45">
        <v>92.45</v>
      </c>
      <c r="F1818" s="34">
        <v>1360.01</v>
      </c>
      <c r="G1818" s="34">
        <v>428.39</v>
      </c>
      <c r="H1818" s="34">
        <v>20.61</v>
      </c>
      <c r="I1818" s="34">
        <v>7.76</v>
      </c>
      <c r="J1818" s="34">
        <v>7.76</v>
      </c>
      <c r="K1818" s="34">
        <v>5.93</v>
      </c>
      <c r="L1818" s="34">
        <v>136.41999999999999</v>
      </c>
      <c r="M1818" s="34">
        <v>0.72499999999999998</v>
      </c>
      <c r="N1818" s="34">
        <v>5.38</v>
      </c>
      <c r="O1818" s="34" t="s">
        <v>263</v>
      </c>
      <c r="P1818" s="45">
        <v>23</v>
      </c>
      <c r="Q1818" s="45">
        <v>9</v>
      </c>
      <c r="R1818" s="45">
        <v>0</v>
      </c>
      <c r="S1818" s="45">
        <v>0</v>
      </c>
      <c r="T1818" s="45">
        <v>0</v>
      </c>
      <c r="U1818" s="45">
        <v>0</v>
      </c>
      <c r="V1818" s="45">
        <v>0</v>
      </c>
      <c r="W1818" s="45">
        <v>0</v>
      </c>
    </row>
    <row r="1819" spans="1:23" s="45" customFormat="1">
      <c r="A1819" s="34">
        <v>28</v>
      </c>
      <c r="B1819" s="45">
        <v>28</v>
      </c>
      <c r="C1819" s="45" t="s">
        <v>1051</v>
      </c>
      <c r="D1819" s="45" t="s">
        <v>310</v>
      </c>
      <c r="E1819" s="45">
        <v>158.49</v>
      </c>
      <c r="F1819" s="34">
        <v>1401.81</v>
      </c>
      <c r="G1819" s="34">
        <v>429.77</v>
      </c>
      <c r="H1819" s="34">
        <v>22.07</v>
      </c>
      <c r="I1819" s="34">
        <v>7.76</v>
      </c>
      <c r="J1819" s="34">
        <v>7.76</v>
      </c>
      <c r="K1819" s="34">
        <v>7.9</v>
      </c>
      <c r="L1819" s="34">
        <v>193.18</v>
      </c>
      <c r="M1819" s="34">
        <v>0.73299999999999998</v>
      </c>
      <c r="N1819" s="34">
        <v>6.47</v>
      </c>
      <c r="O1819" s="34" t="s">
        <v>263</v>
      </c>
      <c r="P1819" s="45">
        <v>23</v>
      </c>
      <c r="Q1819" s="45">
        <v>9</v>
      </c>
      <c r="R1819" s="45">
        <v>0</v>
      </c>
      <c r="S1819" s="45">
        <v>0</v>
      </c>
      <c r="T1819" s="45">
        <v>0</v>
      </c>
      <c r="U1819" s="45">
        <v>0</v>
      </c>
      <c r="V1819" s="45">
        <v>0</v>
      </c>
      <c r="W1819" s="45">
        <v>0</v>
      </c>
    </row>
    <row r="1820" spans="1:23" s="45" customFormat="1">
      <c r="A1820" s="34">
        <v>28</v>
      </c>
      <c r="B1820" s="45">
        <v>30</v>
      </c>
      <c r="C1820" s="45" t="s">
        <v>1051</v>
      </c>
      <c r="D1820" s="45" t="s">
        <v>311</v>
      </c>
      <c r="E1820" s="45">
        <v>145.28</v>
      </c>
      <c r="F1820" s="34">
        <v>1353.43</v>
      </c>
      <c r="G1820" s="34">
        <v>430.3</v>
      </c>
      <c r="H1820" s="34">
        <v>23.53</v>
      </c>
      <c r="I1820" s="34">
        <v>5.17</v>
      </c>
      <c r="J1820" s="34">
        <v>10.34</v>
      </c>
      <c r="K1820" s="34">
        <v>7.9</v>
      </c>
      <c r="L1820" s="34">
        <v>171.39</v>
      </c>
      <c r="M1820" s="34">
        <v>0.78</v>
      </c>
      <c r="N1820" s="34">
        <v>8.2799999999999994</v>
      </c>
      <c r="O1820" s="34" t="s">
        <v>263</v>
      </c>
      <c r="P1820" s="45">
        <v>23</v>
      </c>
      <c r="Q1820" s="45">
        <v>9</v>
      </c>
      <c r="R1820" s="45">
        <v>0</v>
      </c>
      <c r="S1820" s="45">
        <v>0</v>
      </c>
      <c r="T1820" s="45">
        <v>0</v>
      </c>
      <c r="U1820" s="45">
        <v>0</v>
      </c>
      <c r="V1820" s="45">
        <v>0</v>
      </c>
      <c r="W1820" s="45">
        <v>0</v>
      </c>
    </row>
    <row r="1821" spans="1:23" s="45" customFormat="1">
      <c r="A1821" s="34">
        <v>28</v>
      </c>
      <c r="B1821" s="45">
        <v>32</v>
      </c>
      <c r="C1821" s="45" t="s">
        <v>1051</v>
      </c>
      <c r="D1821" s="45" t="s">
        <v>312</v>
      </c>
      <c r="E1821" s="45">
        <v>237.73</v>
      </c>
      <c r="F1821" s="34">
        <v>1473.2</v>
      </c>
      <c r="G1821" s="34">
        <v>486.57</v>
      </c>
      <c r="H1821" s="34">
        <v>23.05</v>
      </c>
      <c r="I1821" s="34">
        <v>7.76</v>
      </c>
      <c r="J1821" s="34">
        <v>10.34</v>
      </c>
      <c r="K1821" s="34">
        <v>7.9</v>
      </c>
      <c r="L1821" s="34">
        <v>283.67</v>
      </c>
      <c r="M1821" s="34">
        <v>0.65400000000000003</v>
      </c>
      <c r="N1821" s="34">
        <v>9.76</v>
      </c>
      <c r="O1821" s="34" t="s">
        <v>263</v>
      </c>
      <c r="P1821" s="45">
        <v>23</v>
      </c>
      <c r="Q1821" s="45">
        <v>9</v>
      </c>
      <c r="R1821" s="45">
        <v>0</v>
      </c>
      <c r="S1821" s="45">
        <v>0</v>
      </c>
      <c r="T1821" s="45">
        <v>0</v>
      </c>
      <c r="U1821" s="45">
        <v>0</v>
      </c>
      <c r="V1821" s="45">
        <v>0</v>
      </c>
      <c r="W1821" s="45">
        <v>0</v>
      </c>
    </row>
    <row r="1822" spans="1:23" s="45" customFormat="1">
      <c r="A1822" s="34">
        <v>28</v>
      </c>
      <c r="B1822" s="45">
        <v>34</v>
      </c>
      <c r="C1822" s="45" t="s">
        <v>1051</v>
      </c>
      <c r="D1822" s="45" t="s">
        <v>420</v>
      </c>
      <c r="E1822" s="45">
        <v>250.94</v>
      </c>
      <c r="F1822" s="34">
        <v>1465.21</v>
      </c>
      <c r="G1822" s="34">
        <v>530.35</v>
      </c>
      <c r="H1822" s="34">
        <v>24.02</v>
      </c>
      <c r="I1822" s="34">
        <v>10.34</v>
      </c>
      <c r="J1822" s="34">
        <v>12.93</v>
      </c>
      <c r="K1822" s="34">
        <v>5.93</v>
      </c>
      <c r="L1822" s="34">
        <v>278.79000000000002</v>
      </c>
      <c r="M1822" s="34">
        <v>0.69</v>
      </c>
      <c r="N1822" s="34">
        <v>11.56</v>
      </c>
      <c r="O1822" s="34" t="s">
        <v>263</v>
      </c>
      <c r="P1822" s="45">
        <v>23</v>
      </c>
      <c r="Q1822" s="45">
        <v>9</v>
      </c>
      <c r="R1822" s="45">
        <v>0</v>
      </c>
      <c r="S1822" s="45">
        <v>0</v>
      </c>
      <c r="T1822" s="45">
        <v>0</v>
      </c>
      <c r="U1822" s="45">
        <v>0</v>
      </c>
      <c r="V1822" s="45">
        <v>0</v>
      </c>
      <c r="W1822" s="45">
        <v>0</v>
      </c>
    </row>
    <row r="1823" spans="1:23" s="45" customFormat="1">
      <c r="A1823" s="34">
        <v>28</v>
      </c>
      <c r="B1823" s="45">
        <v>38</v>
      </c>
      <c r="C1823" s="45" t="s">
        <v>1051</v>
      </c>
      <c r="D1823" s="45" t="s">
        <v>422</v>
      </c>
      <c r="E1823" s="45">
        <v>118.87</v>
      </c>
      <c r="F1823" s="34">
        <v>1394.2</v>
      </c>
      <c r="G1823" s="34">
        <v>433.72</v>
      </c>
      <c r="H1823" s="34">
        <v>30.96</v>
      </c>
      <c r="I1823" s="34">
        <v>7.76</v>
      </c>
      <c r="J1823" s="34">
        <v>7.76</v>
      </c>
      <c r="K1823" s="34">
        <v>5.93</v>
      </c>
      <c r="L1823" s="34">
        <v>145.69</v>
      </c>
      <c r="M1823" s="34">
        <v>0.80200000000000005</v>
      </c>
      <c r="N1823" s="34">
        <v>6.11</v>
      </c>
      <c r="O1823" s="34" t="s">
        <v>263</v>
      </c>
      <c r="P1823" s="45">
        <v>23</v>
      </c>
      <c r="Q1823" s="45">
        <v>9</v>
      </c>
      <c r="R1823" s="45">
        <v>0</v>
      </c>
      <c r="S1823" s="45">
        <v>0</v>
      </c>
      <c r="T1823" s="45">
        <v>0</v>
      </c>
      <c r="U1823" s="45">
        <v>0</v>
      </c>
      <c r="V1823" s="45">
        <v>0</v>
      </c>
      <c r="W1823" s="45">
        <v>0</v>
      </c>
    </row>
    <row r="1824" spans="1:23" s="45" customFormat="1">
      <c r="A1824" s="34">
        <v>28</v>
      </c>
      <c r="B1824" s="45">
        <v>40</v>
      </c>
      <c r="C1824" s="45" t="s">
        <v>1051</v>
      </c>
      <c r="D1824" s="45" t="s">
        <v>423</v>
      </c>
      <c r="E1824" s="45">
        <v>1135.8399999999999</v>
      </c>
      <c r="F1824" s="34">
        <v>1560.82</v>
      </c>
      <c r="G1824" s="34">
        <v>1142.8800000000001</v>
      </c>
      <c r="H1824" s="34">
        <v>50.46</v>
      </c>
      <c r="I1824" s="34">
        <v>12.93</v>
      </c>
      <c r="J1824" s="34">
        <v>15.51</v>
      </c>
      <c r="K1824" s="34">
        <v>19.760000000000002</v>
      </c>
      <c r="L1824" s="34">
        <v>898.55</v>
      </c>
      <c r="M1824" s="34">
        <v>0.58599999999999997</v>
      </c>
      <c r="N1824" s="34">
        <v>20.079999999999998</v>
      </c>
      <c r="O1824" s="34" t="s">
        <v>256</v>
      </c>
      <c r="P1824" s="45">
        <v>23</v>
      </c>
      <c r="Q1824" s="45">
        <v>9</v>
      </c>
      <c r="R1824" s="45">
        <v>0</v>
      </c>
      <c r="S1824" s="45">
        <v>0</v>
      </c>
      <c r="T1824" s="45">
        <v>0</v>
      </c>
      <c r="U1824" s="45">
        <v>0</v>
      </c>
      <c r="V1824" s="45">
        <v>0</v>
      </c>
      <c r="W1824" s="45">
        <v>0</v>
      </c>
    </row>
    <row r="1825" spans="1:23" s="45" customFormat="1">
      <c r="A1825" s="34">
        <v>28</v>
      </c>
      <c r="B1825" s="45">
        <v>42</v>
      </c>
      <c r="C1825" s="45" t="s">
        <v>1051</v>
      </c>
      <c r="D1825" s="45" t="s">
        <v>424</v>
      </c>
      <c r="E1825" s="45">
        <v>1003.77</v>
      </c>
      <c r="F1825" s="34">
        <v>1432.04</v>
      </c>
      <c r="G1825" s="34">
        <v>674.3</v>
      </c>
      <c r="H1825" s="34">
        <v>48.54</v>
      </c>
      <c r="I1825" s="34">
        <v>18.100000000000001</v>
      </c>
      <c r="J1825" s="34">
        <v>15.51</v>
      </c>
      <c r="K1825" s="34">
        <v>13.83</v>
      </c>
      <c r="L1825" s="34">
        <v>820.45</v>
      </c>
      <c r="M1825" s="34">
        <v>0.59099999999999997</v>
      </c>
      <c r="N1825" s="34">
        <v>23.42</v>
      </c>
      <c r="O1825" s="34" t="s">
        <v>263</v>
      </c>
      <c r="P1825" s="45">
        <v>23</v>
      </c>
      <c r="Q1825" s="45">
        <v>9</v>
      </c>
      <c r="R1825" s="34">
        <v>54</v>
      </c>
      <c r="S1825" s="58">
        <v>758226.49</v>
      </c>
      <c r="T1825" s="45">
        <v>1349.73</v>
      </c>
      <c r="U1825" s="45">
        <v>565.39</v>
      </c>
      <c r="V1825" s="45">
        <v>27.93</v>
      </c>
      <c r="W1825" s="34">
        <v>383527.45</v>
      </c>
    </row>
    <row r="1826" spans="1:23" s="45" customFormat="1">
      <c r="A1826" s="34">
        <v>28</v>
      </c>
      <c r="B1826" s="45">
        <v>44</v>
      </c>
      <c r="C1826" s="45" t="s">
        <v>1051</v>
      </c>
      <c r="D1826" s="45" t="s">
        <v>425</v>
      </c>
      <c r="E1826" s="45">
        <v>369.81</v>
      </c>
      <c r="F1826" s="34">
        <v>1548.48</v>
      </c>
      <c r="G1826" s="34">
        <v>1170.1199999999999</v>
      </c>
      <c r="H1826" s="34">
        <v>47.49</v>
      </c>
      <c r="I1826" s="34">
        <v>10.34</v>
      </c>
      <c r="J1826" s="34">
        <v>10.34</v>
      </c>
      <c r="K1826" s="34">
        <v>9.8800000000000008</v>
      </c>
      <c r="L1826" s="34">
        <v>350.79</v>
      </c>
      <c r="M1826" s="34">
        <v>0.71</v>
      </c>
      <c r="N1826" s="34">
        <v>12.47</v>
      </c>
      <c r="O1826" s="34" t="s">
        <v>203</v>
      </c>
      <c r="P1826" s="45">
        <v>23</v>
      </c>
      <c r="Q1826" s="45">
        <v>9</v>
      </c>
      <c r="R1826" s="45">
        <v>0</v>
      </c>
      <c r="S1826" s="57">
        <v>0</v>
      </c>
      <c r="T1826" s="45">
        <v>0</v>
      </c>
      <c r="U1826" s="45">
        <v>0</v>
      </c>
      <c r="V1826" s="45">
        <v>0</v>
      </c>
      <c r="W1826" s="45">
        <v>0</v>
      </c>
    </row>
    <row r="1827" spans="1:23" s="45" customFormat="1">
      <c r="A1827" s="34">
        <v>28</v>
      </c>
      <c r="B1827" s="45">
        <v>46</v>
      </c>
      <c r="C1827" s="45" t="s">
        <v>1051</v>
      </c>
      <c r="D1827" s="45" t="s">
        <v>519</v>
      </c>
      <c r="E1827" s="45">
        <v>1373.57</v>
      </c>
      <c r="F1827" s="34">
        <v>1556.77</v>
      </c>
      <c r="G1827" s="34">
        <v>1096.0999999999999</v>
      </c>
      <c r="H1827" s="34">
        <v>57.59</v>
      </c>
      <c r="I1827" s="34">
        <v>12.93</v>
      </c>
      <c r="J1827" s="34">
        <v>31.02</v>
      </c>
      <c r="K1827" s="34">
        <v>23.71</v>
      </c>
      <c r="L1827" s="34">
        <v>1147.02</v>
      </c>
      <c r="M1827" s="34">
        <v>0.52100000000000002</v>
      </c>
      <c r="N1827" s="34">
        <v>25.29</v>
      </c>
      <c r="O1827" s="34" t="s">
        <v>256</v>
      </c>
      <c r="P1827" s="45">
        <v>23</v>
      </c>
      <c r="Q1827" s="45">
        <v>9</v>
      </c>
      <c r="R1827" s="45">
        <v>0</v>
      </c>
      <c r="S1827" s="57">
        <v>0</v>
      </c>
      <c r="T1827" s="45">
        <v>0</v>
      </c>
      <c r="U1827" s="45">
        <v>0</v>
      </c>
      <c r="V1827" s="45">
        <v>0</v>
      </c>
      <c r="W1827" s="45">
        <v>0</v>
      </c>
    </row>
    <row r="1828" spans="1:23" s="45" customFormat="1">
      <c r="A1828" s="34">
        <v>28</v>
      </c>
      <c r="B1828" s="45">
        <v>48</v>
      </c>
      <c r="C1828" s="45" t="s">
        <v>1051</v>
      </c>
      <c r="D1828" s="45" t="s">
        <v>520</v>
      </c>
      <c r="E1828" s="45">
        <v>1439.61</v>
      </c>
      <c r="F1828" s="34">
        <v>1447.47</v>
      </c>
      <c r="G1828" s="34">
        <v>956.01</v>
      </c>
      <c r="H1828" s="34">
        <v>56.63</v>
      </c>
      <c r="I1828" s="34">
        <v>12.93</v>
      </c>
      <c r="J1828" s="34">
        <v>25.85</v>
      </c>
      <c r="K1828" s="34">
        <v>19.760000000000002</v>
      </c>
      <c r="L1828" s="34">
        <v>1165.58</v>
      </c>
      <c r="M1828" s="34">
        <v>0.52900000000000003</v>
      </c>
      <c r="N1828" s="34">
        <v>22.14</v>
      </c>
      <c r="O1828" s="34" t="s">
        <v>256</v>
      </c>
      <c r="P1828" s="45">
        <v>23</v>
      </c>
      <c r="Q1828" s="45">
        <v>9</v>
      </c>
      <c r="R1828" s="45">
        <v>0</v>
      </c>
      <c r="S1828" s="57">
        <v>0</v>
      </c>
      <c r="T1828" s="45">
        <v>0</v>
      </c>
      <c r="U1828" s="45">
        <v>0</v>
      </c>
      <c r="V1828" s="45">
        <v>0</v>
      </c>
      <c r="W1828" s="45">
        <v>0</v>
      </c>
    </row>
    <row r="1829" spans="1:23" s="45" customFormat="1">
      <c r="A1829" s="34">
        <v>28</v>
      </c>
      <c r="B1829" s="45">
        <v>50</v>
      </c>
      <c r="C1829" s="45" t="s">
        <v>1051</v>
      </c>
      <c r="D1829" s="45" t="s">
        <v>521</v>
      </c>
      <c r="E1829" s="45">
        <v>1492.44</v>
      </c>
      <c r="F1829" s="34">
        <v>1552.24</v>
      </c>
      <c r="G1829" s="34">
        <v>928.62</v>
      </c>
      <c r="H1829" s="34">
        <v>80</v>
      </c>
      <c r="I1829" s="34">
        <v>23.27</v>
      </c>
      <c r="J1829" s="34">
        <v>12.93</v>
      </c>
      <c r="K1829" s="34">
        <v>33.590000000000003</v>
      </c>
      <c r="L1829" s="34">
        <v>1151.32</v>
      </c>
      <c r="M1829" s="34">
        <v>0.54900000000000004</v>
      </c>
      <c r="N1829" s="34">
        <v>36.520000000000003</v>
      </c>
      <c r="O1829" s="34" t="s">
        <v>263</v>
      </c>
      <c r="P1829" s="45">
        <v>23</v>
      </c>
      <c r="Q1829" s="45">
        <v>9</v>
      </c>
      <c r="R1829" s="34">
        <v>55</v>
      </c>
      <c r="S1829" s="58">
        <v>842344.77</v>
      </c>
      <c r="T1829" s="45">
        <v>1537.65</v>
      </c>
      <c r="U1829" s="45">
        <v>968.12</v>
      </c>
      <c r="V1829" s="45">
        <v>59</v>
      </c>
      <c r="W1829" s="34">
        <v>328716.99</v>
      </c>
    </row>
    <row r="1830" spans="1:23" s="45" customFormat="1">
      <c r="A1830" s="34">
        <v>28</v>
      </c>
      <c r="B1830" s="45">
        <v>52</v>
      </c>
      <c r="C1830" s="45" t="s">
        <v>1051</v>
      </c>
      <c r="D1830" s="45" t="s">
        <v>522</v>
      </c>
      <c r="E1830" s="45">
        <v>1096.22</v>
      </c>
      <c r="F1830" s="34">
        <v>1610.5</v>
      </c>
      <c r="G1830" s="34">
        <v>969.28</v>
      </c>
      <c r="H1830" s="34">
        <v>79.47</v>
      </c>
      <c r="I1830" s="34">
        <v>15.51</v>
      </c>
      <c r="J1830" s="34">
        <v>15.51</v>
      </c>
      <c r="K1830" s="34">
        <v>19.760000000000002</v>
      </c>
      <c r="L1830" s="34">
        <v>992.77</v>
      </c>
      <c r="M1830" s="34">
        <v>0.51800000000000002</v>
      </c>
      <c r="N1830" s="34">
        <v>22.58</v>
      </c>
      <c r="O1830" s="34" t="s">
        <v>263</v>
      </c>
      <c r="P1830" s="45">
        <v>23</v>
      </c>
      <c r="Q1830" s="45">
        <v>9</v>
      </c>
      <c r="R1830" s="34">
        <v>55</v>
      </c>
      <c r="S1830" s="58">
        <v>842344.77</v>
      </c>
      <c r="T1830" s="45">
        <v>1537.65</v>
      </c>
      <c r="U1830" s="45">
        <v>968.12</v>
      </c>
      <c r="V1830" s="45">
        <v>59</v>
      </c>
      <c r="W1830" s="34">
        <v>328716.99</v>
      </c>
    </row>
    <row r="1831" spans="1:23" s="45" customFormat="1">
      <c r="A1831" s="34">
        <v>28</v>
      </c>
      <c r="B1831" s="45">
        <v>54</v>
      </c>
      <c r="C1831" s="45" t="s">
        <v>1051</v>
      </c>
      <c r="D1831" s="45" t="s">
        <v>523</v>
      </c>
      <c r="E1831" s="45">
        <v>1135.8399999999999</v>
      </c>
      <c r="F1831" s="34">
        <v>1584.24</v>
      </c>
      <c r="G1831" s="34">
        <v>960.84</v>
      </c>
      <c r="H1831" s="34">
        <v>89.2</v>
      </c>
      <c r="I1831" s="34">
        <v>10.34</v>
      </c>
      <c r="J1831" s="34">
        <v>18.100000000000001</v>
      </c>
      <c r="K1831" s="34">
        <v>23.71</v>
      </c>
      <c r="L1831" s="34">
        <v>972.68</v>
      </c>
      <c r="M1831" s="34">
        <v>0.54100000000000004</v>
      </c>
      <c r="N1831" s="34">
        <v>23.65</v>
      </c>
      <c r="O1831" s="34" t="s">
        <v>263</v>
      </c>
      <c r="P1831" s="45">
        <v>23</v>
      </c>
      <c r="Q1831" s="45">
        <v>9</v>
      </c>
      <c r="R1831" s="34">
        <v>55</v>
      </c>
      <c r="S1831" s="58">
        <v>842344.77</v>
      </c>
      <c r="T1831" s="45">
        <v>1537.65</v>
      </c>
      <c r="U1831" s="45">
        <v>968.12</v>
      </c>
      <c r="V1831" s="45">
        <v>59</v>
      </c>
      <c r="W1831" s="34">
        <v>328716.99</v>
      </c>
    </row>
    <row r="1832" spans="1:23" s="46" customFormat="1" ht="17" thickBot="1">
      <c r="A1832" s="31">
        <v>28</v>
      </c>
      <c r="B1832" s="46">
        <v>56</v>
      </c>
      <c r="C1832" s="46" t="s">
        <v>1051</v>
      </c>
      <c r="D1832" s="46" t="s">
        <v>524</v>
      </c>
      <c r="E1832" s="46">
        <v>528.29999999999995</v>
      </c>
      <c r="F1832" s="31">
        <v>1561.82</v>
      </c>
      <c r="G1832" s="31">
        <v>974.19</v>
      </c>
      <c r="H1832" s="31">
        <v>95.74</v>
      </c>
      <c r="I1832" s="31">
        <v>12.93</v>
      </c>
      <c r="J1832" s="31">
        <v>10.34</v>
      </c>
      <c r="K1832" s="31">
        <v>17.78</v>
      </c>
      <c r="L1832" s="31">
        <v>515.1</v>
      </c>
      <c r="M1832" s="31">
        <v>0.61399999999999999</v>
      </c>
      <c r="N1832" s="31">
        <v>16.02</v>
      </c>
      <c r="O1832" s="31" t="s">
        <v>263</v>
      </c>
      <c r="P1832" s="46">
        <v>23</v>
      </c>
      <c r="Q1832" s="46">
        <v>9</v>
      </c>
      <c r="R1832" s="31">
        <v>55</v>
      </c>
      <c r="S1832" s="60">
        <v>842344.77</v>
      </c>
      <c r="T1832" s="46">
        <v>1537.65</v>
      </c>
      <c r="U1832" s="46">
        <v>968.12</v>
      </c>
      <c r="V1832" s="46">
        <v>59</v>
      </c>
      <c r="W1832" s="31">
        <v>328716.99</v>
      </c>
    </row>
    <row r="1833" spans="1:23" s="45" customFormat="1">
      <c r="A1833" s="34">
        <v>29</v>
      </c>
      <c r="B1833" s="45">
        <v>2</v>
      </c>
      <c r="C1833" s="45" t="s">
        <v>1051</v>
      </c>
      <c r="D1833" s="45" t="s">
        <v>235</v>
      </c>
      <c r="E1833" s="45">
        <v>316.98</v>
      </c>
      <c r="F1833" s="45">
        <v>1498.99</v>
      </c>
      <c r="G1833" s="45">
        <v>300.83999999999997</v>
      </c>
      <c r="H1833" s="45">
        <v>2.63</v>
      </c>
      <c r="I1833" s="45">
        <v>7.76</v>
      </c>
      <c r="J1833" s="45">
        <v>7.76</v>
      </c>
      <c r="K1833" s="45">
        <v>9.8800000000000008</v>
      </c>
      <c r="L1833" s="45">
        <v>287</v>
      </c>
      <c r="M1833" s="45">
        <v>0.78300000000000003</v>
      </c>
      <c r="N1833" s="45">
        <v>9.7899999999999991</v>
      </c>
      <c r="O1833" s="34" t="s">
        <v>203</v>
      </c>
      <c r="P1833" s="45">
        <v>23</v>
      </c>
      <c r="Q1833" s="45">
        <v>9</v>
      </c>
      <c r="R1833" s="45">
        <v>0</v>
      </c>
      <c r="S1833" s="57">
        <v>0</v>
      </c>
      <c r="T1833" s="45">
        <v>0</v>
      </c>
      <c r="U1833" s="45">
        <v>0</v>
      </c>
      <c r="V1833" s="45">
        <v>0</v>
      </c>
      <c r="W1833" s="45">
        <v>0</v>
      </c>
    </row>
    <row r="1834" spans="1:23" s="45" customFormat="1">
      <c r="A1834" s="34">
        <v>29</v>
      </c>
      <c r="B1834" s="45">
        <v>4</v>
      </c>
      <c r="C1834" s="45" t="s">
        <v>1051</v>
      </c>
      <c r="D1834" s="45" t="s">
        <v>394</v>
      </c>
      <c r="E1834" s="45">
        <v>343.39</v>
      </c>
      <c r="F1834" s="34">
        <v>1428.43</v>
      </c>
      <c r="G1834" s="34">
        <v>420.57</v>
      </c>
      <c r="H1834" s="34">
        <v>3.88</v>
      </c>
      <c r="I1834" s="34">
        <v>5.17</v>
      </c>
      <c r="J1834" s="34">
        <v>10.34</v>
      </c>
      <c r="K1834" s="34">
        <v>11.86</v>
      </c>
      <c r="L1834" s="34">
        <v>293.08</v>
      </c>
      <c r="M1834" s="34">
        <v>0.80900000000000005</v>
      </c>
      <c r="N1834" s="34">
        <v>11.15</v>
      </c>
      <c r="O1834" s="34" t="s">
        <v>263</v>
      </c>
      <c r="P1834" s="45">
        <v>23</v>
      </c>
      <c r="Q1834" s="45">
        <v>9</v>
      </c>
      <c r="R1834" s="45">
        <v>56</v>
      </c>
      <c r="S1834" s="58">
        <v>280116.8</v>
      </c>
      <c r="T1834" s="45">
        <v>1396.05</v>
      </c>
      <c r="U1834" s="45">
        <v>435.15</v>
      </c>
      <c r="V1834" s="45">
        <v>20.71</v>
      </c>
      <c r="W1834" s="34">
        <v>129617.58</v>
      </c>
    </row>
    <row r="1835" spans="1:23" s="45" customFormat="1">
      <c r="A1835" s="34">
        <v>29</v>
      </c>
      <c r="B1835" s="45">
        <v>8</v>
      </c>
      <c r="C1835" s="45" t="s">
        <v>1051</v>
      </c>
      <c r="D1835" s="45" t="s">
        <v>234</v>
      </c>
      <c r="E1835" s="45">
        <v>264.14999999999998</v>
      </c>
      <c r="F1835" s="45">
        <v>1469.77</v>
      </c>
      <c r="G1835" s="45">
        <v>394.35</v>
      </c>
      <c r="H1835" s="45">
        <v>7.71</v>
      </c>
      <c r="I1835" s="45">
        <v>7.76</v>
      </c>
      <c r="J1835" s="45">
        <v>5.17</v>
      </c>
      <c r="K1835" s="45">
        <v>13.83</v>
      </c>
      <c r="L1835" s="45">
        <v>259.73</v>
      </c>
      <c r="M1835" s="45">
        <v>0.76700000000000002</v>
      </c>
      <c r="N1835" s="45">
        <v>12.13</v>
      </c>
      <c r="O1835" s="34" t="s">
        <v>256</v>
      </c>
      <c r="P1835" s="45">
        <v>23</v>
      </c>
      <c r="Q1835" s="45">
        <v>9</v>
      </c>
      <c r="R1835" s="45">
        <v>0</v>
      </c>
      <c r="S1835" s="57">
        <v>0</v>
      </c>
      <c r="T1835" s="45">
        <v>0</v>
      </c>
      <c r="U1835" s="45">
        <v>0</v>
      </c>
      <c r="V1835" s="45">
        <v>0</v>
      </c>
      <c r="W1835" s="45">
        <v>0</v>
      </c>
    </row>
    <row r="1836" spans="1:23" s="45" customFormat="1">
      <c r="A1836" s="34">
        <v>29</v>
      </c>
      <c r="B1836" s="45">
        <v>10</v>
      </c>
      <c r="C1836" s="45" t="s">
        <v>1051</v>
      </c>
      <c r="D1836" s="45" t="s">
        <v>395</v>
      </c>
      <c r="E1836" s="45">
        <v>1069.8</v>
      </c>
      <c r="F1836" s="45">
        <v>1454.66</v>
      </c>
      <c r="G1836" s="45">
        <v>509.8</v>
      </c>
      <c r="H1836" s="45">
        <v>11.81</v>
      </c>
      <c r="I1836" s="45">
        <v>12.93</v>
      </c>
      <c r="J1836" s="45">
        <v>15.51</v>
      </c>
      <c r="K1836" s="45">
        <v>21.74</v>
      </c>
      <c r="L1836" s="45">
        <v>922.89</v>
      </c>
      <c r="M1836" s="45">
        <v>0.54800000000000004</v>
      </c>
      <c r="N1836" s="45">
        <v>20.100000000000001</v>
      </c>
      <c r="O1836" s="34" t="s">
        <v>203</v>
      </c>
      <c r="P1836" s="45">
        <v>23</v>
      </c>
      <c r="Q1836" s="45">
        <v>9</v>
      </c>
      <c r="R1836" s="45">
        <v>0</v>
      </c>
      <c r="S1836" s="57">
        <v>0</v>
      </c>
      <c r="T1836" s="45">
        <v>0</v>
      </c>
      <c r="U1836" s="45">
        <v>0</v>
      </c>
      <c r="V1836" s="45">
        <v>0</v>
      </c>
      <c r="W1836" s="45">
        <v>0</v>
      </c>
    </row>
    <row r="1837" spans="1:23" s="45" customFormat="1">
      <c r="A1837" s="34">
        <v>29</v>
      </c>
      <c r="B1837" s="45">
        <v>12</v>
      </c>
      <c r="C1837" s="45" t="s">
        <v>1051</v>
      </c>
      <c r="D1837" s="45" t="s">
        <v>391</v>
      </c>
      <c r="E1837" s="45">
        <v>462.26</v>
      </c>
      <c r="F1837" s="34">
        <v>1433.89</v>
      </c>
      <c r="G1837" s="34">
        <v>397.81</v>
      </c>
      <c r="H1837" s="34">
        <v>10.11</v>
      </c>
      <c r="I1837" s="34">
        <v>7.76</v>
      </c>
      <c r="J1837" s="34">
        <v>7.76</v>
      </c>
      <c r="K1837" s="34">
        <v>15.81</v>
      </c>
      <c r="L1837" s="34">
        <v>389.65</v>
      </c>
      <c r="M1837" s="34">
        <v>0.74199999999999999</v>
      </c>
      <c r="N1837" s="34">
        <v>14.31</v>
      </c>
      <c r="O1837" s="34" t="s">
        <v>263</v>
      </c>
      <c r="P1837" s="45">
        <v>23</v>
      </c>
      <c r="Q1837" s="45">
        <v>9</v>
      </c>
      <c r="R1837" s="45">
        <v>56</v>
      </c>
      <c r="S1837" s="58">
        <v>280116.8</v>
      </c>
      <c r="T1837" s="45">
        <v>1396.05</v>
      </c>
      <c r="U1837" s="45">
        <v>435.15</v>
      </c>
      <c r="V1837" s="45">
        <v>20.71</v>
      </c>
      <c r="W1837" s="34">
        <v>129617.58</v>
      </c>
    </row>
    <row r="1838" spans="1:23" s="45" customFormat="1">
      <c r="A1838" s="34">
        <v>29</v>
      </c>
      <c r="B1838" s="45">
        <v>16</v>
      </c>
      <c r="C1838" s="45" t="s">
        <v>1051</v>
      </c>
      <c r="D1838" s="45" t="s">
        <v>411</v>
      </c>
      <c r="E1838" s="45">
        <v>158.49</v>
      </c>
      <c r="F1838" s="45">
        <v>1467.32</v>
      </c>
      <c r="G1838" s="45">
        <v>305.04000000000002</v>
      </c>
      <c r="H1838" s="45">
        <v>8.4</v>
      </c>
      <c r="I1838" s="45">
        <v>5.17</v>
      </c>
      <c r="J1838" s="45">
        <v>7.76</v>
      </c>
      <c r="K1838" s="45">
        <v>7.9</v>
      </c>
      <c r="L1838" s="45">
        <v>161.37</v>
      </c>
      <c r="M1838" s="45">
        <v>0.878</v>
      </c>
      <c r="N1838" s="45">
        <v>6.96</v>
      </c>
      <c r="O1838" s="34" t="s">
        <v>256</v>
      </c>
      <c r="P1838" s="45">
        <v>23</v>
      </c>
      <c r="Q1838" s="45">
        <v>9</v>
      </c>
      <c r="R1838" s="45">
        <v>0</v>
      </c>
      <c r="S1838" s="57">
        <v>0</v>
      </c>
      <c r="T1838" s="45">
        <v>0</v>
      </c>
      <c r="U1838" s="45">
        <v>0</v>
      </c>
      <c r="V1838" s="45">
        <v>0</v>
      </c>
      <c r="W1838" s="45">
        <v>0</v>
      </c>
    </row>
    <row r="1839" spans="1:23" s="45" customFormat="1">
      <c r="A1839" s="34">
        <v>29</v>
      </c>
      <c r="B1839" s="45">
        <v>18</v>
      </c>
      <c r="C1839" s="45" t="s">
        <v>1051</v>
      </c>
      <c r="D1839" s="45" t="s">
        <v>412</v>
      </c>
      <c r="E1839" s="45">
        <v>92.45</v>
      </c>
      <c r="F1839" s="34">
        <v>1501.85</v>
      </c>
      <c r="G1839" s="34">
        <v>429.86</v>
      </c>
      <c r="H1839" s="34">
        <v>8.19</v>
      </c>
      <c r="I1839" s="34">
        <v>7.76</v>
      </c>
      <c r="J1839" s="34">
        <v>5.17</v>
      </c>
      <c r="K1839" s="34">
        <v>5.93</v>
      </c>
      <c r="L1839" s="34">
        <v>122.25</v>
      </c>
      <c r="M1839" s="34">
        <v>0.80900000000000005</v>
      </c>
      <c r="N1839" s="34">
        <v>4.72</v>
      </c>
      <c r="O1839" s="34" t="s">
        <v>263</v>
      </c>
      <c r="P1839" s="45">
        <v>23</v>
      </c>
      <c r="Q1839" s="45">
        <v>9</v>
      </c>
      <c r="R1839" s="30">
        <v>57</v>
      </c>
      <c r="S1839" s="61">
        <v>148000</v>
      </c>
      <c r="T1839" s="45">
        <v>1482.69</v>
      </c>
      <c r="U1839" s="45">
        <v>463.17</v>
      </c>
      <c r="V1839" s="45">
        <v>27.27</v>
      </c>
      <c r="W1839" s="34">
        <v>99185.71</v>
      </c>
    </row>
    <row r="1840" spans="1:23" s="45" customFormat="1">
      <c r="A1840" s="34">
        <v>29</v>
      </c>
      <c r="B1840" s="45">
        <v>22</v>
      </c>
      <c r="C1840" s="45" t="s">
        <v>1051</v>
      </c>
      <c r="D1840" s="45" t="s">
        <v>396</v>
      </c>
      <c r="E1840" s="45">
        <v>277.36</v>
      </c>
      <c r="F1840" s="45">
        <v>1447.06</v>
      </c>
      <c r="G1840" s="45">
        <v>312.43</v>
      </c>
      <c r="H1840" s="45">
        <v>14.77</v>
      </c>
      <c r="I1840" s="45">
        <v>5.17</v>
      </c>
      <c r="J1840" s="45">
        <v>7.76</v>
      </c>
      <c r="K1840" s="45">
        <v>11.86</v>
      </c>
      <c r="L1840" s="45">
        <v>265.83</v>
      </c>
      <c r="M1840" s="45">
        <v>0.77400000000000002</v>
      </c>
      <c r="N1840" s="45">
        <v>11.45</v>
      </c>
      <c r="O1840" s="34" t="s">
        <v>203</v>
      </c>
      <c r="P1840" s="45">
        <v>23</v>
      </c>
      <c r="Q1840" s="45">
        <v>9</v>
      </c>
      <c r="R1840" s="45">
        <v>0</v>
      </c>
      <c r="S1840" s="57">
        <v>0</v>
      </c>
      <c r="T1840" s="45">
        <v>0</v>
      </c>
      <c r="U1840" s="45">
        <v>0</v>
      </c>
      <c r="V1840" s="45">
        <v>0</v>
      </c>
      <c r="W1840" s="45">
        <v>0</v>
      </c>
    </row>
    <row r="1841" spans="1:23" s="45" customFormat="1">
      <c r="A1841" s="34">
        <v>29</v>
      </c>
      <c r="B1841" s="45">
        <v>24</v>
      </c>
      <c r="C1841" s="45" t="s">
        <v>1051</v>
      </c>
      <c r="D1841" s="45" t="s">
        <v>236</v>
      </c>
      <c r="E1841" s="45">
        <v>435.85</v>
      </c>
      <c r="F1841" s="34">
        <v>1465</v>
      </c>
      <c r="G1841" s="34">
        <v>408.83</v>
      </c>
      <c r="H1841" s="34">
        <v>12.22</v>
      </c>
      <c r="I1841" s="34">
        <v>10.34</v>
      </c>
      <c r="J1841" s="34">
        <v>12.93</v>
      </c>
      <c r="K1841" s="34">
        <v>9.8800000000000008</v>
      </c>
      <c r="L1841" s="34">
        <v>370.84</v>
      </c>
      <c r="M1841" s="34">
        <v>0.75</v>
      </c>
      <c r="N1841" s="34">
        <v>14</v>
      </c>
      <c r="O1841" s="34" t="s">
        <v>263</v>
      </c>
      <c r="P1841" s="45">
        <v>23</v>
      </c>
      <c r="Q1841" s="45">
        <v>9</v>
      </c>
      <c r="R1841" s="30">
        <v>57</v>
      </c>
      <c r="S1841" s="61">
        <v>148000</v>
      </c>
      <c r="T1841" s="45">
        <v>1349.73</v>
      </c>
      <c r="U1841" s="45">
        <v>565.39</v>
      </c>
      <c r="V1841" s="45">
        <v>27.93</v>
      </c>
      <c r="W1841" s="34">
        <v>99185.71</v>
      </c>
    </row>
    <row r="1842" spans="1:23" s="45" customFormat="1">
      <c r="A1842" s="34">
        <v>29</v>
      </c>
      <c r="B1842" s="45">
        <v>26</v>
      </c>
      <c r="C1842" s="45" t="s">
        <v>1051</v>
      </c>
      <c r="D1842" s="45" t="s">
        <v>413</v>
      </c>
      <c r="E1842" s="45">
        <v>528.29999999999995</v>
      </c>
      <c r="F1842" s="34">
        <v>1348.44</v>
      </c>
      <c r="G1842" s="34">
        <v>434.49</v>
      </c>
      <c r="H1842" s="34">
        <v>15.76</v>
      </c>
      <c r="I1842" s="34">
        <v>10.34</v>
      </c>
      <c r="J1842" s="34">
        <v>10.34</v>
      </c>
      <c r="K1842" s="34">
        <v>13.83</v>
      </c>
      <c r="L1842" s="34">
        <v>432.53</v>
      </c>
      <c r="M1842" s="34">
        <v>0.73099999999999998</v>
      </c>
      <c r="N1842" s="34">
        <v>13.19</v>
      </c>
      <c r="O1842" s="34" t="s">
        <v>263</v>
      </c>
      <c r="P1842" s="45">
        <v>23</v>
      </c>
      <c r="Q1842" s="45">
        <v>9</v>
      </c>
      <c r="R1842" s="45">
        <v>56</v>
      </c>
      <c r="S1842" s="58">
        <v>280116.8</v>
      </c>
      <c r="T1842" s="45">
        <v>1396.05</v>
      </c>
      <c r="U1842" s="45">
        <v>435.15</v>
      </c>
      <c r="V1842" s="45">
        <v>20.71</v>
      </c>
      <c r="W1842" s="34">
        <v>129617.58</v>
      </c>
    </row>
    <row r="1843" spans="1:23" s="45" customFormat="1">
      <c r="A1843" s="34">
        <v>29</v>
      </c>
      <c r="B1843" s="45">
        <v>28</v>
      </c>
      <c r="C1843" s="45" t="s">
        <v>1051</v>
      </c>
      <c r="D1843" s="45" t="s">
        <v>239</v>
      </c>
      <c r="E1843" s="45">
        <v>224.53</v>
      </c>
      <c r="F1843" s="45">
        <v>1450.81</v>
      </c>
      <c r="G1843" s="45">
        <v>477.63</v>
      </c>
      <c r="H1843" s="45">
        <v>15.46</v>
      </c>
      <c r="I1843" s="45">
        <v>5.17</v>
      </c>
      <c r="J1843" s="45">
        <v>15.51</v>
      </c>
      <c r="K1843" s="45">
        <v>13.83</v>
      </c>
      <c r="L1843" s="45">
        <v>299.33</v>
      </c>
      <c r="M1843" s="45">
        <v>0.59699999999999998</v>
      </c>
      <c r="N1843" s="45">
        <v>15.73</v>
      </c>
      <c r="O1843" s="34" t="s">
        <v>256</v>
      </c>
      <c r="P1843" s="45">
        <v>23</v>
      </c>
      <c r="Q1843" s="45">
        <v>9</v>
      </c>
      <c r="R1843" s="45">
        <v>0</v>
      </c>
      <c r="S1843" s="57">
        <v>0</v>
      </c>
      <c r="T1843" s="45">
        <v>0</v>
      </c>
      <c r="U1843" s="45">
        <v>0</v>
      </c>
      <c r="V1843" s="45">
        <v>0</v>
      </c>
      <c r="W1843" s="45">
        <v>0</v>
      </c>
    </row>
    <row r="1844" spans="1:23" s="45" customFormat="1">
      <c r="A1844" s="34">
        <v>29</v>
      </c>
      <c r="B1844" s="45">
        <v>30</v>
      </c>
      <c r="C1844" s="45" t="s">
        <v>1051</v>
      </c>
      <c r="D1844" s="45" t="s">
        <v>238</v>
      </c>
      <c r="E1844" s="45">
        <v>237.73</v>
      </c>
      <c r="F1844" s="45">
        <v>1436.14</v>
      </c>
      <c r="G1844" s="45">
        <v>372.68</v>
      </c>
      <c r="H1844" s="45">
        <v>15.81</v>
      </c>
      <c r="I1844" s="45">
        <v>5.17</v>
      </c>
      <c r="J1844" s="45">
        <v>7.76</v>
      </c>
      <c r="K1844" s="45">
        <v>9.8800000000000008</v>
      </c>
      <c r="L1844" s="45">
        <v>241.82</v>
      </c>
      <c r="M1844" s="45">
        <v>0.76700000000000002</v>
      </c>
      <c r="N1844" s="45">
        <v>9.7899999999999991</v>
      </c>
      <c r="O1844" s="34" t="s">
        <v>203</v>
      </c>
      <c r="P1844" s="45">
        <v>23</v>
      </c>
      <c r="Q1844" s="45">
        <v>9</v>
      </c>
      <c r="R1844" s="45">
        <v>0</v>
      </c>
      <c r="S1844" s="57">
        <v>0</v>
      </c>
      <c r="T1844" s="45">
        <v>0</v>
      </c>
      <c r="U1844" s="45">
        <v>0</v>
      </c>
      <c r="V1844" s="45">
        <v>0</v>
      </c>
      <c r="W1844" s="45">
        <v>0</v>
      </c>
    </row>
    <row r="1845" spans="1:23" s="45" customFormat="1">
      <c r="A1845" s="34">
        <v>29</v>
      </c>
      <c r="B1845" s="45">
        <v>34</v>
      </c>
      <c r="C1845" s="45" t="s">
        <v>1051</v>
      </c>
      <c r="D1845" s="45" t="s">
        <v>240</v>
      </c>
      <c r="E1845" s="45">
        <v>515.09</v>
      </c>
      <c r="F1845" s="34">
        <v>1388.65</v>
      </c>
      <c r="G1845" s="34">
        <v>377.62</v>
      </c>
      <c r="H1845" s="34">
        <v>18.850000000000001</v>
      </c>
      <c r="I1845" s="34">
        <v>12.93</v>
      </c>
      <c r="J1845" s="34">
        <v>7.76</v>
      </c>
      <c r="K1845" s="34">
        <v>13.83</v>
      </c>
      <c r="L1845" s="34">
        <v>451.17</v>
      </c>
      <c r="M1845" s="34">
        <v>0.68899999999999995</v>
      </c>
      <c r="N1845" s="34">
        <v>12.41</v>
      </c>
      <c r="O1845" s="34" t="s">
        <v>263</v>
      </c>
      <c r="P1845" s="45">
        <v>23</v>
      </c>
      <c r="Q1845" s="45">
        <v>9</v>
      </c>
      <c r="R1845" s="45">
        <v>56</v>
      </c>
      <c r="S1845" s="58">
        <v>280116.8</v>
      </c>
      <c r="T1845" s="45">
        <v>1396.05</v>
      </c>
      <c r="U1845" s="45">
        <v>435.15</v>
      </c>
      <c r="V1845" s="45">
        <v>20.71</v>
      </c>
      <c r="W1845" s="34">
        <v>129617.58</v>
      </c>
    </row>
    <row r="1846" spans="1:23" s="45" customFormat="1">
      <c r="A1846" s="34">
        <v>29</v>
      </c>
      <c r="B1846" s="45">
        <v>38</v>
      </c>
      <c r="C1846" s="45" t="s">
        <v>1051</v>
      </c>
      <c r="D1846" s="45" t="s">
        <v>315</v>
      </c>
      <c r="E1846" s="45">
        <v>528.29999999999995</v>
      </c>
      <c r="F1846" s="34">
        <v>1398.67</v>
      </c>
      <c r="G1846" s="34">
        <v>403.92</v>
      </c>
      <c r="H1846" s="34">
        <v>25.24</v>
      </c>
      <c r="I1846" s="34">
        <v>10.34</v>
      </c>
      <c r="J1846" s="34">
        <v>7.76</v>
      </c>
      <c r="K1846" s="34">
        <v>19.760000000000002</v>
      </c>
      <c r="L1846" s="34">
        <v>502.27</v>
      </c>
      <c r="M1846" s="34">
        <v>0.629</v>
      </c>
      <c r="N1846" s="34">
        <v>18.52</v>
      </c>
      <c r="O1846" s="34" t="s">
        <v>263</v>
      </c>
      <c r="P1846" s="45">
        <v>23</v>
      </c>
      <c r="Q1846" s="45">
        <v>9</v>
      </c>
      <c r="R1846" s="45">
        <v>56</v>
      </c>
      <c r="S1846" s="58">
        <v>280116.8</v>
      </c>
      <c r="T1846" s="45">
        <v>1396.05</v>
      </c>
      <c r="U1846" s="45">
        <v>435.15</v>
      </c>
      <c r="V1846" s="45">
        <v>20.71</v>
      </c>
      <c r="W1846" s="34">
        <v>129617.58</v>
      </c>
    </row>
    <row r="1847" spans="1:23" s="45" customFormat="1">
      <c r="A1847" s="34">
        <v>29</v>
      </c>
      <c r="B1847" s="45">
        <v>40</v>
      </c>
      <c r="C1847" s="45" t="s">
        <v>1051</v>
      </c>
      <c r="D1847" s="45" t="s">
        <v>397</v>
      </c>
      <c r="E1847" s="45">
        <v>422.64</v>
      </c>
      <c r="F1847" s="45">
        <v>1560.56</v>
      </c>
      <c r="G1847" s="45">
        <v>446.98</v>
      </c>
      <c r="H1847" s="45">
        <v>20.75</v>
      </c>
      <c r="I1847" s="45">
        <v>10.34</v>
      </c>
      <c r="J1847" s="45">
        <v>7.76</v>
      </c>
      <c r="K1847" s="45">
        <v>11.86</v>
      </c>
      <c r="L1847" s="45">
        <v>352.14</v>
      </c>
      <c r="M1847" s="45">
        <v>0.77300000000000002</v>
      </c>
      <c r="N1847" s="45">
        <v>9.8800000000000008</v>
      </c>
      <c r="O1847" s="34" t="s">
        <v>256</v>
      </c>
      <c r="P1847" s="45">
        <v>23</v>
      </c>
      <c r="Q1847" s="45">
        <v>9</v>
      </c>
      <c r="R1847" s="45">
        <v>0</v>
      </c>
      <c r="S1847" s="57">
        <v>0</v>
      </c>
      <c r="T1847" s="45">
        <v>0</v>
      </c>
      <c r="U1847" s="45">
        <v>0</v>
      </c>
      <c r="V1847" s="45">
        <v>0</v>
      </c>
      <c r="W1847" s="45">
        <v>0</v>
      </c>
    </row>
    <row r="1848" spans="1:23" s="45" customFormat="1">
      <c r="A1848" s="34">
        <v>29</v>
      </c>
      <c r="B1848" s="45">
        <v>42</v>
      </c>
      <c r="C1848" s="45" t="s">
        <v>1051</v>
      </c>
      <c r="D1848" s="45" t="s">
        <v>316</v>
      </c>
      <c r="E1848" s="45">
        <v>858.48</v>
      </c>
      <c r="F1848" s="34">
        <v>1355.04</v>
      </c>
      <c r="G1848" s="34">
        <v>596.4</v>
      </c>
      <c r="H1848" s="34">
        <v>27.15</v>
      </c>
      <c r="I1848" s="34">
        <v>7.76</v>
      </c>
      <c r="J1848" s="34">
        <v>18.100000000000001</v>
      </c>
      <c r="K1848" s="34">
        <v>25.69</v>
      </c>
      <c r="L1848" s="34">
        <v>760.79</v>
      </c>
      <c r="M1848" s="34">
        <v>0.57399999999999995</v>
      </c>
      <c r="N1848" s="34">
        <v>25.08</v>
      </c>
      <c r="O1848" s="34" t="s">
        <v>263</v>
      </c>
      <c r="P1848" s="45">
        <v>23</v>
      </c>
      <c r="Q1848" s="45">
        <v>9</v>
      </c>
      <c r="R1848" s="45">
        <v>54</v>
      </c>
      <c r="S1848" s="58">
        <v>758226.49</v>
      </c>
      <c r="T1848" s="45">
        <v>1349.73</v>
      </c>
      <c r="U1848" s="45">
        <v>565.39</v>
      </c>
      <c r="V1848" s="45">
        <v>27.93</v>
      </c>
      <c r="W1848" s="34">
        <v>383527.45</v>
      </c>
    </row>
    <row r="1849" spans="1:23" s="45" customFormat="1">
      <c r="A1849" s="34">
        <v>29</v>
      </c>
      <c r="B1849" s="45">
        <v>44</v>
      </c>
      <c r="C1849" s="45" t="s">
        <v>1051</v>
      </c>
      <c r="D1849" s="45" t="s">
        <v>398</v>
      </c>
      <c r="E1849" s="45">
        <v>660.37</v>
      </c>
      <c r="F1849" s="45">
        <v>1449.27</v>
      </c>
      <c r="G1849" s="45">
        <v>333.53</v>
      </c>
      <c r="H1849" s="45">
        <v>21.7</v>
      </c>
      <c r="I1849" s="45">
        <v>7.76</v>
      </c>
      <c r="J1849" s="45">
        <v>15.51</v>
      </c>
      <c r="K1849" s="45">
        <v>11.86</v>
      </c>
      <c r="L1849" s="45">
        <v>480.29</v>
      </c>
      <c r="M1849" s="45">
        <v>0.76400000000000001</v>
      </c>
      <c r="N1849" s="45">
        <v>14.53</v>
      </c>
      <c r="O1849" s="34" t="s">
        <v>256</v>
      </c>
      <c r="P1849" s="45">
        <v>23</v>
      </c>
      <c r="Q1849" s="45">
        <v>9</v>
      </c>
      <c r="R1849" s="45">
        <v>0</v>
      </c>
      <c r="S1849" s="57">
        <v>0</v>
      </c>
      <c r="T1849" s="45">
        <v>0</v>
      </c>
      <c r="U1849" s="45">
        <v>0</v>
      </c>
      <c r="V1849" s="45">
        <v>0</v>
      </c>
      <c r="W1849" s="45">
        <v>0</v>
      </c>
    </row>
    <row r="1850" spans="1:23" s="45" customFormat="1">
      <c r="A1850" s="34">
        <v>29</v>
      </c>
      <c r="B1850" s="45">
        <v>46</v>
      </c>
      <c r="C1850" s="45" t="s">
        <v>1051</v>
      </c>
      <c r="D1850" s="45" t="s">
        <v>389</v>
      </c>
      <c r="E1850" s="45">
        <v>396.22</v>
      </c>
      <c r="F1850" s="45">
        <v>1401.47</v>
      </c>
      <c r="G1850" s="45">
        <v>338.21</v>
      </c>
      <c r="H1850" s="45">
        <v>21.87</v>
      </c>
      <c r="I1850" s="45">
        <v>7.76</v>
      </c>
      <c r="J1850" s="45">
        <v>10.34</v>
      </c>
      <c r="K1850" s="45">
        <v>11.86</v>
      </c>
      <c r="L1850" s="45">
        <v>361.03</v>
      </c>
      <c r="M1850" s="45">
        <v>0.72299999999999998</v>
      </c>
      <c r="N1850" s="45">
        <v>12.82</v>
      </c>
      <c r="O1850" s="34" t="s">
        <v>203</v>
      </c>
      <c r="P1850" s="45">
        <v>23</v>
      </c>
      <c r="Q1850" s="45">
        <v>9</v>
      </c>
      <c r="R1850" s="45">
        <v>0</v>
      </c>
      <c r="S1850" s="57">
        <v>0</v>
      </c>
      <c r="T1850" s="45">
        <v>0</v>
      </c>
      <c r="U1850" s="45">
        <v>0</v>
      </c>
      <c r="V1850" s="45">
        <v>0</v>
      </c>
      <c r="W1850" s="45">
        <v>0</v>
      </c>
    </row>
    <row r="1851" spans="1:23" s="45" customFormat="1">
      <c r="A1851" s="34">
        <v>29</v>
      </c>
      <c r="B1851" s="45">
        <v>48</v>
      </c>
      <c r="C1851" s="45" t="s">
        <v>1051</v>
      </c>
      <c r="D1851" s="45" t="s">
        <v>228</v>
      </c>
      <c r="E1851" s="45">
        <v>924.52</v>
      </c>
      <c r="F1851" s="45">
        <v>1207.17</v>
      </c>
      <c r="G1851" s="45">
        <v>473.11</v>
      </c>
      <c r="H1851" s="45">
        <v>24.47</v>
      </c>
      <c r="I1851" s="45">
        <v>10.34</v>
      </c>
      <c r="J1851" s="45">
        <v>12.93</v>
      </c>
      <c r="K1851" s="45">
        <v>17.78</v>
      </c>
      <c r="L1851" s="45">
        <v>666.67</v>
      </c>
      <c r="M1851" s="45">
        <v>0.68799999999999994</v>
      </c>
      <c r="N1851" s="45">
        <v>16.829999999999998</v>
      </c>
      <c r="O1851" s="34" t="s">
        <v>203</v>
      </c>
      <c r="P1851" s="45">
        <v>23</v>
      </c>
      <c r="Q1851" s="45">
        <v>9</v>
      </c>
      <c r="R1851" s="45">
        <v>0</v>
      </c>
      <c r="S1851" s="57">
        <v>0</v>
      </c>
      <c r="T1851" s="45">
        <v>0</v>
      </c>
      <c r="U1851" s="45">
        <v>0</v>
      </c>
      <c r="V1851" s="45">
        <v>0</v>
      </c>
      <c r="W1851" s="45">
        <v>0</v>
      </c>
    </row>
    <row r="1852" spans="1:23" s="45" customFormat="1">
      <c r="A1852" s="34">
        <v>29</v>
      </c>
      <c r="B1852" s="45">
        <v>50</v>
      </c>
      <c r="C1852" s="45" t="s">
        <v>1051</v>
      </c>
      <c r="D1852" s="45" t="s">
        <v>390</v>
      </c>
      <c r="E1852" s="45">
        <v>132.07</v>
      </c>
      <c r="F1852" s="45">
        <v>1556.52</v>
      </c>
      <c r="G1852" s="45">
        <v>515.72</v>
      </c>
      <c r="H1852" s="45">
        <v>20.95</v>
      </c>
      <c r="I1852" s="45">
        <v>7.76</v>
      </c>
      <c r="J1852" s="45">
        <v>5.17</v>
      </c>
      <c r="K1852" s="45">
        <v>7.9</v>
      </c>
      <c r="L1852" s="45">
        <v>158.05000000000001</v>
      </c>
      <c r="M1852" s="45">
        <v>0.79400000000000004</v>
      </c>
      <c r="N1852" s="45">
        <v>6.96</v>
      </c>
      <c r="O1852" s="34" t="s">
        <v>203</v>
      </c>
      <c r="P1852" s="45">
        <v>23</v>
      </c>
      <c r="Q1852" s="45">
        <v>9</v>
      </c>
      <c r="R1852" s="45">
        <v>0</v>
      </c>
      <c r="S1852" s="57">
        <v>0</v>
      </c>
      <c r="T1852" s="45">
        <v>0</v>
      </c>
      <c r="U1852" s="45">
        <v>0</v>
      </c>
      <c r="V1852" s="45">
        <v>0</v>
      </c>
      <c r="W1852" s="45">
        <v>0</v>
      </c>
    </row>
    <row r="1853" spans="1:23" s="45" customFormat="1">
      <c r="A1853" s="34">
        <v>29</v>
      </c>
      <c r="B1853" s="45">
        <v>52</v>
      </c>
      <c r="C1853" s="45" t="s">
        <v>1051</v>
      </c>
      <c r="D1853" s="45" t="s">
        <v>388</v>
      </c>
      <c r="E1853" s="45">
        <v>1664.14</v>
      </c>
      <c r="F1853" s="45">
        <v>1613.38</v>
      </c>
      <c r="G1853" s="45">
        <v>705.05</v>
      </c>
      <c r="H1853" s="45">
        <v>26.33</v>
      </c>
      <c r="I1853" s="45">
        <v>15.51</v>
      </c>
      <c r="J1853" s="45">
        <v>20.68</v>
      </c>
      <c r="K1853" s="45">
        <v>21.74</v>
      </c>
      <c r="L1853" s="45">
        <v>1312.29</v>
      </c>
      <c r="M1853" s="45">
        <v>0.51800000000000002</v>
      </c>
      <c r="N1853" s="45">
        <v>21.85</v>
      </c>
      <c r="O1853" s="34" t="s">
        <v>203</v>
      </c>
      <c r="P1853" s="45">
        <v>23</v>
      </c>
      <c r="Q1853" s="45">
        <v>9</v>
      </c>
      <c r="R1853" s="45">
        <v>0</v>
      </c>
      <c r="S1853" s="57">
        <v>0</v>
      </c>
      <c r="T1853" s="45">
        <v>0</v>
      </c>
      <c r="U1853" s="45">
        <v>0</v>
      </c>
      <c r="V1853" s="45">
        <v>0</v>
      </c>
      <c r="W1853" s="45">
        <v>0</v>
      </c>
    </row>
    <row r="1854" spans="1:23" s="45" customFormat="1">
      <c r="A1854" s="34">
        <v>29</v>
      </c>
      <c r="B1854" s="45">
        <v>54</v>
      </c>
      <c r="C1854" s="45" t="s">
        <v>1051</v>
      </c>
      <c r="D1854" s="45" t="s">
        <v>208</v>
      </c>
      <c r="E1854" s="45">
        <v>145.28</v>
      </c>
      <c r="F1854" s="45">
        <v>1459.21</v>
      </c>
      <c r="G1854" s="45">
        <v>467.66</v>
      </c>
      <c r="H1854" s="45">
        <v>22.63</v>
      </c>
      <c r="I1854" s="45">
        <v>10.34</v>
      </c>
      <c r="J1854" s="45">
        <v>7.76</v>
      </c>
      <c r="K1854" s="45">
        <v>7.9</v>
      </c>
      <c r="L1854" s="45">
        <v>194.37</v>
      </c>
      <c r="M1854" s="45">
        <v>0.68799999999999994</v>
      </c>
      <c r="N1854" s="45">
        <v>9.08</v>
      </c>
      <c r="O1854" s="34" t="s">
        <v>256</v>
      </c>
      <c r="P1854" s="45">
        <v>23</v>
      </c>
      <c r="Q1854" s="45">
        <v>9</v>
      </c>
      <c r="R1854" s="45">
        <v>0</v>
      </c>
      <c r="S1854" s="57">
        <v>0</v>
      </c>
      <c r="T1854" s="45">
        <v>0</v>
      </c>
      <c r="U1854" s="45">
        <v>0</v>
      </c>
      <c r="V1854" s="45">
        <v>0</v>
      </c>
      <c r="W1854" s="45">
        <v>0</v>
      </c>
    </row>
    <row r="1855" spans="1:23" s="45" customFormat="1">
      <c r="A1855" s="34">
        <v>29</v>
      </c>
      <c r="B1855" s="45">
        <v>56</v>
      </c>
      <c r="C1855" s="45" t="s">
        <v>1051</v>
      </c>
      <c r="D1855" s="45" t="s">
        <v>415</v>
      </c>
      <c r="E1855" s="45">
        <v>145.28</v>
      </c>
      <c r="F1855" s="34">
        <v>1448.86</v>
      </c>
      <c r="G1855" s="34">
        <v>404.68</v>
      </c>
      <c r="H1855" s="34">
        <v>23.71</v>
      </c>
      <c r="I1855" s="34">
        <v>5.17</v>
      </c>
      <c r="J1855" s="34">
        <v>10.34</v>
      </c>
      <c r="K1855" s="34">
        <v>5.93</v>
      </c>
      <c r="L1855" s="34">
        <v>175.53</v>
      </c>
      <c r="M1855" s="34">
        <v>0.76100000000000001</v>
      </c>
      <c r="N1855" s="34">
        <v>8.6999999999999993</v>
      </c>
      <c r="O1855" s="34" t="s">
        <v>263</v>
      </c>
      <c r="P1855" s="45">
        <v>23</v>
      </c>
      <c r="Q1855" s="45">
        <v>9</v>
      </c>
      <c r="R1855" s="45">
        <v>56</v>
      </c>
      <c r="S1855" s="58">
        <v>280116.8</v>
      </c>
      <c r="T1855" s="45">
        <v>1396.05</v>
      </c>
      <c r="U1855" s="45">
        <v>435.15</v>
      </c>
      <c r="V1855" s="45">
        <v>20.71</v>
      </c>
      <c r="W1855" s="34">
        <v>129617.58</v>
      </c>
    </row>
    <row r="1856" spans="1:23" s="45" customFormat="1">
      <c r="A1856" s="34">
        <v>29</v>
      </c>
      <c r="B1856" s="45">
        <v>58</v>
      </c>
      <c r="C1856" s="45" t="s">
        <v>1051</v>
      </c>
      <c r="D1856" s="45" t="s">
        <v>416</v>
      </c>
      <c r="E1856" s="45">
        <v>488.68</v>
      </c>
      <c r="F1856" s="34">
        <v>1420.46</v>
      </c>
      <c r="G1856" s="34">
        <v>476.14</v>
      </c>
      <c r="H1856" s="34">
        <v>28.04</v>
      </c>
      <c r="I1856" s="34">
        <v>10.34</v>
      </c>
      <c r="J1856" s="34">
        <v>7.76</v>
      </c>
      <c r="K1856" s="34">
        <v>15.81</v>
      </c>
      <c r="L1856" s="34">
        <v>426.68</v>
      </c>
      <c r="M1856" s="34">
        <v>0.70299999999999996</v>
      </c>
      <c r="N1856" s="34">
        <v>14.99</v>
      </c>
      <c r="O1856" s="34" t="s">
        <v>263</v>
      </c>
      <c r="P1856" s="45">
        <v>23</v>
      </c>
      <c r="Q1856" s="45">
        <v>9</v>
      </c>
      <c r="R1856" s="45">
        <v>56</v>
      </c>
      <c r="S1856" s="58">
        <v>280116.8</v>
      </c>
      <c r="T1856" s="45">
        <v>1396.05</v>
      </c>
      <c r="U1856" s="45">
        <v>435.15</v>
      </c>
      <c r="V1856" s="45">
        <v>20.71</v>
      </c>
      <c r="W1856" s="34">
        <v>129617.58</v>
      </c>
    </row>
    <row r="1857" spans="1:23" s="45" customFormat="1">
      <c r="A1857" s="34">
        <v>29</v>
      </c>
      <c r="B1857" s="45">
        <v>60</v>
      </c>
      <c r="C1857" s="45" t="s">
        <v>1051</v>
      </c>
      <c r="D1857" s="45" t="s">
        <v>417</v>
      </c>
      <c r="E1857" s="45">
        <v>422.64</v>
      </c>
      <c r="F1857" s="45">
        <v>1449.3</v>
      </c>
      <c r="G1857" s="45">
        <v>478.97</v>
      </c>
      <c r="H1857" s="45">
        <v>26.98</v>
      </c>
      <c r="I1857" s="45">
        <v>10.34</v>
      </c>
      <c r="J1857" s="45">
        <v>7.76</v>
      </c>
      <c r="K1857" s="45">
        <v>13.83</v>
      </c>
      <c r="L1857" s="45">
        <v>356.62</v>
      </c>
      <c r="M1857" s="45">
        <v>0.76400000000000001</v>
      </c>
      <c r="N1857" s="45">
        <v>12.13</v>
      </c>
      <c r="O1857" s="34" t="s">
        <v>256</v>
      </c>
      <c r="P1857" s="45">
        <v>23</v>
      </c>
      <c r="Q1857" s="45">
        <v>9</v>
      </c>
      <c r="R1857" s="45">
        <v>0</v>
      </c>
      <c r="S1857" s="57">
        <v>0</v>
      </c>
      <c r="T1857" s="45">
        <v>0</v>
      </c>
      <c r="U1857" s="45">
        <v>0</v>
      </c>
      <c r="V1857" s="45">
        <v>0</v>
      </c>
      <c r="W1857" s="45">
        <v>0</v>
      </c>
    </row>
    <row r="1858" spans="1:23" s="45" customFormat="1">
      <c r="A1858" s="34">
        <v>29</v>
      </c>
      <c r="B1858" s="45">
        <v>62</v>
      </c>
      <c r="C1858" s="45" t="s">
        <v>1051</v>
      </c>
      <c r="D1858" s="45" t="s">
        <v>231</v>
      </c>
      <c r="E1858" s="45">
        <v>739.62</v>
      </c>
      <c r="F1858" s="45">
        <v>1182.67</v>
      </c>
      <c r="G1858" s="45">
        <v>506.81</v>
      </c>
      <c r="H1858" s="45">
        <v>28.05</v>
      </c>
      <c r="I1858" s="45">
        <v>12.93</v>
      </c>
      <c r="J1858" s="45">
        <v>12.93</v>
      </c>
      <c r="K1858" s="45">
        <v>13.83</v>
      </c>
      <c r="L1858" s="45">
        <v>578.58000000000004</v>
      </c>
      <c r="M1858" s="45">
        <v>0.68400000000000005</v>
      </c>
      <c r="N1858" s="45">
        <v>13.93</v>
      </c>
      <c r="O1858" s="34" t="s">
        <v>203</v>
      </c>
      <c r="P1858" s="45">
        <v>23</v>
      </c>
      <c r="Q1858" s="45">
        <v>9</v>
      </c>
      <c r="R1858" s="45">
        <v>0</v>
      </c>
      <c r="S1858" s="57">
        <v>0</v>
      </c>
      <c r="T1858" s="45">
        <v>0</v>
      </c>
      <c r="U1858" s="45">
        <v>0</v>
      </c>
      <c r="V1858" s="45">
        <v>0</v>
      </c>
      <c r="W1858" s="45">
        <v>0</v>
      </c>
    </row>
    <row r="1859" spans="1:23" s="45" customFormat="1">
      <c r="A1859" s="34">
        <v>29</v>
      </c>
      <c r="B1859" s="45">
        <v>66</v>
      </c>
      <c r="C1859" s="45" t="s">
        <v>1051</v>
      </c>
      <c r="D1859" s="45" t="s">
        <v>206</v>
      </c>
      <c r="E1859" s="45">
        <v>237.73</v>
      </c>
      <c r="F1859" s="45">
        <v>1429.82</v>
      </c>
      <c r="G1859" s="45">
        <v>328.02</v>
      </c>
      <c r="H1859" s="45">
        <v>26.24</v>
      </c>
      <c r="I1859" s="45">
        <v>7.76</v>
      </c>
      <c r="J1859" s="45">
        <v>10.34</v>
      </c>
      <c r="K1859" s="45">
        <v>7.9</v>
      </c>
      <c r="L1859" s="45">
        <v>258.60000000000002</v>
      </c>
      <c r="M1859" s="45">
        <v>0.71799999999999997</v>
      </c>
      <c r="N1859" s="45">
        <v>8.2799999999999994</v>
      </c>
      <c r="O1859" s="34" t="s">
        <v>203</v>
      </c>
      <c r="P1859" s="45">
        <v>23</v>
      </c>
      <c r="Q1859" s="45">
        <v>9</v>
      </c>
      <c r="R1859" s="45">
        <v>0</v>
      </c>
      <c r="S1859" s="57">
        <v>0</v>
      </c>
      <c r="T1859" s="45">
        <v>0</v>
      </c>
      <c r="U1859" s="45">
        <v>0</v>
      </c>
      <c r="V1859" s="45">
        <v>0</v>
      </c>
      <c r="W1859" s="45">
        <v>0</v>
      </c>
    </row>
    <row r="1860" spans="1:23" s="45" customFormat="1">
      <c r="A1860" s="34">
        <v>29</v>
      </c>
      <c r="B1860" s="45">
        <v>68</v>
      </c>
      <c r="C1860" s="45" t="s">
        <v>1051</v>
      </c>
      <c r="D1860" s="45" t="s">
        <v>207</v>
      </c>
      <c r="E1860" s="45">
        <v>369.81</v>
      </c>
      <c r="F1860" s="45">
        <v>1569.35</v>
      </c>
      <c r="G1860" s="45">
        <v>436.51</v>
      </c>
      <c r="H1860" s="45">
        <v>28.93</v>
      </c>
      <c r="I1860" s="45">
        <v>7.76</v>
      </c>
      <c r="J1860" s="45">
        <v>10.34</v>
      </c>
      <c r="K1860" s="45">
        <v>11.86</v>
      </c>
      <c r="L1860" s="45">
        <v>361.97</v>
      </c>
      <c r="M1860" s="45">
        <v>0.68799999999999994</v>
      </c>
      <c r="N1860" s="45">
        <v>11.15</v>
      </c>
      <c r="O1860" s="34" t="s">
        <v>203</v>
      </c>
      <c r="P1860" s="45">
        <v>23</v>
      </c>
      <c r="Q1860" s="45">
        <v>9</v>
      </c>
      <c r="R1860" s="45">
        <v>0</v>
      </c>
      <c r="S1860" s="57">
        <v>0</v>
      </c>
      <c r="T1860" s="45">
        <v>0</v>
      </c>
      <c r="U1860" s="45">
        <v>0</v>
      </c>
      <c r="V1860" s="45">
        <v>0</v>
      </c>
      <c r="W1860" s="45">
        <v>0</v>
      </c>
    </row>
    <row r="1861" spans="1:23" s="45" customFormat="1">
      <c r="A1861" s="34">
        <v>29</v>
      </c>
      <c r="B1861" s="45">
        <v>70</v>
      </c>
      <c r="C1861" s="45" t="s">
        <v>1051</v>
      </c>
      <c r="D1861" s="45" t="s">
        <v>399</v>
      </c>
      <c r="E1861" s="45">
        <v>316.98</v>
      </c>
      <c r="F1861" s="45">
        <v>1465.81</v>
      </c>
      <c r="G1861" s="45">
        <v>452.28</v>
      </c>
      <c r="H1861" s="45">
        <v>26.43</v>
      </c>
      <c r="I1861" s="45">
        <v>7.76</v>
      </c>
      <c r="J1861" s="45">
        <v>10.34</v>
      </c>
      <c r="K1861" s="45">
        <v>13.83</v>
      </c>
      <c r="L1861" s="45">
        <v>322.51</v>
      </c>
      <c r="M1861" s="45">
        <v>0.69699999999999995</v>
      </c>
      <c r="N1861" s="45">
        <v>12.13</v>
      </c>
      <c r="O1861" s="34" t="s">
        <v>256</v>
      </c>
      <c r="P1861" s="45">
        <v>23</v>
      </c>
      <c r="Q1861" s="45">
        <v>9</v>
      </c>
      <c r="R1861" s="45">
        <v>0</v>
      </c>
      <c r="S1861" s="57">
        <v>0</v>
      </c>
      <c r="T1861" s="45">
        <v>0</v>
      </c>
      <c r="U1861" s="45">
        <v>0</v>
      </c>
      <c r="V1861" s="45">
        <v>0</v>
      </c>
      <c r="W1861" s="45">
        <v>0</v>
      </c>
    </row>
    <row r="1862" spans="1:23" s="45" customFormat="1">
      <c r="A1862" s="34">
        <v>29</v>
      </c>
      <c r="B1862" s="45">
        <v>72</v>
      </c>
      <c r="C1862" s="45" t="s">
        <v>1051</v>
      </c>
      <c r="D1862" s="45" t="s">
        <v>205</v>
      </c>
      <c r="E1862" s="45">
        <v>475.47</v>
      </c>
      <c r="F1862" s="45">
        <v>1545.17</v>
      </c>
      <c r="G1862" s="45">
        <v>448.01</v>
      </c>
      <c r="H1862" s="45">
        <v>30.46</v>
      </c>
      <c r="I1862" s="45">
        <v>12.93</v>
      </c>
      <c r="J1862" s="45">
        <v>7.76</v>
      </c>
      <c r="K1862" s="45">
        <v>13.83</v>
      </c>
      <c r="L1862" s="45">
        <v>431.15</v>
      </c>
      <c r="M1862" s="45">
        <v>0.68300000000000005</v>
      </c>
      <c r="N1862" s="45">
        <v>13.19</v>
      </c>
      <c r="O1862" s="34" t="s">
        <v>203</v>
      </c>
      <c r="P1862" s="45">
        <v>23</v>
      </c>
      <c r="Q1862" s="45">
        <v>9</v>
      </c>
      <c r="R1862" s="45">
        <v>0</v>
      </c>
      <c r="S1862" s="57">
        <v>0</v>
      </c>
      <c r="T1862" s="45">
        <v>0</v>
      </c>
      <c r="U1862" s="45">
        <v>0</v>
      </c>
      <c r="V1862" s="45">
        <v>0</v>
      </c>
      <c r="W1862" s="45">
        <v>0</v>
      </c>
    </row>
    <row r="1863" spans="1:23" s="45" customFormat="1">
      <c r="A1863" s="34">
        <v>29</v>
      </c>
      <c r="B1863" s="45">
        <v>74</v>
      </c>
      <c r="C1863" s="45" t="s">
        <v>1051</v>
      </c>
      <c r="D1863" s="45" t="s">
        <v>418</v>
      </c>
      <c r="E1863" s="45">
        <v>158.49</v>
      </c>
      <c r="F1863" s="45">
        <v>1488</v>
      </c>
      <c r="G1863" s="45">
        <v>478.24</v>
      </c>
      <c r="H1863" s="45">
        <v>24.7</v>
      </c>
      <c r="I1863" s="45">
        <v>10.34</v>
      </c>
      <c r="J1863" s="45">
        <v>7.76</v>
      </c>
      <c r="K1863" s="45">
        <v>9.8800000000000008</v>
      </c>
      <c r="L1863" s="45">
        <v>203.16</v>
      </c>
      <c r="M1863" s="45">
        <v>0.69699999999999995</v>
      </c>
      <c r="N1863" s="45">
        <v>9.4499999999999993</v>
      </c>
      <c r="O1863" s="34" t="s">
        <v>256</v>
      </c>
      <c r="P1863" s="45">
        <v>23</v>
      </c>
      <c r="Q1863" s="45">
        <v>9</v>
      </c>
      <c r="R1863" s="45">
        <v>0</v>
      </c>
      <c r="S1863" s="57">
        <v>0</v>
      </c>
      <c r="T1863" s="45">
        <v>0</v>
      </c>
      <c r="U1863" s="45">
        <v>0</v>
      </c>
      <c r="V1863" s="45">
        <v>0</v>
      </c>
      <c r="W1863" s="45">
        <v>0</v>
      </c>
    </row>
    <row r="1864" spans="1:23" s="45" customFormat="1">
      <c r="A1864" s="34">
        <v>29</v>
      </c>
      <c r="B1864" s="45">
        <v>76</v>
      </c>
      <c r="C1864" s="45" t="s">
        <v>1051</v>
      </c>
      <c r="D1864" s="45" t="s">
        <v>202</v>
      </c>
      <c r="E1864" s="45">
        <v>607.54</v>
      </c>
      <c r="F1864" s="45">
        <v>1211.79</v>
      </c>
      <c r="G1864" s="45">
        <v>515.95000000000005</v>
      </c>
      <c r="H1864" s="45">
        <v>31.06</v>
      </c>
      <c r="I1864" s="45">
        <v>10.34</v>
      </c>
      <c r="J1864" s="45">
        <v>7.76</v>
      </c>
      <c r="K1864" s="45">
        <v>17.78</v>
      </c>
      <c r="L1864" s="45">
        <v>528.47</v>
      </c>
      <c r="M1864" s="45">
        <v>0.65600000000000003</v>
      </c>
      <c r="N1864" s="45">
        <v>16.829999999999998</v>
      </c>
      <c r="O1864" s="34" t="s">
        <v>203</v>
      </c>
      <c r="P1864" s="45">
        <v>23</v>
      </c>
      <c r="Q1864" s="45">
        <v>9</v>
      </c>
      <c r="R1864" s="45">
        <v>0</v>
      </c>
      <c r="S1864" s="57">
        <v>0</v>
      </c>
      <c r="T1864" s="45">
        <v>0</v>
      </c>
      <c r="U1864" s="45">
        <v>0</v>
      </c>
      <c r="V1864" s="45">
        <v>0</v>
      </c>
      <c r="W1864" s="45">
        <v>0</v>
      </c>
    </row>
    <row r="1865" spans="1:23" s="45" customFormat="1">
      <c r="A1865" s="34">
        <v>29</v>
      </c>
      <c r="B1865" s="45">
        <v>78</v>
      </c>
      <c r="C1865" s="45" t="s">
        <v>1051</v>
      </c>
      <c r="D1865" s="45" t="s">
        <v>204</v>
      </c>
      <c r="E1865" s="45">
        <v>26.41</v>
      </c>
      <c r="F1865" s="45">
        <v>1667.7</v>
      </c>
      <c r="G1865" s="45">
        <v>621.71</v>
      </c>
      <c r="H1865" s="45">
        <v>23.71</v>
      </c>
      <c r="I1865" s="45">
        <v>2.59</v>
      </c>
      <c r="J1865" s="45">
        <v>5.17</v>
      </c>
      <c r="K1865" s="45">
        <v>1.98</v>
      </c>
      <c r="L1865" s="45">
        <v>57.39</v>
      </c>
      <c r="M1865" s="45">
        <v>0.747</v>
      </c>
      <c r="N1865" s="45">
        <v>2.59</v>
      </c>
      <c r="O1865" s="34" t="s">
        <v>256</v>
      </c>
      <c r="P1865" s="45">
        <v>23</v>
      </c>
      <c r="Q1865" s="45">
        <v>9</v>
      </c>
      <c r="R1865" s="45">
        <v>0</v>
      </c>
      <c r="S1865" s="57">
        <v>0</v>
      </c>
      <c r="T1865" s="45">
        <v>0</v>
      </c>
      <c r="U1865" s="45">
        <v>0</v>
      </c>
      <c r="V1865" s="45">
        <v>0</v>
      </c>
      <c r="W1865" s="45">
        <v>0</v>
      </c>
    </row>
    <row r="1866" spans="1:23" s="45" customFormat="1">
      <c r="A1866" s="34">
        <v>29</v>
      </c>
      <c r="B1866" s="45">
        <v>86</v>
      </c>
      <c r="C1866" s="45" t="s">
        <v>1051</v>
      </c>
      <c r="D1866" s="45" t="s">
        <v>317</v>
      </c>
      <c r="E1866" s="45">
        <v>950.94</v>
      </c>
      <c r="F1866" s="34">
        <v>1402.82</v>
      </c>
      <c r="G1866" s="34">
        <v>426.47</v>
      </c>
      <c r="H1866" s="34">
        <v>35.65</v>
      </c>
      <c r="I1866" s="34">
        <v>15.51</v>
      </c>
      <c r="J1866" s="34">
        <v>12.93</v>
      </c>
      <c r="K1866" s="34">
        <v>25.69</v>
      </c>
      <c r="L1866" s="34">
        <v>810.52</v>
      </c>
      <c r="M1866" s="34">
        <v>0.57699999999999996</v>
      </c>
      <c r="N1866" s="34">
        <v>25.48</v>
      </c>
      <c r="O1866" s="34" t="s">
        <v>263</v>
      </c>
      <c r="P1866" s="45">
        <v>23</v>
      </c>
      <c r="Q1866" s="45">
        <v>9</v>
      </c>
      <c r="R1866" s="45">
        <v>56</v>
      </c>
      <c r="S1866" s="58">
        <v>280116.8</v>
      </c>
      <c r="T1866" s="45">
        <v>1396.05</v>
      </c>
      <c r="U1866" s="45">
        <v>435.15</v>
      </c>
      <c r="V1866" s="45">
        <v>20.71</v>
      </c>
      <c r="W1866" s="34">
        <v>129617.58</v>
      </c>
    </row>
    <row r="1867" spans="1:23" s="45" customFormat="1">
      <c r="A1867" s="34">
        <v>29</v>
      </c>
      <c r="B1867" s="45">
        <v>88</v>
      </c>
      <c r="C1867" s="45" t="s">
        <v>1051</v>
      </c>
      <c r="D1867" s="45" t="s">
        <v>318</v>
      </c>
      <c r="E1867" s="45">
        <v>462.26</v>
      </c>
      <c r="F1867" s="45">
        <v>1563.61</v>
      </c>
      <c r="G1867" s="45">
        <v>419.74</v>
      </c>
      <c r="H1867" s="45">
        <v>30.88</v>
      </c>
      <c r="I1867" s="45">
        <v>7.76</v>
      </c>
      <c r="J1867" s="45">
        <v>12.93</v>
      </c>
      <c r="K1867" s="45">
        <v>13.83</v>
      </c>
      <c r="L1867" s="45">
        <v>414.84</v>
      </c>
      <c r="M1867" s="45">
        <v>0.69699999999999995</v>
      </c>
      <c r="N1867" s="45">
        <v>13.93</v>
      </c>
      <c r="O1867" s="34" t="s">
        <v>203</v>
      </c>
      <c r="P1867" s="45">
        <v>23</v>
      </c>
      <c r="Q1867" s="45">
        <v>9</v>
      </c>
      <c r="R1867" s="45">
        <v>0</v>
      </c>
      <c r="S1867" s="57">
        <v>0</v>
      </c>
      <c r="T1867" s="45">
        <v>0</v>
      </c>
      <c r="U1867" s="45">
        <v>0</v>
      </c>
      <c r="V1867" s="45">
        <v>0</v>
      </c>
      <c r="W1867" s="45">
        <v>0</v>
      </c>
    </row>
    <row r="1868" spans="1:23" s="45" customFormat="1">
      <c r="A1868" s="34">
        <v>29</v>
      </c>
      <c r="B1868" s="45">
        <v>90</v>
      </c>
      <c r="C1868" s="45" t="s">
        <v>1051</v>
      </c>
      <c r="D1868" s="45" t="s">
        <v>319</v>
      </c>
      <c r="E1868" s="45">
        <v>250.94</v>
      </c>
      <c r="F1868" s="45">
        <v>1200.8</v>
      </c>
      <c r="G1868" s="45">
        <v>443.27</v>
      </c>
      <c r="H1868" s="45">
        <v>29.02</v>
      </c>
      <c r="I1868" s="45">
        <v>12.93</v>
      </c>
      <c r="J1868" s="45">
        <v>5.17</v>
      </c>
      <c r="K1868" s="45">
        <v>11.86</v>
      </c>
      <c r="L1868" s="45">
        <v>266.99</v>
      </c>
      <c r="M1868" s="45">
        <v>0.72099999999999997</v>
      </c>
      <c r="N1868" s="45">
        <v>10.210000000000001</v>
      </c>
      <c r="O1868" s="34" t="s">
        <v>203</v>
      </c>
      <c r="P1868" s="45">
        <v>23</v>
      </c>
      <c r="Q1868" s="45">
        <v>9</v>
      </c>
      <c r="R1868" s="45">
        <v>0</v>
      </c>
      <c r="S1868" s="57">
        <v>0</v>
      </c>
      <c r="T1868" s="45">
        <v>0</v>
      </c>
      <c r="U1868" s="45">
        <v>0</v>
      </c>
      <c r="V1868" s="45">
        <v>0</v>
      </c>
      <c r="W1868" s="45">
        <v>0</v>
      </c>
    </row>
    <row r="1869" spans="1:23" s="45" customFormat="1">
      <c r="A1869" s="34">
        <v>29</v>
      </c>
      <c r="B1869" s="45">
        <v>94</v>
      </c>
      <c r="C1869" s="45" t="s">
        <v>1051</v>
      </c>
      <c r="D1869" s="45" t="s">
        <v>226</v>
      </c>
      <c r="E1869" s="45">
        <v>2760.36</v>
      </c>
      <c r="F1869" s="45">
        <v>1603.63</v>
      </c>
      <c r="G1869" s="45">
        <v>685.89</v>
      </c>
      <c r="H1869" s="45">
        <v>29.81</v>
      </c>
      <c r="I1869" s="45">
        <v>23.27</v>
      </c>
      <c r="J1869" s="45">
        <v>23.27</v>
      </c>
      <c r="K1869" s="45">
        <v>23.71</v>
      </c>
      <c r="L1869" s="45">
        <v>2099.5100000000002</v>
      </c>
      <c r="M1869" s="45">
        <v>0.45300000000000001</v>
      </c>
      <c r="N1869" s="45">
        <v>30.12</v>
      </c>
      <c r="O1869" s="34" t="s">
        <v>203</v>
      </c>
      <c r="P1869" s="45">
        <v>23</v>
      </c>
      <c r="Q1869" s="45">
        <v>9</v>
      </c>
      <c r="R1869" s="45">
        <v>0</v>
      </c>
      <c r="S1869" s="57">
        <v>0</v>
      </c>
      <c r="T1869" s="45">
        <v>0</v>
      </c>
      <c r="U1869" s="45">
        <v>0</v>
      </c>
      <c r="V1869" s="45">
        <v>0</v>
      </c>
      <c r="W1869" s="45">
        <v>0</v>
      </c>
    </row>
    <row r="1870" spans="1:23" s="45" customFormat="1">
      <c r="A1870" s="34">
        <v>29</v>
      </c>
      <c r="B1870" s="45">
        <v>96</v>
      </c>
      <c r="C1870" s="45" t="s">
        <v>1051</v>
      </c>
      <c r="D1870" s="45" t="s">
        <v>320</v>
      </c>
      <c r="E1870" s="45">
        <v>198.11</v>
      </c>
      <c r="F1870" s="45">
        <v>1601.51</v>
      </c>
      <c r="G1870" s="45">
        <v>717.45</v>
      </c>
      <c r="H1870" s="45">
        <v>28.59</v>
      </c>
      <c r="I1870" s="45">
        <v>15.51</v>
      </c>
      <c r="J1870" s="45">
        <v>7.76</v>
      </c>
      <c r="K1870" s="45">
        <v>7.9</v>
      </c>
      <c r="L1870" s="45">
        <v>263.39999999999998</v>
      </c>
      <c r="M1870" s="45">
        <v>0.624</v>
      </c>
      <c r="N1870" s="45">
        <v>13.76</v>
      </c>
      <c r="O1870" s="34" t="s">
        <v>203</v>
      </c>
      <c r="P1870" s="45">
        <v>23</v>
      </c>
      <c r="Q1870" s="45">
        <v>9</v>
      </c>
      <c r="R1870" s="45">
        <v>0</v>
      </c>
      <c r="S1870" s="57">
        <v>0</v>
      </c>
      <c r="T1870" s="45">
        <v>0</v>
      </c>
      <c r="U1870" s="45">
        <v>0</v>
      </c>
      <c r="V1870" s="45">
        <v>0</v>
      </c>
      <c r="W1870" s="45">
        <v>0</v>
      </c>
    </row>
    <row r="1871" spans="1:23" s="45" customFormat="1">
      <c r="A1871" s="34">
        <v>29</v>
      </c>
      <c r="B1871" s="45">
        <v>98</v>
      </c>
      <c r="C1871" s="45" t="s">
        <v>1051</v>
      </c>
      <c r="D1871" s="45" t="s">
        <v>446</v>
      </c>
      <c r="E1871" s="45">
        <v>224.53</v>
      </c>
      <c r="F1871" s="45">
        <v>1594.54</v>
      </c>
      <c r="G1871" s="45">
        <v>726.71</v>
      </c>
      <c r="H1871" s="45">
        <v>29.29</v>
      </c>
      <c r="I1871" s="45">
        <v>7.76</v>
      </c>
      <c r="J1871" s="45">
        <v>12.93</v>
      </c>
      <c r="K1871" s="45">
        <v>9.8800000000000008</v>
      </c>
      <c r="L1871" s="45">
        <v>291</v>
      </c>
      <c r="M1871" s="45">
        <v>0.61399999999999999</v>
      </c>
      <c r="N1871" s="45">
        <v>11.73</v>
      </c>
      <c r="O1871" s="34" t="s">
        <v>203</v>
      </c>
      <c r="P1871" s="45">
        <v>23</v>
      </c>
      <c r="Q1871" s="45">
        <v>9</v>
      </c>
      <c r="R1871" s="45">
        <v>0</v>
      </c>
      <c r="S1871" s="57">
        <v>0</v>
      </c>
      <c r="T1871" s="45">
        <v>0</v>
      </c>
      <c r="U1871" s="45">
        <v>0</v>
      </c>
      <c r="V1871" s="45">
        <v>0</v>
      </c>
      <c r="W1871" s="45">
        <v>0</v>
      </c>
    </row>
    <row r="1872" spans="1:23" s="45" customFormat="1">
      <c r="A1872" s="34">
        <v>29</v>
      </c>
      <c r="B1872" s="45">
        <v>100</v>
      </c>
      <c r="C1872" s="45" t="s">
        <v>1051</v>
      </c>
      <c r="D1872" s="45" t="s">
        <v>434</v>
      </c>
      <c r="E1872" s="45">
        <v>171.7</v>
      </c>
      <c r="F1872" s="34">
        <v>1437.58</v>
      </c>
      <c r="G1872" s="34">
        <v>406.85</v>
      </c>
      <c r="H1872" s="34">
        <v>30.4</v>
      </c>
      <c r="I1872" s="34">
        <v>2.59</v>
      </c>
      <c r="J1872" s="34">
        <v>10.34</v>
      </c>
      <c r="K1872" s="34">
        <v>7.9</v>
      </c>
      <c r="L1872" s="34">
        <v>188.99</v>
      </c>
      <c r="M1872" s="34">
        <v>0.79</v>
      </c>
      <c r="N1872" s="34">
        <v>8.6999999999999993</v>
      </c>
      <c r="O1872" s="34" t="s">
        <v>263</v>
      </c>
      <c r="P1872" s="45">
        <v>23</v>
      </c>
      <c r="Q1872" s="45">
        <v>9</v>
      </c>
      <c r="R1872" s="45">
        <v>56</v>
      </c>
      <c r="S1872" s="58">
        <v>280116.8</v>
      </c>
      <c r="T1872" s="45">
        <v>1396.05</v>
      </c>
      <c r="U1872" s="45">
        <v>435.15</v>
      </c>
      <c r="V1872" s="45">
        <v>20.71</v>
      </c>
      <c r="W1872" s="34">
        <v>129617.58</v>
      </c>
    </row>
    <row r="1873" spans="1:23" s="45" customFormat="1">
      <c r="A1873" s="34">
        <v>29</v>
      </c>
      <c r="B1873" s="45">
        <v>102</v>
      </c>
      <c r="C1873" s="45" t="s">
        <v>1051</v>
      </c>
      <c r="D1873" s="45" t="s">
        <v>447</v>
      </c>
      <c r="E1873" s="45">
        <v>990.56</v>
      </c>
      <c r="F1873" s="34">
        <v>1446.17</v>
      </c>
      <c r="G1873" s="34">
        <v>432.95</v>
      </c>
      <c r="H1873" s="34">
        <v>27.51</v>
      </c>
      <c r="I1873" s="34">
        <v>10.34</v>
      </c>
      <c r="J1873" s="34">
        <v>15.51</v>
      </c>
      <c r="K1873" s="34">
        <v>21.74</v>
      </c>
      <c r="L1873" s="34">
        <v>799.7</v>
      </c>
      <c r="M1873" s="34">
        <v>0.60099999999999998</v>
      </c>
      <c r="N1873" s="34">
        <v>21.23</v>
      </c>
      <c r="O1873" s="34" t="s">
        <v>263</v>
      </c>
      <c r="P1873" s="45">
        <v>23</v>
      </c>
      <c r="Q1873" s="45">
        <v>9</v>
      </c>
      <c r="R1873" s="45">
        <v>56</v>
      </c>
      <c r="S1873" s="58">
        <v>280116.8</v>
      </c>
      <c r="T1873" s="45">
        <v>1396.05</v>
      </c>
      <c r="U1873" s="45">
        <v>435.15</v>
      </c>
      <c r="V1873" s="45">
        <v>20.71</v>
      </c>
      <c r="W1873" s="34">
        <v>129617.58</v>
      </c>
    </row>
    <row r="1874" spans="1:23" s="45" customFormat="1">
      <c r="A1874" s="34">
        <v>29</v>
      </c>
      <c r="B1874" s="45">
        <v>104</v>
      </c>
      <c r="C1874" s="45" t="s">
        <v>1051</v>
      </c>
      <c r="D1874" s="45" t="s">
        <v>448</v>
      </c>
      <c r="E1874" s="45">
        <v>567.91999999999996</v>
      </c>
      <c r="F1874" s="34">
        <v>1396.21</v>
      </c>
      <c r="G1874" s="34">
        <v>611.4</v>
      </c>
      <c r="H1874" s="34">
        <v>35.200000000000003</v>
      </c>
      <c r="I1874" s="34">
        <v>12.93</v>
      </c>
      <c r="J1874" s="34">
        <v>10.34</v>
      </c>
      <c r="K1874" s="34">
        <v>17.78</v>
      </c>
      <c r="L1874" s="34">
        <v>557.27</v>
      </c>
      <c r="M1874" s="34">
        <v>0.59499999999999997</v>
      </c>
      <c r="N1874" s="34">
        <v>16.829999999999998</v>
      </c>
      <c r="O1874" s="34" t="s">
        <v>263</v>
      </c>
      <c r="P1874" s="45">
        <v>23</v>
      </c>
      <c r="Q1874" s="45">
        <v>9</v>
      </c>
      <c r="R1874" s="45">
        <v>54</v>
      </c>
      <c r="S1874" s="58">
        <v>758226.49</v>
      </c>
      <c r="T1874" s="45">
        <v>1349.73</v>
      </c>
      <c r="U1874" s="45">
        <v>565.39</v>
      </c>
      <c r="V1874" s="45">
        <v>27.93</v>
      </c>
      <c r="W1874" s="34">
        <v>383527.45</v>
      </c>
    </row>
    <row r="1875" spans="1:23" s="45" customFormat="1">
      <c r="A1875" s="34">
        <v>29</v>
      </c>
      <c r="B1875" s="45">
        <v>106</v>
      </c>
      <c r="C1875" s="45" t="s">
        <v>1051</v>
      </c>
      <c r="D1875" s="45" t="s">
        <v>435</v>
      </c>
      <c r="E1875" s="45">
        <v>501.88</v>
      </c>
      <c r="F1875" s="45">
        <v>1371.79</v>
      </c>
      <c r="G1875" s="45">
        <v>647.70000000000005</v>
      </c>
      <c r="H1875" s="45">
        <v>36.56</v>
      </c>
      <c r="I1875" s="45">
        <v>10.34</v>
      </c>
      <c r="J1875" s="45">
        <v>5.17</v>
      </c>
      <c r="K1875" s="45">
        <v>19.760000000000002</v>
      </c>
      <c r="L1875" s="45">
        <v>453.21</v>
      </c>
      <c r="M1875" s="45">
        <v>0.67400000000000004</v>
      </c>
      <c r="N1875" s="45">
        <v>18.7</v>
      </c>
      <c r="O1875" s="34" t="s">
        <v>203</v>
      </c>
      <c r="P1875" s="45">
        <v>23</v>
      </c>
      <c r="Q1875" s="45">
        <v>9</v>
      </c>
      <c r="R1875" s="45">
        <v>0</v>
      </c>
      <c r="S1875" s="57">
        <v>0</v>
      </c>
      <c r="T1875" s="45">
        <v>0</v>
      </c>
      <c r="U1875" s="45">
        <v>0</v>
      </c>
      <c r="V1875" s="45">
        <v>0</v>
      </c>
      <c r="W1875" s="45">
        <v>0</v>
      </c>
    </row>
    <row r="1876" spans="1:23" s="45" customFormat="1">
      <c r="A1876" s="34">
        <v>29</v>
      </c>
      <c r="B1876" s="45">
        <v>108</v>
      </c>
      <c r="C1876" s="45" t="s">
        <v>1051</v>
      </c>
      <c r="D1876" s="45" t="s">
        <v>218</v>
      </c>
      <c r="E1876" s="45">
        <v>528.29999999999995</v>
      </c>
      <c r="F1876" s="45">
        <v>1417.74</v>
      </c>
      <c r="G1876" s="45">
        <v>616.22</v>
      </c>
      <c r="H1876" s="45">
        <v>41.1</v>
      </c>
      <c r="I1876" s="45">
        <v>10.34</v>
      </c>
      <c r="J1876" s="45">
        <v>10.34</v>
      </c>
      <c r="K1876" s="45">
        <v>17.78</v>
      </c>
      <c r="L1876" s="45">
        <v>504.29</v>
      </c>
      <c r="M1876" s="45">
        <v>0.627</v>
      </c>
      <c r="N1876" s="45">
        <v>16.63</v>
      </c>
      <c r="O1876" s="34" t="s">
        <v>263</v>
      </c>
      <c r="P1876" s="45">
        <v>23</v>
      </c>
      <c r="Q1876" s="45">
        <v>9</v>
      </c>
      <c r="R1876" s="45">
        <v>54</v>
      </c>
      <c r="S1876" s="58">
        <v>758226.49</v>
      </c>
      <c r="T1876" s="45">
        <v>1349.73</v>
      </c>
      <c r="U1876" s="45">
        <v>565.39</v>
      </c>
      <c r="V1876" s="45">
        <v>27.93</v>
      </c>
      <c r="W1876" s="34">
        <v>383527.45</v>
      </c>
    </row>
    <row r="1877" spans="1:23" s="45" customFormat="1">
      <c r="A1877" s="34">
        <v>29</v>
      </c>
      <c r="B1877" s="45">
        <v>110</v>
      </c>
      <c r="C1877" s="45" t="s">
        <v>1051</v>
      </c>
      <c r="D1877" s="45" t="s">
        <v>321</v>
      </c>
      <c r="E1877" s="45">
        <v>79.239999999999995</v>
      </c>
      <c r="F1877" s="45">
        <v>1572.46</v>
      </c>
      <c r="G1877" s="45">
        <v>706.16</v>
      </c>
      <c r="H1877" s="45">
        <v>33.590000000000003</v>
      </c>
      <c r="I1877" s="45">
        <v>7.76</v>
      </c>
      <c r="J1877" s="45">
        <v>7.76</v>
      </c>
      <c r="K1877" s="45">
        <v>1.98</v>
      </c>
      <c r="L1877" s="45">
        <v>110.96</v>
      </c>
      <c r="M1877" s="45">
        <v>0.80400000000000005</v>
      </c>
      <c r="N1877" s="45">
        <v>7.31</v>
      </c>
      <c r="O1877" s="34" t="s">
        <v>203</v>
      </c>
      <c r="P1877" s="45">
        <v>23</v>
      </c>
      <c r="Q1877" s="45">
        <v>9</v>
      </c>
      <c r="R1877" s="45">
        <v>0</v>
      </c>
      <c r="S1877" s="57">
        <v>0</v>
      </c>
      <c r="T1877" s="45">
        <v>0</v>
      </c>
      <c r="U1877" s="45">
        <v>0</v>
      </c>
      <c r="V1877" s="45">
        <v>0</v>
      </c>
      <c r="W1877" s="45">
        <v>0</v>
      </c>
    </row>
    <row r="1878" spans="1:23" s="45" customFormat="1">
      <c r="A1878" s="34">
        <v>29</v>
      </c>
      <c r="B1878" s="45">
        <v>112</v>
      </c>
      <c r="C1878" s="45" t="s">
        <v>1051</v>
      </c>
      <c r="D1878" s="45" t="s">
        <v>230</v>
      </c>
      <c r="E1878" s="45">
        <v>1413.2</v>
      </c>
      <c r="F1878" s="45">
        <v>1563.5</v>
      </c>
      <c r="G1878" s="45">
        <v>720.56</v>
      </c>
      <c r="H1878" s="45">
        <v>35.92</v>
      </c>
      <c r="I1878" s="45">
        <v>12.93</v>
      </c>
      <c r="J1878" s="45">
        <v>20.68</v>
      </c>
      <c r="K1878" s="45">
        <v>19.760000000000002</v>
      </c>
      <c r="L1878" s="45">
        <v>1211.3699999999999</v>
      </c>
      <c r="M1878" s="45">
        <v>0.503</v>
      </c>
      <c r="N1878" s="45">
        <v>18.7</v>
      </c>
      <c r="O1878" s="34" t="s">
        <v>203</v>
      </c>
      <c r="P1878" s="45">
        <v>23</v>
      </c>
      <c r="Q1878" s="45">
        <v>9</v>
      </c>
      <c r="R1878" s="45">
        <v>0</v>
      </c>
      <c r="S1878" s="57">
        <v>0</v>
      </c>
      <c r="T1878" s="45">
        <v>0</v>
      </c>
      <c r="U1878" s="45">
        <v>0</v>
      </c>
      <c r="V1878" s="45">
        <v>0</v>
      </c>
      <c r="W1878" s="45">
        <v>0</v>
      </c>
    </row>
    <row r="1879" spans="1:23" s="45" customFormat="1">
      <c r="A1879" s="34">
        <v>29</v>
      </c>
      <c r="B1879" s="45">
        <v>114</v>
      </c>
      <c r="C1879" s="45" t="s">
        <v>1051</v>
      </c>
      <c r="D1879" s="45" t="s">
        <v>403</v>
      </c>
      <c r="E1879" s="45">
        <v>171.7</v>
      </c>
      <c r="F1879" s="34">
        <v>1414.71</v>
      </c>
      <c r="G1879" s="34">
        <v>467.3</v>
      </c>
      <c r="H1879" s="34">
        <v>37.700000000000003</v>
      </c>
      <c r="I1879" s="34">
        <v>7.76</v>
      </c>
      <c r="J1879" s="34">
        <v>5.17</v>
      </c>
      <c r="K1879" s="34">
        <v>9.8800000000000008</v>
      </c>
      <c r="L1879" s="34">
        <v>175.69</v>
      </c>
      <c r="M1879" s="34">
        <v>0.85</v>
      </c>
      <c r="N1879" s="34">
        <v>8.32</v>
      </c>
      <c r="O1879" s="34" t="s">
        <v>263</v>
      </c>
      <c r="P1879" s="45">
        <v>23</v>
      </c>
      <c r="Q1879" s="45">
        <v>9</v>
      </c>
      <c r="R1879" s="45">
        <v>56</v>
      </c>
      <c r="S1879" s="58">
        <v>280116.8</v>
      </c>
      <c r="T1879" s="45">
        <v>1396.05</v>
      </c>
      <c r="U1879" s="45">
        <v>435.15</v>
      </c>
      <c r="V1879" s="45">
        <v>20.71</v>
      </c>
      <c r="W1879" s="34">
        <v>129617.58</v>
      </c>
    </row>
    <row r="1880" spans="1:23" s="45" customFormat="1">
      <c r="A1880" s="34">
        <v>29</v>
      </c>
      <c r="B1880" s="45">
        <v>116</v>
      </c>
      <c r="C1880" s="45" t="s">
        <v>1051</v>
      </c>
      <c r="D1880" s="45" t="s">
        <v>436</v>
      </c>
      <c r="E1880" s="45">
        <v>501.88</v>
      </c>
      <c r="F1880" s="34">
        <v>1534.27</v>
      </c>
      <c r="G1880" s="34">
        <v>967.16</v>
      </c>
      <c r="H1880" s="34">
        <v>43.16</v>
      </c>
      <c r="I1880" s="34">
        <v>10.34</v>
      </c>
      <c r="J1880" s="34">
        <v>10.34</v>
      </c>
      <c r="K1880" s="34">
        <v>19.760000000000002</v>
      </c>
      <c r="L1880" s="34">
        <v>491.75</v>
      </c>
      <c r="M1880" s="34">
        <v>0.621</v>
      </c>
      <c r="N1880" s="34">
        <v>18.7</v>
      </c>
      <c r="O1880" s="34" t="s">
        <v>263</v>
      </c>
      <c r="P1880" s="45">
        <v>23</v>
      </c>
      <c r="Q1880" s="45">
        <v>9</v>
      </c>
      <c r="R1880" s="45">
        <v>55</v>
      </c>
      <c r="S1880" s="58">
        <v>842344.77</v>
      </c>
      <c r="T1880" s="45">
        <v>1537.65</v>
      </c>
      <c r="U1880" s="45">
        <v>968.12</v>
      </c>
      <c r="V1880" s="45">
        <v>59</v>
      </c>
      <c r="W1880" s="34">
        <v>328716.99</v>
      </c>
    </row>
    <row r="1881" spans="1:23" s="45" customFormat="1">
      <c r="A1881" s="34">
        <v>29</v>
      </c>
      <c r="B1881" s="45">
        <v>118</v>
      </c>
      <c r="C1881" s="45" t="s">
        <v>1051</v>
      </c>
      <c r="D1881" s="45" t="s">
        <v>322</v>
      </c>
      <c r="E1881" s="45">
        <v>105.66</v>
      </c>
      <c r="F1881" s="45">
        <v>1608.23</v>
      </c>
      <c r="G1881" s="45">
        <v>718.01</v>
      </c>
      <c r="H1881" s="45">
        <v>40.01</v>
      </c>
      <c r="I1881" s="45">
        <v>7.76</v>
      </c>
      <c r="J1881" s="45">
        <v>7.76</v>
      </c>
      <c r="K1881" s="45">
        <v>7.9</v>
      </c>
      <c r="L1881" s="45">
        <v>146.30000000000001</v>
      </c>
      <c r="M1881" s="45">
        <v>0.73899999999999999</v>
      </c>
      <c r="N1881" s="45">
        <v>6.96</v>
      </c>
      <c r="O1881" s="34" t="s">
        <v>203</v>
      </c>
      <c r="P1881" s="45">
        <v>23</v>
      </c>
      <c r="Q1881" s="45">
        <v>9</v>
      </c>
      <c r="R1881" s="45">
        <v>0</v>
      </c>
      <c r="S1881" s="57">
        <v>0</v>
      </c>
      <c r="T1881" s="45">
        <v>0</v>
      </c>
      <c r="U1881" s="45">
        <v>0</v>
      </c>
      <c r="V1881" s="45">
        <v>0</v>
      </c>
      <c r="W1881" s="45">
        <v>0</v>
      </c>
    </row>
    <row r="1882" spans="1:23" s="45" customFormat="1">
      <c r="A1882" s="34">
        <v>29</v>
      </c>
      <c r="B1882" s="45">
        <v>120</v>
      </c>
      <c r="C1882" s="45" t="s">
        <v>1051</v>
      </c>
      <c r="D1882" s="45" t="s">
        <v>323</v>
      </c>
      <c r="E1882" s="45">
        <v>409.43</v>
      </c>
      <c r="F1882" s="45">
        <v>1539.92</v>
      </c>
      <c r="G1882" s="45">
        <v>887.52</v>
      </c>
      <c r="H1882" s="45">
        <v>43.92</v>
      </c>
      <c r="I1882" s="45">
        <v>10.34</v>
      </c>
      <c r="J1882" s="45">
        <v>10.34</v>
      </c>
      <c r="K1882" s="45">
        <v>15.81</v>
      </c>
      <c r="L1882" s="45">
        <v>384.02</v>
      </c>
      <c r="M1882" s="45">
        <v>0.69399999999999995</v>
      </c>
      <c r="N1882" s="45">
        <v>14.99</v>
      </c>
      <c r="O1882" s="34" t="s">
        <v>256</v>
      </c>
      <c r="P1882" s="45">
        <v>23</v>
      </c>
      <c r="Q1882" s="45">
        <v>9</v>
      </c>
      <c r="R1882" s="45">
        <v>0</v>
      </c>
      <c r="S1882" s="57">
        <v>0</v>
      </c>
      <c r="T1882" s="45">
        <v>0</v>
      </c>
      <c r="U1882" s="45">
        <v>0</v>
      </c>
      <c r="V1882" s="45">
        <v>0</v>
      </c>
      <c r="W1882" s="45">
        <v>0</v>
      </c>
    </row>
    <row r="1883" spans="1:23" s="45" customFormat="1">
      <c r="A1883" s="34">
        <v>29</v>
      </c>
      <c r="B1883" s="45">
        <v>124</v>
      </c>
      <c r="C1883" s="45" t="s">
        <v>1051</v>
      </c>
      <c r="D1883" s="45" t="s">
        <v>325</v>
      </c>
      <c r="E1883" s="45">
        <v>1215.0899999999999</v>
      </c>
      <c r="F1883" s="45">
        <v>1617.98</v>
      </c>
      <c r="G1883" s="45">
        <v>715.56</v>
      </c>
      <c r="H1883" s="45">
        <v>45.47</v>
      </c>
      <c r="I1883" s="45">
        <v>15.51</v>
      </c>
      <c r="J1883" s="45">
        <v>12.93</v>
      </c>
      <c r="K1883" s="45">
        <v>23.71</v>
      </c>
      <c r="L1883" s="45">
        <v>1034.72</v>
      </c>
      <c r="M1883" s="45">
        <v>0.53200000000000003</v>
      </c>
      <c r="N1883" s="45">
        <v>22.93</v>
      </c>
      <c r="O1883" s="34" t="s">
        <v>203</v>
      </c>
      <c r="P1883" s="45">
        <v>23</v>
      </c>
      <c r="Q1883" s="45">
        <v>9</v>
      </c>
      <c r="R1883" s="45">
        <v>0</v>
      </c>
      <c r="S1883" s="57">
        <v>0</v>
      </c>
      <c r="T1883" s="45">
        <v>0</v>
      </c>
      <c r="U1883" s="45">
        <v>0</v>
      </c>
      <c r="V1883" s="45">
        <v>0</v>
      </c>
      <c r="W1883" s="45">
        <v>0</v>
      </c>
    </row>
    <row r="1884" spans="1:23" s="45" customFormat="1">
      <c r="A1884" s="34">
        <v>29</v>
      </c>
      <c r="B1884" s="45">
        <v>126</v>
      </c>
      <c r="C1884" s="45" t="s">
        <v>1051</v>
      </c>
      <c r="D1884" s="45" t="s">
        <v>229</v>
      </c>
      <c r="E1884" s="45">
        <v>1162.26</v>
      </c>
      <c r="F1884" s="45">
        <v>1628.94</v>
      </c>
      <c r="G1884" s="45">
        <v>748.15</v>
      </c>
      <c r="H1884" s="45">
        <v>50.43</v>
      </c>
      <c r="I1884" s="45">
        <v>12.93</v>
      </c>
      <c r="J1884" s="45">
        <v>15.51</v>
      </c>
      <c r="K1884" s="45">
        <v>21.74</v>
      </c>
      <c r="L1884" s="45">
        <v>893.79</v>
      </c>
      <c r="M1884" s="45">
        <v>0.59799999999999998</v>
      </c>
      <c r="N1884" s="45">
        <v>22.45</v>
      </c>
      <c r="O1884" s="34" t="s">
        <v>203</v>
      </c>
      <c r="P1884" s="45">
        <v>23</v>
      </c>
      <c r="Q1884" s="45">
        <v>9</v>
      </c>
      <c r="R1884" s="45">
        <v>0</v>
      </c>
      <c r="S1884" s="57">
        <v>0</v>
      </c>
      <c r="T1884" s="45">
        <v>0</v>
      </c>
      <c r="U1884" s="45">
        <v>0</v>
      </c>
      <c r="V1884" s="45">
        <v>0</v>
      </c>
      <c r="W1884" s="45">
        <v>0</v>
      </c>
    </row>
    <row r="1885" spans="1:23" s="45" customFormat="1">
      <c r="A1885" s="34">
        <v>29</v>
      </c>
      <c r="B1885" s="45">
        <v>128</v>
      </c>
      <c r="C1885" s="45" t="s">
        <v>1051</v>
      </c>
      <c r="D1885" s="45" t="s">
        <v>404</v>
      </c>
      <c r="E1885" s="45">
        <v>92.45</v>
      </c>
      <c r="F1885" s="45">
        <v>1607.86</v>
      </c>
      <c r="G1885" s="45">
        <v>725.67</v>
      </c>
      <c r="H1885" s="45">
        <v>41.5</v>
      </c>
      <c r="I1885" s="45">
        <v>10.34</v>
      </c>
      <c r="J1885" s="45">
        <v>7.76</v>
      </c>
      <c r="K1885" s="45">
        <v>1.98</v>
      </c>
      <c r="L1885" s="45">
        <v>127.86</v>
      </c>
      <c r="M1885" s="45">
        <v>0.77300000000000002</v>
      </c>
      <c r="N1885" s="45">
        <v>9.32</v>
      </c>
      <c r="O1885" s="34" t="s">
        <v>203</v>
      </c>
      <c r="P1885" s="45">
        <v>23</v>
      </c>
      <c r="Q1885" s="45">
        <v>9</v>
      </c>
      <c r="R1885" s="45">
        <v>0</v>
      </c>
      <c r="S1885" s="57">
        <v>0</v>
      </c>
      <c r="T1885" s="45">
        <v>0</v>
      </c>
      <c r="U1885" s="45">
        <v>0</v>
      </c>
      <c r="V1885" s="45">
        <v>0</v>
      </c>
      <c r="W1885" s="45">
        <v>0</v>
      </c>
    </row>
    <row r="1886" spans="1:23" s="45" customFormat="1">
      <c r="A1886" s="34">
        <v>29</v>
      </c>
      <c r="B1886" s="45">
        <v>132</v>
      </c>
      <c r="C1886" s="45" t="s">
        <v>1051</v>
      </c>
      <c r="D1886" s="45" t="s">
        <v>449</v>
      </c>
      <c r="E1886" s="45">
        <v>171.7</v>
      </c>
      <c r="F1886" s="45">
        <v>1159.73</v>
      </c>
      <c r="G1886" s="45">
        <v>517.02</v>
      </c>
      <c r="H1886" s="45">
        <v>47.27</v>
      </c>
      <c r="I1886" s="45">
        <v>5.17</v>
      </c>
      <c r="J1886" s="45">
        <v>7.76</v>
      </c>
      <c r="K1886" s="45">
        <v>9.8800000000000008</v>
      </c>
      <c r="L1886" s="45">
        <v>210.19</v>
      </c>
      <c r="M1886" s="45">
        <v>0.71099999999999997</v>
      </c>
      <c r="N1886" s="45">
        <v>9.7899999999999991</v>
      </c>
      <c r="O1886" s="34" t="s">
        <v>203</v>
      </c>
      <c r="P1886" s="45">
        <v>23</v>
      </c>
      <c r="Q1886" s="45">
        <v>9</v>
      </c>
      <c r="R1886" s="45">
        <v>0</v>
      </c>
      <c r="S1886" s="57">
        <v>0</v>
      </c>
      <c r="T1886" s="45">
        <v>0</v>
      </c>
      <c r="U1886" s="45">
        <v>0</v>
      </c>
      <c r="V1886" s="45">
        <v>0</v>
      </c>
      <c r="W1886" s="45">
        <v>0</v>
      </c>
    </row>
    <row r="1887" spans="1:23" s="45" customFormat="1">
      <c r="A1887" s="34">
        <v>29</v>
      </c>
      <c r="B1887" s="45">
        <v>134</v>
      </c>
      <c r="C1887" s="45" t="s">
        <v>1051</v>
      </c>
      <c r="D1887" s="45" t="s">
        <v>224</v>
      </c>
      <c r="E1887" s="45">
        <v>752.82</v>
      </c>
      <c r="F1887" s="45">
        <v>1431.41</v>
      </c>
      <c r="G1887" s="45">
        <v>675.25</v>
      </c>
      <c r="H1887" s="45">
        <v>48.43</v>
      </c>
      <c r="I1887" s="45">
        <v>18.100000000000001</v>
      </c>
      <c r="J1887" s="45">
        <v>12.93</v>
      </c>
      <c r="K1887" s="45">
        <v>15.81</v>
      </c>
      <c r="L1887" s="45">
        <v>726.47</v>
      </c>
      <c r="M1887" s="45">
        <v>0.55100000000000005</v>
      </c>
      <c r="N1887" s="45">
        <v>19.96</v>
      </c>
      <c r="O1887" s="34" t="s">
        <v>263</v>
      </c>
      <c r="P1887" s="45">
        <v>23</v>
      </c>
      <c r="Q1887" s="45">
        <v>9</v>
      </c>
      <c r="R1887" s="45">
        <v>54</v>
      </c>
      <c r="S1887" s="58">
        <v>758226.49</v>
      </c>
      <c r="T1887" s="45">
        <v>1349.73</v>
      </c>
      <c r="U1887" s="45">
        <v>565.39</v>
      </c>
      <c r="V1887" s="45">
        <v>27.93</v>
      </c>
      <c r="W1887" s="34">
        <v>383527.45</v>
      </c>
    </row>
    <row r="1888" spans="1:23" s="45" customFormat="1">
      <c r="A1888" s="34">
        <v>29</v>
      </c>
      <c r="B1888" s="45">
        <v>136</v>
      </c>
      <c r="C1888" s="45" t="s">
        <v>1051</v>
      </c>
      <c r="D1888" s="45" t="s">
        <v>405</v>
      </c>
      <c r="E1888" s="45">
        <v>660.37</v>
      </c>
      <c r="F1888" s="45">
        <v>1452.94</v>
      </c>
      <c r="G1888" s="45">
        <v>883.63</v>
      </c>
      <c r="H1888" s="45">
        <v>49</v>
      </c>
      <c r="I1888" s="45">
        <v>10.34</v>
      </c>
      <c r="J1888" s="45">
        <v>7.76</v>
      </c>
      <c r="K1888" s="45">
        <v>15.81</v>
      </c>
      <c r="L1888" s="45">
        <v>481.49</v>
      </c>
      <c r="M1888" s="45">
        <v>0.76200000000000001</v>
      </c>
      <c r="N1888" s="45">
        <v>14.77</v>
      </c>
      <c r="O1888" s="34" t="s">
        <v>256</v>
      </c>
      <c r="P1888" s="45">
        <v>23</v>
      </c>
      <c r="Q1888" s="45">
        <v>9</v>
      </c>
      <c r="R1888" s="45">
        <v>0</v>
      </c>
      <c r="S1888" s="57">
        <v>0</v>
      </c>
      <c r="T1888" s="45">
        <v>0</v>
      </c>
      <c r="U1888" s="45">
        <v>0</v>
      </c>
      <c r="V1888" s="45">
        <v>0</v>
      </c>
      <c r="W1888" s="45">
        <v>0</v>
      </c>
    </row>
    <row r="1889" spans="1:23" s="45" customFormat="1">
      <c r="A1889" s="34">
        <v>29</v>
      </c>
      <c r="B1889" s="45">
        <v>138</v>
      </c>
      <c r="C1889" s="45" t="s">
        <v>1051</v>
      </c>
      <c r="D1889" s="45" t="s">
        <v>450</v>
      </c>
      <c r="E1889" s="45">
        <v>554.71</v>
      </c>
      <c r="F1889" s="45">
        <v>1475.63</v>
      </c>
      <c r="G1889" s="45">
        <v>883.73</v>
      </c>
      <c r="H1889" s="45">
        <v>47.75</v>
      </c>
      <c r="I1889" s="45">
        <v>10.34</v>
      </c>
      <c r="J1889" s="45">
        <v>7.76</v>
      </c>
      <c r="K1889" s="45">
        <v>13.83</v>
      </c>
      <c r="L1889" s="45">
        <v>451.99</v>
      </c>
      <c r="M1889" s="45">
        <v>0.72199999999999998</v>
      </c>
      <c r="N1889" s="45">
        <v>12.41</v>
      </c>
      <c r="O1889" s="34" t="s">
        <v>256</v>
      </c>
      <c r="P1889" s="45">
        <v>23</v>
      </c>
      <c r="Q1889" s="45">
        <v>9</v>
      </c>
      <c r="R1889" s="45">
        <v>0</v>
      </c>
      <c r="S1889" s="57">
        <v>0</v>
      </c>
      <c r="T1889" s="45">
        <v>0</v>
      </c>
      <c r="U1889" s="45">
        <v>0</v>
      </c>
      <c r="V1889" s="45">
        <v>0</v>
      </c>
      <c r="W1889" s="45">
        <v>0</v>
      </c>
    </row>
    <row r="1890" spans="1:23" s="45" customFormat="1">
      <c r="A1890" s="34">
        <v>29</v>
      </c>
      <c r="B1890" s="45">
        <v>140</v>
      </c>
      <c r="C1890" s="45" t="s">
        <v>1051</v>
      </c>
      <c r="D1890" s="45" t="s">
        <v>451</v>
      </c>
      <c r="E1890" s="45">
        <v>224.53</v>
      </c>
      <c r="F1890" s="45">
        <v>1556.21</v>
      </c>
      <c r="G1890" s="45">
        <v>1022.63</v>
      </c>
      <c r="H1890" s="45">
        <v>45.56</v>
      </c>
      <c r="I1890" s="45">
        <v>7.76</v>
      </c>
      <c r="J1890" s="45">
        <v>7.76</v>
      </c>
      <c r="K1890" s="45">
        <v>11.86</v>
      </c>
      <c r="L1890" s="45">
        <v>253.7</v>
      </c>
      <c r="M1890" s="45">
        <v>0.70399999999999996</v>
      </c>
      <c r="N1890" s="45">
        <v>12.29</v>
      </c>
      <c r="O1890" s="34" t="s">
        <v>263</v>
      </c>
      <c r="P1890" s="45">
        <v>23</v>
      </c>
      <c r="Q1890" s="45">
        <v>9</v>
      </c>
      <c r="R1890" s="45">
        <v>55</v>
      </c>
      <c r="S1890" s="58">
        <v>842344.77</v>
      </c>
      <c r="T1890" s="45">
        <v>1537.65</v>
      </c>
      <c r="U1890" s="45">
        <v>968.12</v>
      </c>
      <c r="V1890" s="45">
        <v>59</v>
      </c>
      <c r="W1890" s="34">
        <v>328716.99</v>
      </c>
    </row>
    <row r="1891" spans="1:23" s="45" customFormat="1">
      <c r="A1891" s="34">
        <v>29</v>
      </c>
      <c r="B1891" s="45">
        <v>142</v>
      </c>
      <c r="C1891" s="45" t="s">
        <v>1051</v>
      </c>
      <c r="D1891" s="45" t="s">
        <v>452</v>
      </c>
      <c r="E1891" s="45">
        <v>198.11</v>
      </c>
      <c r="F1891" s="45">
        <v>1546.35</v>
      </c>
      <c r="G1891" s="45">
        <v>1167.25</v>
      </c>
      <c r="H1891" s="45">
        <v>47.16</v>
      </c>
      <c r="I1891" s="45">
        <v>10.34</v>
      </c>
      <c r="J1891" s="45">
        <v>10.34</v>
      </c>
      <c r="K1891" s="45">
        <v>9.8800000000000008</v>
      </c>
      <c r="L1891" s="45">
        <v>218.02</v>
      </c>
      <c r="M1891" s="45">
        <v>0.754</v>
      </c>
      <c r="N1891" s="45">
        <v>10.97</v>
      </c>
      <c r="O1891" s="34" t="s">
        <v>203</v>
      </c>
      <c r="P1891" s="45">
        <v>23</v>
      </c>
      <c r="Q1891" s="45">
        <v>9</v>
      </c>
      <c r="R1891" s="45">
        <v>0</v>
      </c>
      <c r="S1891" s="57">
        <v>0</v>
      </c>
      <c r="T1891" s="45">
        <v>0</v>
      </c>
      <c r="U1891" s="45">
        <v>0</v>
      </c>
      <c r="V1891" s="45">
        <v>0</v>
      </c>
      <c r="W1891" s="45">
        <v>0</v>
      </c>
    </row>
    <row r="1892" spans="1:23" s="45" customFormat="1">
      <c r="A1892" s="34">
        <v>29</v>
      </c>
      <c r="B1892" s="45">
        <v>144</v>
      </c>
      <c r="C1892" s="45" t="s">
        <v>1051</v>
      </c>
      <c r="D1892" s="45" t="s">
        <v>326</v>
      </c>
      <c r="E1892" s="45">
        <v>92.45</v>
      </c>
      <c r="F1892" s="45">
        <v>1163.51</v>
      </c>
      <c r="G1892" s="45">
        <v>523.66</v>
      </c>
      <c r="H1892" s="45">
        <v>47.99</v>
      </c>
      <c r="I1892" s="45">
        <v>2.59</v>
      </c>
      <c r="J1892" s="45">
        <v>5.17</v>
      </c>
      <c r="K1892" s="45">
        <v>7.9</v>
      </c>
      <c r="L1892" s="45">
        <v>106.14</v>
      </c>
      <c r="M1892" s="45">
        <v>0.93200000000000005</v>
      </c>
      <c r="N1892" s="45">
        <v>6.47</v>
      </c>
      <c r="O1892" s="34" t="s">
        <v>203</v>
      </c>
      <c r="P1892" s="45">
        <v>23</v>
      </c>
      <c r="Q1892" s="45">
        <v>9</v>
      </c>
      <c r="R1892" s="45">
        <v>0</v>
      </c>
      <c r="S1892" s="57">
        <v>0</v>
      </c>
      <c r="T1892" s="45">
        <v>0</v>
      </c>
      <c r="U1892" s="45">
        <v>0</v>
      </c>
      <c r="V1892" s="45">
        <v>0</v>
      </c>
      <c r="W1892" s="45">
        <v>0</v>
      </c>
    </row>
    <row r="1893" spans="1:23" s="45" customFormat="1">
      <c r="A1893" s="34">
        <v>29</v>
      </c>
      <c r="B1893" s="45">
        <v>146</v>
      </c>
      <c r="C1893" s="45" t="s">
        <v>1051</v>
      </c>
      <c r="D1893" s="45" t="s">
        <v>327</v>
      </c>
      <c r="E1893" s="45">
        <v>343.39</v>
      </c>
      <c r="F1893" s="45">
        <v>1398.2</v>
      </c>
      <c r="G1893" s="45">
        <v>630.05999999999995</v>
      </c>
      <c r="H1893" s="45">
        <v>49.55</v>
      </c>
      <c r="I1893" s="45">
        <v>7.76</v>
      </c>
      <c r="J1893" s="45">
        <v>7.76</v>
      </c>
      <c r="K1893" s="45">
        <v>15.81</v>
      </c>
      <c r="L1893" s="45">
        <v>348.95</v>
      </c>
      <c r="M1893" s="45">
        <v>0.68</v>
      </c>
      <c r="N1893" s="45">
        <v>14.31</v>
      </c>
      <c r="O1893" s="34" t="s">
        <v>263</v>
      </c>
      <c r="P1893" s="45">
        <v>23</v>
      </c>
      <c r="Q1893" s="45">
        <v>9</v>
      </c>
      <c r="R1893" s="45">
        <v>54</v>
      </c>
      <c r="S1893" s="58">
        <v>758226.49</v>
      </c>
      <c r="T1893" s="45">
        <v>1349.73</v>
      </c>
      <c r="U1893" s="45">
        <v>565.39</v>
      </c>
      <c r="V1893" s="45">
        <v>27.93</v>
      </c>
      <c r="W1893" s="34">
        <v>383527.45</v>
      </c>
    </row>
    <row r="1894" spans="1:23" s="45" customFormat="1">
      <c r="A1894" s="34">
        <v>29</v>
      </c>
      <c r="B1894" s="45">
        <v>148</v>
      </c>
      <c r="C1894" s="45" t="s">
        <v>1051</v>
      </c>
      <c r="D1894" s="45" t="s">
        <v>406</v>
      </c>
      <c r="E1894" s="45">
        <v>1162.26</v>
      </c>
      <c r="F1894" s="45">
        <v>1655.59</v>
      </c>
      <c r="G1894" s="45">
        <v>943.03</v>
      </c>
      <c r="H1894" s="45">
        <v>52.09</v>
      </c>
      <c r="I1894" s="45">
        <v>12.93</v>
      </c>
      <c r="J1894" s="45">
        <v>12.93</v>
      </c>
      <c r="K1894" s="45">
        <v>19.760000000000002</v>
      </c>
      <c r="L1894" s="45">
        <v>897.39</v>
      </c>
      <c r="M1894" s="45">
        <v>0.59599999999999997</v>
      </c>
      <c r="N1894" s="45">
        <v>18.16</v>
      </c>
      <c r="O1894" s="34" t="s">
        <v>203</v>
      </c>
      <c r="P1894" s="45">
        <v>23</v>
      </c>
      <c r="Q1894" s="45">
        <v>9</v>
      </c>
      <c r="R1894" s="45">
        <v>0</v>
      </c>
      <c r="S1894" s="57">
        <v>0</v>
      </c>
      <c r="T1894" s="45">
        <v>0</v>
      </c>
      <c r="U1894" s="45">
        <v>0</v>
      </c>
      <c r="V1894" s="45">
        <v>0</v>
      </c>
      <c r="W1894" s="45">
        <v>0</v>
      </c>
    </row>
    <row r="1895" spans="1:23" s="45" customFormat="1">
      <c r="A1895" s="34">
        <v>29</v>
      </c>
      <c r="B1895" s="45">
        <v>150</v>
      </c>
      <c r="C1895" s="45" t="s">
        <v>1051</v>
      </c>
      <c r="D1895" s="45" t="s">
        <v>453</v>
      </c>
      <c r="E1895" s="45">
        <v>528.29999999999995</v>
      </c>
      <c r="F1895" s="45">
        <v>1897.62</v>
      </c>
      <c r="G1895" s="45">
        <v>1123.93</v>
      </c>
      <c r="H1895" s="45">
        <v>53.25</v>
      </c>
      <c r="I1895" s="45">
        <v>10.34</v>
      </c>
      <c r="J1895" s="45">
        <v>12.93</v>
      </c>
      <c r="K1895" s="45">
        <v>17.78</v>
      </c>
      <c r="L1895" s="45">
        <v>524.30999999999995</v>
      </c>
      <c r="M1895" s="45">
        <v>0.60299999999999998</v>
      </c>
      <c r="N1895" s="45">
        <v>16.02</v>
      </c>
      <c r="O1895" s="34" t="s">
        <v>203</v>
      </c>
      <c r="P1895" s="45">
        <v>23</v>
      </c>
      <c r="Q1895" s="45">
        <v>9</v>
      </c>
      <c r="R1895" s="45">
        <v>0</v>
      </c>
      <c r="S1895" s="57">
        <v>0</v>
      </c>
      <c r="T1895" s="45">
        <v>0</v>
      </c>
      <c r="U1895" s="45">
        <v>0</v>
      </c>
      <c r="V1895" s="45">
        <v>0</v>
      </c>
      <c r="W1895" s="45">
        <v>0</v>
      </c>
    </row>
    <row r="1896" spans="1:23" s="45" customFormat="1">
      <c r="A1896" s="34">
        <v>29</v>
      </c>
      <c r="B1896" s="45">
        <v>152</v>
      </c>
      <c r="C1896" s="45" t="s">
        <v>1051</v>
      </c>
      <c r="D1896" s="45" t="s">
        <v>227</v>
      </c>
      <c r="E1896" s="45">
        <v>2113.19</v>
      </c>
      <c r="F1896" s="45">
        <v>1620.74</v>
      </c>
      <c r="G1896" s="45">
        <v>727.17</v>
      </c>
      <c r="H1896" s="45">
        <v>56.96</v>
      </c>
      <c r="I1896" s="45">
        <v>20.68</v>
      </c>
      <c r="J1896" s="45">
        <v>15.51</v>
      </c>
      <c r="K1896" s="45">
        <v>29.64</v>
      </c>
      <c r="L1896" s="45">
        <v>1722.83</v>
      </c>
      <c r="M1896" s="45">
        <v>0.46200000000000002</v>
      </c>
      <c r="N1896" s="45">
        <v>28.26</v>
      </c>
      <c r="O1896" s="34" t="s">
        <v>203</v>
      </c>
      <c r="P1896" s="45">
        <v>23</v>
      </c>
      <c r="Q1896" s="45">
        <v>9</v>
      </c>
      <c r="R1896" s="45">
        <v>0</v>
      </c>
      <c r="S1896" s="57">
        <v>0</v>
      </c>
      <c r="T1896" s="45">
        <v>0</v>
      </c>
      <c r="U1896" s="45">
        <v>0</v>
      </c>
      <c r="V1896" s="45">
        <v>0</v>
      </c>
      <c r="W1896" s="45">
        <v>0</v>
      </c>
    </row>
    <row r="1897" spans="1:23" s="45" customFormat="1">
      <c r="A1897" s="34">
        <v>29</v>
      </c>
      <c r="B1897" s="45">
        <v>154</v>
      </c>
      <c r="C1897" s="45" t="s">
        <v>1051</v>
      </c>
      <c r="D1897" s="45" t="s">
        <v>328</v>
      </c>
      <c r="E1897" s="45">
        <v>3011.3</v>
      </c>
      <c r="F1897" s="45">
        <v>1613.43</v>
      </c>
      <c r="G1897" s="45">
        <v>763.17</v>
      </c>
      <c r="H1897" s="45">
        <v>43.17</v>
      </c>
      <c r="I1897" s="45">
        <v>25.86</v>
      </c>
      <c r="J1897" s="45">
        <v>18.100000000000001</v>
      </c>
      <c r="K1897" s="45">
        <v>27.66</v>
      </c>
      <c r="L1897" s="45">
        <v>1985.51</v>
      </c>
      <c r="M1897" s="45">
        <v>0.50800000000000001</v>
      </c>
      <c r="N1897" s="45">
        <v>31.53</v>
      </c>
      <c r="O1897" s="34" t="s">
        <v>203</v>
      </c>
      <c r="P1897" s="45">
        <v>23</v>
      </c>
      <c r="Q1897" s="45">
        <v>9</v>
      </c>
      <c r="R1897" s="45">
        <v>0</v>
      </c>
      <c r="S1897" s="57">
        <v>0</v>
      </c>
      <c r="T1897" s="45">
        <v>0</v>
      </c>
      <c r="U1897" s="45">
        <v>0</v>
      </c>
      <c r="V1897" s="45">
        <v>0</v>
      </c>
      <c r="W1897" s="45">
        <v>0</v>
      </c>
    </row>
    <row r="1898" spans="1:23" s="45" customFormat="1">
      <c r="A1898" s="34">
        <v>29</v>
      </c>
      <c r="B1898" s="45">
        <v>156</v>
      </c>
      <c r="C1898" s="45" t="s">
        <v>1051</v>
      </c>
      <c r="D1898" s="45" t="s">
        <v>329</v>
      </c>
      <c r="E1898" s="45">
        <v>92.45</v>
      </c>
      <c r="F1898" s="45">
        <v>1576.46</v>
      </c>
      <c r="G1898" s="45">
        <v>832.77</v>
      </c>
      <c r="H1898" s="45">
        <v>48.84</v>
      </c>
      <c r="I1898" s="45">
        <v>5.17</v>
      </c>
      <c r="J1898" s="45">
        <v>7.76</v>
      </c>
      <c r="K1898" s="45">
        <v>5.93</v>
      </c>
      <c r="L1898" s="45">
        <v>117.49</v>
      </c>
      <c r="M1898" s="45">
        <v>0.84199999999999997</v>
      </c>
      <c r="N1898" s="45">
        <v>7</v>
      </c>
      <c r="O1898" s="34" t="s">
        <v>203</v>
      </c>
      <c r="P1898" s="45">
        <v>23</v>
      </c>
      <c r="Q1898" s="45">
        <v>9</v>
      </c>
      <c r="R1898" s="45">
        <v>0</v>
      </c>
      <c r="S1898" s="57">
        <v>0</v>
      </c>
      <c r="T1898" s="45">
        <v>0</v>
      </c>
      <c r="U1898" s="45">
        <v>0</v>
      </c>
      <c r="V1898" s="45">
        <v>0</v>
      </c>
      <c r="W1898" s="45">
        <v>0</v>
      </c>
    </row>
    <row r="1899" spans="1:23" s="45" customFormat="1">
      <c r="A1899" s="34">
        <v>29</v>
      </c>
      <c r="B1899" s="45">
        <v>158</v>
      </c>
      <c r="C1899" s="45" t="s">
        <v>1051</v>
      </c>
      <c r="D1899" s="45" t="s">
        <v>330</v>
      </c>
      <c r="E1899" s="45">
        <v>132.07</v>
      </c>
      <c r="F1899" s="45">
        <v>1612.11</v>
      </c>
      <c r="G1899" s="45">
        <v>835.5</v>
      </c>
      <c r="H1899" s="45">
        <v>50.98</v>
      </c>
      <c r="I1899" s="45">
        <v>5.17</v>
      </c>
      <c r="J1899" s="45">
        <v>7.76</v>
      </c>
      <c r="K1899" s="45">
        <v>7.9</v>
      </c>
      <c r="L1899" s="45">
        <v>166.2</v>
      </c>
      <c r="M1899" s="45">
        <v>0.755</v>
      </c>
      <c r="N1899" s="45">
        <v>6.96</v>
      </c>
      <c r="O1899" s="34" t="s">
        <v>203</v>
      </c>
      <c r="P1899" s="45">
        <v>23</v>
      </c>
      <c r="Q1899" s="45">
        <v>9</v>
      </c>
      <c r="R1899" s="45">
        <v>0</v>
      </c>
      <c r="S1899" s="57">
        <v>0</v>
      </c>
      <c r="T1899" s="45">
        <v>0</v>
      </c>
      <c r="U1899" s="45">
        <v>0</v>
      </c>
      <c r="V1899" s="45">
        <v>0</v>
      </c>
      <c r="W1899" s="45">
        <v>0</v>
      </c>
    </row>
    <row r="1900" spans="1:23" s="45" customFormat="1">
      <c r="A1900" s="34">
        <v>29</v>
      </c>
      <c r="B1900" s="45">
        <v>160</v>
      </c>
      <c r="C1900" s="45" t="s">
        <v>1051</v>
      </c>
      <c r="D1900" s="45" t="s">
        <v>331</v>
      </c>
      <c r="E1900" s="45">
        <v>488.68</v>
      </c>
      <c r="F1900" s="45">
        <v>1548.76</v>
      </c>
      <c r="G1900" s="45">
        <v>895</v>
      </c>
      <c r="H1900" s="45">
        <v>53.08</v>
      </c>
      <c r="I1900" s="45">
        <v>7.76</v>
      </c>
      <c r="J1900" s="45">
        <v>10.34</v>
      </c>
      <c r="K1900" s="45">
        <v>17.78</v>
      </c>
      <c r="L1900" s="45">
        <v>475</v>
      </c>
      <c r="M1900" s="45">
        <v>0.63200000000000001</v>
      </c>
      <c r="N1900" s="45">
        <v>16.829999999999998</v>
      </c>
      <c r="O1900" s="34" t="s">
        <v>256</v>
      </c>
      <c r="P1900" s="45">
        <v>23</v>
      </c>
      <c r="Q1900" s="45">
        <v>9</v>
      </c>
      <c r="R1900" s="45">
        <v>0</v>
      </c>
      <c r="S1900" s="57">
        <v>0</v>
      </c>
      <c r="T1900" s="45">
        <v>0</v>
      </c>
      <c r="U1900" s="45">
        <v>0</v>
      </c>
      <c r="V1900" s="45">
        <v>0</v>
      </c>
      <c r="W1900" s="45">
        <v>0</v>
      </c>
    </row>
    <row r="1901" spans="1:23" s="45" customFormat="1">
      <c r="A1901" s="34">
        <v>29</v>
      </c>
      <c r="B1901" s="45">
        <v>162</v>
      </c>
      <c r="C1901" s="45" t="s">
        <v>1051</v>
      </c>
      <c r="D1901" s="45" t="s">
        <v>332</v>
      </c>
      <c r="E1901" s="45">
        <v>184.9</v>
      </c>
      <c r="F1901" s="45">
        <v>1687.46</v>
      </c>
      <c r="G1901" s="45">
        <v>972.73</v>
      </c>
      <c r="H1901" s="45">
        <v>52.36</v>
      </c>
      <c r="I1901" s="45">
        <v>5.17</v>
      </c>
      <c r="J1901" s="45">
        <v>7.76</v>
      </c>
      <c r="K1901" s="45">
        <v>11.86</v>
      </c>
      <c r="L1901" s="45">
        <v>215.4</v>
      </c>
      <c r="M1901" s="45">
        <v>0.72899999999999998</v>
      </c>
      <c r="N1901" s="45">
        <v>10.210000000000001</v>
      </c>
      <c r="O1901" s="34" t="s">
        <v>203</v>
      </c>
      <c r="P1901" s="45">
        <v>23</v>
      </c>
      <c r="Q1901" s="45">
        <v>9</v>
      </c>
      <c r="R1901" s="45">
        <v>0</v>
      </c>
      <c r="S1901" s="57">
        <v>0</v>
      </c>
      <c r="T1901" s="45">
        <v>0</v>
      </c>
      <c r="U1901" s="45">
        <v>0</v>
      </c>
      <c r="V1901" s="45">
        <v>0</v>
      </c>
      <c r="W1901" s="45">
        <v>0</v>
      </c>
    </row>
    <row r="1902" spans="1:23" s="45" customFormat="1">
      <c r="A1902" s="34">
        <v>29</v>
      </c>
      <c r="B1902" s="45">
        <v>164</v>
      </c>
      <c r="C1902" s="45" t="s">
        <v>1051</v>
      </c>
      <c r="D1902" s="45" t="s">
        <v>333</v>
      </c>
      <c r="E1902" s="45">
        <v>184.9</v>
      </c>
      <c r="F1902" s="45">
        <v>1543.41</v>
      </c>
      <c r="G1902" s="45">
        <v>980.3</v>
      </c>
      <c r="H1902" s="45">
        <v>50.53</v>
      </c>
      <c r="I1902" s="45">
        <v>10.34</v>
      </c>
      <c r="J1902" s="45">
        <v>5.17</v>
      </c>
      <c r="K1902" s="45">
        <v>7.9</v>
      </c>
      <c r="L1902" s="45">
        <v>212.75</v>
      </c>
      <c r="M1902" s="45">
        <v>0.73799999999999999</v>
      </c>
      <c r="N1902" s="45">
        <v>9.76</v>
      </c>
      <c r="O1902" s="34" t="s">
        <v>263</v>
      </c>
      <c r="P1902" s="45">
        <v>23</v>
      </c>
      <c r="Q1902" s="45">
        <v>9</v>
      </c>
      <c r="R1902" s="45">
        <v>55</v>
      </c>
      <c r="S1902" s="58">
        <v>842344.77</v>
      </c>
      <c r="T1902" s="45">
        <v>1537.65</v>
      </c>
      <c r="U1902" s="45">
        <v>968.12</v>
      </c>
      <c r="V1902" s="45">
        <v>59</v>
      </c>
      <c r="W1902" s="34">
        <v>328716.99</v>
      </c>
    </row>
    <row r="1903" spans="1:23" s="45" customFormat="1">
      <c r="A1903" s="34">
        <v>29</v>
      </c>
      <c r="B1903" s="45">
        <v>166</v>
      </c>
      <c r="C1903" s="45" t="s">
        <v>1051</v>
      </c>
      <c r="D1903" s="45" t="s">
        <v>334</v>
      </c>
      <c r="E1903" s="45">
        <v>356.6</v>
      </c>
      <c r="F1903" s="45">
        <v>1377.35</v>
      </c>
      <c r="G1903" s="45">
        <v>689.16</v>
      </c>
      <c r="H1903" s="45">
        <v>56.65</v>
      </c>
      <c r="I1903" s="45">
        <v>5.17</v>
      </c>
      <c r="J1903" s="45">
        <v>10.34</v>
      </c>
      <c r="K1903" s="45">
        <v>15.81</v>
      </c>
      <c r="L1903" s="45">
        <v>352.51</v>
      </c>
      <c r="M1903" s="45">
        <v>0.69</v>
      </c>
      <c r="N1903" s="45">
        <v>14.07</v>
      </c>
      <c r="O1903" s="34" t="s">
        <v>203</v>
      </c>
      <c r="P1903" s="45">
        <v>23</v>
      </c>
      <c r="Q1903" s="45">
        <v>9</v>
      </c>
      <c r="R1903" s="45">
        <v>0</v>
      </c>
      <c r="S1903" s="57">
        <v>0</v>
      </c>
      <c r="T1903" s="45">
        <v>0</v>
      </c>
      <c r="U1903" s="45">
        <v>0</v>
      </c>
      <c r="V1903" s="45">
        <v>0</v>
      </c>
      <c r="W1903" s="45">
        <v>0</v>
      </c>
    </row>
    <row r="1904" spans="1:23" s="45" customFormat="1">
      <c r="A1904" s="34">
        <v>29</v>
      </c>
      <c r="B1904" s="45">
        <v>168</v>
      </c>
      <c r="C1904" s="45" t="s">
        <v>1051</v>
      </c>
      <c r="D1904" s="45" t="s">
        <v>335</v>
      </c>
      <c r="E1904" s="45">
        <v>1954.7</v>
      </c>
      <c r="F1904" s="45">
        <v>1612.4</v>
      </c>
      <c r="G1904" s="45">
        <v>741.94</v>
      </c>
      <c r="H1904" s="45">
        <v>37.380000000000003</v>
      </c>
      <c r="I1904" s="45">
        <v>18.100000000000001</v>
      </c>
      <c r="J1904" s="45">
        <v>20.68</v>
      </c>
      <c r="K1904" s="45">
        <v>25.69</v>
      </c>
      <c r="L1904" s="45">
        <v>1394.04</v>
      </c>
      <c r="M1904" s="45">
        <v>0.54200000000000004</v>
      </c>
      <c r="N1904" s="45">
        <v>26.13</v>
      </c>
      <c r="O1904" s="34" t="s">
        <v>203</v>
      </c>
      <c r="P1904" s="45">
        <v>23</v>
      </c>
      <c r="Q1904" s="45">
        <v>9</v>
      </c>
      <c r="R1904" s="45">
        <v>0</v>
      </c>
      <c r="S1904" s="57">
        <v>0</v>
      </c>
      <c r="T1904" s="45">
        <v>0</v>
      </c>
      <c r="U1904" s="45">
        <v>0</v>
      </c>
      <c r="V1904" s="45">
        <v>0</v>
      </c>
      <c r="W1904" s="45">
        <v>0</v>
      </c>
    </row>
    <row r="1905" spans="1:23" s="45" customFormat="1">
      <c r="A1905" s="34">
        <v>29</v>
      </c>
      <c r="B1905" s="45">
        <v>170</v>
      </c>
      <c r="C1905" s="45" t="s">
        <v>1051</v>
      </c>
      <c r="D1905" s="45" t="s">
        <v>336</v>
      </c>
      <c r="E1905" s="45">
        <v>4173.55</v>
      </c>
      <c r="F1905" s="45">
        <v>1588.93</v>
      </c>
      <c r="G1905" s="45">
        <v>756.56</v>
      </c>
      <c r="H1905" s="45">
        <v>52</v>
      </c>
      <c r="I1905" s="45">
        <v>12.93</v>
      </c>
      <c r="J1905" s="45">
        <v>38.78</v>
      </c>
      <c r="K1905" s="45">
        <v>35.57</v>
      </c>
      <c r="L1905" s="45">
        <v>2770.49</v>
      </c>
      <c r="M1905" s="45">
        <v>0.45200000000000001</v>
      </c>
      <c r="N1905" s="45">
        <v>34.86</v>
      </c>
      <c r="O1905" s="34" t="s">
        <v>203</v>
      </c>
      <c r="P1905" s="45">
        <v>23</v>
      </c>
      <c r="Q1905" s="45">
        <v>9</v>
      </c>
      <c r="R1905" s="45">
        <v>0</v>
      </c>
      <c r="S1905" s="57">
        <v>0</v>
      </c>
      <c r="T1905" s="45">
        <v>0</v>
      </c>
      <c r="U1905" s="45">
        <v>0</v>
      </c>
      <c r="V1905" s="45">
        <v>0</v>
      </c>
      <c r="W1905" s="45">
        <v>0</v>
      </c>
    </row>
    <row r="1906" spans="1:23" s="45" customFormat="1">
      <c r="A1906" s="34">
        <v>29</v>
      </c>
      <c r="B1906" s="45">
        <v>172</v>
      </c>
      <c r="C1906" s="45" t="s">
        <v>1051</v>
      </c>
      <c r="D1906" s="45" t="s">
        <v>221</v>
      </c>
      <c r="E1906" s="45">
        <v>184.9</v>
      </c>
      <c r="F1906" s="45">
        <v>1567.04</v>
      </c>
      <c r="G1906" s="45">
        <v>845.32</v>
      </c>
      <c r="H1906" s="45">
        <v>53.49</v>
      </c>
      <c r="I1906" s="45">
        <v>7.76</v>
      </c>
      <c r="J1906" s="45">
        <v>10.34</v>
      </c>
      <c r="K1906" s="45">
        <v>9.8800000000000008</v>
      </c>
      <c r="L1906" s="45">
        <v>222.72</v>
      </c>
      <c r="M1906" s="45">
        <v>0.70499999999999996</v>
      </c>
      <c r="N1906" s="45">
        <v>8.32</v>
      </c>
      <c r="O1906" s="34" t="s">
        <v>203</v>
      </c>
      <c r="P1906" s="45">
        <v>23</v>
      </c>
      <c r="Q1906" s="45">
        <v>9</v>
      </c>
      <c r="R1906" s="45">
        <v>0</v>
      </c>
      <c r="S1906" s="57">
        <v>0</v>
      </c>
      <c r="T1906" s="45">
        <v>0</v>
      </c>
      <c r="U1906" s="45">
        <v>0</v>
      </c>
      <c r="V1906" s="45">
        <v>0</v>
      </c>
      <c r="W1906" s="45">
        <v>0</v>
      </c>
    </row>
    <row r="1907" spans="1:23" s="45" customFormat="1">
      <c r="A1907" s="34">
        <v>29</v>
      </c>
      <c r="B1907" s="45">
        <v>174</v>
      </c>
      <c r="C1907" s="45" t="s">
        <v>1051</v>
      </c>
      <c r="D1907" s="45" t="s">
        <v>337</v>
      </c>
      <c r="E1907" s="45">
        <v>369.81</v>
      </c>
      <c r="F1907" s="45">
        <v>1687.46</v>
      </c>
      <c r="G1907" s="45">
        <v>913.83</v>
      </c>
      <c r="H1907" s="45">
        <v>51.94</v>
      </c>
      <c r="I1907" s="45">
        <v>15.51</v>
      </c>
      <c r="J1907" s="45">
        <v>12.93</v>
      </c>
      <c r="K1907" s="45">
        <v>7.9</v>
      </c>
      <c r="L1907" s="45">
        <v>401.67</v>
      </c>
      <c r="M1907" s="45">
        <v>0.62</v>
      </c>
      <c r="N1907" s="45">
        <v>15.2</v>
      </c>
      <c r="O1907" s="34" t="s">
        <v>203</v>
      </c>
      <c r="P1907" s="45">
        <v>23</v>
      </c>
      <c r="Q1907" s="45">
        <v>9</v>
      </c>
      <c r="R1907" s="45">
        <v>0</v>
      </c>
      <c r="S1907" s="57">
        <v>0</v>
      </c>
      <c r="T1907" s="45">
        <v>0</v>
      </c>
      <c r="U1907" s="45">
        <v>0</v>
      </c>
      <c r="V1907" s="45">
        <v>0</v>
      </c>
      <c r="W1907" s="45">
        <v>0</v>
      </c>
    </row>
    <row r="1908" spans="1:23" s="45" customFormat="1">
      <c r="A1908" s="34">
        <v>29</v>
      </c>
      <c r="B1908" s="45">
        <v>178</v>
      </c>
      <c r="C1908" s="45" t="s">
        <v>1051</v>
      </c>
      <c r="D1908" s="45" t="s">
        <v>454</v>
      </c>
      <c r="E1908" s="45">
        <v>211.32</v>
      </c>
      <c r="F1908" s="45">
        <v>1434.67</v>
      </c>
      <c r="G1908" s="45">
        <v>495.37</v>
      </c>
      <c r="H1908" s="45">
        <v>54.59</v>
      </c>
      <c r="I1908" s="45">
        <v>7.76</v>
      </c>
      <c r="J1908" s="45">
        <v>5.17</v>
      </c>
      <c r="K1908" s="45">
        <v>9.8800000000000008</v>
      </c>
      <c r="L1908" s="45">
        <v>222.6</v>
      </c>
      <c r="M1908" s="45">
        <v>0.77100000000000002</v>
      </c>
      <c r="N1908" s="45">
        <v>8.32</v>
      </c>
      <c r="O1908" s="34" t="s">
        <v>263</v>
      </c>
      <c r="P1908" s="45">
        <v>23</v>
      </c>
      <c r="Q1908" s="45">
        <v>9</v>
      </c>
      <c r="R1908" s="45">
        <v>56</v>
      </c>
      <c r="S1908" s="58">
        <v>280116.8</v>
      </c>
      <c r="T1908" s="45">
        <v>1396.05</v>
      </c>
      <c r="U1908" s="45">
        <v>435.15</v>
      </c>
      <c r="V1908" s="45">
        <v>20.71</v>
      </c>
      <c r="W1908" s="34">
        <v>129617.58</v>
      </c>
    </row>
    <row r="1909" spans="1:23" s="45" customFormat="1">
      <c r="A1909" s="34">
        <v>29</v>
      </c>
      <c r="B1909" s="45">
        <v>180</v>
      </c>
      <c r="C1909" s="45" t="s">
        <v>1051</v>
      </c>
      <c r="D1909" s="45" t="s">
        <v>339</v>
      </c>
      <c r="E1909" s="45">
        <v>79.239999999999995</v>
      </c>
      <c r="F1909" s="45">
        <v>1603.49</v>
      </c>
      <c r="G1909" s="45">
        <v>726.84</v>
      </c>
      <c r="H1909" s="45">
        <v>53.68</v>
      </c>
      <c r="I1909" s="45">
        <v>7.76</v>
      </c>
      <c r="J1909" s="45">
        <v>5.17</v>
      </c>
      <c r="K1909" s="45">
        <v>5.93</v>
      </c>
      <c r="L1909" s="45">
        <v>108.53</v>
      </c>
      <c r="M1909" s="45">
        <v>0.82199999999999995</v>
      </c>
      <c r="N1909" s="45">
        <v>7</v>
      </c>
      <c r="O1909" s="34" t="s">
        <v>203</v>
      </c>
      <c r="P1909" s="45">
        <v>23</v>
      </c>
      <c r="Q1909" s="45">
        <v>9</v>
      </c>
      <c r="R1909" s="45">
        <v>0</v>
      </c>
      <c r="S1909" s="57">
        <v>0</v>
      </c>
      <c r="T1909" s="45">
        <v>0</v>
      </c>
      <c r="U1909" s="45">
        <v>0</v>
      </c>
      <c r="V1909" s="45">
        <v>0</v>
      </c>
      <c r="W1909" s="45">
        <v>0</v>
      </c>
    </row>
    <row r="1910" spans="1:23" s="45" customFormat="1">
      <c r="A1910" s="34">
        <v>29</v>
      </c>
      <c r="B1910" s="45">
        <v>182</v>
      </c>
      <c r="C1910" s="45" t="s">
        <v>1051</v>
      </c>
      <c r="D1910" s="45" t="s">
        <v>232</v>
      </c>
      <c r="E1910" s="45">
        <v>501.88</v>
      </c>
      <c r="F1910" s="45">
        <v>1439.62</v>
      </c>
      <c r="G1910" s="45">
        <v>890.7</v>
      </c>
      <c r="H1910" s="45">
        <v>56.78</v>
      </c>
      <c r="I1910" s="45">
        <v>7.76</v>
      </c>
      <c r="J1910" s="45">
        <v>15.51</v>
      </c>
      <c r="K1910" s="45">
        <v>15.81</v>
      </c>
      <c r="L1910" s="45">
        <v>512.07000000000005</v>
      </c>
      <c r="M1910" s="45">
        <v>0.59599999999999997</v>
      </c>
      <c r="N1910" s="45">
        <v>16.559999999999999</v>
      </c>
      <c r="O1910" s="34" t="s">
        <v>203</v>
      </c>
      <c r="P1910" s="45">
        <v>23</v>
      </c>
      <c r="Q1910" s="45">
        <v>9</v>
      </c>
      <c r="R1910" s="45">
        <v>0</v>
      </c>
      <c r="S1910" s="57">
        <v>0</v>
      </c>
      <c r="T1910" s="45">
        <v>0</v>
      </c>
      <c r="U1910" s="45">
        <v>0</v>
      </c>
      <c r="V1910" s="45">
        <v>0</v>
      </c>
      <c r="W1910" s="45">
        <v>0</v>
      </c>
    </row>
    <row r="1911" spans="1:23" s="45" customFormat="1">
      <c r="A1911" s="34">
        <v>29</v>
      </c>
      <c r="B1911" s="45">
        <v>184</v>
      </c>
      <c r="C1911" s="45" t="s">
        <v>1051</v>
      </c>
      <c r="D1911" s="45" t="s">
        <v>340</v>
      </c>
      <c r="E1911" s="45">
        <v>158.49</v>
      </c>
      <c r="F1911" s="45">
        <v>1693.98</v>
      </c>
      <c r="G1911" s="45">
        <v>975.65</v>
      </c>
      <c r="H1911" s="45">
        <v>54.5</v>
      </c>
      <c r="I1911" s="45">
        <v>7.76</v>
      </c>
      <c r="J1911" s="45">
        <v>5.17</v>
      </c>
      <c r="K1911" s="45">
        <v>7.9</v>
      </c>
      <c r="L1911" s="45">
        <v>176.68</v>
      </c>
      <c r="M1911" s="45">
        <v>0.80200000000000005</v>
      </c>
      <c r="N1911" s="45">
        <v>7.87</v>
      </c>
      <c r="O1911" s="34" t="s">
        <v>203</v>
      </c>
      <c r="P1911" s="45">
        <v>23</v>
      </c>
      <c r="Q1911" s="45">
        <v>9</v>
      </c>
      <c r="R1911" s="45">
        <v>0</v>
      </c>
      <c r="S1911" s="57">
        <v>0</v>
      </c>
      <c r="T1911" s="45">
        <v>0</v>
      </c>
      <c r="U1911" s="45">
        <v>0</v>
      </c>
      <c r="V1911" s="45">
        <v>0</v>
      </c>
      <c r="W1911" s="45">
        <v>0</v>
      </c>
    </row>
    <row r="1912" spans="1:23" s="45" customFormat="1">
      <c r="A1912" s="34">
        <v>29</v>
      </c>
      <c r="B1912" s="45">
        <v>188</v>
      </c>
      <c r="C1912" s="45" t="s">
        <v>1051</v>
      </c>
      <c r="D1912" s="45" t="s">
        <v>342</v>
      </c>
      <c r="E1912" s="45">
        <v>2364.13</v>
      </c>
      <c r="F1912" s="45">
        <v>1595.6</v>
      </c>
      <c r="G1912" s="45">
        <v>727.55</v>
      </c>
      <c r="H1912" s="45">
        <v>63.27</v>
      </c>
      <c r="I1912" s="45">
        <v>25.86</v>
      </c>
      <c r="J1912" s="45">
        <v>20.68</v>
      </c>
      <c r="K1912" s="45">
        <v>21.74</v>
      </c>
      <c r="L1912" s="45">
        <v>1892.16</v>
      </c>
      <c r="M1912" s="45">
        <v>0.45400000000000001</v>
      </c>
      <c r="N1912" s="45">
        <v>28.25</v>
      </c>
      <c r="O1912" s="34" t="s">
        <v>203</v>
      </c>
      <c r="P1912" s="45">
        <v>23</v>
      </c>
      <c r="Q1912" s="45">
        <v>9</v>
      </c>
      <c r="R1912" s="45">
        <v>0</v>
      </c>
      <c r="S1912" s="57">
        <v>0</v>
      </c>
      <c r="T1912" s="45">
        <v>0</v>
      </c>
      <c r="U1912" s="45">
        <v>0</v>
      </c>
      <c r="V1912" s="45">
        <v>0</v>
      </c>
      <c r="W1912" s="45">
        <v>0</v>
      </c>
    </row>
    <row r="1913" spans="1:23" s="45" customFormat="1">
      <c r="A1913" s="34">
        <v>29</v>
      </c>
      <c r="B1913" s="45">
        <v>190</v>
      </c>
      <c r="C1913" s="45" t="s">
        <v>1051</v>
      </c>
      <c r="D1913" s="45" t="s">
        <v>343</v>
      </c>
      <c r="E1913" s="45">
        <v>660.37</v>
      </c>
      <c r="F1913" s="45">
        <v>1626.48</v>
      </c>
      <c r="G1913" s="45">
        <v>769.01</v>
      </c>
      <c r="H1913" s="45">
        <v>58.17</v>
      </c>
      <c r="I1913" s="45">
        <v>12.93</v>
      </c>
      <c r="J1913" s="45">
        <v>12.93</v>
      </c>
      <c r="K1913" s="45">
        <v>13.83</v>
      </c>
      <c r="L1913" s="45">
        <v>552.74</v>
      </c>
      <c r="M1913" s="45">
        <v>0.66300000000000003</v>
      </c>
      <c r="N1913" s="45">
        <v>15.08</v>
      </c>
      <c r="O1913" s="34" t="s">
        <v>203</v>
      </c>
      <c r="P1913" s="45">
        <v>23</v>
      </c>
      <c r="Q1913" s="45">
        <v>9</v>
      </c>
      <c r="R1913" s="45">
        <v>0</v>
      </c>
      <c r="S1913" s="57">
        <v>0</v>
      </c>
      <c r="T1913" s="45">
        <v>0</v>
      </c>
      <c r="U1913" s="45">
        <v>0</v>
      </c>
      <c r="V1913" s="45">
        <v>0</v>
      </c>
      <c r="W1913" s="45">
        <v>0</v>
      </c>
    </row>
    <row r="1914" spans="1:23" s="45" customFormat="1">
      <c r="A1914" s="34">
        <v>29</v>
      </c>
      <c r="B1914" s="45">
        <v>196</v>
      </c>
      <c r="C1914" s="45" t="s">
        <v>1051</v>
      </c>
      <c r="D1914" s="45" t="s">
        <v>346</v>
      </c>
      <c r="E1914" s="45">
        <v>211.32</v>
      </c>
      <c r="F1914" s="45">
        <v>1609.36</v>
      </c>
      <c r="G1914" s="45">
        <v>566.13</v>
      </c>
      <c r="H1914" s="45">
        <v>59.77</v>
      </c>
      <c r="I1914" s="45">
        <v>10.34</v>
      </c>
      <c r="J1914" s="45">
        <v>2.59</v>
      </c>
      <c r="K1914" s="45">
        <v>9.8800000000000008</v>
      </c>
      <c r="L1914" s="45">
        <v>221.44</v>
      </c>
      <c r="M1914" s="45">
        <v>0.77500000000000002</v>
      </c>
      <c r="N1914" s="45">
        <v>9.4499999999999993</v>
      </c>
      <c r="O1914" s="34" t="s">
        <v>203</v>
      </c>
      <c r="P1914" s="45">
        <v>23</v>
      </c>
      <c r="Q1914" s="45">
        <v>9</v>
      </c>
      <c r="R1914" s="45">
        <v>0</v>
      </c>
      <c r="S1914" s="57">
        <v>0</v>
      </c>
      <c r="T1914" s="45">
        <v>0</v>
      </c>
      <c r="U1914" s="45">
        <v>0</v>
      </c>
      <c r="V1914" s="45">
        <v>0</v>
      </c>
      <c r="W1914" s="45">
        <v>0</v>
      </c>
    </row>
    <row r="1915" spans="1:23" s="45" customFormat="1">
      <c r="A1915" s="34">
        <v>29</v>
      </c>
      <c r="B1915" s="45">
        <v>198</v>
      </c>
      <c r="C1915" s="45" t="s">
        <v>1051</v>
      </c>
      <c r="D1915" s="45" t="s">
        <v>347</v>
      </c>
      <c r="E1915" s="45">
        <v>779.24</v>
      </c>
      <c r="F1915" s="45">
        <v>1651.09</v>
      </c>
      <c r="G1915" s="45">
        <v>855.18</v>
      </c>
      <c r="H1915" s="45">
        <v>54.66</v>
      </c>
      <c r="I1915" s="45">
        <v>12.93</v>
      </c>
      <c r="J1915" s="45">
        <v>10.34</v>
      </c>
      <c r="K1915" s="45">
        <v>15.81</v>
      </c>
      <c r="L1915" s="45">
        <v>600.72</v>
      </c>
      <c r="M1915" s="45">
        <v>0.68200000000000005</v>
      </c>
      <c r="N1915" s="45">
        <v>14.99</v>
      </c>
      <c r="O1915" s="34" t="s">
        <v>203</v>
      </c>
      <c r="P1915" s="45">
        <v>23</v>
      </c>
      <c r="Q1915" s="45">
        <v>9</v>
      </c>
      <c r="R1915" s="45">
        <v>0</v>
      </c>
      <c r="S1915" s="57">
        <v>0</v>
      </c>
      <c r="T1915" s="45">
        <v>0</v>
      </c>
      <c r="U1915" s="45">
        <v>0</v>
      </c>
      <c r="V1915" s="45">
        <v>0</v>
      </c>
      <c r="W1915" s="45">
        <v>0</v>
      </c>
    </row>
    <row r="1916" spans="1:23" s="45" customFormat="1">
      <c r="A1916" s="34">
        <v>29</v>
      </c>
      <c r="B1916" s="45">
        <v>200</v>
      </c>
      <c r="C1916" s="45" t="s">
        <v>1051</v>
      </c>
      <c r="D1916" s="45" t="s">
        <v>348</v>
      </c>
      <c r="E1916" s="45">
        <v>871.69</v>
      </c>
      <c r="F1916" s="45">
        <v>1452.39</v>
      </c>
      <c r="G1916" s="45">
        <v>924.32</v>
      </c>
      <c r="H1916" s="45">
        <v>63.68</v>
      </c>
      <c r="I1916" s="45">
        <v>10.34</v>
      </c>
      <c r="J1916" s="45">
        <v>10.34</v>
      </c>
      <c r="K1916" s="45">
        <v>21.74</v>
      </c>
      <c r="L1916" s="45">
        <v>683.23</v>
      </c>
      <c r="M1916" s="45">
        <v>0.64600000000000002</v>
      </c>
      <c r="N1916" s="45">
        <v>21.07</v>
      </c>
      <c r="O1916" s="34" t="s">
        <v>256</v>
      </c>
      <c r="P1916" s="45">
        <v>23</v>
      </c>
      <c r="Q1916" s="45">
        <v>9</v>
      </c>
      <c r="R1916" s="45">
        <v>0</v>
      </c>
      <c r="S1916" s="57">
        <v>0</v>
      </c>
      <c r="T1916" s="45">
        <v>0</v>
      </c>
      <c r="U1916" s="45">
        <v>0</v>
      </c>
      <c r="V1916" s="45">
        <v>0</v>
      </c>
      <c r="W1916" s="45">
        <v>0</v>
      </c>
    </row>
    <row r="1917" spans="1:23" s="45" customFormat="1">
      <c r="A1917" s="34">
        <v>29</v>
      </c>
      <c r="B1917" s="45">
        <v>202</v>
      </c>
      <c r="C1917" s="45" t="s">
        <v>1051</v>
      </c>
      <c r="D1917" s="45" t="s">
        <v>349</v>
      </c>
      <c r="E1917" s="45">
        <v>277.36</v>
      </c>
      <c r="F1917" s="45">
        <v>1544.82</v>
      </c>
      <c r="G1917" s="45">
        <v>939.62</v>
      </c>
      <c r="H1917" s="45">
        <v>59.94</v>
      </c>
      <c r="I1917" s="45">
        <v>5.17</v>
      </c>
      <c r="J1917" s="45">
        <v>5.17</v>
      </c>
      <c r="K1917" s="45">
        <v>13.83</v>
      </c>
      <c r="L1917" s="45">
        <v>244.18</v>
      </c>
      <c r="M1917" s="45">
        <v>0.84199999999999997</v>
      </c>
      <c r="N1917" s="45">
        <v>12.41</v>
      </c>
      <c r="O1917" s="34" t="s">
        <v>263</v>
      </c>
      <c r="P1917" s="45">
        <v>23</v>
      </c>
      <c r="Q1917" s="45">
        <v>9</v>
      </c>
      <c r="R1917" s="45">
        <v>55</v>
      </c>
      <c r="S1917" s="58">
        <v>842344.77</v>
      </c>
      <c r="T1917" s="45">
        <v>1537.65</v>
      </c>
      <c r="U1917" s="45">
        <v>968.12</v>
      </c>
      <c r="V1917" s="45">
        <v>59</v>
      </c>
      <c r="W1917" s="34">
        <v>328716.99</v>
      </c>
    </row>
    <row r="1918" spans="1:23" s="45" customFormat="1">
      <c r="A1918" s="34">
        <v>29</v>
      </c>
      <c r="B1918" s="45">
        <v>204</v>
      </c>
      <c r="C1918" s="45" t="s">
        <v>1051</v>
      </c>
      <c r="D1918" s="45" t="s">
        <v>455</v>
      </c>
      <c r="E1918" s="45">
        <v>818.86</v>
      </c>
      <c r="F1918" s="45">
        <v>1764.95</v>
      </c>
      <c r="G1918" s="45">
        <v>1100.29</v>
      </c>
      <c r="H1918" s="45">
        <v>62.69</v>
      </c>
      <c r="I1918" s="45">
        <v>12.93</v>
      </c>
      <c r="J1918" s="45">
        <v>15.51</v>
      </c>
      <c r="K1918" s="45">
        <v>17.78</v>
      </c>
      <c r="L1918" s="45">
        <v>810.08</v>
      </c>
      <c r="M1918" s="45">
        <v>0.52300000000000002</v>
      </c>
      <c r="N1918" s="45">
        <v>16.829999999999998</v>
      </c>
      <c r="O1918" s="34" t="s">
        <v>203</v>
      </c>
      <c r="P1918" s="45">
        <v>23</v>
      </c>
      <c r="Q1918" s="45">
        <v>9</v>
      </c>
      <c r="R1918" s="45">
        <v>0</v>
      </c>
      <c r="S1918" s="57">
        <v>0</v>
      </c>
      <c r="T1918" s="45">
        <v>0</v>
      </c>
      <c r="U1918" s="45">
        <v>0</v>
      </c>
      <c r="V1918" s="45">
        <v>0</v>
      </c>
      <c r="W1918" s="45">
        <v>0</v>
      </c>
    </row>
    <row r="1919" spans="1:23" s="45" customFormat="1">
      <c r="A1919" s="34">
        <v>29</v>
      </c>
      <c r="B1919" s="45">
        <v>206</v>
      </c>
      <c r="C1919" s="45" t="s">
        <v>1051</v>
      </c>
      <c r="D1919" s="45" t="s">
        <v>350</v>
      </c>
      <c r="E1919" s="45">
        <v>462.26</v>
      </c>
      <c r="F1919" s="45">
        <v>1795.35</v>
      </c>
      <c r="G1919" s="45">
        <v>1194.3800000000001</v>
      </c>
      <c r="H1919" s="45">
        <v>57.7</v>
      </c>
      <c r="I1919" s="45">
        <v>7.76</v>
      </c>
      <c r="J1919" s="45">
        <v>18.100000000000001</v>
      </c>
      <c r="K1919" s="45">
        <v>15.81</v>
      </c>
      <c r="L1919" s="45">
        <v>520.63</v>
      </c>
      <c r="M1919" s="45">
        <v>0.55500000000000005</v>
      </c>
      <c r="N1919" s="45">
        <v>16.07</v>
      </c>
      <c r="O1919" s="34" t="s">
        <v>203</v>
      </c>
      <c r="P1919" s="45">
        <v>23</v>
      </c>
      <c r="Q1919" s="45">
        <v>9</v>
      </c>
      <c r="R1919" s="45">
        <v>0</v>
      </c>
      <c r="S1919" s="57">
        <v>0</v>
      </c>
      <c r="T1919" s="45">
        <v>0</v>
      </c>
      <c r="U1919" s="45">
        <v>0</v>
      </c>
      <c r="V1919" s="45">
        <v>0</v>
      </c>
      <c r="W1919" s="45">
        <v>0</v>
      </c>
    </row>
    <row r="1920" spans="1:23" s="45" customFormat="1">
      <c r="A1920" s="34">
        <v>29</v>
      </c>
      <c r="B1920" s="45">
        <v>208</v>
      </c>
      <c r="C1920" s="45" t="s">
        <v>1051</v>
      </c>
      <c r="D1920" s="45" t="s">
        <v>219</v>
      </c>
      <c r="E1920" s="45">
        <v>330.19</v>
      </c>
      <c r="F1920" s="45">
        <v>1619.3</v>
      </c>
      <c r="G1920" s="45">
        <v>856.49</v>
      </c>
      <c r="H1920" s="45">
        <v>59.68</v>
      </c>
      <c r="I1920" s="45">
        <v>10.34</v>
      </c>
      <c r="J1920" s="45">
        <v>10.34</v>
      </c>
      <c r="K1920" s="45">
        <v>9.8800000000000008</v>
      </c>
      <c r="L1920" s="45">
        <v>383.83</v>
      </c>
      <c r="M1920" s="45">
        <v>0.60199999999999998</v>
      </c>
      <c r="N1920" s="45">
        <v>9.4499999999999993</v>
      </c>
      <c r="O1920" s="34" t="s">
        <v>203</v>
      </c>
      <c r="P1920" s="45">
        <v>23</v>
      </c>
      <c r="Q1920" s="45">
        <v>9</v>
      </c>
      <c r="R1920" s="45">
        <v>0</v>
      </c>
      <c r="S1920" s="57">
        <v>0</v>
      </c>
      <c r="T1920" s="45">
        <v>0</v>
      </c>
      <c r="U1920" s="45">
        <v>0</v>
      </c>
      <c r="V1920" s="45">
        <v>0</v>
      </c>
      <c r="W1920" s="45">
        <v>0</v>
      </c>
    </row>
    <row r="1921" spans="1:23" s="45" customFormat="1">
      <c r="A1921" s="34">
        <v>29</v>
      </c>
      <c r="B1921" s="45">
        <v>210</v>
      </c>
      <c r="C1921" s="45" t="s">
        <v>1051</v>
      </c>
      <c r="D1921" s="45" t="s">
        <v>351</v>
      </c>
      <c r="E1921" s="45">
        <v>79.239999999999995</v>
      </c>
      <c r="F1921" s="45">
        <v>1614.69</v>
      </c>
      <c r="G1921" s="45">
        <v>735.03</v>
      </c>
      <c r="H1921" s="45">
        <v>61.26</v>
      </c>
      <c r="I1921" s="45">
        <v>5.17</v>
      </c>
      <c r="J1921" s="45">
        <v>5.17</v>
      </c>
      <c r="K1921" s="45">
        <v>5.93</v>
      </c>
      <c r="L1921" s="45">
        <v>102.93</v>
      </c>
      <c r="M1921" s="45">
        <v>0.86699999999999999</v>
      </c>
      <c r="N1921" s="45">
        <v>4.72</v>
      </c>
      <c r="O1921" s="34" t="s">
        <v>203</v>
      </c>
      <c r="P1921" s="45">
        <v>23</v>
      </c>
      <c r="Q1921" s="45">
        <v>9</v>
      </c>
      <c r="R1921" s="45">
        <v>0</v>
      </c>
      <c r="S1921" s="57">
        <v>0</v>
      </c>
      <c r="T1921" s="45">
        <v>0</v>
      </c>
      <c r="U1921" s="45">
        <v>0</v>
      </c>
      <c r="V1921" s="45">
        <v>0</v>
      </c>
      <c r="W1921" s="45">
        <v>0</v>
      </c>
    </row>
    <row r="1922" spans="1:23" s="45" customFormat="1">
      <c r="A1922" s="34">
        <v>29</v>
      </c>
      <c r="B1922" s="45">
        <v>214</v>
      </c>
      <c r="C1922" s="45" t="s">
        <v>1051</v>
      </c>
      <c r="D1922" s="45" t="s">
        <v>353</v>
      </c>
      <c r="E1922" s="45">
        <v>686.79</v>
      </c>
      <c r="F1922" s="45">
        <v>1633.39</v>
      </c>
      <c r="G1922" s="45">
        <v>756.83</v>
      </c>
      <c r="H1922" s="45">
        <v>67.75</v>
      </c>
      <c r="I1922" s="45">
        <v>10.34</v>
      </c>
      <c r="J1922" s="45">
        <v>12.93</v>
      </c>
      <c r="K1922" s="45">
        <v>15.81</v>
      </c>
      <c r="L1922" s="45">
        <v>592.82000000000005</v>
      </c>
      <c r="M1922" s="45">
        <v>0.63500000000000001</v>
      </c>
      <c r="N1922" s="45">
        <v>16.07</v>
      </c>
      <c r="O1922" s="34" t="s">
        <v>203</v>
      </c>
      <c r="P1922" s="45">
        <v>23</v>
      </c>
      <c r="Q1922" s="45">
        <v>9</v>
      </c>
      <c r="R1922" s="45">
        <v>0</v>
      </c>
      <c r="S1922" s="57">
        <v>0</v>
      </c>
      <c r="T1922" s="45">
        <v>0</v>
      </c>
      <c r="U1922" s="45">
        <v>0</v>
      </c>
      <c r="V1922" s="45">
        <v>0</v>
      </c>
      <c r="W1922" s="45">
        <v>0</v>
      </c>
    </row>
    <row r="1923" spans="1:23" s="45" customFormat="1">
      <c r="A1923" s="34">
        <v>29</v>
      </c>
      <c r="B1923" s="45">
        <v>216</v>
      </c>
      <c r="C1923" s="45" t="s">
        <v>1051</v>
      </c>
      <c r="D1923" s="45" t="s">
        <v>456</v>
      </c>
      <c r="E1923" s="45">
        <v>277.36</v>
      </c>
      <c r="F1923" s="45">
        <v>1567.97</v>
      </c>
      <c r="G1923" s="45">
        <v>1038.5899999999999</v>
      </c>
      <c r="H1923" s="45">
        <v>64.459999999999994</v>
      </c>
      <c r="I1923" s="45">
        <v>7.76</v>
      </c>
      <c r="J1923" s="45">
        <v>10.34</v>
      </c>
      <c r="K1923" s="45">
        <v>11.86</v>
      </c>
      <c r="L1923" s="45">
        <v>310.63</v>
      </c>
      <c r="M1923" s="45">
        <v>0.66200000000000003</v>
      </c>
      <c r="N1923" s="45">
        <v>10.53</v>
      </c>
      <c r="O1923" s="34" t="s">
        <v>256</v>
      </c>
      <c r="P1923" s="45">
        <v>23</v>
      </c>
      <c r="Q1923" s="45">
        <v>9</v>
      </c>
      <c r="R1923" s="45">
        <v>0</v>
      </c>
      <c r="S1923" s="57">
        <v>0</v>
      </c>
      <c r="T1923" s="45">
        <v>0</v>
      </c>
      <c r="U1923" s="45">
        <v>0</v>
      </c>
      <c r="V1923" s="45">
        <v>0</v>
      </c>
      <c r="W1923" s="45">
        <v>0</v>
      </c>
    </row>
    <row r="1924" spans="1:23" s="45" customFormat="1">
      <c r="A1924" s="34">
        <v>29</v>
      </c>
      <c r="B1924" s="45">
        <v>218</v>
      </c>
      <c r="C1924" s="45" t="s">
        <v>1051</v>
      </c>
      <c r="D1924" s="45" t="s">
        <v>354</v>
      </c>
      <c r="E1924" s="45">
        <v>290.56</v>
      </c>
      <c r="F1924" s="45">
        <v>1539.24</v>
      </c>
      <c r="G1924" s="45">
        <v>822.29</v>
      </c>
      <c r="H1924" s="45">
        <v>69.34</v>
      </c>
      <c r="I1924" s="45">
        <v>10.34</v>
      </c>
      <c r="J1924" s="45">
        <v>5.17</v>
      </c>
      <c r="K1924" s="45">
        <v>13.83</v>
      </c>
      <c r="L1924" s="45">
        <v>337.07</v>
      </c>
      <c r="M1924" s="45">
        <v>0.629</v>
      </c>
      <c r="N1924" s="45">
        <v>12.13</v>
      </c>
      <c r="O1924" s="34" t="s">
        <v>256</v>
      </c>
      <c r="P1924" s="45">
        <v>23</v>
      </c>
      <c r="Q1924" s="45">
        <v>9</v>
      </c>
      <c r="R1924" s="45">
        <v>0</v>
      </c>
      <c r="S1924" s="57">
        <v>0</v>
      </c>
      <c r="T1924" s="45">
        <v>0</v>
      </c>
      <c r="U1924" s="45">
        <v>0</v>
      </c>
      <c r="V1924" s="45">
        <v>0</v>
      </c>
      <c r="W1924" s="45">
        <v>0</v>
      </c>
    </row>
    <row r="1925" spans="1:23" s="45" customFormat="1">
      <c r="A1925" s="34">
        <v>29</v>
      </c>
      <c r="B1925" s="45">
        <v>220</v>
      </c>
      <c r="C1925" s="45" t="s">
        <v>1051</v>
      </c>
      <c r="D1925" s="45" t="s">
        <v>355</v>
      </c>
      <c r="E1925" s="45">
        <v>409.43</v>
      </c>
      <c r="F1925" s="45">
        <v>1453.43</v>
      </c>
      <c r="G1925" s="45">
        <v>896.86</v>
      </c>
      <c r="H1925" s="45">
        <v>68.27</v>
      </c>
      <c r="I1925" s="45">
        <v>12.93</v>
      </c>
      <c r="J1925" s="45">
        <v>7.76</v>
      </c>
      <c r="K1925" s="45">
        <v>11.86</v>
      </c>
      <c r="L1925" s="45">
        <v>382.66</v>
      </c>
      <c r="M1925" s="45">
        <v>0.69699999999999995</v>
      </c>
      <c r="N1925" s="45">
        <v>10.53</v>
      </c>
      <c r="O1925" s="34" t="s">
        <v>256</v>
      </c>
      <c r="P1925" s="45">
        <v>23</v>
      </c>
      <c r="Q1925" s="45">
        <v>9</v>
      </c>
      <c r="R1925" s="45">
        <v>0</v>
      </c>
      <c r="S1925" s="57">
        <v>0</v>
      </c>
      <c r="T1925" s="45">
        <v>0</v>
      </c>
      <c r="U1925" s="45">
        <v>0</v>
      </c>
      <c r="V1925" s="45">
        <v>0</v>
      </c>
      <c r="W1925" s="45">
        <v>0</v>
      </c>
    </row>
    <row r="1926" spans="1:23" s="45" customFormat="1">
      <c r="A1926" s="34">
        <v>29</v>
      </c>
      <c r="B1926" s="45">
        <v>222</v>
      </c>
      <c r="C1926" s="45" t="s">
        <v>1051</v>
      </c>
      <c r="D1926" s="45" t="s">
        <v>225</v>
      </c>
      <c r="E1926" s="45">
        <v>541.51</v>
      </c>
      <c r="F1926" s="45">
        <v>1606.21</v>
      </c>
      <c r="G1926" s="45">
        <v>599.04999999999995</v>
      </c>
      <c r="H1926" s="45">
        <v>72.819999999999993</v>
      </c>
      <c r="I1926" s="45">
        <v>10.34</v>
      </c>
      <c r="J1926" s="45">
        <v>10.34</v>
      </c>
      <c r="K1926" s="45">
        <v>17.78</v>
      </c>
      <c r="L1926" s="45">
        <v>516.19000000000005</v>
      </c>
      <c r="M1926" s="45">
        <v>0.622</v>
      </c>
      <c r="N1926" s="45">
        <v>16.23</v>
      </c>
      <c r="O1926" s="34" t="s">
        <v>203</v>
      </c>
      <c r="P1926" s="45">
        <v>23</v>
      </c>
      <c r="Q1926" s="45">
        <v>9</v>
      </c>
      <c r="R1926" s="45">
        <v>0</v>
      </c>
      <c r="S1926" s="57">
        <v>0</v>
      </c>
      <c r="T1926" s="45">
        <v>0</v>
      </c>
      <c r="U1926" s="45">
        <v>0</v>
      </c>
      <c r="V1926" s="45">
        <v>0</v>
      </c>
      <c r="W1926" s="45">
        <v>0</v>
      </c>
    </row>
    <row r="1927" spans="1:23" s="45" customFormat="1">
      <c r="A1927" s="34">
        <v>29</v>
      </c>
      <c r="B1927" s="45">
        <v>224</v>
      </c>
      <c r="C1927" s="45" t="s">
        <v>1051</v>
      </c>
      <c r="D1927" s="45" t="s">
        <v>356</v>
      </c>
      <c r="E1927" s="45">
        <v>594.34</v>
      </c>
      <c r="F1927" s="45">
        <v>1538.99</v>
      </c>
      <c r="G1927" s="45">
        <v>876.34</v>
      </c>
      <c r="H1927" s="45">
        <v>71.22</v>
      </c>
      <c r="I1927" s="45">
        <v>18.100000000000001</v>
      </c>
      <c r="J1927" s="45">
        <v>7.76</v>
      </c>
      <c r="K1927" s="45">
        <v>15.81</v>
      </c>
      <c r="L1927" s="45">
        <v>569.25</v>
      </c>
      <c r="M1927" s="45">
        <v>0.60099999999999998</v>
      </c>
      <c r="N1927" s="45">
        <v>14.99</v>
      </c>
      <c r="O1927" s="34" t="s">
        <v>256</v>
      </c>
      <c r="P1927" s="45">
        <v>23</v>
      </c>
      <c r="Q1927" s="45">
        <v>9</v>
      </c>
      <c r="R1927" s="45">
        <v>0</v>
      </c>
      <c r="S1927" s="57">
        <v>0</v>
      </c>
      <c r="T1927" s="45">
        <v>0</v>
      </c>
      <c r="U1927" s="45">
        <v>0</v>
      </c>
      <c r="V1927" s="45">
        <v>0</v>
      </c>
      <c r="W1927" s="45">
        <v>0</v>
      </c>
    </row>
    <row r="1928" spans="1:23" s="45" customFormat="1">
      <c r="A1928" s="34">
        <v>29</v>
      </c>
      <c r="B1928" s="45">
        <v>226</v>
      </c>
      <c r="C1928" s="45" t="s">
        <v>1051</v>
      </c>
      <c r="D1928" s="45" t="s">
        <v>357</v>
      </c>
      <c r="E1928" s="45">
        <v>541.51</v>
      </c>
      <c r="F1928" s="45">
        <v>1526.75</v>
      </c>
      <c r="G1928" s="45">
        <v>1040.97</v>
      </c>
      <c r="H1928" s="45">
        <v>75.23</v>
      </c>
      <c r="I1928" s="45">
        <v>5.17</v>
      </c>
      <c r="J1928" s="45">
        <v>10.34</v>
      </c>
      <c r="K1928" s="45">
        <v>19.760000000000002</v>
      </c>
      <c r="L1928" s="45">
        <v>496.9</v>
      </c>
      <c r="M1928" s="45">
        <v>0.64700000000000002</v>
      </c>
      <c r="N1928" s="45">
        <v>18.7</v>
      </c>
      <c r="O1928" s="34" t="s">
        <v>256</v>
      </c>
      <c r="P1928" s="45">
        <v>23</v>
      </c>
      <c r="Q1928" s="45">
        <v>9</v>
      </c>
      <c r="R1928" s="45">
        <v>0</v>
      </c>
      <c r="S1928" s="57">
        <v>0</v>
      </c>
      <c r="T1928" s="45">
        <v>0</v>
      </c>
      <c r="U1928" s="45">
        <v>0</v>
      </c>
      <c r="V1928" s="45">
        <v>0</v>
      </c>
      <c r="W1928" s="45">
        <v>0</v>
      </c>
    </row>
    <row r="1929" spans="1:23" s="45" customFormat="1">
      <c r="A1929" s="34">
        <v>29</v>
      </c>
      <c r="B1929" s="45">
        <v>230</v>
      </c>
      <c r="C1929" s="45" t="s">
        <v>1051</v>
      </c>
      <c r="D1929" s="45" t="s">
        <v>359</v>
      </c>
      <c r="E1929" s="45">
        <v>462.26</v>
      </c>
      <c r="F1929" s="45">
        <v>1643.17</v>
      </c>
      <c r="G1929" s="45">
        <v>718.95</v>
      </c>
      <c r="H1929" s="45">
        <v>76.78</v>
      </c>
      <c r="I1929" s="45">
        <v>10.34</v>
      </c>
      <c r="J1929" s="45">
        <v>7.76</v>
      </c>
      <c r="K1929" s="45">
        <v>15.81</v>
      </c>
      <c r="L1929" s="45">
        <v>442.8</v>
      </c>
      <c r="M1929" s="45">
        <v>0.65300000000000002</v>
      </c>
      <c r="N1929" s="45">
        <v>14.99</v>
      </c>
      <c r="O1929" s="34" t="s">
        <v>203</v>
      </c>
      <c r="P1929" s="45">
        <v>23</v>
      </c>
      <c r="Q1929" s="45">
        <v>9</v>
      </c>
      <c r="R1929" s="45">
        <v>0</v>
      </c>
      <c r="S1929" s="57">
        <v>0</v>
      </c>
      <c r="T1929" s="45">
        <v>0</v>
      </c>
      <c r="U1929" s="45">
        <v>0</v>
      </c>
      <c r="V1929" s="45">
        <v>0</v>
      </c>
      <c r="W1929" s="45">
        <v>0</v>
      </c>
    </row>
    <row r="1930" spans="1:23" s="45" customFormat="1">
      <c r="A1930" s="34">
        <v>29</v>
      </c>
      <c r="B1930" s="45">
        <v>232</v>
      </c>
      <c r="C1930" s="45" t="s">
        <v>1051</v>
      </c>
      <c r="D1930" s="45" t="s">
        <v>360</v>
      </c>
      <c r="E1930" s="45">
        <v>1452.82</v>
      </c>
      <c r="F1930" s="45">
        <v>1616.79</v>
      </c>
      <c r="G1930" s="45">
        <v>748.03</v>
      </c>
      <c r="H1930" s="45">
        <v>76.290000000000006</v>
      </c>
      <c r="I1930" s="45">
        <v>18.100000000000001</v>
      </c>
      <c r="J1930" s="45">
        <v>10.34</v>
      </c>
      <c r="K1930" s="45">
        <v>23.71</v>
      </c>
      <c r="L1930" s="45">
        <v>1036.01</v>
      </c>
      <c r="M1930" s="45">
        <v>0.59899999999999998</v>
      </c>
      <c r="N1930" s="45">
        <v>22.93</v>
      </c>
      <c r="O1930" s="34" t="s">
        <v>203</v>
      </c>
      <c r="P1930" s="45">
        <v>23</v>
      </c>
      <c r="Q1930" s="45">
        <v>9</v>
      </c>
      <c r="R1930" s="45">
        <v>0</v>
      </c>
      <c r="S1930" s="57">
        <v>0</v>
      </c>
      <c r="T1930" s="45">
        <v>0</v>
      </c>
      <c r="U1930" s="45">
        <v>0</v>
      </c>
      <c r="V1930" s="45">
        <v>0</v>
      </c>
      <c r="W1930" s="45">
        <v>0</v>
      </c>
    </row>
    <row r="1931" spans="1:23" s="45" customFormat="1">
      <c r="A1931" s="34">
        <v>29</v>
      </c>
      <c r="B1931" s="45">
        <v>236</v>
      </c>
      <c r="C1931" s="45" t="s">
        <v>1051</v>
      </c>
      <c r="D1931" s="45" t="s">
        <v>216</v>
      </c>
      <c r="E1931" s="45">
        <v>990.56</v>
      </c>
      <c r="F1931" s="45">
        <v>1768.85</v>
      </c>
      <c r="G1931" s="45">
        <v>1073.53</v>
      </c>
      <c r="H1931" s="45">
        <v>73.98</v>
      </c>
      <c r="I1931" s="45">
        <v>10.34</v>
      </c>
      <c r="J1931" s="45">
        <v>20.68</v>
      </c>
      <c r="K1931" s="45">
        <v>21.74</v>
      </c>
      <c r="L1931" s="45">
        <v>909.73</v>
      </c>
      <c r="M1931" s="45">
        <v>0.52800000000000002</v>
      </c>
      <c r="N1931" s="45">
        <v>21.85</v>
      </c>
      <c r="O1931" s="34" t="s">
        <v>203</v>
      </c>
      <c r="P1931" s="45">
        <v>23</v>
      </c>
      <c r="Q1931" s="45">
        <v>9</v>
      </c>
      <c r="R1931" s="45">
        <v>0</v>
      </c>
      <c r="S1931" s="57">
        <v>0</v>
      </c>
      <c r="T1931" s="45">
        <v>0</v>
      </c>
      <c r="U1931" s="45">
        <v>0</v>
      </c>
      <c r="V1931" s="45">
        <v>0</v>
      </c>
      <c r="W1931" s="45">
        <v>0</v>
      </c>
    </row>
    <row r="1932" spans="1:23" s="45" customFormat="1">
      <c r="A1932" s="34">
        <v>29</v>
      </c>
      <c r="B1932" s="45">
        <v>238</v>
      </c>
      <c r="C1932" s="45" t="s">
        <v>1051</v>
      </c>
      <c r="D1932" s="45" t="s">
        <v>361</v>
      </c>
      <c r="E1932" s="45">
        <v>1386.78</v>
      </c>
      <c r="F1932" s="45">
        <v>1798.6</v>
      </c>
      <c r="G1932" s="45">
        <v>1143.57</v>
      </c>
      <c r="H1932" s="45">
        <v>79.53</v>
      </c>
      <c r="I1932" s="45">
        <v>10.34</v>
      </c>
      <c r="J1932" s="45">
        <v>23.27</v>
      </c>
      <c r="K1932" s="45">
        <v>25.69</v>
      </c>
      <c r="L1932" s="45">
        <v>1246.1600000000001</v>
      </c>
      <c r="M1932" s="45">
        <v>0.48299999999999998</v>
      </c>
      <c r="N1932" s="45">
        <v>24.81</v>
      </c>
      <c r="O1932" s="34" t="s">
        <v>203</v>
      </c>
      <c r="P1932" s="45">
        <v>23</v>
      </c>
      <c r="Q1932" s="45">
        <v>9</v>
      </c>
      <c r="R1932" s="45">
        <v>0</v>
      </c>
      <c r="S1932" s="57">
        <v>0</v>
      </c>
      <c r="T1932" s="45">
        <v>0</v>
      </c>
      <c r="U1932" s="45">
        <v>0</v>
      </c>
      <c r="V1932" s="45">
        <v>0</v>
      </c>
      <c r="W1932" s="45">
        <v>0</v>
      </c>
    </row>
    <row r="1933" spans="1:23" s="45" customFormat="1">
      <c r="A1933" s="34">
        <v>29</v>
      </c>
      <c r="B1933" s="45">
        <v>240</v>
      </c>
      <c r="C1933" s="45" t="s">
        <v>1051</v>
      </c>
      <c r="D1933" s="45" t="s">
        <v>362</v>
      </c>
      <c r="E1933" s="45">
        <v>739.62</v>
      </c>
      <c r="F1933" s="45">
        <v>1660.96</v>
      </c>
      <c r="G1933" s="45">
        <v>706.88</v>
      </c>
      <c r="H1933" s="45">
        <v>74.209999999999994</v>
      </c>
      <c r="I1933" s="45">
        <v>7.76</v>
      </c>
      <c r="J1933" s="45">
        <v>18.100000000000001</v>
      </c>
      <c r="K1933" s="45">
        <v>17.78</v>
      </c>
      <c r="L1933" s="45">
        <v>726.21</v>
      </c>
      <c r="M1933" s="45">
        <v>0.54500000000000004</v>
      </c>
      <c r="N1933" s="45">
        <v>19.690000000000001</v>
      </c>
      <c r="O1933" s="34" t="s">
        <v>203</v>
      </c>
      <c r="P1933" s="45">
        <v>23</v>
      </c>
      <c r="Q1933" s="45">
        <v>9</v>
      </c>
      <c r="R1933" s="45">
        <v>0</v>
      </c>
      <c r="S1933" s="57">
        <v>0</v>
      </c>
      <c r="T1933" s="45">
        <v>0</v>
      </c>
      <c r="U1933" s="45">
        <v>0</v>
      </c>
      <c r="V1933" s="45">
        <v>0</v>
      </c>
      <c r="W1933" s="45">
        <v>0</v>
      </c>
    </row>
    <row r="1934" spans="1:23" s="45" customFormat="1">
      <c r="A1934" s="34">
        <v>29</v>
      </c>
      <c r="B1934" s="45">
        <v>242</v>
      </c>
      <c r="C1934" s="45" t="s">
        <v>1051</v>
      </c>
      <c r="D1934" s="45" t="s">
        <v>363</v>
      </c>
      <c r="E1934" s="45">
        <v>383.02</v>
      </c>
      <c r="F1934" s="45">
        <v>1547.33</v>
      </c>
      <c r="G1934" s="45">
        <v>886.15</v>
      </c>
      <c r="H1934" s="45">
        <v>77.680000000000007</v>
      </c>
      <c r="I1934" s="45">
        <v>10.34</v>
      </c>
      <c r="J1934" s="45">
        <v>7.76</v>
      </c>
      <c r="K1934" s="45">
        <v>15.81</v>
      </c>
      <c r="L1934" s="45">
        <v>375.19</v>
      </c>
      <c r="M1934" s="45">
        <v>0.68</v>
      </c>
      <c r="N1934" s="45">
        <v>14.07</v>
      </c>
      <c r="O1934" s="34" t="s">
        <v>256</v>
      </c>
      <c r="P1934" s="45">
        <v>23</v>
      </c>
      <c r="Q1934" s="45">
        <v>9</v>
      </c>
      <c r="R1934" s="45">
        <v>0</v>
      </c>
      <c r="S1934" s="57">
        <v>0</v>
      </c>
      <c r="T1934" s="45">
        <v>0</v>
      </c>
      <c r="U1934" s="45">
        <v>0</v>
      </c>
      <c r="V1934" s="45">
        <v>0</v>
      </c>
      <c r="W1934" s="45">
        <v>0</v>
      </c>
    </row>
    <row r="1935" spans="1:23" s="45" customFormat="1">
      <c r="A1935" s="34">
        <v>29</v>
      </c>
      <c r="B1935" s="45">
        <v>244</v>
      </c>
      <c r="C1935" s="45" t="s">
        <v>1051</v>
      </c>
      <c r="D1935" s="45" t="s">
        <v>364</v>
      </c>
      <c r="E1935" s="45">
        <v>330.19</v>
      </c>
      <c r="F1935" s="45">
        <v>1795.43</v>
      </c>
      <c r="G1935" s="45">
        <v>1100</v>
      </c>
      <c r="H1935" s="45">
        <v>76.040000000000006</v>
      </c>
      <c r="I1935" s="45">
        <v>7.76</v>
      </c>
      <c r="J1935" s="45">
        <v>12.93</v>
      </c>
      <c r="K1935" s="45">
        <v>11.86</v>
      </c>
      <c r="L1935" s="45">
        <v>322.86</v>
      </c>
      <c r="M1935" s="45">
        <v>0.71599999999999997</v>
      </c>
      <c r="N1935" s="45">
        <v>10.53</v>
      </c>
      <c r="O1935" s="34" t="s">
        <v>203</v>
      </c>
      <c r="P1935" s="45">
        <v>23</v>
      </c>
      <c r="Q1935" s="45">
        <v>9</v>
      </c>
      <c r="R1935" s="45">
        <v>0</v>
      </c>
      <c r="S1935" s="57">
        <v>0</v>
      </c>
      <c r="T1935" s="45">
        <v>0</v>
      </c>
      <c r="U1935" s="45">
        <v>0</v>
      </c>
      <c r="V1935" s="45">
        <v>0</v>
      </c>
      <c r="W1935" s="45">
        <v>0</v>
      </c>
    </row>
    <row r="1936" spans="1:23" s="45" customFormat="1">
      <c r="A1936" s="34">
        <v>29</v>
      </c>
      <c r="B1936" s="45">
        <v>250</v>
      </c>
      <c r="C1936" s="45" t="s">
        <v>1051</v>
      </c>
      <c r="D1936" s="45" t="s">
        <v>457</v>
      </c>
      <c r="E1936" s="45">
        <v>1584.89</v>
      </c>
      <c r="F1936" s="45">
        <v>1770.91</v>
      </c>
      <c r="G1936" s="45">
        <v>1283.8399999999999</v>
      </c>
      <c r="H1936" s="45">
        <v>81.77</v>
      </c>
      <c r="I1936" s="45">
        <v>10.34</v>
      </c>
      <c r="J1936" s="45">
        <v>20.68</v>
      </c>
      <c r="K1936" s="45">
        <v>23.71</v>
      </c>
      <c r="L1936" s="45">
        <v>1207.6500000000001</v>
      </c>
      <c r="M1936" s="45">
        <v>0.54400000000000004</v>
      </c>
      <c r="N1936" s="45">
        <v>22.93</v>
      </c>
      <c r="O1936" s="34" t="s">
        <v>203</v>
      </c>
      <c r="P1936" s="45">
        <v>23</v>
      </c>
      <c r="Q1936" s="45">
        <v>9</v>
      </c>
      <c r="R1936" s="45">
        <v>0</v>
      </c>
      <c r="S1936" s="57">
        <v>0</v>
      </c>
      <c r="T1936" s="45">
        <v>0</v>
      </c>
      <c r="U1936" s="45">
        <v>0</v>
      </c>
      <c r="V1936" s="45">
        <v>0</v>
      </c>
      <c r="W1936" s="45">
        <v>0</v>
      </c>
    </row>
    <row r="1937" spans="1:23" s="34" customFormat="1">
      <c r="A1937" s="34">
        <v>29</v>
      </c>
      <c r="B1937" s="34">
        <v>252</v>
      </c>
      <c r="C1937" s="34" t="s">
        <v>1051</v>
      </c>
      <c r="D1937" s="34" t="s">
        <v>407</v>
      </c>
      <c r="E1937" s="34">
        <v>422.64</v>
      </c>
      <c r="F1937" s="34">
        <v>1524.36</v>
      </c>
      <c r="G1937" s="34">
        <v>943.72</v>
      </c>
      <c r="H1937" s="34">
        <v>85.52</v>
      </c>
      <c r="I1937" s="34">
        <v>5.17</v>
      </c>
      <c r="J1937" s="34">
        <v>7.76</v>
      </c>
      <c r="K1937" s="34">
        <v>15.81</v>
      </c>
      <c r="L1937" s="34">
        <v>370.22</v>
      </c>
      <c r="M1937" s="34">
        <v>0.73599999999999999</v>
      </c>
      <c r="N1937" s="34">
        <v>14.31</v>
      </c>
      <c r="O1937" s="34" t="s">
        <v>263</v>
      </c>
      <c r="P1937" s="45">
        <v>23</v>
      </c>
      <c r="Q1937" s="45">
        <v>9</v>
      </c>
      <c r="R1937" s="34">
        <v>55</v>
      </c>
      <c r="S1937" s="58">
        <v>842344.77</v>
      </c>
      <c r="T1937" s="34">
        <v>1537.65</v>
      </c>
      <c r="U1937" s="34">
        <v>968.12</v>
      </c>
      <c r="V1937" s="34">
        <v>59</v>
      </c>
      <c r="W1937" s="34">
        <v>328716.99</v>
      </c>
    </row>
    <row r="1938" spans="1:23" s="34" customFormat="1">
      <c r="A1938" s="34">
        <v>29</v>
      </c>
      <c r="B1938" s="34">
        <v>254</v>
      </c>
      <c r="C1938" s="34" t="s">
        <v>1051</v>
      </c>
      <c r="D1938" s="34" t="s">
        <v>367</v>
      </c>
      <c r="E1938" s="34">
        <v>132.07</v>
      </c>
      <c r="F1938" s="34">
        <v>1531.95</v>
      </c>
      <c r="G1938" s="34">
        <v>865.74</v>
      </c>
      <c r="H1938" s="34">
        <v>85.17</v>
      </c>
      <c r="I1938" s="34">
        <v>7.76</v>
      </c>
      <c r="J1938" s="34">
        <v>5.17</v>
      </c>
      <c r="K1938" s="34">
        <v>9.8800000000000008</v>
      </c>
      <c r="L1938" s="34">
        <v>140.12</v>
      </c>
      <c r="M1938" s="34">
        <v>0.89500000000000002</v>
      </c>
      <c r="N1938" s="34">
        <v>7.9</v>
      </c>
      <c r="O1938" s="34" t="s">
        <v>263</v>
      </c>
      <c r="P1938" s="45">
        <v>23</v>
      </c>
      <c r="Q1938" s="45">
        <v>9</v>
      </c>
      <c r="R1938" s="34">
        <v>55</v>
      </c>
      <c r="S1938" s="58">
        <v>842344.77</v>
      </c>
      <c r="T1938" s="34">
        <v>1537.65</v>
      </c>
      <c r="U1938" s="34">
        <v>968.12</v>
      </c>
      <c r="V1938" s="34">
        <v>59</v>
      </c>
      <c r="W1938" s="34">
        <v>328716.99</v>
      </c>
    </row>
    <row r="1939" spans="1:23" s="34" customFormat="1">
      <c r="A1939" s="34">
        <v>29</v>
      </c>
      <c r="B1939" s="34">
        <v>256</v>
      </c>
      <c r="C1939" s="34" t="s">
        <v>1051</v>
      </c>
      <c r="D1939" s="34" t="s">
        <v>368</v>
      </c>
      <c r="E1939" s="34">
        <v>660.37</v>
      </c>
      <c r="F1939" s="34">
        <v>1525.65</v>
      </c>
      <c r="G1939" s="34">
        <v>994.02</v>
      </c>
      <c r="H1939" s="34">
        <v>84.49</v>
      </c>
      <c r="I1939" s="34">
        <v>10.34</v>
      </c>
      <c r="J1939" s="34">
        <v>15.51</v>
      </c>
      <c r="K1939" s="34">
        <v>17.78</v>
      </c>
      <c r="L1939" s="34">
        <v>659.9</v>
      </c>
      <c r="M1939" s="34">
        <v>0.55600000000000005</v>
      </c>
      <c r="N1939" s="34">
        <v>18.03</v>
      </c>
      <c r="O1939" s="34" t="s">
        <v>263</v>
      </c>
      <c r="P1939" s="45">
        <v>23</v>
      </c>
      <c r="Q1939" s="45">
        <v>9</v>
      </c>
      <c r="R1939" s="34">
        <v>55</v>
      </c>
      <c r="S1939" s="58">
        <v>842344.77</v>
      </c>
      <c r="T1939" s="34">
        <v>1537.65</v>
      </c>
      <c r="U1939" s="34">
        <v>968.12</v>
      </c>
      <c r="V1939" s="34">
        <v>59</v>
      </c>
      <c r="W1939" s="34">
        <v>328716.99</v>
      </c>
    </row>
    <row r="1940" spans="1:23" s="45" customFormat="1">
      <c r="A1940" s="34">
        <v>29</v>
      </c>
      <c r="B1940" s="45">
        <v>258</v>
      </c>
      <c r="C1940" s="45" t="s">
        <v>1051</v>
      </c>
      <c r="D1940" s="45" t="s">
        <v>369</v>
      </c>
      <c r="E1940" s="45">
        <v>488.68</v>
      </c>
      <c r="F1940" s="45">
        <v>1796.28</v>
      </c>
      <c r="G1940" s="45">
        <v>1122.6199999999999</v>
      </c>
      <c r="H1940" s="45">
        <v>87.69</v>
      </c>
      <c r="I1940" s="45">
        <v>5.17</v>
      </c>
      <c r="J1940" s="45">
        <v>12.93</v>
      </c>
      <c r="K1940" s="45">
        <v>15.81</v>
      </c>
      <c r="L1940" s="45">
        <v>455.89</v>
      </c>
      <c r="M1940" s="45">
        <v>0.65800000000000003</v>
      </c>
      <c r="N1940" s="45">
        <v>14.77</v>
      </c>
      <c r="O1940" s="34" t="s">
        <v>203</v>
      </c>
      <c r="P1940" s="45">
        <v>23</v>
      </c>
      <c r="Q1940" s="45">
        <v>9</v>
      </c>
      <c r="R1940" s="45">
        <v>0</v>
      </c>
      <c r="S1940" s="57">
        <v>0</v>
      </c>
      <c r="T1940" s="45">
        <v>0</v>
      </c>
      <c r="U1940" s="45">
        <v>0</v>
      </c>
      <c r="V1940" s="45">
        <v>0</v>
      </c>
      <c r="W1940" s="45">
        <v>0</v>
      </c>
    </row>
    <row r="1941" spans="1:23" s="45" customFormat="1">
      <c r="A1941" s="34">
        <v>29</v>
      </c>
      <c r="B1941" s="45">
        <v>260</v>
      </c>
      <c r="C1941" s="45" t="s">
        <v>1051</v>
      </c>
      <c r="D1941" s="45" t="s">
        <v>458</v>
      </c>
      <c r="E1941" s="45">
        <v>633.96</v>
      </c>
      <c r="F1941" s="45">
        <v>1745.43</v>
      </c>
      <c r="G1941" s="45">
        <v>1249.6199999999999</v>
      </c>
      <c r="H1941" s="45">
        <v>86.78</v>
      </c>
      <c r="I1941" s="45">
        <v>7.76</v>
      </c>
      <c r="J1941" s="45">
        <v>10.34</v>
      </c>
      <c r="K1941" s="45">
        <v>17.78</v>
      </c>
      <c r="L1941" s="45">
        <v>578.99</v>
      </c>
      <c r="M1941" s="45">
        <v>0.61599999999999999</v>
      </c>
      <c r="N1941" s="45">
        <v>16.23</v>
      </c>
      <c r="O1941" s="34" t="s">
        <v>203</v>
      </c>
      <c r="P1941" s="45">
        <v>23</v>
      </c>
      <c r="Q1941" s="45">
        <v>9</v>
      </c>
      <c r="R1941" s="45">
        <v>0</v>
      </c>
      <c r="S1941" s="57">
        <v>0</v>
      </c>
      <c r="T1941" s="45">
        <v>0</v>
      </c>
      <c r="U1941" s="45">
        <v>0</v>
      </c>
      <c r="V1941" s="45">
        <v>0</v>
      </c>
      <c r="W1941" s="45">
        <v>0</v>
      </c>
    </row>
    <row r="1942" spans="1:23" s="45" customFormat="1">
      <c r="A1942" s="34">
        <v>29</v>
      </c>
      <c r="B1942" s="45">
        <v>262</v>
      </c>
      <c r="C1942" s="45" t="s">
        <v>1051</v>
      </c>
      <c r="D1942" s="45" t="s">
        <v>408</v>
      </c>
      <c r="E1942" s="45">
        <v>488.68</v>
      </c>
      <c r="F1942" s="45">
        <v>1792.71</v>
      </c>
      <c r="G1942" s="45">
        <v>1320.14</v>
      </c>
      <c r="H1942" s="45">
        <v>87.1</v>
      </c>
      <c r="I1942" s="45">
        <v>10.34</v>
      </c>
      <c r="J1942" s="45">
        <v>10.34</v>
      </c>
      <c r="K1942" s="45">
        <v>13.83</v>
      </c>
      <c r="L1942" s="45">
        <v>478.23</v>
      </c>
      <c r="M1942" s="45">
        <v>0.627</v>
      </c>
      <c r="N1942" s="45">
        <v>16.149999999999999</v>
      </c>
      <c r="O1942" s="34" t="s">
        <v>203</v>
      </c>
      <c r="P1942" s="45">
        <v>23</v>
      </c>
      <c r="Q1942" s="45">
        <v>9</v>
      </c>
      <c r="R1942" s="45">
        <v>0</v>
      </c>
      <c r="S1942" s="57">
        <v>0</v>
      </c>
      <c r="T1942" s="45">
        <v>0</v>
      </c>
      <c r="U1942" s="45">
        <v>0</v>
      </c>
      <c r="V1942" s="45">
        <v>0</v>
      </c>
      <c r="W1942" s="45">
        <v>0</v>
      </c>
    </row>
    <row r="1943" spans="1:23" s="34" customFormat="1">
      <c r="A1943" s="34">
        <v>29</v>
      </c>
      <c r="B1943" s="34">
        <v>266</v>
      </c>
      <c r="C1943" s="34" t="s">
        <v>1051</v>
      </c>
      <c r="D1943" s="34" t="s">
        <v>371</v>
      </c>
      <c r="E1943" s="34">
        <v>383.02</v>
      </c>
      <c r="F1943" s="34">
        <v>1515.77</v>
      </c>
      <c r="G1943" s="34">
        <v>968.16</v>
      </c>
      <c r="H1943" s="34">
        <v>89.53</v>
      </c>
      <c r="I1943" s="34">
        <v>7.76</v>
      </c>
      <c r="J1943" s="34">
        <v>12.93</v>
      </c>
      <c r="K1943" s="34">
        <v>15.81</v>
      </c>
      <c r="L1943" s="34">
        <v>439.94</v>
      </c>
      <c r="M1943" s="34">
        <v>0.57999999999999996</v>
      </c>
      <c r="N1943" s="34">
        <v>14.07</v>
      </c>
      <c r="O1943" s="34" t="s">
        <v>263</v>
      </c>
      <c r="P1943" s="45">
        <v>23</v>
      </c>
      <c r="Q1943" s="45">
        <v>9</v>
      </c>
      <c r="R1943" s="34">
        <v>55</v>
      </c>
      <c r="S1943" s="58">
        <v>842344.77</v>
      </c>
      <c r="T1943" s="34">
        <v>1537.65</v>
      </c>
      <c r="U1943" s="34">
        <v>968.12</v>
      </c>
      <c r="V1943" s="34">
        <v>59</v>
      </c>
      <c r="W1943" s="34">
        <v>328716.99</v>
      </c>
    </row>
    <row r="1944" spans="1:23" s="45" customFormat="1">
      <c r="A1944" s="34">
        <v>29</v>
      </c>
      <c r="B1944" s="45">
        <v>268</v>
      </c>
      <c r="C1944" s="45" t="s">
        <v>1051</v>
      </c>
      <c r="D1944" s="45" t="s">
        <v>372</v>
      </c>
      <c r="E1944" s="45">
        <v>792.45</v>
      </c>
      <c r="F1944" s="45">
        <v>1771.21</v>
      </c>
      <c r="G1944" s="45">
        <v>1119.69</v>
      </c>
      <c r="H1944" s="45">
        <v>88.36</v>
      </c>
      <c r="I1944" s="45">
        <v>7.76</v>
      </c>
      <c r="J1944" s="45">
        <v>18.100000000000001</v>
      </c>
      <c r="K1944" s="45">
        <v>17.78</v>
      </c>
      <c r="L1944" s="45">
        <v>753.78</v>
      </c>
      <c r="M1944" s="45">
        <v>0.54900000000000004</v>
      </c>
      <c r="N1944" s="45">
        <v>19.11</v>
      </c>
      <c r="O1944" s="34" t="s">
        <v>203</v>
      </c>
      <c r="P1944" s="45">
        <v>23</v>
      </c>
      <c r="Q1944" s="45">
        <v>9</v>
      </c>
      <c r="R1944" s="45">
        <v>0</v>
      </c>
      <c r="S1944" s="57">
        <v>0</v>
      </c>
      <c r="T1944" s="45">
        <v>0</v>
      </c>
      <c r="U1944" s="45">
        <v>0</v>
      </c>
      <c r="V1944" s="45">
        <v>0</v>
      </c>
      <c r="W1944" s="45">
        <v>0</v>
      </c>
    </row>
    <row r="1945" spans="1:23" s="34" customFormat="1">
      <c r="A1945" s="34">
        <v>29</v>
      </c>
      <c r="B1945" s="34">
        <v>270</v>
      </c>
      <c r="C1945" s="34" t="s">
        <v>1051</v>
      </c>
      <c r="D1945" s="34" t="s">
        <v>409</v>
      </c>
      <c r="E1945" s="34">
        <v>224.53</v>
      </c>
      <c r="F1945" s="34">
        <v>1588.91</v>
      </c>
      <c r="G1945" s="34">
        <v>868.74</v>
      </c>
      <c r="H1945" s="34">
        <v>91.36</v>
      </c>
      <c r="I1945" s="34">
        <v>10.34</v>
      </c>
      <c r="J1945" s="34">
        <v>5.17</v>
      </c>
      <c r="K1945" s="34">
        <v>15.81</v>
      </c>
      <c r="L1945" s="34">
        <v>260.60000000000002</v>
      </c>
      <c r="M1945" s="34">
        <v>0.68600000000000005</v>
      </c>
      <c r="N1945" s="34">
        <v>14.07</v>
      </c>
      <c r="O1945" s="34" t="s">
        <v>263</v>
      </c>
      <c r="P1945" s="45">
        <v>23</v>
      </c>
      <c r="Q1945" s="45">
        <v>9</v>
      </c>
      <c r="R1945" s="34">
        <v>55</v>
      </c>
      <c r="S1945" s="58">
        <v>842344.77</v>
      </c>
      <c r="T1945" s="34">
        <v>1537.65</v>
      </c>
      <c r="U1945" s="34">
        <v>968.12</v>
      </c>
      <c r="V1945" s="34">
        <v>59</v>
      </c>
      <c r="W1945" s="34">
        <v>328716.99</v>
      </c>
    </row>
    <row r="1946" spans="1:23" s="34" customFormat="1">
      <c r="A1946" s="34">
        <v>29</v>
      </c>
      <c r="B1946" s="34">
        <v>272</v>
      </c>
      <c r="C1946" s="34" t="s">
        <v>1051</v>
      </c>
      <c r="D1946" s="34" t="s">
        <v>410</v>
      </c>
      <c r="E1946" s="34">
        <v>184.9</v>
      </c>
      <c r="F1946" s="34">
        <v>1605.83</v>
      </c>
      <c r="G1946" s="34">
        <v>883.17</v>
      </c>
      <c r="H1946" s="34">
        <v>92.73</v>
      </c>
      <c r="I1946" s="34">
        <v>7.76</v>
      </c>
      <c r="J1946" s="34">
        <v>5.17</v>
      </c>
      <c r="K1946" s="34">
        <v>11.86</v>
      </c>
      <c r="L1946" s="34">
        <v>201.57</v>
      </c>
      <c r="M1946" s="34">
        <v>0.77900000000000003</v>
      </c>
      <c r="N1946" s="34">
        <v>10.210000000000001</v>
      </c>
      <c r="O1946" s="34" t="s">
        <v>263</v>
      </c>
      <c r="P1946" s="45">
        <v>23</v>
      </c>
      <c r="Q1946" s="45">
        <v>9</v>
      </c>
      <c r="R1946" s="34">
        <v>55</v>
      </c>
      <c r="S1946" s="58">
        <v>842344.77</v>
      </c>
      <c r="T1946" s="34">
        <v>1537.65</v>
      </c>
      <c r="U1946" s="34">
        <v>968.12</v>
      </c>
      <c r="V1946" s="34">
        <v>59</v>
      </c>
      <c r="W1946" s="34">
        <v>328716.99</v>
      </c>
    </row>
    <row r="1947" spans="1:23" s="45" customFormat="1">
      <c r="A1947" s="34">
        <v>29</v>
      </c>
      <c r="B1947" s="45">
        <v>276</v>
      </c>
      <c r="C1947" s="45" t="s">
        <v>1051</v>
      </c>
      <c r="D1947" s="45" t="s">
        <v>373</v>
      </c>
      <c r="E1947" s="45">
        <v>396.22</v>
      </c>
      <c r="F1947" s="45">
        <v>1640.72</v>
      </c>
      <c r="G1947" s="45">
        <v>1058.51</v>
      </c>
      <c r="H1947" s="45">
        <v>94.58</v>
      </c>
      <c r="I1947" s="45">
        <v>5.17</v>
      </c>
      <c r="J1947" s="45">
        <v>10.34</v>
      </c>
      <c r="K1947" s="45">
        <v>13.83</v>
      </c>
      <c r="L1947" s="45">
        <v>393.2</v>
      </c>
      <c r="M1947" s="45">
        <v>0.66300000000000003</v>
      </c>
      <c r="N1947" s="45">
        <v>12.41</v>
      </c>
      <c r="O1947" s="34" t="s">
        <v>203</v>
      </c>
      <c r="P1947" s="45">
        <v>23</v>
      </c>
      <c r="Q1947" s="45">
        <v>9</v>
      </c>
      <c r="R1947" s="45">
        <v>0</v>
      </c>
      <c r="S1947" s="57">
        <v>0</v>
      </c>
      <c r="T1947" s="45">
        <v>0</v>
      </c>
      <c r="U1947" s="45">
        <v>0</v>
      </c>
      <c r="V1947" s="45">
        <v>0</v>
      </c>
      <c r="W1947" s="45">
        <v>0</v>
      </c>
    </row>
    <row r="1948" spans="1:23" s="45" customFormat="1">
      <c r="A1948" s="34">
        <v>29</v>
      </c>
      <c r="B1948" s="45">
        <v>278</v>
      </c>
      <c r="C1948" s="45" t="s">
        <v>1051</v>
      </c>
      <c r="D1948" s="45" t="s">
        <v>374</v>
      </c>
      <c r="E1948" s="45">
        <v>488.68</v>
      </c>
      <c r="F1948" s="45">
        <v>1686.15</v>
      </c>
      <c r="G1948" s="45">
        <v>960.95</v>
      </c>
      <c r="H1948" s="45">
        <v>95.81</v>
      </c>
      <c r="I1948" s="45">
        <v>10.34</v>
      </c>
      <c r="J1948" s="45">
        <v>15.51</v>
      </c>
      <c r="K1948" s="45">
        <v>13.83</v>
      </c>
      <c r="L1948" s="45">
        <v>506.61</v>
      </c>
      <c r="M1948" s="45">
        <v>0.59199999999999997</v>
      </c>
      <c r="N1948" s="45">
        <v>14.4</v>
      </c>
      <c r="O1948" s="34" t="s">
        <v>203</v>
      </c>
      <c r="P1948" s="45">
        <v>23</v>
      </c>
      <c r="Q1948" s="45">
        <v>9</v>
      </c>
      <c r="R1948" s="45">
        <v>0</v>
      </c>
      <c r="S1948" s="57">
        <v>0</v>
      </c>
      <c r="T1948" s="45">
        <v>0</v>
      </c>
      <c r="U1948" s="45">
        <v>0</v>
      </c>
      <c r="V1948" s="45">
        <v>0</v>
      </c>
      <c r="W1948" s="45">
        <v>0</v>
      </c>
    </row>
    <row r="1949" spans="1:23" s="45" customFormat="1">
      <c r="A1949" s="34">
        <v>29</v>
      </c>
      <c r="B1949" s="45">
        <v>280</v>
      </c>
      <c r="C1949" s="45" t="s">
        <v>1051</v>
      </c>
      <c r="D1949" s="45" t="s">
        <v>375</v>
      </c>
      <c r="E1949" s="45">
        <v>211.32</v>
      </c>
      <c r="F1949" s="45">
        <v>1679.33</v>
      </c>
      <c r="G1949" s="45">
        <v>1028.06</v>
      </c>
      <c r="H1949" s="45">
        <v>93</v>
      </c>
      <c r="I1949" s="45">
        <v>5.17</v>
      </c>
      <c r="J1949" s="45">
        <v>12.93</v>
      </c>
      <c r="K1949" s="45">
        <v>7.9</v>
      </c>
      <c r="L1949" s="45">
        <v>254.7</v>
      </c>
      <c r="M1949" s="45">
        <v>0.67400000000000004</v>
      </c>
      <c r="N1949" s="45">
        <v>10.53</v>
      </c>
      <c r="O1949" s="34" t="s">
        <v>203</v>
      </c>
      <c r="P1949" s="45">
        <v>23</v>
      </c>
      <c r="Q1949" s="45">
        <v>9</v>
      </c>
      <c r="R1949" s="45">
        <v>0</v>
      </c>
      <c r="S1949" s="57">
        <v>0</v>
      </c>
      <c r="T1949" s="45">
        <v>0</v>
      </c>
      <c r="U1949" s="45">
        <v>0</v>
      </c>
      <c r="V1949" s="45">
        <v>0</v>
      </c>
      <c r="W1949" s="45">
        <v>0</v>
      </c>
    </row>
    <row r="1950" spans="1:23" s="46" customFormat="1" ht="17" thickBot="1">
      <c r="A1950" s="31">
        <v>29</v>
      </c>
      <c r="B1950" s="46">
        <v>282</v>
      </c>
      <c r="C1950" s="46" t="s">
        <v>1051</v>
      </c>
      <c r="D1950" s="46" t="s">
        <v>376</v>
      </c>
      <c r="E1950" s="46">
        <v>237.73</v>
      </c>
      <c r="F1950" s="46">
        <v>1823.26</v>
      </c>
      <c r="G1950" s="46">
        <v>1269.56</v>
      </c>
      <c r="H1950" s="46">
        <v>103.63</v>
      </c>
      <c r="I1950" s="46">
        <v>7.76</v>
      </c>
      <c r="J1950" s="46">
        <v>10.34</v>
      </c>
      <c r="K1950" s="46">
        <v>13.83</v>
      </c>
      <c r="L1950" s="46">
        <v>283.73</v>
      </c>
      <c r="M1950" s="46">
        <v>0.65400000000000003</v>
      </c>
      <c r="N1950" s="46">
        <v>12.13</v>
      </c>
      <c r="O1950" s="31" t="s">
        <v>203</v>
      </c>
      <c r="P1950" s="46">
        <v>23</v>
      </c>
      <c r="Q1950" s="46">
        <v>9</v>
      </c>
      <c r="R1950" s="46">
        <v>0</v>
      </c>
      <c r="S1950" s="59">
        <v>0</v>
      </c>
      <c r="T1950" s="46">
        <v>0</v>
      </c>
      <c r="U1950" s="46">
        <v>0</v>
      </c>
      <c r="V1950" s="46">
        <v>0</v>
      </c>
      <c r="W1950" s="46">
        <v>0</v>
      </c>
    </row>
    <row r="1951" spans="1:23" s="34" customFormat="1">
      <c r="A1951" s="34">
        <v>30</v>
      </c>
      <c r="B1951" s="34">
        <v>2</v>
      </c>
      <c r="C1951" s="34" t="s">
        <v>1051</v>
      </c>
      <c r="D1951" s="34" t="s">
        <v>260</v>
      </c>
      <c r="E1951" s="34">
        <v>1466.03</v>
      </c>
      <c r="F1951" s="34">
        <v>1362.83</v>
      </c>
      <c r="G1951" s="34">
        <v>446.15</v>
      </c>
      <c r="H1951" s="34">
        <v>12.39</v>
      </c>
      <c r="I1951" s="34">
        <v>18.100000000000001</v>
      </c>
      <c r="J1951" s="34">
        <v>15.51</v>
      </c>
      <c r="K1951" s="34">
        <v>21.74</v>
      </c>
      <c r="L1951" s="34">
        <v>986.98</v>
      </c>
      <c r="M1951" s="34">
        <v>0.63200000000000001</v>
      </c>
      <c r="N1951" s="34">
        <v>20.100000000000001</v>
      </c>
      <c r="O1951" s="34" t="s">
        <v>263</v>
      </c>
      <c r="P1951" s="45">
        <v>23</v>
      </c>
      <c r="Q1951" s="45">
        <v>9</v>
      </c>
      <c r="R1951" s="34">
        <v>56</v>
      </c>
      <c r="S1951" s="58">
        <v>280116.8</v>
      </c>
      <c r="T1951" s="34">
        <v>1396.05</v>
      </c>
      <c r="U1951" s="34">
        <v>435.15</v>
      </c>
      <c r="V1951" s="34">
        <v>20.71</v>
      </c>
      <c r="W1951" s="34">
        <v>129617.58</v>
      </c>
    </row>
    <row r="1952" spans="1:23" s="34" customFormat="1">
      <c r="A1952" s="34">
        <v>30</v>
      </c>
      <c r="B1952" s="34">
        <v>4</v>
      </c>
      <c r="C1952" s="34" t="s">
        <v>1051</v>
      </c>
      <c r="D1952" s="34" t="s">
        <v>261</v>
      </c>
      <c r="E1952" s="34">
        <v>1122.6300000000001</v>
      </c>
      <c r="F1952" s="34">
        <v>1393.08</v>
      </c>
      <c r="G1952" s="34">
        <v>397.65</v>
      </c>
      <c r="H1952" s="34">
        <v>10.14</v>
      </c>
      <c r="I1952" s="34">
        <v>12.93</v>
      </c>
      <c r="J1952" s="34">
        <v>18.100000000000001</v>
      </c>
      <c r="K1952" s="34">
        <v>13.83</v>
      </c>
      <c r="L1952" s="34">
        <v>765.53</v>
      </c>
      <c r="M1952" s="34">
        <v>0.68200000000000005</v>
      </c>
      <c r="N1952" s="34">
        <v>14.53</v>
      </c>
      <c r="O1952" s="34" t="s">
        <v>263</v>
      </c>
      <c r="P1952" s="45">
        <v>23</v>
      </c>
      <c r="Q1952" s="45">
        <v>9</v>
      </c>
      <c r="R1952" s="34">
        <v>56</v>
      </c>
      <c r="S1952" s="58">
        <v>280116.8</v>
      </c>
      <c r="T1952" s="34">
        <v>1396.05</v>
      </c>
      <c r="U1952" s="34">
        <v>435.15</v>
      </c>
      <c r="V1952" s="34">
        <v>20.71</v>
      </c>
      <c r="W1952" s="34">
        <v>129617.58</v>
      </c>
    </row>
    <row r="1953" spans="1:23" s="34" customFormat="1">
      <c r="A1953" s="34">
        <v>30</v>
      </c>
      <c r="B1953" s="34">
        <v>6</v>
      </c>
      <c r="C1953" s="34" t="s">
        <v>1051</v>
      </c>
      <c r="D1953" s="34" t="s">
        <v>262</v>
      </c>
      <c r="E1953" s="34">
        <v>3843.37</v>
      </c>
      <c r="F1953" s="34">
        <v>1369.25</v>
      </c>
      <c r="G1953" s="34">
        <v>412.13</v>
      </c>
      <c r="H1953" s="34">
        <v>11.54</v>
      </c>
      <c r="I1953" s="34">
        <v>36.200000000000003</v>
      </c>
      <c r="J1953" s="34">
        <v>23.27</v>
      </c>
      <c r="K1953" s="34">
        <v>23.71</v>
      </c>
      <c r="L1953" s="34">
        <v>2360.67</v>
      </c>
      <c r="M1953" s="34">
        <v>0.503</v>
      </c>
      <c r="N1953" s="34">
        <v>35.950000000000003</v>
      </c>
      <c r="O1953" s="34" t="s">
        <v>263</v>
      </c>
      <c r="P1953" s="45">
        <v>23</v>
      </c>
      <c r="Q1953" s="45">
        <v>9</v>
      </c>
      <c r="R1953" s="34">
        <v>56</v>
      </c>
      <c r="S1953" s="58">
        <v>280116.8</v>
      </c>
      <c r="T1953" s="34">
        <v>1396.05</v>
      </c>
      <c r="U1953" s="34">
        <v>435.15</v>
      </c>
      <c r="V1953" s="34">
        <v>20.71</v>
      </c>
      <c r="W1953" s="34">
        <v>129617.58</v>
      </c>
    </row>
    <row r="1954" spans="1:23" s="34" customFormat="1">
      <c r="A1954" s="34">
        <v>30</v>
      </c>
      <c r="B1954" s="34">
        <v>14</v>
      </c>
      <c r="C1954" s="34" t="s">
        <v>1051</v>
      </c>
      <c r="D1954" s="34" t="s">
        <v>267</v>
      </c>
      <c r="E1954" s="34">
        <v>911.31</v>
      </c>
      <c r="F1954" s="34">
        <v>1483.41</v>
      </c>
      <c r="G1954" s="34">
        <v>470.15</v>
      </c>
      <c r="H1954" s="34">
        <v>15.41</v>
      </c>
      <c r="I1954" s="34">
        <v>18.100000000000001</v>
      </c>
      <c r="J1954" s="34">
        <v>10.34</v>
      </c>
      <c r="K1954" s="34">
        <v>13.83</v>
      </c>
      <c r="L1954" s="34">
        <v>698</v>
      </c>
      <c r="M1954" s="34">
        <v>0.65100000000000002</v>
      </c>
      <c r="N1954" s="34">
        <v>14.4</v>
      </c>
      <c r="O1954" s="34" t="s">
        <v>263</v>
      </c>
      <c r="P1954" s="45">
        <v>23</v>
      </c>
      <c r="Q1954" s="45">
        <v>9</v>
      </c>
      <c r="R1954" s="34">
        <v>50</v>
      </c>
      <c r="S1954" s="58">
        <v>147606.46</v>
      </c>
      <c r="T1954" s="34">
        <v>1482.69</v>
      </c>
      <c r="U1954" s="34">
        <v>463.17</v>
      </c>
      <c r="V1954" s="34">
        <v>27.27</v>
      </c>
      <c r="W1954" s="34">
        <v>99185.71</v>
      </c>
    </row>
    <row r="1955" spans="1:23" s="34" customFormat="1">
      <c r="A1955" s="34">
        <v>30</v>
      </c>
      <c r="B1955" s="34">
        <v>18</v>
      </c>
      <c r="C1955" s="34" t="s">
        <v>1051</v>
      </c>
      <c r="D1955" s="34" t="s">
        <v>268</v>
      </c>
      <c r="E1955" s="34">
        <v>2918.85</v>
      </c>
      <c r="F1955" s="34">
        <v>1397.56</v>
      </c>
      <c r="G1955" s="34">
        <v>433.39</v>
      </c>
      <c r="H1955" s="34">
        <v>26.27</v>
      </c>
      <c r="I1955" s="34">
        <v>23.27</v>
      </c>
      <c r="J1955" s="34">
        <v>23.27</v>
      </c>
      <c r="K1955" s="34">
        <v>25.69</v>
      </c>
      <c r="L1955" s="34">
        <v>1896.41</v>
      </c>
      <c r="M1955" s="34">
        <v>0.52100000000000002</v>
      </c>
      <c r="N1955" s="34">
        <v>32.299999999999997</v>
      </c>
      <c r="O1955" s="34" t="s">
        <v>263</v>
      </c>
      <c r="P1955" s="45">
        <v>23</v>
      </c>
      <c r="Q1955" s="45">
        <v>9</v>
      </c>
      <c r="R1955" s="34">
        <v>56</v>
      </c>
      <c r="S1955" s="58">
        <v>280116.8</v>
      </c>
      <c r="T1955" s="34">
        <v>1396.05</v>
      </c>
      <c r="U1955" s="34">
        <v>435.15</v>
      </c>
      <c r="V1955" s="34">
        <v>20.71</v>
      </c>
      <c r="W1955" s="34">
        <v>129617.58</v>
      </c>
    </row>
    <row r="1956" spans="1:23" s="34" customFormat="1">
      <c r="A1956" s="34">
        <v>30</v>
      </c>
      <c r="B1956" s="34">
        <v>24</v>
      </c>
      <c r="C1956" s="34" t="s">
        <v>1051</v>
      </c>
      <c r="D1956" s="34" t="s">
        <v>271</v>
      </c>
      <c r="E1956" s="34">
        <v>832.07</v>
      </c>
      <c r="F1956" s="34">
        <v>1490.11</v>
      </c>
      <c r="G1956" s="34">
        <v>494.98</v>
      </c>
      <c r="H1956" s="34">
        <v>19.41</v>
      </c>
      <c r="I1956" s="34">
        <v>15.51</v>
      </c>
      <c r="J1956" s="34">
        <v>18.100000000000001</v>
      </c>
      <c r="K1956" s="34">
        <v>11.86</v>
      </c>
      <c r="L1956" s="34">
        <v>662.76</v>
      </c>
      <c r="M1956" s="34">
        <v>0.64600000000000002</v>
      </c>
      <c r="N1956" s="34">
        <v>16.27</v>
      </c>
      <c r="O1956" s="34" t="s">
        <v>263</v>
      </c>
      <c r="P1956" s="45">
        <v>23</v>
      </c>
      <c r="Q1956" s="45">
        <v>9</v>
      </c>
      <c r="R1956" s="34">
        <v>58</v>
      </c>
      <c r="S1956" s="58">
        <v>139180.10999999999</v>
      </c>
      <c r="T1956" s="34">
        <v>1482.69</v>
      </c>
      <c r="U1956" s="34">
        <v>463.17</v>
      </c>
      <c r="V1956" s="34">
        <v>27.27</v>
      </c>
      <c r="W1956" s="34">
        <v>58034.79</v>
      </c>
    </row>
    <row r="1957" spans="1:23" s="34" customFormat="1">
      <c r="A1957" s="34">
        <v>30</v>
      </c>
      <c r="B1957" s="34">
        <v>34</v>
      </c>
      <c r="C1957" s="34" t="s">
        <v>1051</v>
      </c>
      <c r="D1957" s="34" t="s">
        <v>442</v>
      </c>
      <c r="E1957" s="34">
        <v>1624.52</v>
      </c>
      <c r="F1957" s="34">
        <v>1472.88</v>
      </c>
      <c r="G1957" s="34">
        <v>485.2</v>
      </c>
      <c r="H1957" s="34">
        <v>22.52</v>
      </c>
      <c r="I1957" s="34">
        <v>18.100000000000001</v>
      </c>
      <c r="J1957" s="34">
        <v>15.51</v>
      </c>
      <c r="K1957" s="34">
        <v>17.78</v>
      </c>
      <c r="L1957" s="34">
        <v>1007.85</v>
      </c>
      <c r="M1957" s="34">
        <v>0.66300000000000003</v>
      </c>
      <c r="N1957" s="34">
        <v>17.8</v>
      </c>
      <c r="O1957" s="34" t="s">
        <v>263</v>
      </c>
      <c r="P1957" s="45">
        <v>23</v>
      </c>
      <c r="Q1957" s="45">
        <v>9</v>
      </c>
      <c r="R1957" s="34">
        <v>58</v>
      </c>
      <c r="S1957" s="58">
        <v>139180.10999999999</v>
      </c>
      <c r="T1957" s="34">
        <v>1482.69</v>
      </c>
      <c r="U1957" s="34">
        <v>463.17</v>
      </c>
      <c r="V1957" s="34">
        <v>27.27</v>
      </c>
      <c r="W1957" s="34">
        <v>58034.79</v>
      </c>
    </row>
    <row r="1958" spans="1:23" s="34" customFormat="1">
      <c r="A1958" s="34">
        <v>30</v>
      </c>
      <c r="B1958" s="34">
        <v>42</v>
      </c>
      <c r="C1958" s="34" t="s">
        <v>1051</v>
      </c>
      <c r="D1958" s="34" t="s">
        <v>477</v>
      </c>
      <c r="E1958" s="34">
        <v>990.56</v>
      </c>
      <c r="F1958" s="34">
        <v>1427.55</v>
      </c>
      <c r="G1958" s="34">
        <v>468.31</v>
      </c>
      <c r="H1958" s="34">
        <v>32.96</v>
      </c>
      <c r="I1958" s="34">
        <v>15.51</v>
      </c>
      <c r="J1958" s="34">
        <v>15.51</v>
      </c>
      <c r="K1958" s="34">
        <v>11.86</v>
      </c>
      <c r="L1958" s="34">
        <v>735.35</v>
      </c>
      <c r="M1958" s="34">
        <v>0.65300000000000002</v>
      </c>
      <c r="N1958" s="34">
        <v>18.02</v>
      </c>
      <c r="O1958" s="34" t="s">
        <v>263</v>
      </c>
      <c r="P1958" s="45">
        <v>23</v>
      </c>
      <c r="Q1958" s="45">
        <v>9</v>
      </c>
      <c r="R1958" s="34">
        <v>56</v>
      </c>
      <c r="S1958" s="58">
        <v>280116.8</v>
      </c>
      <c r="T1958" s="34">
        <v>1396.05</v>
      </c>
      <c r="U1958" s="34">
        <v>435.15</v>
      </c>
      <c r="V1958" s="34">
        <v>20.71</v>
      </c>
      <c r="W1958" s="34">
        <v>129617.58</v>
      </c>
    </row>
    <row r="1959" spans="1:23" s="34" customFormat="1">
      <c r="A1959" s="34">
        <v>30</v>
      </c>
      <c r="B1959" s="34">
        <v>44</v>
      </c>
      <c r="C1959" s="34" t="s">
        <v>1051</v>
      </c>
      <c r="D1959" s="34" t="s">
        <v>480</v>
      </c>
      <c r="E1959" s="34">
        <v>5745.24</v>
      </c>
      <c r="F1959" s="34">
        <v>1465.7</v>
      </c>
      <c r="G1959" s="34">
        <v>527.14</v>
      </c>
      <c r="H1959" s="34">
        <v>29.74</v>
      </c>
      <c r="I1959" s="34">
        <v>20.68</v>
      </c>
      <c r="J1959" s="34">
        <v>43.95</v>
      </c>
      <c r="K1959" s="34">
        <v>27.66</v>
      </c>
      <c r="L1959" s="34">
        <v>3152.19</v>
      </c>
      <c r="M1959" s="34">
        <v>0.49199999999999999</v>
      </c>
      <c r="N1959" s="34">
        <v>42.27</v>
      </c>
      <c r="O1959" s="34" t="s">
        <v>263</v>
      </c>
      <c r="P1959" s="45">
        <v>23</v>
      </c>
      <c r="Q1959" s="45">
        <v>9</v>
      </c>
      <c r="R1959" s="34">
        <v>58</v>
      </c>
      <c r="S1959" s="61">
        <v>139000</v>
      </c>
      <c r="T1959" s="34">
        <v>1482.69</v>
      </c>
      <c r="U1959" s="34">
        <v>463.17</v>
      </c>
      <c r="V1959" s="34">
        <v>27.27</v>
      </c>
      <c r="W1959" s="34">
        <v>58034.79</v>
      </c>
    </row>
    <row r="1960" spans="1:23" s="34" customFormat="1">
      <c r="A1960" s="34">
        <v>30</v>
      </c>
      <c r="B1960" s="34">
        <v>46</v>
      </c>
      <c r="C1960" s="34" t="s">
        <v>1051</v>
      </c>
      <c r="D1960" s="34" t="s">
        <v>481</v>
      </c>
      <c r="E1960" s="34">
        <v>2496.21</v>
      </c>
      <c r="F1960" s="34">
        <v>1414.61</v>
      </c>
      <c r="G1960" s="34">
        <v>414.02</v>
      </c>
      <c r="H1960" s="34">
        <v>36.04</v>
      </c>
      <c r="I1960" s="34">
        <v>23.27</v>
      </c>
      <c r="J1960" s="34">
        <v>23.27</v>
      </c>
      <c r="K1960" s="34">
        <v>17.78</v>
      </c>
      <c r="L1960" s="34">
        <v>1673.1</v>
      </c>
      <c r="M1960" s="34">
        <v>0.53200000000000003</v>
      </c>
      <c r="N1960" s="34">
        <v>25.98</v>
      </c>
      <c r="O1960" s="34" t="s">
        <v>263</v>
      </c>
      <c r="P1960" s="45">
        <v>23</v>
      </c>
      <c r="Q1960" s="45">
        <v>9</v>
      </c>
      <c r="R1960" s="34">
        <v>56</v>
      </c>
      <c r="S1960" s="58">
        <v>280116.8</v>
      </c>
      <c r="T1960" s="34">
        <v>1396.05</v>
      </c>
      <c r="U1960" s="34">
        <v>435.15</v>
      </c>
      <c r="V1960" s="34">
        <v>20.71</v>
      </c>
      <c r="W1960" s="34">
        <v>129617.58</v>
      </c>
    </row>
    <row r="1961" spans="1:23" s="34" customFormat="1">
      <c r="A1961" s="34">
        <v>30</v>
      </c>
      <c r="B1961" s="34">
        <v>48</v>
      </c>
      <c r="C1961" s="34" t="s">
        <v>1051</v>
      </c>
      <c r="D1961" s="34" t="s">
        <v>482</v>
      </c>
      <c r="E1961" s="34">
        <v>8413.15</v>
      </c>
      <c r="F1961" s="34">
        <v>1361.46</v>
      </c>
      <c r="G1961" s="34">
        <v>446.92</v>
      </c>
      <c r="H1961" s="34">
        <v>27.76</v>
      </c>
      <c r="I1961" s="34">
        <v>31.03</v>
      </c>
      <c r="J1961" s="34">
        <v>51.7</v>
      </c>
      <c r="K1961" s="34">
        <v>33.590000000000003</v>
      </c>
      <c r="L1961" s="34">
        <v>4922.1099999999997</v>
      </c>
      <c r="M1961" s="34">
        <v>0.40600000000000003</v>
      </c>
      <c r="N1961" s="34">
        <v>55.59</v>
      </c>
      <c r="O1961" s="34" t="s">
        <v>263</v>
      </c>
      <c r="P1961" s="45">
        <v>23</v>
      </c>
      <c r="Q1961" s="45">
        <v>9</v>
      </c>
      <c r="R1961" s="34">
        <v>56</v>
      </c>
      <c r="S1961" s="58">
        <v>280116.8</v>
      </c>
      <c r="T1961" s="34">
        <v>1396.05</v>
      </c>
      <c r="U1961" s="34">
        <v>435.15</v>
      </c>
      <c r="V1961" s="34">
        <v>20.71</v>
      </c>
      <c r="W1961" s="34">
        <v>129617.58</v>
      </c>
    </row>
    <row r="1962" spans="1:23" s="34" customFormat="1">
      <c r="A1962" s="34">
        <v>30</v>
      </c>
      <c r="B1962" s="34">
        <v>50</v>
      </c>
      <c r="C1962" s="34" t="s">
        <v>1051</v>
      </c>
      <c r="D1962" s="34" t="s">
        <v>483</v>
      </c>
      <c r="E1962" s="34">
        <v>977.35</v>
      </c>
      <c r="F1962" s="34">
        <v>1416.51</v>
      </c>
      <c r="G1962" s="34">
        <v>483.93</v>
      </c>
      <c r="H1962" s="34">
        <v>42.78</v>
      </c>
      <c r="I1962" s="34">
        <v>15.51</v>
      </c>
      <c r="J1962" s="34">
        <v>18.100000000000001</v>
      </c>
      <c r="K1962" s="34">
        <v>13.83</v>
      </c>
      <c r="L1962" s="34">
        <v>706.92</v>
      </c>
      <c r="M1962" s="34">
        <v>0.67400000000000004</v>
      </c>
      <c r="N1962" s="34">
        <v>14.4</v>
      </c>
      <c r="O1962" s="34" t="s">
        <v>263</v>
      </c>
      <c r="P1962" s="45">
        <v>23</v>
      </c>
      <c r="Q1962" s="45">
        <v>9</v>
      </c>
      <c r="R1962" s="34">
        <v>56</v>
      </c>
      <c r="S1962" s="58">
        <v>280116.8</v>
      </c>
      <c r="T1962" s="34">
        <v>1396.05</v>
      </c>
      <c r="U1962" s="34">
        <v>435.15</v>
      </c>
      <c r="V1962" s="34">
        <v>20.71</v>
      </c>
      <c r="W1962" s="34">
        <v>129617.58</v>
      </c>
    </row>
    <row r="1963" spans="1:23" s="31" customFormat="1" ht="17" thickBot="1">
      <c r="A1963" s="31">
        <v>30</v>
      </c>
      <c r="B1963" s="31">
        <v>52</v>
      </c>
      <c r="C1963" s="31" t="s">
        <v>1051</v>
      </c>
      <c r="D1963" s="31" t="s">
        <v>484</v>
      </c>
      <c r="E1963" s="31">
        <v>528.29999999999995</v>
      </c>
      <c r="F1963" s="31">
        <v>1474.75</v>
      </c>
      <c r="G1963" s="31">
        <v>530.01</v>
      </c>
      <c r="H1963" s="31">
        <v>49.4</v>
      </c>
      <c r="I1963" s="31">
        <v>10.34</v>
      </c>
      <c r="J1963" s="31">
        <v>10.34</v>
      </c>
      <c r="K1963" s="31">
        <v>13.83</v>
      </c>
      <c r="L1963" s="31">
        <v>466.06</v>
      </c>
      <c r="M1963" s="31">
        <v>0.67800000000000005</v>
      </c>
      <c r="N1963" s="31">
        <v>12.13</v>
      </c>
      <c r="O1963" s="31" t="s">
        <v>263</v>
      </c>
      <c r="P1963" s="46">
        <v>23</v>
      </c>
      <c r="Q1963" s="46">
        <v>9</v>
      </c>
      <c r="R1963" s="31">
        <v>58</v>
      </c>
      <c r="S1963" s="60">
        <v>139180.10999999999</v>
      </c>
      <c r="T1963" s="31">
        <v>1482.69</v>
      </c>
      <c r="U1963" s="31">
        <v>463.17</v>
      </c>
      <c r="V1963" s="31">
        <v>27.27</v>
      </c>
      <c r="W1963" s="31">
        <v>58034.79</v>
      </c>
    </row>
    <row r="1964" spans="1:23" s="45" customFormat="1">
      <c r="A1964" s="34">
        <v>31</v>
      </c>
      <c r="B1964" s="45">
        <v>2</v>
      </c>
      <c r="C1964" s="45" t="s">
        <v>1051</v>
      </c>
      <c r="D1964" s="45" t="s">
        <v>260</v>
      </c>
      <c r="E1964" s="45">
        <v>79.239999999999995</v>
      </c>
      <c r="F1964" s="45">
        <v>1615.99</v>
      </c>
      <c r="G1964" s="45">
        <v>2061.6</v>
      </c>
      <c r="H1964" s="45">
        <v>64.88</v>
      </c>
      <c r="I1964" s="45">
        <v>7.76</v>
      </c>
      <c r="J1964" s="45">
        <v>5.17</v>
      </c>
      <c r="K1964" s="45">
        <v>5.93</v>
      </c>
      <c r="L1964" s="45">
        <v>106.65</v>
      </c>
      <c r="M1964" s="45">
        <v>0.83699999999999997</v>
      </c>
      <c r="N1964" s="45">
        <v>6.11</v>
      </c>
      <c r="O1964" s="34" t="s">
        <v>263</v>
      </c>
      <c r="P1964" s="45">
        <v>23</v>
      </c>
      <c r="Q1964" s="45">
        <v>9</v>
      </c>
      <c r="R1964" s="34">
        <v>52</v>
      </c>
      <c r="S1964" s="58">
        <v>793952.64</v>
      </c>
      <c r="T1964" s="45">
        <v>1603.1</v>
      </c>
      <c r="U1964" s="45">
        <v>2154.8000000000002</v>
      </c>
      <c r="V1964" s="45">
        <v>99.23</v>
      </c>
      <c r="W1964" s="34">
        <v>413628.75</v>
      </c>
    </row>
    <row r="1965" spans="1:23" s="45" customFormat="1">
      <c r="A1965" s="34">
        <v>31</v>
      </c>
      <c r="B1965" s="45">
        <v>4</v>
      </c>
      <c r="C1965" s="45" t="s">
        <v>1051</v>
      </c>
      <c r="D1965" s="45" t="s">
        <v>261</v>
      </c>
      <c r="E1965" s="45">
        <v>607.54</v>
      </c>
      <c r="F1965" s="45">
        <v>1573.44</v>
      </c>
      <c r="G1965" s="45">
        <v>2075.71</v>
      </c>
      <c r="H1965" s="45">
        <v>67.66</v>
      </c>
      <c r="I1965" s="45">
        <v>10.34</v>
      </c>
      <c r="J1965" s="45">
        <v>12.93</v>
      </c>
      <c r="K1965" s="45">
        <v>9.8800000000000008</v>
      </c>
      <c r="L1965" s="45">
        <v>464.5</v>
      </c>
      <c r="M1965" s="45">
        <v>0.747</v>
      </c>
      <c r="N1965" s="45">
        <v>11.92</v>
      </c>
      <c r="O1965" s="34" t="s">
        <v>263</v>
      </c>
      <c r="P1965" s="45">
        <v>23</v>
      </c>
      <c r="Q1965" s="45">
        <v>9</v>
      </c>
      <c r="R1965" s="34">
        <v>52</v>
      </c>
      <c r="S1965" s="58">
        <v>793952.64</v>
      </c>
      <c r="T1965" s="45">
        <v>1603.1</v>
      </c>
      <c r="U1965" s="45">
        <v>2154.8000000000002</v>
      </c>
      <c r="V1965" s="45">
        <v>99.23</v>
      </c>
      <c r="W1965" s="34">
        <v>413628.75</v>
      </c>
    </row>
    <row r="1966" spans="1:23" s="45" customFormat="1">
      <c r="A1966" s="34">
        <v>31</v>
      </c>
      <c r="B1966" s="45">
        <v>6</v>
      </c>
      <c r="C1966" s="45" t="s">
        <v>1051</v>
      </c>
      <c r="D1966" s="45" t="s">
        <v>262</v>
      </c>
      <c r="E1966" s="45">
        <v>1149.05</v>
      </c>
      <c r="F1966" s="45">
        <v>1485.79</v>
      </c>
      <c r="G1966" s="45">
        <v>1809.35</v>
      </c>
      <c r="H1966" s="45">
        <v>81.52</v>
      </c>
      <c r="I1966" s="45">
        <v>10.34</v>
      </c>
      <c r="J1966" s="45">
        <v>12.93</v>
      </c>
      <c r="K1966" s="45">
        <v>17.78</v>
      </c>
      <c r="L1966" s="45">
        <v>758.34</v>
      </c>
      <c r="M1966" s="45">
        <v>0.7</v>
      </c>
      <c r="N1966" s="45">
        <v>16.829999999999998</v>
      </c>
      <c r="O1966" s="34" t="s">
        <v>263</v>
      </c>
      <c r="P1966" s="45">
        <v>23</v>
      </c>
      <c r="Q1966" s="45">
        <v>9</v>
      </c>
      <c r="R1966" s="34">
        <v>53</v>
      </c>
      <c r="S1966" s="58">
        <v>248141.57</v>
      </c>
      <c r="T1966" s="45">
        <v>1439.75</v>
      </c>
      <c r="U1966" s="45">
        <v>1841.56</v>
      </c>
      <c r="V1966" s="45">
        <v>93.38</v>
      </c>
      <c r="W1966" s="34">
        <v>130447.5</v>
      </c>
    </row>
    <row r="1967" spans="1:23" s="45" customFormat="1">
      <c r="A1967" s="34">
        <v>31</v>
      </c>
      <c r="B1967" s="45">
        <v>8</v>
      </c>
      <c r="C1967" s="45" t="s">
        <v>1051</v>
      </c>
      <c r="D1967" s="45" t="s">
        <v>264</v>
      </c>
      <c r="E1967" s="45">
        <v>805.65</v>
      </c>
      <c r="F1967" s="45">
        <v>1494.04</v>
      </c>
      <c r="G1967" s="45">
        <v>1818.92</v>
      </c>
      <c r="H1967" s="45">
        <v>81.73</v>
      </c>
      <c r="I1967" s="45">
        <v>10.34</v>
      </c>
      <c r="J1967" s="45">
        <v>10.34</v>
      </c>
      <c r="K1967" s="45">
        <v>19.760000000000002</v>
      </c>
      <c r="L1967" s="45">
        <v>608.23</v>
      </c>
      <c r="M1967" s="45">
        <v>0.68799999999999994</v>
      </c>
      <c r="N1967" s="45">
        <v>17.97</v>
      </c>
      <c r="O1967" s="34" t="s">
        <v>263</v>
      </c>
      <c r="P1967" s="45">
        <v>23</v>
      </c>
      <c r="Q1967" s="45">
        <v>9</v>
      </c>
      <c r="R1967" s="34">
        <v>53</v>
      </c>
      <c r="S1967" s="58">
        <v>248141.57</v>
      </c>
      <c r="T1967" s="45">
        <v>1439.75</v>
      </c>
      <c r="U1967" s="45">
        <v>1841.56</v>
      </c>
      <c r="V1967" s="45">
        <v>93.38</v>
      </c>
      <c r="W1967" s="34">
        <v>130447.5</v>
      </c>
    </row>
    <row r="1968" spans="1:23" s="45" customFormat="1">
      <c r="A1968" s="34">
        <v>31</v>
      </c>
      <c r="B1968" s="45">
        <v>10</v>
      </c>
      <c r="C1968" s="45" t="s">
        <v>1051</v>
      </c>
      <c r="D1968" s="45" t="s">
        <v>265</v>
      </c>
      <c r="E1968" s="45">
        <v>409.43</v>
      </c>
      <c r="F1968" s="45">
        <v>1623.91</v>
      </c>
      <c r="G1968" s="45">
        <v>2023.12</v>
      </c>
      <c r="H1968" s="45">
        <v>77.19</v>
      </c>
      <c r="I1968" s="45">
        <v>12.93</v>
      </c>
      <c r="J1968" s="45">
        <v>10.34</v>
      </c>
      <c r="K1968" s="45">
        <v>13.83</v>
      </c>
      <c r="L1968" s="45">
        <v>428.73</v>
      </c>
      <c r="M1968" s="45">
        <v>0.622</v>
      </c>
      <c r="N1968" s="45">
        <v>12.13</v>
      </c>
      <c r="O1968" s="34" t="s">
        <v>203</v>
      </c>
      <c r="P1968" s="45">
        <v>23</v>
      </c>
      <c r="Q1968" s="45">
        <v>9</v>
      </c>
      <c r="R1968" s="45">
        <v>0</v>
      </c>
      <c r="S1968" s="57">
        <v>0</v>
      </c>
      <c r="T1968" s="45">
        <v>0</v>
      </c>
      <c r="U1968" s="45">
        <v>0</v>
      </c>
      <c r="V1968" s="45">
        <v>0</v>
      </c>
      <c r="W1968" s="45">
        <v>0</v>
      </c>
    </row>
    <row r="1969" spans="1:23" s="45" customFormat="1">
      <c r="A1969" s="34">
        <v>31</v>
      </c>
      <c r="B1969" s="45">
        <v>12</v>
      </c>
      <c r="C1969" s="45" t="s">
        <v>1051</v>
      </c>
      <c r="D1969" s="45" t="s">
        <v>266</v>
      </c>
      <c r="E1969" s="45">
        <v>277.36</v>
      </c>
      <c r="F1969" s="45">
        <v>1630.88</v>
      </c>
      <c r="G1969" s="45">
        <v>2032.49</v>
      </c>
      <c r="H1969" s="45">
        <v>77.16</v>
      </c>
      <c r="I1969" s="45">
        <v>7.76</v>
      </c>
      <c r="J1969" s="45">
        <v>7.76</v>
      </c>
      <c r="K1969" s="45">
        <v>11.86</v>
      </c>
      <c r="L1969" s="45">
        <v>282.89999999999998</v>
      </c>
      <c r="M1969" s="45">
        <v>0.72699999999999998</v>
      </c>
      <c r="N1969" s="45">
        <v>12.29</v>
      </c>
      <c r="O1969" s="34" t="s">
        <v>203</v>
      </c>
      <c r="P1969" s="45">
        <v>23</v>
      </c>
      <c r="Q1969" s="45">
        <v>9</v>
      </c>
      <c r="R1969" s="45">
        <v>0</v>
      </c>
      <c r="S1969" s="57">
        <v>0</v>
      </c>
      <c r="T1969" s="45">
        <v>0</v>
      </c>
      <c r="U1969" s="45">
        <v>0</v>
      </c>
      <c r="V1969" s="45">
        <v>0</v>
      </c>
      <c r="W1969" s="45">
        <v>0</v>
      </c>
    </row>
    <row r="1970" spans="1:23" s="45" customFormat="1">
      <c r="A1970" s="34">
        <v>31</v>
      </c>
      <c r="B1970" s="45">
        <v>14</v>
      </c>
      <c r="C1970" s="45" t="s">
        <v>1051</v>
      </c>
      <c r="D1970" s="45" t="s">
        <v>267</v>
      </c>
      <c r="E1970" s="45">
        <v>145.28</v>
      </c>
      <c r="F1970" s="45">
        <v>1575.09</v>
      </c>
      <c r="G1970" s="45">
        <v>1975.94</v>
      </c>
      <c r="H1970" s="45">
        <v>86.23</v>
      </c>
      <c r="I1970" s="45">
        <v>10.34</v>
      </c>
      <c r="J1970" s="45">
        <v>5.17</v>
      </c>
      <c r="K1970" s="45">
        <v>7.9</v>
      </c>
      <c r="L1970" s="45">
        <v>195.75</v>
      </c>
      <c r="M1970" s="45">
        <v>0.68300000000000005</v>
      </c>
      <c r="N1970" s="45">
        <v>8.2799999999999994</v>
      </c>
      <c r="O1970" s="34" t="s">
        <v>256</v>
      </c>
      <c r="P1970" s="45">
        <v>23</v>
      </c>
      <c r="Q1970" s="45">
        <v>9</v>
      </c>
      <c r="R1970" s="45">
        <v>0</v>
      </c>
      <c r="S1970" s="57">
        <v>0</v>
      </c>
      <c r="T1970" s="45">
        <v>0</v>
      </c>
      <c r="U1970" s="45">
        <v>0</v>
      </c>
      <c r="V1970" s="45">
        <v>0</v>
      </c>
      <c r="W1970" s="45">
        <v>0</v>
      </c>
    </row>
    <row r="1971" spans="1:23" s="45" customFormat="1">
      <c r="A1971" s="34">
        <v>31</v>
      </c>
      <c r="B1971" s="45">
        <v>16</v>
      </c>
      <c r="C1971" s="45" t="s">
        <v>1051</v>
      </c>
      <c r="D1971" s="45" t="s">
        <v>273</v>
      </c>
      <c r="E1971" s="45">
        <v>1228.29</v>
      </c>
      <c r="F1971" s="45">
        <v>1556.35</v>
      </c>
      <c r="G1971" s="45">
        <v>2072.62</v>
      </c>
      <c r="H1971" s="45">
        <v>98.14</v>
      </c>
      <c r="I1971" s="45">
        <v>15.51</v>
      </c>
      <c r="J1971" s="45">
        <v>18.100000000000001</v>
      </c>
      <c r="K1971" s="45">
        <v>19.760000000000002</v>
      </c>
      <c r="L1971" s="45">
        <v>1045.6300000000001</v>
      </c>
      <c r="M1971" s="45">
        <v>0.53</v>
      </c>
      <c r="N1971" s="45">
        <v>22.58</v>
      </c>
      <c r="O1971" s="34" t="s">
        <v>263</v>
      </c>
      <c r="P1971" s="45">
        <v>23</v>
      </c>
      <c r="Q1971" s="45">
        <v>9</v>
      </c>
      <c r="R1971" s="34">
        <v>52</v>
      </c>
      <c r="S1971" s="58">
        <v>793952.64</v>
      </c>
      <c r="T1971" s="45">
        <v>1603.1</v>
      </c>
      <c r="U1971" s="45">
        <v>2154.8000000000002</v>
      </c>
      <c r="V1971" s="45">
        <v>99.23</v>
      </c>
      <c r="W1971" s="34">
        <v>413628.75</v>
      </c>
    </row>
    <row r="1972" spans="1:23" s="45" customFormat="1">
      <c r="A1972" s="34">
        <v>31</v>
      </c>
      <c r="B1972" s="45">
        <v>18</v>
      </c>
      <c r="C1972" s="45" t="s">
        <v>1051</v>
      </c>
      <c r="D1972" s="45" t="s">
        <v>268</v>
      </c>
      <c r="E1972" s="45">
        <v>3803.75</v>
      </c>
      <c r="F1972" s="45">
        <v>1583.86</v>
      </c>
      <c r="G1972" s="45">
        <v>1957.37</v>
      </c>
      <c r="H1972" s="45">
        <v>84.45</v>
      </c>
      <c r="I1972" s="45">
        <v>28.44</v>
      </c>
      <c r="J1972" s="45">
        <v>28.44</v>
      </c>
      <c r="K1972" s="45">
        <v>29.64</v>
      </c>
      <c r="L1972" s="45">
        <v>3085.39</v>
      </c>
      <c r="M1972" s="45">
        <v>0.38200000000000001</v>
      </c>
      <c r="N1972" s="45">
        <v>38.36</v>
      </c>
      <c r="O1972" s="34" t="s">
        <v>256</v>
      </c>
      <c r="P1972" s="45">
        <v>23</v>
      </c>
      <c r="Q1972" s="45">
        <v>9</v>
      </c>
      <c r="R1972" s="45">
        <v>0</v>
      </c>
      <c r="S1972" s="57">
        <v>0</v>
      </c>
      <c r="T1972" s="45">
        <v>0</v>
      </c>
      <c r="U1972" s="45">
        <v>0</v>
      </c>
      <c r="V1972" s="45">
        <v>0</v>
      </c>
      <c r="W1972" s="45">
        <v>0</v>
      </c>
    </row>
    <row r="1973" spans="1:23" s="45" customFormat="1">
      <c r="A1973" s="34">
        <v>31</v>
      </c>
      <c r="B1973" s="45">
        <v>22</v>
      </c>
      <c r="C1973" s="45" t="s">
        <v>1051</v>
      </c>
      <c r="D1973" s="45" t="s">
        <v>270</v>
      </c>
      <c r="E1973" s="45">
        <v>950.94</v>
      </c>
      <c r="F1973" s="45">
        <v>1551.31</v>
      </c>
      <c r="G1973" s="45">
        <v>2091.87</v>
      </c>
      <c r="H1973" s="45">
        <v>104.15</v>
      </c>
      <c r="I1973" s="45">
        <v>12.93</v>
      </c>
      <c r="J1973" s="45">
        <v>12.93</v>
      </c>
      <c r="K1973" s="45">
        <v>15.81</v>
      </c>
      <c r="L1973" s="45">
        <v>816.75</v>
      </c>
      <c r="M1973" s="45">
        <v>0.57299999999999995</v>
      </c>
      <c r="N1973" s="45">
        <v>16.68</v>
      </c>
      <c r="O1973" s="34" t="s">
        <v>263</v>
      </c>
      <c r="P1973" s="45">
        <v>23</v>
      </c>
      <c r="Q1973" s="45">
        <v>9</v>
      </c>
      <c r="R1973" s="34">
        <v>52</v>
      </c>
      <c r="S1973" s="58">
        <v>793952.64</v>
      </c>
      <c r="T1973" s="45">
        <v>1603.1</v>
      </c>
      <c r="U1973" s="45">
        <v>2154.8000000000002</v>
      </c>
      <c r="V1973" s="45">
        <v>99.23</v>
      </c>
      <c r="W1973" s="34">
        <v>413628.75</v>
      </c>
    </row>
    <row r="1974" spans="1:23" s="45" customFormat="1">
      <c r="A1974" s="34">
        <v>31</v>
      </c>
      <c r="B1974" s="45">
        <v>26</v>
      </c>
      <c r="C1974" s="45" t="s">
        <v>1051</v>
      </c>
      <c r="D1974" s="45" t="s">
        <v>272</v>
      </c>
      <c r="E1974" s="45">
        <v>2562.25</v>
      </c>
      <c r="F1974" s="45">
        <v>1539.14</v>
      </c>
      <c r="G1974" s="45">
        <v>2115.94</v>
      </c>
      <c r="H1974" s="45">
        <v>110.52</v>
      </c>
      <c r="I1974" s="45">
        <v>18.100000000000001</v>
      </c>
      <c r="J1974" s="45">
        <v>36.19</v>
      </c>
      <c r="K1974" s="45">
        <v>21.74</v>
      </c>
      <c r="L1974" s="45">
        <v>2043.87</v>
      </c>
      <c r="M1974" s="45">
        <v>0.443</v>
      </c>
      <c r="N1974" s="45">
        <v>37.229999999999997</v>
      </c>
      <c r="O1974" s="34" t="s">
        <v>256</v>
      </c>
      <c r="P1974" s="45">
        <v>23</v>
      </c>
      <c r="Q1974" s="45">
        <v>9</v>
      </c>
      <c r="R1974" s="45">
        <v>0</v>
      </c>
      <c r="S1974" s="57">
        <v>0</v>
      </c>
      <c r="T1974" s="45">
        <v>0</v>
      </c>
      <c r="U1974" s="45">
        <v>0</v>
      </c>
      <c r="V1974" s="45">
        <v>0</v>
      </c>
      <c r="W1974" s="45">
        <v>0</v>
      </c>
    </row>
    <row r="1975" spans="1:23" s="45" customFormat="1">
      <c r="A1975" s="34">
        <v>31</v>
      </c>
      <c r="B1975" s="45">
        <v>28</v>
      </c>
      <c r="C1975" s="45" t="s">
        <v>1051</v>
      </c>
      <c r="D1975" s="45" t="s">
        <v>440</v>
      </c>
      <c r="E1975" s="45">
        <v>290.56</v>
      </c>
      <c r="F1975" s="45">
        <v>1683.45</v>
      </c>
      <c r="G1975" s="45">
        <v>1956.67</v>
      </c>
      <c r="H1975" s="45">
        <v>116.76</v>
      </c>
      <c r="I1975" s="45">
        <v>10.34</v>
      </c>
      <c r="J1975" s="45">
        <v>7.76</v>
      </c>
      <c r="K1975" s="45">
        <v>9.8800000000000008</v>
      </c>
      <c r="L1975" s="45">
        <v>304.2</v>
      </c>
      <c r="M1975" s="45">
        <v>0.69699999999999995</v>
      </c>
      <c r="N1975" s="45">
        <v>9.4499999999999993</v>
      </c>
      <c r="O1975" s="34" t="s">
        <v>263</v>
      </c>
      <c r="P1975" s="45">
        <v>23</v>
      </c>
      <c r="Q1975" s="45">
        <v>9</v>
      </c>
      <c r="R1975" s="34">
        <v>59</v>
      </c>
      <c r="S1975" s="58">
        <v>112884.07</v>
      </c>
      <c r="T1975" s="34">
        <v>1660.16</v>
      </c>
      <c r="U1975" s="34">
        <v>1955.66</v>
      </c>
      <c r="V1975" s="34">
        <v>94.73</v>
      </c>
      <c r="W1975" s="34">
        <v>73404.570000000007</v>
      </c>
    </row>
    <row r="1976" spans="1:23" s="45" customFormat="1">
      <c r="A1976" s="34">
        <v>31</v>
      </c>
      <c r="B1976" s="45">
        <v>30</v>
      </c>
      <c r="C1976" s="45" t="s">
        <v>1051</v>
      </c>
      <c r="D1976" s="45" t="s">
        <v>443</v>
      </c>
      <c r="E1976" s="45">
        <v>224.53</v>
      </c>
      <c r="F1976" s="45">
        <v>1526.25</v>
      </c>
      <c r="G1976" s="45">
        <v>2155.81</v>
      </c>
      <c r="H1976" s="45">
        <v>120.3</v>
      </c>
      <c r="I1976" s="45">
        <v>7.76</v>
      </c>
      <c r="J1976" s="45">
        <v>7.76</v>
      </c>
      <c r="K1976" s="45">
        <v>9.8800000000000008</v>
      </c>
      <c r="L1976" s="45">
        <v>239.71</v>
      </c>
      <c r="M1976" s="45">
        <v>0.745</v>
      </c>
      <c r="N1976" s="45">
        <v>9.44</v>
      </c>
      <c r="O1976" s="34" t="s">
        <v>256</v>
      </c>
      <c r="P1976" s="45">
        <v>23</v>
      </c>
      <c r="Q1976" s="45">
        <v>9</v>
      </c>
      <c r="R1976" s="45">
        <v>0</v>
      </c>
      <c r="S1976" s="57">
        <v>0</v>
      </c>
      <c r="T1976" s="45">
        <v>0</v>
      </c>
      <c r="U1976" s="45">
        <v>0</v>
      </c>
      <c r="V1976" s="45">
        <v>0</v>
      </c>
      <c r="W1976" s="45">
        <v>0</v>
      </c>
    </row>
    <row r="1977" spans="1:23" s="45" customFormat="1">
      <c r="A1977" s="34">
        <v>31</v>
      </c>
      <c r="B1977" s="45">
        <v>32</v>
      </c>
      <c r="C1977" s="45" t="s">
        <v>1051</v>
      </c>
      <c r="D1977" s="45" t="s">
        <v>441</v>
      </c>
      <c r="E1977" s="45">
        <v>396.22</v>
      </c>
      <c r="F1977" s="45">
        <v>1668.13</v>
      </c>
      <c r="G1977" s="45">
        <v>1929.76</v>
      </c>
      <c r="H1977" s="45">
        <v>126.33</v>
      </c>
      <c r="I1977" s="45">
        <v>10.34</v>
      </c>
      <c r="J1977" s="45">
        <v>5.17</v>
      </c>
      <c r="K1977" s="45">
        <v>15.81</v>
      </c>
      <c r="L1977" s="45">
        <v>400.48</v>
      </c>
      <c r="M1977" s="45">
        <v>0.65100000000000002</v>
      </c>
      <c r="N1977" s="45">
        <v>14.31</v>
      </c>
      <c r="O1977" s="34" t="s">
        <v>263</v>
      </c>
      <c r="P1977" s="45">
        <v>23</v>
      </c>
      <c r="Q1977" s="45">
        <v>9</v>
      </c>
      <c r="R1977" s="34">
        <v>59</v>
      </c>
      <c r="S1977" s="58">
        <v>112884.07</v>
      </c>
      <c r="T1977" s="34">
        <v>1660.16</v>
      </c>
      <c r="U1977" s="34">
        <v>1955.66</v>
      </c>
      <c r="V1977" s="34">
        <v>94.73</v>
      </c>
      <c r="W1977" s="34">
        <v>73404.570000000007</v>
      </c>
    </row>
    <row r="1978" spans="1:23" s="45" customFormat="1">
      <c r="A1978" s="34">
        <v>31</v>
      </c>
      <c r="B1978" s="45">
        <v>34</v>
      </c>
      <c r="C1978" s="45" t="s">
        <v>1051</v>
      </c>
      <c r="D1978" s="45" t="s">
        <v>442</v>
      </c>
      <c r="E1978" s="45">
        <v>132.07</v>
      </c>
      <c r="F1978" s="45">
        <v>1531.95</v>
      </c>
      <c r="G1978" s="45">
        <v>2181.5500000000002</v>
      </c>
      <c r="H1978" s="45">
        <v>121.92</v>
      </c>
      <c r="I1978" s="45">
        <v>5.17</v>
      </c>
      <c r="J1978" s="45">
        <v>10.34</v>
      </c>
      <c r="K1978" s="45">
        <v>7.9</v>
      </c>
      <c r="L1978" s="45">
        <v>172.87</v>
      </c>
      <c r="M1978" s="45">
        <v>0.72499999999999998</v>
      </c>
      <c r="N1978" s="45">
        <v>6.96</v>
      </c>
      <c r="O1978" s="34" t="s">
        <v>263</v>
      </c>
      <c r="P1978" s="45">
        <v>23</v>
      </c>
      <c r="Q1978" s="45">
        <v>9</v>
      </c>
      <c r="R1978" s="34">
        <v>52</v>
      </c>
      <c r="S1978" s="58">
        <v>793952.64</v>
      </c>
      <c r="T1978" s="45">
        <v>1603.1</v>
      </c>
      <c r="U1978" s="45">
        <v>2154.8000000000002</v>
      </c>
      <c r="V1978" s="45">
        <v>99.23</v>
      </c>
      <c r="W1978" s="34">
        <v>413628.75</v>
      </c>
    </row>
    <row r="1979" spans="1:23" s="45" customFormat="1">
      <c r="A1979" s="34">
        <v>31</v>
      </c>
      <c r="B1979" s="45">
        <v>36</v>
      </c>
      <c r="C1979" s="45" t="s">
        <v>1051</v>
      </c>
      <c r="D1979" s="45" t="s">
        <v>474</v>
      </c>
      <c r="E1979" s="45">
        <v>779.24</v>
      </c>
      <c r="F1979" s="45">
        <v>1534.39</v>
      </c>
      <c r="G1979" s="45">
        <v>2196.09</v>
      </c>
      <c r="H1979" s="45">
        <v>125.26</v>
      </c>
      <c r="I1979" s="45">
        <v>12.93</v>
      </c>
      <c r="J1979" s="45">
        <v>15.51</v>
      </c>
      <c r="K1979" s="45">
        <v>13.83</v>
      </c>
      <c r="L1979" s="45">
        <v>718.63</v>
      </c>
      <c r="M1979" s="45">
        <v>0.56999999999999995</v>
      </c>
      <c r="N1979" s="45">
        <v>18.02</v>
      </c>
      <c r="O1979" s="34" t="s">
        <v>263</v>
      </c>
      <c r="P1979" s="45">
        <v>23</v>
      </c>
      <c r="Q1979" s="45">
        <v>9</v>
      </c>
      <c r="R1979" s="34">
        <v>52</v>
      </c>
      <c r="S1979" s="58">
        <v>793952.64</v>
      </c>
      <c r="T1979" s="45">
        <v>1603.1</v>
      </c>
      <c r="U1979" s="45">
        <v>2154.8000000000002</v>
      </c>
      <c r="V1979" s="45">
        <v>99.23</v>
      </c>
      <c r="W1979" s="34">
        <v>413628.75</v>
      </c>
    </row>
    <row r="1980" spans="1:23" s="45" customFormat="1">
      <c r="A1980" s="34">
        <v>31</v>
      </c>
      <c r="B1980" s="45">
        <v>38</v>
      </c>
      <c r="C1980" s="45" t="s">
        <v>1051</v>
      </c>
      <c r="D1980" s="45" t="s">
        <v>475</v>
      </c>
      <c r="E1980" s="45">
        <v>211.32</v>
      </c>
      <c r="F1980" s="45">
        <v>1690.64</v>
      </c>
      <c r="G1980" s="45">
        <v>1945.44</v>
      </c>
      <c r="H1980" s="45">
        <v>122.02</v>
      </c>
      <c r="I1980" s="45">
        <v>7.76</v>
      </c>
      <c r="J1980" s="45">
        <v>5.17</v>
      </c>
      <c r="K1980" s="45">
        <v>11.86</v>
      </c>
      <c r="L1980" s="45">
        <v>235.62</v>
      </c>
      <c r="M1980" s="45">
        <v>0.72799999999999998</v>
      </c>
      <c r="N1980" s="45">
        <v>10.53</v>
      </c>
      <c r="O1980" s="34" t="s">
        <v>263</v>
      </c>
      <c r="P1980" s="45">
        <v>23</v>
      </c>
      <c r="Q1980" s="45">
        <v>9</v>
      </c>
      <c r="R1980" s="34">
        <v>59</v>
      </c>
      <c r="S1980" s="58">
        <v>112884.07</v>
      </c>
      <c r="T1980" s="34">
        <v>1660.16</v>
      </c>
      <c r="U1980" s="34">
        <v>1955.66</v>
      </c>
      <c r="V1980" s="34">
        <v>94.73</v>
      </c>
      <c r="W1980" s="34">
        <v>73404.570000000007</v>
      </c>
    </row>
    <row r="1981" spans="1:23" s="45" customFormat="1">
      <c r="A1981" s="34">
        <v>31</v>
      </c>
      <c r="B1981" s="45">
        <v>40</v>
      </c>
      <c r="C1981" s="45" t="s">
        <v>1051</v>
      </c>
      <c r="D1981" s="45" t="s">
        <v>476</v>
      </c>
      <c r="E1981" s="45">
        <v>145.28</v>
      </c>
      <c r="F1981" s="45">
        <v>1535.83</v>
      </c>
      <c r="G1981" s="45">
        <v>2144.6799999999998</v>
      </c>
      <c r="H1981" s="45">
        <v>121.97</v>
      </c>
      <c r="I1981" s="45">
        <v>7.76</v>
      </c>
      <c r="J1981" s="45">
        <v>7.76</v>
      </c>
      <c r="K1981" s="45">
        <v>7.9</v>
      </c>
      <c r="L1981" s="45">
        <v>165.78</v>
      </c>
      <c r="M1981" s="45">
        <v>0.80600000000000005</v>
      </c>
      <c r="N1981" s="45">
        <v>6.47</v>
      </c>
      <c r="O1981" s="34" t="s">
        <v>263</v>
      </c>
      <c r="P1981" s="45">
        <v>23</v>
      </c>
      <c r="Q1981" s="45">
        <v>9</v>
      </c>
      <c r="R1981" s="34">
        <v>52</v>
      </c>
      <c r="S1981" s="58">
        <v>793952.64</v>
      </c>
      <c r="T1981" s="45">
        <v>1603.1</v>
      </c>
      <c r="U1981" s="45">
        <v>2154.8000000000002</v>
      </c>
      <c r="V1981" s="45">
        <v>99.23</v>
      </c>
      <c r="W1981" s="34">
        <v>413628.75</v>
      </c>
    </row>
    <row r="1982" spans="1:23" s="45" customFormat="1">
      <c r="A1982" s="34">
        <v>31</v>
      </c>
      <c r="B1982" s="45">
        <v>42</v>
      </c>
      <c r="C1982" s="45" t="s">
        <v>1051</v>
      </c>
      <c r="D1982" s="45" t="s">
        <v>477</v>
      </c>
      <c r="E1982" s="45">
        <v>303.77</v>
      </c>
      <c r="F1982" s="45">
        <v>1532.91</v>
      </c>
      <c r="G1982" s="45">
        <v>2209.23</v>
      </c>
      <c r="H1982" s="45">
        <v>124.49</v>
      </c>
      <c r="I1982" s="45">
        <v>10.34</v>
      </c>
      <c r="J1982" s="45">
        <v>10.34</v>
      </c>
      <c r="K1982" s="45">
        <v>13.83</v>
      </c>
      <c r="L1982" s="45">
        <v>356</v>
      </c>
      <c r="M1982" s="45">
        <v>0.61399999999999999</v>
      </c>
      <c r="N1982" s="45">
        <v>12.41</v>
      </c>
      <c r="O1982" s="34" t="s">
        <v>263</v>
      </c>
      <c r="P1982" s="45">
        <v>23</v>
      </c>
      <c r="Q1982" s="45">
        <v>9</v>
      </c>
      <c r="R1982" s="34">
        <v>52</v>
      </c>
      <c r="S1982" s="58">
        <v>793952.64</v>
      </c>
      <c r="T1982" s="45">
        <v>1603.1</v>
      </c>
      <c r="U1982" s="45">
        <v>2154.8000000000002</v>
      </c>
      <c r="V1982" s="45">
        <v>99.23</v>
      </c>
      <c r="W1982" s="34">
        <v>413628.75</v>
      </c>
    </row>
    <row r="1983" spans="1:23" s="45" customFormat="1">
      <c r="A1983" s="34">
        <v>31</v>
      </c>
      <c r="B1983" s="45">
        <v>44</v>
      </c>
      <c r="C1983" s="45" t="s">
        <v>1051</v>
      </c>
      <c r="D1983" s="45" t="s">
        <v>480</v>
      </c>
      <c r="E1983" s="45">
        <v>264.14999999999998</v>
      </c>
      <c r="F1983" s="45">
        <v>1647.14</v>
      </c>
      <c r="G1983" s="45">
        <v>1925.11</v>
      </c>
      <c r="H1983" s="45">
        <v>126.27</v>
      </c>
      <c r="I1983" s="45">
        <v>12.93</v>
      </c>
      <c r="J1983" s="45">
        <v>7.76</v>
      </c>
      <c r="K1983" s="45">
        <v>9.8800000000000008</v>
      </c>
      <c r="L1983" s="45">
        <v>306.70999999999998</v>
      </c>
      <c r="M1983" s="45">
        <v>0.64900000000000002</v>
      </c>
      <c r="N1983" s="45">
        <v>10.1</v>
      </c>
      <c r="O1983" s="34" t="s">
        <v>263</v>
      </c>
      <c r="P1983" s="45">
        <v>23</v>
      </c>
      <c r="Q1983" s="45">
        <v>9</v>
      </c>
      <c r="R1983" s="34">
        <v>59</v>
      </c>
      <c r="S1983" s="58">
        <v>112884.07</v>
      </c>
      <c r="T1983" s="34">
        <v>1660.16</v>
      </c>
      <c r="U1983" s="34">
        <v>1955.66</v>
      </c>
      <c r="V1983" s="34">
        <v>94.73</v>
      </c>
      <c r="W1983" s="34">
        <v>73404.570000000007</v>
      </c>
    </row>
    <row r="1984" spans="1:23" s="45" customFormat="1">
      <c r="A1984" s="34">
        <v>31</v>
      </c>
      <c r="B1984" s="45">
        <v>46</v>
      </c>
      <c r="C1984" s="45" t="s">
        <v>1051</v>
      </c>
      <c r="D1984" s="45" t="s">
        <v>481</v>
      </c>
      <c r="E1984" s="45">
        <v>1505.65</v>
      </c>
      <c r="F1984" s="45">
        <v>1684.44</v>
      </c>
      <c r="G1984" s="45">
        <v>2074.23</v>
      </c>
      <c r="H1984" s="45">
        <v>124.77</v>
      </c>
      <c r="I1984" s="45">
        <v>20.68</v>
      </c>
      <c r="J1984" s="45">
        <v>15.51</v>
      </c>
      <c r="K1984" s="45">
        <v>19.760000000000002</v>
      </c>
      <c r="L1984" s="45">
        <v>1268.8900000000001</v>
      </c>
      <c r="M1984" s="45">
        <v>0.501</v>
      </c>
      <c r="N1984" s="45">
        <v>21.21</v>
      </c>
      <c r="O1984" s="34" t="s">
        <v>203</v>
      </c>
      <c r="P1984" s="45">
        <v>23</v>
      </c>
      <c r="Q1984" s="45">
        <v>9</v>
      </c>
      <c r="R1984" s="45">
        <v>0</v>
      </c>
      <c r="S1984" s="57">
        <v>0</v>
      </c>
      <c r="T1984" s="45">
        <v>0</v>
      </c>
      <c r="U1984" s="45">
        <v>0</v>
      </c>
      <c r="V1984" s="45">
        <v>0</v>
      </c>
      <c r="W1984" s="45">
        <v>0</v>
      </c>
    </row>
    <row r="1985" spans="1:23" s="45" customFormat="1">
      <c r="A1985" s="34">
        <v>31</v>
      </c>
      <c r="B1985" s="45">
        <v>50</v>
      </c>
      <c r="C1985" s="45" t="s">
        <v>1051</v>
      </c>
      <c r="D1985" s="45" t="s">
        <v>483</v>
      </c>
      <c r="E1985" s="45">
        <v>528.29999999999995</v>
      </c>
      <c r="F1985" s="45">
        <v>1679.07</v>
      </c>
      <c r="G1985" s="45">
        <v>1934.42</v>
      </c>
      <c r="H1985" s="45">
        <v>123.4</v>
      </c>
      <c r="I1985" s="45">
        <v>10.34</v>
      </c>
      <c r="J1985" s="45">
        <v>10.34</v>
      </c>
      <c r="K1985" s="45">
        <v>15.81</v>
      </c>
      <c r="L1985" s="45">
        <v>538.5</v>
      </c>
      <c r="M1985" s="45">
        <v>0.58699999999999997</v>
      </c>
      <c r="N1985" s="45">
        <v>14.99</v>
      </c>
      <c r="O1985" s="34" t="s">
        <v>263</v>
      </c>
      <c r="P1985" s="45">
        <v>23</v>
      </c>
      <c r="Q1985" s="45">
        <v>9</v>
      </c>
      <c r="R1985" s="34">
        <v>59</v>
      </c>
      <c r="S1985" s="58">
        <v>112884.07</v>
      </c>
      <c r="T1985" s="34">
        <v>1660.16</v>
      </c>
      <c r="U1985" s="34">
        <v>1955.66</v>
      </c>
      <c r="V1985" s="34">
        <v>94.73</v>
      </c>
      <c r="W1985" s="34">
        <v>73404.570000000007</v>
      </c>
    </row>
    <row r="1986" spans="1:23" s="46" customFormat="1" ht="17" thickBot="1">
      <c r="A1986" s="31">
        <v>31</v>
      </c>
      <c r="B1986" s="46">
        <v>52</v>
      </c>
      <c r="C1986" s="46" t="s">
        <v>1051</v>
      </c>
      <c r="D1986" s="46" t="s">
        <v>484</v>
      </c>
      <c r="E1986" s="46">
        <v>132.07</v>
      </c>
      <c r="F1986" s="46">
        <v>1661.23</v>
      </c>
      <c r="G1986" s="46">
        <v>1975.78</v>
      </c>
      <c r="H1986" s="46">
        <v>134.76</v>
      </c>
      <c r="I1986" s="46">
        <v>5.17</v>
      </c>
      <c r="J1986" s="46">
        <v>7.76</v>
      </c>
      <c r="K1986" s="46">
        <v>7.9</v>
      </c>
      <c r="L1986" s="46">
        <v>156.21</v>
      </c>
      <c r="M1986" s="46">
        <v>0.80300000000000005</v>
      </c>
      <c r="N1986" s="46">
        <v>8.2799999999999994</v>
      </c>
      <c r="O1986" s="31" t="s">
        <v>263</v>
      </c>
      <c r="P1986" s="46">
        <v>23</v>
      </c>
      <c r="Q1986" s="46">
        <v>9</v>
      </c>
      <c r="R1986" s="31">
        <v>59</v>
      </c>
      <c r="S1986" s="60">
        <v>112884.07</v>
      </c>
      <c r="T1986" s="31">
        <v>1660.16</v>
      </c>
      <c r="U1986" s="31">
        <v>1955.66</v>
      </c>
      <c r="V1986" s="31">
        <v>94.73</v>
      </c>
      <c r="W1986" s="31">
        <v>73404.570000000007</v>
      </c>
    </row>
    <row r="1987" spans="1:23" s="34" customFormat="1" ht="15">
      <c r="A1987" s="34">
        <v>32</v>
      </c>
      <c r="B1987" s="34">
        <v>2</v>
      </c>
      <c r="C1987" s="34" t="s">
        <v>1053</v>
      </c>
      <c r="D1987" s="34" t="s">
        <v>245</v>
      </c>
      <c r="E1987" s="34">
        <v>1108.81</v>
      </c>
      <c r="F1987" s="34">
        <v>977.5</v>
      </c>
      <c r="G1987" s="34">
        <v>3981.53</v>
      </c>
      <c r="H1987" s="34">
        <v>50.41</v>
      </c>
      <c r="I1987" s="34">
        <v>18.09</v>
      </c>
      <c r="J1987" s="34">
        <v>20.68</v>
      </c>
      <c r="K1987" s="34">
        <v>15.81</v>
      </c>
      <c r="L1987" s="34">
        <v>905.2</v>
      </c>
      <c r="M1987" s="34">
        <v>0.57199999999999995</v>
      </c>
      <c r="N1987" s="34">
        <v>19.73</v>
      </c>
      <c r="O1987" s="34" t="s">
        <v>263</v>
      </c>
      <c r="P1987" s="34">
        <v>32</v>
      </c>
      <c r="Q1987" s="34">
        <v>11</v>
      </c>
      <c r="R1987" s="34">
        <v>60</v>
      </c>
      <c r="S1987" s="58">
        <v>373471.56</v>
      </c>
      <c r="T1987" s="34">
        <v>976.85</v>
      </c>
      <c r="U1987" s="34">
        <v>3987.3</v>
      </c>
      <c r="V1987" s="34">
        <v>45.73</v>
      </c>
      <c r="W1987" s="34">
        <v>242076.95</v>
      </c>
    </row>
    <row r="1988" spans="1:23" s="34" customFormat="1" ht="15">
      <c r="A1988" s="34">
        <v>32</v>
      </c>
      <c r="B1988" s="34">
        <v>4</v>
      </c>
      <c r="C1988" s="34" t="s">
        <v>1053</v>
      </c>
      <c r="D1988" s="34" t="s">
        <v>246</v>
      </c>
      <c r="E1988" s="34">
        <v>1069.21</v>
      </c>
      <c r="F1988" s="34">
        <v>946.74</v>
      </c>
      <c r="G1988" s="34">
        <v>3969.11</v>
      </c>
      <c r="H1988" s="34">
        <v>59.52</v>
      </c>
      <c r="I1988" s="34">
        <v>12.92</v>
      </c>
      <c r="J1988" s="34">
        <v>18.09</v>
      </c>
      <c r="K1988" s="34">
        <v>23.71</v>
      </c>
      <c r="L1988" s="34">
        <v>920.73</v>
      </c>
      <c r="M1988" s="34">
        <v>0.54900000000000004</v>
      </c>
      <c r="N1988" s="34">
        <v>22.49</v>
      </c>
      <c r="O1988" s="34" t="s">
        <v>263</v>
      </c>
      <c r="P1988" s="34">
        <v>32</v>
      </c>
      <c r="Q1988" s="34">
        <v>11</v>
      </c>
      <c r="R1988" s="34">
        <v>60</v>
      </c>
      <c r="S1988" s="58">
        <v>373471.56</v>
      </c>
      <c r="T1988" s="34">
        <v>976.85</v>
      </c>
      <c r="U1988" s="34">
        <v>3987.3</v>
      </c>
      <c r="V1988" s="34">
        <v>45.73</v>
      </c>
      <c r="W1988" s="34">
        <v>242076.95</v>
      </c>
    </row>
    <row r="1989" spans="1:23" s="34" customFormat="1" ht="15">
      <c r="A1989" s="34">
        <v>32</v>
      </c>
      <c r="B1989" s="34">
        <v>6</v>
      </c>
      <c r="C1989" s="34" t="s">
        <v>1053</v>
      </c>
      <c r="D1989" s="34" t="s">
        <v>247</v>
      </c>
      <c r="E1989" s="34">
        <v>1900.82</v>
      </c>
      <c r="F1989" s="34">
        <v>553.95000000000005</v>
      </c>
      <c r="G1989" s="34">
        <v>3925.66</v>
      </c>
      <c r="H1989" s="34">
        <v>64.510000000000005</v>
      </c>
      <c r="I1989" s="34">
        <v>23.26</v>
      </c>
      <c r="J1989" s="34">
        <v>18.09</v>
      </c>
      <c r="K1989" s="34">
        <v>29.64</v>
      </c>
      <c r="L1989" s="34">
        <v>1866.36</v>
      </c>
      <c r="M1989" s="34">
        <v>0.39800000000000002</v>
      </c>
      <c r="N1989" s="34">
        <v>31.29</v>
      </c>
      <c r="O1989" s="34" t="s">
        <v>263</v>
      </c>
      <c r="P1989" s="34">
        <v>32</v>
      </c>
      <c r="Q1989" s="34">
        <v>11</v>
      </c>
      <c r="R1989" s="34">
        <v>60</v>
      </c>
      <c r="S1989" s="58">
        <v>373471.56</v>
      </c>
      <c r="T1989" s="34">
        <v>976.85</v>
      </c>
      <c r="U1989" s="34">
        <v>3987.3</v>
      </c>
      <c r="V1989" s="34">
        <v>45.73</v>
      </c>
      <c r="W1989" s="34">
        <v>242076.95</v>
      </c>
    </row>
    <row r="1990" spans="1:23" s="34" customFormat="1" ht="15">
      <c r="A1990" s="34">
        <v>32</v>
      </c>
      <c r="B1990" s="34">
        <v>10</v>
      </c>
      <c r="C1990" s="34" t="s">
        <v>1053</v>
      </c>
      <c r="D1990" s="34" t="s">
        <v>250</v>
      </c>
      <c r="E1990" s="34">
        <v>699.61</v>
      </c>
      <c r="F1990" s="34">
        <v>586.02</v>
      </c>
      <c r="G1990" s="34">
        <v>3883.99</v>
      </c>
      <c r="H1990" s="34">
        <v>58.68</v>
      </c>
      <c r="I1990" s="34">
        <v>18.09</v>
      </c>
      <c r="J1990" s="34">
        <v>12.92</v>
      </c>
      <c r="K1990" s="34">
        <v>15.81</v>
      </c>
      <c r="L1990" s="34">
        <v>745</v>
      </c>
      <c r="M1990" s="34">
        <v>0.51200000000000001</v>
      </c>
      <c r="N1990" s="34">
        <v>18.28</v>
      </c>
      <c r="O1990" s="34" t="s">
        <v>263</v>
      </c>
      <c r="P1990" s="34">
        <v>32</v>
      </c>
      <c r="Q1990" s="34">
        <v>11</v>
      </c>
      <c r="R1990" s="34">
        <v>60</v>
      </c>
      <c r="S1990" s="58">
        <v>373471.56</v>
      </c>
      <c r="T1990" s="34">
        <v>976.85</v>
      </c>
      <c r="U1990" s="34">
        <v>3987.3</v>
      </c>
      <c r="V1990" s="34">
        <v>45.73</v>
      </c>
      <c r="W1990" s="34">
        <v>242076.95</v>
      </c>
    </row>
    <row r="1991" spans="1:23" s="45" customFormat="1">
      <c r="A1991" s="34">
        <v>32</v>
      </c>
      <c r="B1991" s="45">
        <v>12</v>
      </c>
      <c r="C1991" s="45" t="s">
        <v>1053</v>
      </c>
      <c r="D1991" s="45" t="s">
        <v>252</v>
      </c>
      <c r="E1991" s="45">
        <v>79.2</v>
      </c>
      <c r="F1991" s="45">
        <v>464.75</v>
      </c>
      <c r="G1991" s="45">
        <v>3891.95</v>
      </c>
      <c r="H1991" s="45">
        <v>56.32</v>
      </c>
      <c r="I1991" s="45">
        <v>7.75</v>
      </c>
      <c r="J1991" s="45">
        <v>5.17</v>
      </c>
      <c r="K1991" s="45">
        <v>3.95</v>
      </c>
      <c r="L1991" s="45">
        <v>96.71</v>
      </c>
      <c r="M1991" s="45">
        <v>0.92200000000000004</v>
      </c>
      <c r="N1991" s="45">
        <v>6.11</v>
      </c>
      <c r="O1991" s="34" t="s">
        <v>256</v>
      </c>
      <c r="P1991" s="34">
        <v>32</v>
      </c>
      <c r="Q1991" s="34">
        <v>11</v>
      </c>
      <c r="R1991" s="34">
        <v>0</v>
      </c>
      <c r="S1991" s="58">
        <v>0</v>
      </c>
      <c r="T1991" s="34">
        <v>0</v>
      </c>
      <c r="U1991" s="34">
        <v>0</v>
      </c>
      <c r="V1991" s="34">
        <v>0</v>
      </c>
      <c r="W1991" s="34">
        <v>0</v>
      </c>
    </row>
    <row r="1992" spans="1:23" s="45" customFormat="1">
      <c r="A1992" s="34">
        <v>32</v>
      </c>
      <c r="B1992" s="45">
        <v>14</v>
      </c>
      <c r="C1992" s="45" t="s">
        <v>1053</v>
      </c>
      <c r="D1992" s="45" t="s">
        <v>253</v>
      </c>
      <c r="E1992" s="45">
        <v>92.4</v>
      </c>
      <c r="F1992" s="45">
        <v>464.45</v>
      </c>
      <c r="G1992" s="45">
        <v>3858.1</v>
      </c>
      <c r="H1992" s="45">
        <v>59.84</v>
      </c>
      <c r="I1992" s="45">
        <v>10.34</v>
      </c>
      <c r="J1992" s="45">
        <v>5.17</v>
      </c>
      <c r="K1992" s="45">
        <v>5.93</v>
      </c>
      <c r="L1992" s="45">
        <v>128.69</v>
      </c>
      <c r="M1992" s="45">
        <v>0.76800000000000002</v>
      </c>
      <c r="N1992" s="45">
        <v>8.41</v>
      </c>
      <c r="O1992" s="34" t="s">
        <v>256</v>
      </c>
      <c r="P1992" s="34">
        <v>32</v>
      </c>
      <c r="Q1992" s="34">
        <v>11</v>
      </c>
      <c r="R1992" s="34">
        <v>0</v>
      </c>
      <c r="S1992" s="58">
        <v>0</v>
      </c>
      <c r="T1992" s="34">
        <v>0</v>
      </c>
      <c r="U1992" s="34">
        <v>0</v>
      </c>
      <c r="V1992" s="34">
        <v>0</v>
      </c>
      <c r="W1992" s="34">
        <v>0</v>
      </c>
    </row>
    <row r="1993" spans="1:23" s="34" customFormat="1" ht="15">
      <c r="A1993" s="34">
        <v>32</v>
      </c>
      <c r="B1993" s="34">
        <v>16</v>
      </c>
      <c r="C1993" s="34" t="s">
        <v>1053</v>
      </c>
      <c r="D1993" s="34" t="s">
        <v>254</v>
      </c>
      <c r="E1993" s="34">
        <v>330</v>
      </c>
      <c r="F1993" s="34">
        <v>624.28</v>
      </c>
      <c r="G1993" s="34">
        <v>3878.23</v>
      </c>
      <c r="H1993" s="34">
        <v>61.65</v>
      </c>
      <c r="I1993" s="34">
        <v>15.51</v>
      </c>
      <c r="J1993" s="34">
        <v>7.75</v>
      </c>
      <c r="K1993" s="34">
        <v>11.86</v>
      </c>
      <c r="L1993" s="34">
        <v>430.05</v>
      </c>
      <c r="M1993" s="34">
        <v>0.53700000000000003</v>
      </c>
      <c r="N1993" s="34">
        <v>14.53</v>
      </c>
      <c r="O1993" s="34" t="s">
        <v>263</v>
      </c>
      <c r="P1993" s="34">
        <v>32</v>
      </c>
      <c r="Q1993" s="34">
        <v>11</v>
      </c>
      <c r="R1993" s="34">
        <v>60</v>
      </c>
      <c r="S1993" s="58">
        <v>373471.56</v>
      </c>
      <c r="T1993" s="34">
        <v>976.85</v>
      </c>
      <c r="U1993" s="34">
        <v>3987.3</v>
      </c>
      <c r="V1993" s="34">
        <v>45.73</v>
      </c>
      <c r="W1993" s="34">
        <v>242076.95</v>
      </c>
    </row>
    <row r="1994" spans="1:23" s="45" customFormat="1">
      <c r="A1994" s="34">
        <v>32</v>
      </c>
      <c r="B1994" s="45">
        <v>18</v>
      </c>
      <c r="C1994" s="45" t="s">
        <v>1053</v>
      </c>
      <c r="D1994" s="45" t="s">
        <v>255</v>
      </c>
      <c r="E1994" s="45">
        <v>105.6</v>
      </c>
      <c r="F1994" s="45">
        <v>455.49</v>
      </c>
      <c r="G1994" s="45">
        <v>3859.53</v>
      </c>
      <c r="H1994" s="45">
        <v>63.97</v>
      </c>
      <c r="I1994" s="45">
        <v>5.17</v>
      </c>
      <c r="J1994" s="45">
        <v>7.75</v>
      </c>
      <c r="K1994" s="45">
        <v>7.9</v>
      </c>
      <c r="L1994" s="45">
        <v>129.69999999999999</v>
      </c>
      <c r="M1994" s="45">
        <v>0.83299999999999996</v>
      </c>
      <c r="N1994" s="45">
        <v>7.87</v>
      </c>
      <c r="O1994" s="34" t="s">
        <v>256</v>
      </c>
      <c r="P1994" s="34">
        <v>32</v>
      </c>
      <c r="Q1994" s="34">
        <v>11</v>
      </c>
      <c r="R1994" s="34">
        <v>0</v>
      </c>
      <c r="S1994" s="58">
        <v>0</v>
      </c>
      <c r="T1994" s="34">
        <v>0</v>
      </c>
      <c r="U1994" s="34">
        <v>0</v>
      </c>
      <c r="V1994" s="34">
        <v>0</v>
      </c>
      <c r="W1994" s="34">
        <v>0</v>
      </c>
    </row>
    <row r="1995" spans="1:23" s="34" customFormat="1" ht="15">
      <c r="A1995" s="34">
        <v>32</v>
      </c>
      <c r="B1995" s="34">
        <v>20</v>
      </c>
      <c r="C1995" s="34" t="s">
        <v>1053</v>
      </c>
      <c r="D1995" s="34" t="s">
        <v>257</v>
      </c>
      <c r="E1995" s="34">
        <v>1174.81</v>
      </c>
      <c r="F1995" s="34">
        <v>884.08</v>
      </c>
      <c r="G1995" s="34">
        <v>3992.17</v>
      </c>
      <c r="H1995" s="34">
        <v>69.34</v>
      </c>
      <c r="I1995" s="34">
        <v>12.92</v>
      </c>
      <c r="J1995" s="34">
        <v>20.68</v>
      </c>
      <c r="K1995" s="34">
        <v>21.74</v>
      </c>
      <c r="L1995" s="34">
        <v>1124.6600000000001</v>
      </c>
      <c r="M1995" s="34">
        <v>0.47899999999999998</v>
      </c>
      <c r="N1995" s="34">
        <v>19.93</v>
      </c>
      <c r="O1995" s="34" t="s">
        <v>263</v>
      </c>
      <c r="P1995" s="34">
        <v>32</v>
      </c>
      <c r="Q1995" s="34">
        <v>11</v>
      </c>
      <c r="R1995" s="34">
        <v>60</v>
      </c>
      <c r="S1995" s="58">
        <v>373471.56</v>
      </c>
      <c r="T1995" s="34">
        <v>976.85</v>
      </c>
      <c r="U1995" s="34">
        <v>3987.3</v>
      </c>
      <c r="V1995" s="34">
        <v>45.73</v>
      </c>
      <c r="W1995" s="34">
        <v>242076.95</v>
      </c>
    </row>
    <row r="1996" spans="1:23" s="45" customFormat="1">
      <c r="A1996" s="34">
        <v>32</v>
      </c>
      <c r="B1996" s="45">
        <v>22</v>
      </c>
      <c r="C1996" s="45" t="s">
        <v>1053</v>
      </c>
      <c r="D1996" s="45" t="s">
        <v>258</v>
      </c>
      <c r="E1996" s="45">
        <v>158.4</v>
      </c>
      <c r="F1996" s="45">
        <v>430.3</v>
      </c>
      <c r="G1996" s="45">
        <v>3840.9</v>
      </c>
      <c r="H1996" s="45">
        <v>69.16</v>
      </c>
      <c r="I1996" s="45">
        <v>7.75</v>
      </c>
      <c r="J1996" s="45">
        <v>10.34</v>
      </c>
      <c r="K1996" s="45">
        <v>5.93</v>
      </c>
      <c r="L1996" s="45">
        <v>222.56</v>
      </c>
      <c r="M1996" s="45">
        <v>0.63600000000000001</v>
      </c>
      <c r="N1996" s="45">
        <v>10.119999999999999</v>
      </c>
      <c r="O1996" s="34" t="s">
        <v>256</v>
      </c>
      <c r="P1996" s="34">
        <v>32</v>
      </c>
      <c r="Q1996" s="34">
        <v>11</v>
      </c>
      <c r="R1996" s="34">
        <v>0</v>
      </c>
      <c r="S1996" s="58">
        <v>0</v>
      </c>
      <c r="T1996" s="34">
        <v>0</v>
      </c>
      <c r="U1996" s="34">
        <v>0</v>
      </c>
      <c r="V1996" s="34">
        <v>0</v>
      </c>
      <c r="W1996" s="34">
        <v>0</v>
      </c>
    </row>
    <row r="1997" spans="1:23" s="45" customFormat="1">
      <c r="A1997" s="34">
        <v>32</v>
      </c>
      <c r="B1997" s="45">
        <v>24</v>
      </c>
      <c r="C1997" s="45" t="s">
        <v>1053</v>
      </c>
      <c r="D1997" s="45" t="s">
        <v>308</v>
      </c>
      <c r="E1997" s="45">
        <v>290.39999999999998</v>
      </c>
      <c r="F1997" s="45">
        <v>459.9</v>
      </c>
      <c r="G1997" s="45">
        <v>3858.39</v>
      </c>
      <c r="H1997" s="45">
        <v>68.260000000000005</v>
      </c>
      <c r="I1997" s="45">
        <v>7.75</v>
      </c>
      <c r="J1997" s="45">
        <v>10.34</v>
      </c>
      <c r="K1997" s="45">
        <v>11.86</v>
      </c>
      <c r="L1997" s="45">
        <v>333.6</v>
      </c>
      <c r="M1997" s="45">
        <v>0.63600000000000001</v>
      </c>
      <c r="N1997" s="45">
        <v>11.45</v>
      </c>
      <c r="O1997" s="34" t="s">
        <v>256</v>
      </c>
      <c r="P1997" s="34">
        <v>32</v>
      </c>
      <c r="Q1997" s="34">
        <v>11</v>
      </c>
      <c r="R1997" s="34">
        <v>0</v>
      </c>
      <c r="S1997" s="58">
        <v>0</v>
      </c>
      <c r="T1997" s="34">
        <v>0</v>
      </c>
      <c r="U1997" s="34">
        <v>0</v>
      </c>
      <c r="V1997" s="34">
        <v>0</v>
      </c>
      <c r="W1997" s="34">
        <v>0</v>
      </c>
    </row>
    <row r="1998" spans="1:23" s="34" customFormat="1" ht="15">
      <c r="A1998" s="34">
        <v>32</v>
      </c>
      <c r="B1998" s="34">
        <v>26</v>
      </c>
      <c r="C1998" s="34" t="s">
        <v>1053</v>
      </c>
      <c r="D1998" s="34" t="s">
        <v>309</v>
      </c>
      <c r="E1998" s="34">
        <v>792.01</v>
      </c>
      <c r="F1998" s="34">
        <v>966.08</v>
      </c>
      <c r="G1998" s="34">
        <v>3958.25</v>
      </c>
      <c r="H1998" s="34">
        <v>72.09</v>
      </c>
      <c r="I1998" s="34">
        <v>10.34</v>
      </c>
      <c r="J1998" s="34">
        <v>10.34</v>
      </c>
      <c r="K1998" s="34">
        <v>21.74</v>
      </c>
      <c r="L1998" s="34">
        <v>741.7</v>
      </c>
      <c r="M1998" s="34">
        <v>0.55800000000000005</v>
      </c>
      <c r="N1998" s="34">
        <v>20.100000000000001</v>
      </c>
      <c r="O1998" s="34" t="s">
        <v>263</v>
      </c>
      <c r="P1998" s="34">
        <v>32</v>
      </c>
      <c r="Q1998" s="34">
        <v>11</v>
      </c>
      <c r="R1998" s="34">
        <v>60</v>
      </c>
      <c r="S1998" s="58">
        <v>373471.56</v>
      </c>
      <c r="T1998" s="34">
        <v>976.85</v>
      </c>
      <c r="U1998" s="34">
        <v>3987.3</v>
      </c>
      <c r="V1998" s="34">
        <v>45.73</v>
      </c>
      <c r="W1998" s="34">
        <v>242076.95</v>
      </c>
    </row>
    <row r="1999" spans="1:23" s="45" customFormat="1">
      <c r="A1999" s="34">
        <v>32</v>
      </c>
      <c r="B1999" s="45">
        <v>28</v>
      </c>
      <c r="C1999" s="45" t="s">
        <v>1053</v>
      </c>
      <c r="D1999" s="45" t="s">
        <v>310</v>
      </c>
      <c r="E1999" s="45">
        <v>435.6</v>
      </c>
      <c r="F1999" s="45">
        <v>876.1</v>
      </c>
      <c r="G1999" s="45">
        <v>4029.65</v>
      </c>
      <c r="H1999" s="45">
        <v>71.02</v>
      </c>
      <c r="I1999" s="45">
        <v>12.92</v>
      </c>
      <c r="J1999" s="45">
        <v>10.34</v>
      </c>
      <c r="K1999" s="45">
        <v>9.8800000000000008</v>
      </c>
      <c r="L1999" s="45">
        <v>519.75</v>
      </c>
      <c r="M1999" s="45">
        <v>0.53500000000000003</v>
      </c>
      <c r="N1999" s="45">
        <v>13.27</v>
      </c>
      <c r="O1999" s="34" t="s">
        <v>203</v>
      </c>
      <c r="P1999" s="34">
        <v>32</v>
      </c>
      <c r="Q1999" s="34">
        <v>11</v>
      </c>
      <c r="R1999" s="34">
        <v>0</v>
      </c>
      <c r="S1999" s="58">
        <v>0</v>
      </c>
      <c r="T1999" s="34">
        <v>0</v>
      </c>
      <c r="U1999" s="34">
        <v>0</v>
      </c>
      <c r="V1999" s="34">
        <v>0</v>
      </c>
      <c r="W1999" s="34">
        <v>0</v>
      </c>
    </row>
    <row r="2000" spans="1:23" s="45" customFormat="1">
      <c r="A2000" s="34">
        <v>32</v>
      </c>
      <c r="B2000" s="45">
        <v>30</v>
      </c>
      <c r="C2000" s="45" t="s">
        <v>1053</v>
      </c>
      <c r="D2000" s="45" t="s">
        <v>311</v>
      </c>
      <c r="E2000" s="45">
        <v>92.4</v>
      </c>
      <c r="F2000" s="45">
        <v>448.57</v>
      </c>
      <c r="G2000" s="45">
        <v>3821.54</v>
      </c>
      <c r="H2000" s="45">
        <v>69.72</v>
      </c>
      <c r="I2000" s="45">
        <v>5.17</v>
      </c>
      <c r="J2000" s="45">
        <v>7.75</v>
      </c>
      <c r="K2000" s="45">
        <v>3.95</v>
      </c>
      <c r="L2000" s="45">
        <v>107.79</v>
      </c>
      <c r="M2000" s="45">
        <v>0.91700000000000004</v>
      </c>
      <c r="N2000" s="45">
        <v>6.11</v>
      </c>
      <c r="O2000" s="34" t="s">
        <v>203</v>
      </c>
      <c r="P2000" s="34">
        <v>32</v>
      </c>
      <c r="Q2000" s="34">
        <v>11</v>
      </c>
      <c r="R2000" s="34">
        <v>0</v>
      </c>
      <c r="S2000" s="58">
        <v>0</v>
      </c>
      <c r="T2000" s="34">
        <v>0</v>
      </c>
      <c r="U2000" s="34">
        <v>0</v>
      </c>
      <c r="V2000" s="34">
        <v>0</v>
      </c>
      <c r="W2000" s="34">
        <v>0</v>
      </c>
    </row>
    <row r="2001" spans="1:23" s="45" customFormat="1">
      <c r="A2001" s="34">
        <v>32</v>
      </c>
      <c r="B2001" s="45">
        <v>32</v>
      </c>
      <c r="C2001" s="45" t="s">
        <v>1053</v>
      </c>
      <c r="D2001" s="45" t="s">
        <v>312</v>
      </c>
      <c r="E2001" s="45">
        <v>30017.119999999999</v>
      </c>
      <c r="F2001" s="45">
        <v>439.3</v>
      </c>
      <c r="G2001" s="45">
        <v>3819.84</v>
      </c>
      <c r="H2001" s="45">
        <v>47.2</v>
      </c>
      <c r="I2001" s="45">
        <v>74.95</v>
      </c>
      <c r="J2001" s="45">
        <v>72.38</v>
      </c>
      <c r="K2001" s="45">
        <v>53.35</v>
      </c>
      <c r="L2001" s="45">
        <v>20398.099999999999</v>
      </c>
      <c r="M2001" s="45">
        <v>0.22900000000000001</v>
      </c>
      <c r="N2001" s="45">
        <v>81.680000000000007</v>
      </c>
      <c r="O2001" s="34" t="s">
        <v>256</v>
      </c>
      <c r="P2001" s="34">
        <v>32</v>
      </c>
      <c r="Q2001" s="34">
        <v>11</v>
      </c>
      <c r="R2001" s="34">
        <v>0</v>
      </c>
      <c r="S2001" s="58">
        <v>0</v>
      </c>
      <c r="T2001" s="34">
        <v>0</v>
      </c>
      <c r="U2001" s="34">
        <v>0</v>
      </c>
      <c r="V2001" s="34">
        <v>0</v>
      </c>
      <c r="W2001" s="34">
        <v>0</v>
      </c>
    </row>
    <row r="2002" spans="1:23" s="45" customFormat="1">
      <c r="A2002" s="34">
        <v>32</v>
      </c>
      <c r="B2002" s="45">
        <v>34</v>
      </c>
      <c r="C2002" s="45" t="s">
        <v>1053</v>
      </c>
      <c r="D2002" s="45" t="s">
        <v>420</v>
      </c>
      <c r="E2002" s="45">
        <v>145.19999999999999</v>
      </c>
      <c r="F2002" s="45">
        <v>416.79</v>
      </c>
      <c r="G2002" s="45">
        <v>3828.19</v>
      </c>
      <c r="H2002" s="45">
        <v>77.599999999999994</v>
      </c>
      <c r="I2002" s="45">
        <v>10.34</v>
      </c>
      <c r="J2002" s="45">
        <v>7.75</v>
      </c>
      <c r="K2002" s="45">
        <v>7.9</v>
      </c>
      <c r="L2002" s="45">
        <v>195.95</v>
      </c>
      <c r="M2002" s="45">
        <v>0.68200000000000005</v>
      </c>
      <c r="N2002" s="45">
        <v>10.119999999999999</v>
      </c>
      <c r="O2002" s="34" t="s">
        <v>256</v>
      </c>
      <c r="P2002" s="34">
        <v>32</v>
      </c>
      <c r="Q2002" s="34">
        <v>11</v>
      </c>
      <c r="R2002" s="34">
        <v>0</v>
      </c>
      <c r="S2002" s="58">
        <v>0</v>
      </c>
      <c r="T2002" s="34">
        <v>0</v>
      </c>
      <c r="U2002" s="34">
        <v>0</v>
      </c>
      <c r="V2002" s="34">
        <v>0</v>
      </c>
      <c r="W2002" s="34">
        <v>0</v>
      </c>
    </row>
    <row r="2003" spans="1:23" s="45" customFormat="1">
      <c r="A2003" s="34">
        <v>32</v>
      </c>
      <c r="B2003" s="45">
        <v>36</v>
      </c>
      <c r="C2003" s="45" t="s">
        <v>1053</v>
      </c>
      <c r="D2003" s="45" t="s">
        <v>421</v>
      </c>
      <c r="E2003" s="45">
        <v>1716.02</v>
      </c>
      <c r="F2003" s="45">
        <v>375.33</v>
      </c>
      <c r="G2003" s="45">
        <v>3789.44</v>
      </c>
      <c r="H2003" s="45">
        <v>69.569999999999993</v>
      </c>
      <c r="I2003" s="45">
        <v>23.26</v>
      </c>
      <c r="J2003" s="45">
        <v>20.68</v>
      </c>
      <c r="K2003" s="45">
        <v>25.69</v>
      </c>
      <c r="L2003" s="45">
        <v>1531.84</v>
      </c>
      <c r="M2003" s="45">
        <v>0.45300000000000001</v>
      </c>
      <c r="N2003" s="45">
        <v>23.99</v>
      </c>
      <c r="O2003" s="34" t="s">
        <v>256</v>
      </c>
      <c r="P2003" s="34">
        <v>32</v>
      </c>
      <c r="Q2003" s="34">
        <v>11</v>
      </c>
      <c r="R2003" s="34">
        <v>0</v>
      </c>
      <c r="S2003" s="58">
        <v>0</v>
      </c>
      <c r="T2003" s="34">
        <v>0</v>
      </c>
      <c r="U2003" s="34">
        <v>0</v>
      </c>
      <c r="V2003" s="34">
        <v>0</v>
      </c>
      <c r="W2003" s="34">
        <v>0</v>
      </c>
    </row>
    <row r="2004" spans="1:23" s="45" customFormat="1">
      <c r="A2004" s="34">
        <v>32</v>
      </c>
      <c r="B2004" s="45">
        <v>38</v>
      </c>
      <c r="C2004" s="45" t="s">
        <v>1053</v>
      </c>
      <c r="D2004" s="45" t="s">
        <v>422</v>
      </c>
      <c r="E2004" s="45">
        <v>92.4</v>
      </c>
      <c r="F2004" s="45">
        <v>375.1</v>
      </c>
      <c r="G2004" s="45">
        <v>3787.94</v>
      </c>
      <c r="H2004" s="45">
        <v>83.56</v>
      </c>
      <c r="I2004" s="45">
        <v>7.75</v>
      </c>
      <c r="J2004" s="45">
        <v>7.75</v>
      </c>
      <c r="K2004" s="45">
        <v>3.95</v>
      </c>
      <c r="L2004" s="45">
        <v>114.67</v>
      </c>
      <c r="M2004" s="45">
        <v>0.86199999999999999</v>
      </c>
      <c r="N2004" s="45">
        <v>6.11</v>
      </c>
      <c r="O2004" s="34" t="s">
        <v>256</v>
      </c>
      <c r="P2004" s="34">
        <v>32</v>
      </c>
      <c r="Q2004" s="34">
        <v>11</v>
      </c>
      <c r="R2004" s="34">
        <v>0</v>
      </c>
      <c r="S2004" s="58">
        <v>0</v>
      </c>
      <c r="T2004" s="34">
        <v>0</v>
      </c>
      <c r="U2004" s="34">
        <v>0</v>
      </c>
      <c r="V2004" s="34">
        <v>0</v>
      </c>
      <c r="W2004" s="34">
        <v>0</v>
      </c>
    </row>
    <row r="2005" spans="1:23" s="46" customFormat="1" ht="17" thickBot="1">
      <c r="A2005" s="31">
        <v>32</v>
      </c>
      <c r="B2005" s="46">
        <v>40</v>
      </c>
      <c r="C2005" s="46" t="s">
        <v>1053</v>
      </c>
      <c r="D2005" s="46" t="s">
        <v>423</v>
      </c>
      <c r="E2005" s="46">
        <v>8316.09</v>
      </c>
      <c r="F2005" s="46">
        <v>467.42</v>
      </c>
      <c r="G2005" s="46">
        <v>3901.85</v>
      </c>
      <c r="H2005" s="46">
        <v>73.92</v>
      </c>
      <c r="I2005" s="46">
        <v>33.6</v>
      </c>
      <c r="J2005" s="46">
        <v>33.6</v>
      </c>
      <c r="K2005" s="46">
        <v>47.42</v>
      </c>
      <c r="L2005" s="46">
        <v>6188.6</v>
      </c>
      <c r="M2005" s="46">
        <v>0.32100000000000001</v>
      </c>
      <c r="N2005" s="46">
        <v>47.32</v>
      </c>
      <c r="O2005" s="31" t="s">
        <v>256</v>
      </c>
      <c r="P2005" s="31">
        <v>32</v>
      </c>
      <c r="Q2005" s="31">
        <v>11</v>
      </c>
      <c r="R2005" s="31">
        <v>0</v>
      </c>
      <c r="S2005" s="60">
        <v>0</v>
      </c>
      <c r="T2005" s="31">
        <v>0</v>
      </c>
      <c r="U2005" s="31">
        <v>0</v>
      </c>
      <c r="V2005" s="31">
        <v>0</v>
      </c>
      <c r="W2005" s="31">
        <v>0</v>
      </c>
    </row>
    <row r="2006" spans="1:23" s="45" customFormat="1">
      <c r="A2006" s="34">
        <v>33</v>
      </c>
      <c r="B2006" s="45">
        <v>2</v>
      </c>
      <c r="C2006" s="45" t="s">
        <v>1053</v>
      </c>
      <c r="D2006" s="45" t="s">
        <v>245</v>
      </c>
      <c r="E2006" s="45">
        <v>105.6</v>
      </c>
      <c r="F2006" s="45">
        <v>3838.74</v>
      </c>
      <c r="G2006" s="45">
        <v>2064.02</v>
      </c>
      <c r="H2006" s="45">
        <v>13.59</v>
      </c>
      <c r="I2006" s="45">
        <v>5.17</v>
      </c>
      <c r="J2006" s="45">
        <v>5.17</v>
      </c>
      <c r="K2006" s="45">
        <v>7.9</v>
      </c>
      <c r="L2006" s="45">
        <v>130.08000000000001</v>
      </c>
      <c r="M2006" s="45">
        <v>0.83099999999999996</v>
      </c>
      <c r="N2006" s="45">
        <v>6.96</v>
      </c>
      <c r="O2006" s="34" t="s">
        <v>256</v>
      </c>
      <c r="P2006" s="34">
        <v>32</v>
      </c>
      <c r="Q2006" s="34">
        <v>11</v>
      </c>
      <c r="R2006" s="45">
        <v>0</v>
      </c>
      <c r="S2006" s="57">
        <v>0</v>
      </c>
      <c r="T2006" s="45">
        <v>0</v>
      </c>
      <c r="U2006" s="45">
        <v>0</v>
      </c>
      <c r="V2006" s="45">
        <v>0</v>
      </c>
      <c r="W2006" s="45">
        <v>0</v>
      </c>
    </row>
    <row r="2007" spans="1:23" s="45" customFormat="1">
      <c r="A2007" s="34">
        <v>33</v>
      </c>
      <c r="B2007" s="45">
        <v>4</v>
      </c>
      <c r="C2007" s="45" t="s">
        <v>1053</v>
      </c>
      <c r="D2007" s="45" t="s">
        <v>246</v>
      </c>
      <c r="E2007" s="45">
        <v>501.61</v>
      </c>
      <c r="F2007" s="45">
        <v>3822.74</v>
      </c>
      <c r="G2007" s="45">
        <v>2065.58</v>
      </c>
      <c r="H2007" s="45">
        <v>16.07</v>
      </c>
      <c r="I2007" s="45">
        <v>15.51</v>
      </c>
      <c r="J2007" s="45">
        <v>12.92</v>
      </c>
      <c r="K2007" s="45">
        <v>15.81</v>
      </c>
      <c r="L2007" s="45">
        <v>548.66999999999996</v>
      </c>
      <c r="M2007" s="45">
        <v>0.55600000000000005</v>
      </c>
      <c r="N2007" s="45">
        <v>19.100000000000001</v>
      </c>
      <c r="O2007" s="34" t="s">
        <v>256</v>
      </c>
      <c r="P2007" s="34">
        <v>32</v>
      </c>
      <c r="Q2007" s="34">
        <v>11</v>
      </c>
      <c r="R2007" s="45">
        <v>0</v>
      </c>
      <c r="S2007" s="57">
        <v>0</v>
      </c>
      <c r="T2007" s="45">
        <v>0</v>
      </c>
      <c r="U2007" s="45">
        <v>0</v>
      </c>
      <c r="V2007" s="45">
        <v>0</v>
      </c>
      <c r="W2007" s="45">
        <v>0</v>
      </c>
    </row>
    <row r="2008" spans="1:23" s="45" customFormat="1">
      <c r="A2008" s="34">
        <v>33</v>
      </c>
      <c r="B2008" s="45">
        <v>6</v>
      </c>
      <c r="C2008" s="45" t="s">
        <v>1053</v>
      </c>
      <c r="D2008" s="45" t="s">
        <v>247</v>
      </c>
      <c r="E2008" s="45">
        <v>1346.41</v>
      </c>
      <c r="F2008" s="45">
        <v>3863.75</v>
      </c>
      <c r="G2008" s="45">
        <v>1985.66</v>
      </c>
      <c r="H2008" s="45">
        <v>24.6</v>
      </c>
      <c r="I2008" s="45">
        <v>23.26</v>
      </c>
      <c r="J2008" s="45">
        <v>15.51</v>
      </c>
      <c r="K2008" s="45">
        <v>19.760000000000002</v>
      </c>
      <c r="L2008" s="45">
        <v>1091.3900000000001</v>
      </c>
      <c r="M2008" s="45">
        <v>0.54</v>
      </c>
      <c r="N2008" s="45">
        <v>26.06</v>
      </c>
      <c r="O2008" s="34" t="s">
        <v>203</v>
      </c>
      <c r="P2008" s="34">
        <v>32</v>
      </c>
      <c r="Q2008" s="34">
        <v>11</v>
      </c>
      <c r="R2008" s="45">
        <v>0</v>
      </c>
      <c r="S2008" s="57">
        <v>0</v>
      </c>
      <c r="T2008" s="45">
        <v>0</v>
      </c>
      <c r="U2008" s="45">
        <v>0</v>
      </c>
      <c r="V2008" s="45">
        <v>0</v>
      </c>
      <c r="W2008" s="45">
        <v>0</v>
      </c>
    </row>
    <row r="2009" spans="1:23" s="45" customFormat="1">
      <c r="A2009" s="34">
        <v>33</v>
      </c>
      <c r="B2009" s="45">
        <v>8</v>
      </c>
      <c r="C2009" s="45" t="s">
        <v>1053</v>
      </c>
      <c r="D2009" s="45" t="s">
        <v>248</v>
      </c>
      <c r="E2009" s="45">
        <v>580.80999999999995</v>
      </c>
      <c r="F2009" s="45">
        <v>3758.83</v>
      </c>
      <c r="G2009" s="45">
        <v>1718.47</v>
      </c>
      <c r="H2009" s="45">
        <v>23.76</v>
      </c>
      <c r="I2009" s="45">
        <v>10.34</v>
      </c>
      <c r="J2009" s="45">
        <v>20.68</v>
      </c>
      <c r="K2009" s="45">
        <v>11.86</v>
      </c>
      <c r="L2009" s="45">
        <v>543.22</v>
      </c>
      <c r="M2009" s="45">
        <v>0.62</v>
      </c>
      <c r="N2009" s="45">
        <v>21.21</v>
      </c>
      <c r="O2009" s="34" t="s">
        <v>256</v>
      </c>
      <c r="P2009" s="34">
        <v>32</v>
      </c>
      <c r="Q2009" s="34">
        <v>11</v>
      </c>
      <c r="R2009" s="45">
        <v>0</v>
      </c>
      <c r="S2009" s="57">
        <v>0</v>
      </c>
      <c r="T2009" s="45">
        <v>0</v>
      </c>
      <c r="U2009" s="45">
        <v>0</v>
      </c>
      <c r="V2009" s="45">
        <v>0</v>
      </c>
      <c r="W2009" s="45">
        <v>0</v>
      </c>
    </row>
    <row r="2010" spans="1:23" s="45" customFormat="1">
      <c r="A2010" s="34">
        <v>33</v>
      </c>
      <c r="B2010" s="45">
        <v>10</v>
      </c>
      <c r="C2010" s="45" t="s">
        <v>1053</v>
      </c>
      <c r="D2010" s="45" t="s">
        <v>250</v>
      </c>
      <c r="E2010" s="45">
        <v>2112.02</v>
      </c>
      <c r="F2010" s="45">
        <v>3733.09</v>
      </c>
      <c r="G2010" s="45">
        <v>1927.21</v>
      </c>
      <c r="H2010" s="45">
        <v>21.33</v>
      </c>
      <c r="I2010" s="45">
        <v>10.34</v>
      </c>
      <c r="J2010" s="45">
        <v>46.53</v>
      </c>
      <c r="K2010" s="45">
        <v>21.74</v>
      </c>
      <c r="L2010" s="45">
        <v>1671.25</v>
      </c>
      <c r="M2010" s="45">
        <v>0.47599999999999998</v>
      </c>
      <c r="N2010" s="45">
        <v>44.42</v>
      </c>
      <c r="O2010" s="34" t="s">
        <v>203</v>
      </c>
      <c r="P2010" s="34">
        <v>32</v>
      </c>
      <c r="Q2010" s="34">
        <v>11</v>
      </c>
      <c r="R2010" s="45">
        <v>0</v>
      </c>
      <c r="S2010" s="57">
        <v>0</v>
      </c>
      <c r="T2010" s="45">
        <v>0</v>
      </c>
      <c r="U2010" s="45">
        <v>0</v>
      </c>
      <c r="V2010" s="45">
        <v>0</v>
      </c>
      <c r="W2010" s="45">
        <v>0</v>
      </c>
    </row>
    <row r="2011" spans="1:23" s="45" customFormat="1">
      <c r="A2011" s="34">
        <v>33</v>
      </c>
      <c r="B2011" s="45">
        <v>12</v>
      </c>
      <c r="C2011" s="45" t="s">
        <v>1053</v>
      </c>
      <c r="D2011" s="45" t="s">
        <v>252</v>
      </c>
      <c r="E2011" s="45">
        <v>673.21</v>
      </c>
      <c r="F2011" s="45">
        <v>3864.18</v>
      </c>
      <c r="G2011" s="45">
        <v>2020.86</v>
      </c>
      <c r="H2011" s="45">
        <v>25.38</v>
      </c>
      <c r="I2011" s="45">
        <v>12.92</v>
      </c>
      <c r="J2011" s="45">
        <v>12.92</v>
      </c>
      <c r="K2011" s="45">
        <v>13.83</v>
      </c>
      <c r="L2011" s="45">
        <v>574.02</v>
      </c>
      <c r="M2011" s="45">
        <v>0.64700000000000002</v>
      </c>
      <c r="N2011" s="45">
        <v>16.62</v>
      </c>
      <c r="O2011" s="34" t="s">
        <v>256</v>
      </c>
      <c r="P2011" s="34">
        <v>32</v>
      </c>
      <c r="Q2011" s="34">
        <v>11</v>
      </c>
      <c r="R2011" s="45">
        <v>0</v>
      </c>
      <c r="S2011" s="57">
        <v>0</v>
      </c>
      <c r="T2011" s="45">
        <v>0</v>
      </c>
      <c r="U2011" s="45">
        <v>0</v>
      </c>
      <c r="V2011" s="45">
        <v>0</v>
      </c>
      <c r="W2011" s="45">
        <v>0</v>
      </c>
    </row>
    <row r="2012" spans="1:23" s="45" customFormat="1">
      <c r="A2012" s="34">
        <v>33</v>
      </c>
      <c r="B2012" s="45">
        <v>14</v>
      </c>
      <c r="C2012" s="45" t="s">
        <v>1053</v>
      </c>
      <c r="D2012" s="45" t="s">
        <v>253</v>
      </c>
      <c r="E2012" s="45">
        <v>1016.41</v>
      </c>
      <c r="F2012" s="45">
        <v>3464.08</v>
      </c>
      <c r="G2012" s="45">
        <v>2235.64</v>
      </c>
      <c r="H2012" s="45">
        <v>28.72</v>
      </c>
      <c r="I2012" s="45">
        <v>23.26</v>
      </c>
      <c r="J2012" s="45">
        <v>18.09</v>
      </c>
      <c r="K2012" s="45">
        <v>19.760000000000002</v>
      </c>
      <c r="L2012" s="45">
        <v>916.06</v>
      </c>
      <c r="M2012" s="45">
        <v>0.53400000000000003</v>
      </c>
      <c r="N2012" s="45">
        <v>24.47</v>
      </c>
      <c r="O2012" s="34" t="s">
        <v>256</v>
      </c>
      <c r="P2012" s="34">
        <v>32</v>
      </c>
      <c r="Q2012" s="34">
        <v>11</v>
      </c>
      <c r="R2012" s="45">
        <v>0</v>
      </c>
      <c r="S2012" s="57">
        <v>0</v>
      </c>
      <c r="T2012" s="45">
        <v>0</v>
      </c>
      <c r="U2012" s="45">
        <v>0</v>
      </c>
      <c r="V2012" s="45">
        <v>0</v>
      </c>
      <c r="W2012" s="45">
        <v>0</v>
      </c>
    </row>
    <row r="2013" spans="1:23" s="45" customFormat="1">
      <c r="A2013" s="34">
        <v>33</v>
      </c>
      <c r="B2013" s="45">
        <v>16</v>
      </c>
      <c r="C2013" s="45" t="s">
        <v>1053</v>
      </c>
      <c r="D2013" s="45" t="s">
        <v>254</v>
      </c>
      <c r="E2013" s="45">
        <v>1240.81</v>
      </c>
      <c r="F2013" s="45">
        <v>3450.53</v>
      </c>
      <c r="G2013" s="45">
        <v>2275.62</v>
      </c>
      <c r="H2013" s="45">
        <v>32.770000000000003</v>
      </c>
      <c r="I2013" s="45">
        <v>15.51</v>
      </c>
      <c r="J2013" s="45">
        <v>28.43</v>
      </c>
      <c r="K2013" s="45">
        <v>21.74</v>
      </c>
      <c r="L2013" s="45">
        <v>1116.43</v>
      </c>
      <c r="M2013" s="45">
        <v>0.5</v>
      </c>
      <c r="N2013" s="45">
        <v>26.53</v>
      </c>
      <c r="O2013" s="34" t="s">
        <v>203</v>
      </c>
      <c r="P2013" s="34">
        <v>32</v>
      </c>
      <c r="Q2013" s="34">
        <v>11</v>
      </c>
      <c r="R2013" s="45">
        <v>0</v>
      </c>
      <c r="S2013" s="57">
        <v>0</v>
      </c>
      <c r="T2013" s="45">
        <v>0</v>
      </c>
      <c r="U2013" s="45">
        <v>0</v>
      </c>
      <c r="V2013" s="45">
        <v>0</v>
      </c>
      <c r="W2013" s="45">
        <v>0</v>
      </c>
    </row>
    <row r="2014" spans="1:23" s="34" customFormat="1" ht="15">
      <c r="A2014" s="34">
        <v>33</v>
      </c>
      <c r="B2014" s="34">
        <v>18</v>
      </c>
      <c r="C2014" s="34" t="s">
        <v>1053</v>
      </c>
      <c r="D2014" s="34" t="s">
        <v>255</v>
      </c>
      <c r="E2014" s="34">
        <v>264</v>
      </c>
      <c r="F2014" s="34">
        <v>3640.07</v>
      </c>
      <c r="G2014" s="34">
        <v>2073.4499999999998</v>
      </c>
      <c r="H2014" s="34">
        <v>27.66</v>
      </c>
      <c r="I2014" s="34">
        <v>10.34</v>
      </c>
      <c r="J2014" s="34">
        <v>7.75</v>
      </c>
      <c r="K2014" s="34">
        <v>9.8800000000000008</v>
      </c>
      <c r="L2014" s="34">
        <v>261.37</v>
      </c>
      <c r="M2014" s="34">
        <v>0.76100000000000001</v>
      </c>
      <c r="N2014" s="34">
        <v>8.32</v>
      </c>
      <c r="O2014" s="34" t="s">
        <v>263</v>
      </c>
      <c r="P2014" s="34">
        <v>32</v>
      </c>
      <c r="Q2014" s="34">
        <v>11</v>
      </c>
      <c r="R2014" s="34">
        <v>61</v>
      </c>
      <c r="S2014" s="58">
        <v>273295.7</v>
      </c>
      <c r="T2014" s="34">
        <v>3579.94</v>
      </c>
      <c r="U2014" s="34">
        <v>2088.0100000000002</v>
      </c>
      <c r="V2014" s="34">
        <v>56.4</v>
      </c>
      <c r="W2014" s="34">
        <v>129656</v>
      </c>
    </row>
    <row r="2015" spans="1:23" s="34" customFormat="1" ht="15">
      <c r="A2015" s="34">
        <v>33</v>
      </c>
      <c r="B2015" s="34">
        <v>20</v>
      </c>
      <c r="C2015" s="34" t="s">
        <v>1053</v>
      </c>
      <c r="D2015" s="34" t="s">
        <v>257</v>
      </c>
      <c r="E2015" s="34">
        <v>3286.83</v>
      </c>
      <c r="F2015" s="34">
        <v>3583.04</v>
      </c>
      <c r="G2015" s="34">
        <v>2132.59</v>
      </c>
      <c r="H2015" s="34">
        <v>35.57</v>
      </c>
      <c r="I2015" s="34">
        <v>28.43</v>
      </c>
      <c r="J2015" s="34">
        <v>33.6</v>
      </c>
      <c r="K2015" s="34">
        <v>33.590000000000003</v>
      </c>
      <c r="L2015" s="34">
        <v>2277.6999999999998</v>
      </c>
      <c r="M2015" s="34">
        <v>0.46899999999999997</v>
      </c>
      <c r="N2015" s="34">
        <v>41.64</v>
      </c>
      <c r="O2015" s="34" t="s">
        <v>263</v>
      </c>
      <c r="P2015" s="34">
        <v>32</v>
      </c>
      <c r="Q2015" s="34">
        <v>11</v>
      </c>
      <c r="R2015" s="34">
        <v>61</v>
      </c>
      <c r="S2015" s="58">
        <v>273295.7</v>
      </c>
      <c r="T2015" s="34">
        <v>3579.94</v>
      </c>
      <c r="U2015" s="34">
        <v>2088.0100000000002</v>
      </c>
      <c r="V2015" s="34">
        <v>56.4</v>
      </c>
      <c r="W2015" s="34">
        <v>129656</v>
      </c>
    </row>
    <row r="2016" spans="1:23" s="45" customFormat="1">
      <c r="A2016" s="34">
        <v>33</v>
      </c>
      <c r="B2016" s="45">
        <v>22</v>
      </c>
      <c r="C2016" s="45" t="s">
        <v>1053</v>
      </c>
      <c r="D2016" s="45" t="s">
        <v>258</v>
      </c>
      <c r="E2016" s="45">
        <v>1095.6099999999999</v>
      </c>
      <c r="F2016" s="45">
        <v>3924.12</v>
      </c>
      <c r="G2016" s="45">
        <v>1860.7</v>
      </c>
      <c r="H2016" s="45">
        <v>28.88</v>
      </c>
      <c r="I2016" s="45">
        <v>18.09</v>
      </c>
      <c r="J2016" s="45">
        <v>33.6</v>
      </c>
      <c r="K2016" s="45">
        <v>11.86</v>
      </c>
      <c r="L2016" s="45">
        <v>1078.49</v>
      </c>
      <c r="M2016" s="45">
        <v>0.47699999999999998</v>
      </c>
      <c r="N2016" s="45">
        <v>32.93</v>
      </c>
      <c r="O2016" s="34" t="s">
        <v>249</v>
      </c>
      <c r="P2016" s="34">
        <v>32</v>
      </c>
      <c r="Q2016" s="34">
        <v>11</v>
      </c>
      <c r="R2016" s="45">
        <v>0</v>
      </c>
      <c r="S2016" s="57">
        <v>0</v>
      </c>
      <c r="T2016" s="45">
        <v>0</v>
      </c>
      <c r="U2016" s="45">
        <v>0</v>
      </c>
      <c r="V2016" s="45">
        <v>0</v>
      </c>
      <c r="W2016" s="45">
        <v>0</v>
      </c>
    </row>
    <row r="2017" spans="1:23" s="45" customFormat="1">
      <c r="A2017" s="34">
        <v>33</v>
      </c>
      <c r="B2017" s="45">
        <v>24</v>
      </c>
      <c r="C2017" s="45" t="s">
        <v>1053</v>
      </c>
      <c r="D2017" s="45" t="s">
        <v>308</v>
      </c>
      <c r="E2017" s="45">
        <v>2085.62</v>
      </c>
      <c r="F2017" s="45">
        <v>3835.52</v>
      </c>
      <c r="G2017" s="45">
        <v>2075.3200000000002</v>
      </c>
      <c r="H2017" s="45">
        <v>26.53</v>
      </c>
      <c r="I2017" s="45">
        <v>33.6</v>
      </c>
      <c r="J2017" s="45">
        <v>20.68</v>
      </c>
      <c r="K2017" s="45">
        <v>19.760000000000002</v>
      </c>
      <c r="L2017" s="45">
        <v>1670.66</v>
      </c>
      <c r="M2017" s="45">
        <v>0.47299999999999998</v>
      </c>
      <c r="N2017" s="45">
        <v>36.119999999999997</v>
      </c>
      <c r="O2017" s="34" t="s">
        <v>249</v>
      </c>
      <c r="P2017" s="34">
        <v>32</v>
      </c>
      <c r="Q2017" s="34">
        <v>11</v>
      </c>
      <c r="R2017" s="45">
        <v>0</v>
      </c>
      <c r="S2017" s="57">
        <v>0</v>
      </c>
      <c r="T2017" s="45">
        <v>0</v>
      </c>
      <c r="U2017" s="45">
        <v>0</v>
      </c>
      <c r="V2017" s="45">
        <v>0</v>
      </c>
      <c r="W2017" s="45">
        <v>0</v>
      </c>
    </row>
    <row r="2018" spans="1:23" s="34" customFormat="1" ht="15">
      <c r="A2018" s="34">
        <v>33</v>
      </c>
      <c r="B2018" s="34">
        <v>26</v>
      </c>
      <c r="C2018" s="34" t="s">
        <v>1053</v>
      </c>
      <c r="D2018" s="34" t="s">
        <v>309</v>
      </c>
      <c r="E2018" s="34">
        <v>224.4</v>
      </c>
      <c r="F2018" s="34">
        <v>3600.77</v>
      </c>
      <c r="G2018" s="34">
        <v>2114.73</v>
      </c>
      <c r="H2018" s="34">
        <v>28.48</v>
      </c>
      <c r="I2018" s="34">
        <v>10.34</v>
      </c>
      <c r="J2018" s="34">
        <v>7.75</v>
      </c>
      <c r="K2018" s="34">
        <v>7.9</v>
      </c>
      <c r="L2018" s="34">
        <v>239.22</v>
      </c>
      <c r="M2018" s="34">
        <v>0.747</v>
      </c>
      <c r="N2018" s="34">
        <v>9.5299999999999994</v>
      </c>
      <c r="O2018" s="34" t="s">
        <v>263</v>
      </c>
      <c r="P2018" s="34">
        <v>32</v>
      </c>
      <c r="Q2018" s="34">
        <v>11</v>
      </c>
      <c r="R2018" s="34">
        <v>61</v>
      </c>
      <c r="S2018" s="58">
        <v>273295.7</v>
      </c>
      <c r="T2018" s="34">
        <v>3579.94</v>
      </c>
      <c r="U2018" s="34">
        <v>2088.0100000000002</v>
      </c>
      <c r="V2018" s="34">
        <v>56.4</v>
      </c>
      <c r="W2018" s="34">
        <v>129656</v>
      </c>
    </row>
    <row r="2019" spans="1:23" s="45" customFormat="1">
      <c r="A2019" s="34">
        <v>33</v>
      </c>
      <c r="B2019" s="45">
        <v>30</v>
      </c>
      <c r="C2019" s="45" t="s">
        <v>1053</v>
      </c>
      <c r="D2019" s="45" t="s">
        <v>311</v>
      </c>
      <c r="E2019" s="45">
        <v>2785.23</v>
      </c>
      <c r="F2019" s="45">
        <v>3781.59</v>
      </c>
      <c r="G2019" s="45">
        <v>1668.38</v>
      </c>
      <c r="H2019" s="45">
        <v>41.25</v>
      </c>
      <c r="I2019" s="45">
        <v>18.09</v>
      </c>
      <c r="J2019" s="45">
        <v>23.26</v>
      </c>
      <c r="K2019" s="45">
        <v>29.64</v>
      </c>
      <c r="L2019" s="45">
        <v>2022.57</v>
      </c>
      <c r="M2019" s="45">
        <v>0.47299999999999998</v>
      </c>
      <c r="N2019" s="45">
        <v>33.08</v>
      </c>
      <c r="O2019" s="34" t="s">
        <v>256</v>
      </c>
      <c r="P2019" s="34">
        <v>32</v>
      </c>
      <c r="Q2019" s="34">
        <v>11</v>
      </c>
      <c r="R2019" s="45">
        <v>0</v>
      </c>
      <c r="S2019" s="57">
        <v>0</v>
      </c>
      <c r="T2019" s="45">
        <v>0</v>
      </c>
      <c r="U2019" s="45">
        <v>0</v>
      </c>
      <c r="V2019" s="45">
        <v>0</v>
      </c>
      <c r="W2019" s="45">
        <v>0</v>
      </c>
    </row>
    <row r="2020" spans="1:23" s="45" customFormat="1">
      <c r="A2020" s="34">
        <v>33</v>
      </c>
      <c r="B2020" s="45">
        <v>32</v>
      </c>
      <c r="C2020" s="45" t="s">
        <v>1053</v>
      </c>
      <c r="D2020" s="45" t="s">
        <v>312</v>
      </c>
      <c r="E2020" s="45">
        <v>1346.41</v>
      </c>
      <c r="F2020" s="45">
        <v>3789.53</v>
      </c>
      <c r="G2020" s="45">
        <v>1711.39</v>
      </c>
      <c r="H2020" s="45">
        <v>29.41</v>
      </c>
      <c r="I2020" s="45">
        <v>7.75</v>
      </c>
      <c r="J2020" s="45">
        <v>31.02</v>
      </c>
      <c r="K2020" s="45">
        <v>15.81</v>
      </c>
      <c r="L2020" s="45">
        <v>1132.5</v>
      </c>
      <c r="M2020" s="45">
        <v>0.52100000000000002</v>
      </c>
      <c r="N2020" s="45">
        <v>29.16</v>
      </c>
      <c r="O2020" s="34" t="s">
        <v>203</v>
      </c>
      <c r="P2020" s="34">
        <v>32</v>
      </c>
      <c r="Q2020" s="34">
        <v>11</v>
      </c>
      <c r="R2020" s="45">
        <v>0</v>
      </c>
      <c r="S2020" s="57">
        <v>0</v>
      </c>
      <c r="T2020" s="45">
        <v>0</v>
      </c>
      <c r="U2020" s="45">
        <v>0</v>
      </c>
      <c r="V2020" s="45">
        <v>0</v>
      </c>
      <c r="W2020" s="45">
        <v>0</v>
      </c>
    </row>
    <row r="2021" spans="1:23" s="45" customFormat="1">
      <c r="A2021" s="34">
        <v>33</v>
      </c>
      <c r="B2021" s="45">
        <v>34</v>
      </c>
      <c r="C2021" s="45" t="s">
        <v>1053</v>
      </c>
      <c r="D2021" s="45" t="s">
        <v>420</v>
      </c>
      <c r="E2021" s="45">
        <v>897.61</v>
      </c>
      <c r="F2021" s="45">
        <v>3912.61</v>
      </c>
      <c r="G2021" s="45">
        <v>1814.77</v>
      </c>
      <c r="H2021" s="45">
        <v>29.76</v>
      </c>
      <c r="I2021" s="45">
        <v>23.26</v>
      </c>
      <c r="J2021" s="45">
        <v>33.6</v>
      </c>
      <c r="K2021" s="45">
        <v>9.8800000000000008</v>
      </c>
      <c r="L2021" s="45">
        <v>913.68</v>
      </c>
      <c r="M2021" s="45">
        <v>0.49299999999999999</v>
      </c>
      <c r="N2021" s="45">
        <v>36.39</v>
      </c>
      <c r="O2021" s="34" t="s">
        <v>203</v>
      </c>
      <c r="P2021" s="34">
        <v>32</v>
      </c>
      <c r="Q2021" s="34">
        <v>11</v>
      </c>
      <c r="R2021" s="45">
        <v>0</v>
      </c>
      <c r="S2021" s="57">
        <v>0</v>
      </c>
      <c r="T2021" s="45">
        <v>0</v>
      </c>
      <c r="U2021" s="45">
        <v>0</v>
      </c>
      <c r="V2021" s="45">
        <v>0</v>
      </c>
      <c r="W2021" s="45">
        <v>0</v>
      </c>
    </row>
    <row r="2022" spans="1:23" s="45" customFormat="1">
      <c r="A2022" s="34">
        <v>33</v>
      </c>
      <c r="B2022" s="45">
        <v>40</v>
      </c>
      <c r="C2022" s="45" t="s">
        <v>1053</v>
      </c>
      <c r="D2022" s="45" t="s">
        <v>423</v>
      </c>
      <c r="E2022" s="45">
        <v>871.21</v>
      </c>
      <c r="F2022" s="45">
        <v>3431.44</v>
      </c>
      <c r="G2022" s="45">
        <v>2296.0700000000002</v>
      </c>
      <c r="H2022" s="45">
        <v>33.86</v>
      </c>
      <c r="I2022" s="45">
        <v>10.34</v>
      </c>
      <c r="J2022" s="45">
        <v>12.92</v>
      </c>
      <c r="K2022" s="45">
        <v>17.78</v>
      </c>
      <c r="L2022" s="45">
        <v>652.63</v>
      </c>
      <c r="M2022" s="45">
        <v>0.67600000000000005</v>
      </c>
      <c r="N2022" s="45">
        <v>17.8</v>
      </c>
      <c r="O2022" s="34" t="s">
        <v>256</v>
      </c>
      <c r="P2022" s="34">
        <v>32</v>
      </c>
      <c r="Q2022" s="34">
        <v>11</v>
      </c>
      <c r="R2022" s="45">
        <v>0</v>
      </c>
      <c r="S2022" s="57">
        <v>0</v>
      </c>
      <c r="T2022" s="45">
        <v>0</v>
      </c>
      <c r="U2022" s="45">
        <v>0</v>
      </c>
      <c r="V2022" s="45">
        <v>0</v>
      </c>
      <c r="W2022" s="45">
        <v>0</v>
      </c>
    </row>
    <row r="2023" spans="1:23" s="34" customFormat="1" ht="15">
      <c r="A2023" s="34">
        <v>33</v>
      </c>
      <c r="B2023" s="34">
        <v>46</v>
      </c>
      <c r="C2023" s="34" t="s">
        <v>1053</v>
      </c>
      <c r="D2023" s="34" t="s">
        <v>519</v>
      </c>
      <c r="E2023" s="34">
        <v>2494.83</v>
      </c>
      <c r="F2023" s="34">
        <v>3075.65</v>
      </c>
      <c r="G2023" s="34">
        <v>2380.83</v>
      </c>
      <c r="H2023" s="34">
        <v>40.200000000000003</v>
      </c>
      <c r="I2023" s="34">
        <v>31.01</v>
      </c>
      <c r="J2023" s="34">
        <v>23.26</v>
      </c>
      <c r="K2023" s="34">
        <v>23.71</v>
      </c>
      <c r="L2023" s="34">
        <v>1930.01</v>
      </c>
      <c r="M2023" s="34">
        <v>0.46100000000000002</v>
      </c>
      <c r="N2023" s="34">
        <v>28.75</v>
      </c>
      <c r="O2023" s="34" t="s">
        <v>263</v>
      </c>
      <c r="P2023" s="34">
        <v>32</v>
      </c>
      <c r="Q2023" s="34">
        <v>11</v>
      </c>
      <c r="R2023" s="34">
        <v>63</v>
      </c>
      <c r="S2023" s="58">
        <v>630082.29</v>
      </c>
      <c r="T2023" s="34">
        <v>3067</v>
      </c>
      <c r="U2023" s="34">
        <v>2386.52</v>
      </c>
      <c r="V2023" s="34">
        <v>66.650000000000006</v>
      </c>
      <c r="W2023" s="34">
        <v>474943.25</v>
      </c>
    </row>
    <row r="2024" spans="1:23" s="45" customFormat="1">
      <c r="A2024" s="34">
        <v>33</v>
      </c>
      <c r="B2024" s="45">
        <v>48</v>
      </c>
      <c r="C2024" s="45" t="s">
        <v>1053</v>
      </c>
      <c r="D2024" s="45" t="s">
        <v>520</v>
      </c>
      <c r="E2024" s="45">
        <v>1412.41</v>
      </c>
      <c r="F2024" s="45">
        <v>3775.97</v>
      </c>
      <c r="G2024" s="45">
        <v>1691.35</v>
      </c>
      <c r="H2024" s="45">
        <v>42.84</v>
      </c>
      <c r="I2024" s="45">
        <v>12.92</v>
      </c>
      <c r="J2024" s="45">
        <v>18.09</v>
      </c>
      <c r="K2024" s="45">
        <v>25.69</v>
      </c>
      <c r="L2024" s="45">
        <v>1043.9100000000001</v>
      </c>
      <c r="M2024" s="45">
        <v>0.58299999999999996</v>
      </c>
      <c r="N2024" s="45">
        <v>25.48</v>
      </c>
      <c r="O2024" s="34" t="s">
        <v>249</v>
      </c>
      <c r="P2024" s="34">
        <v>32</v>
      </c>
      <c r="Q2024" s="34">
        <v>11</v>
      </c>
      <c r="R2024" s="45">
        <v>0</v>
      </c>
      <c r="S2024" s="57">
        <v>0</v>
      </c>
      <c r="T2024" s="45">
        <v>0</v>
      </c>
      <c r="U2024" s="45">
        <v>0</v>
      </c>
      <c r="V2024" s="45">
        <v>0</v>
      </c>
      <c r="W2024" s="45">
        <v>0</v>
      </c>
    </row>
    <row r="2025" spans="1:23" s="34" customFormat="1" ht="15">
      <c r="A2025" s="34">
        <v>33</v>
      </c>
      <c r="B2025" s="34">
        <v>56</v>
      </c>
      <c r="C2025" s="34" t="s">
        <v>1053</v>
      </c>
      <c r="D2025" s="34" t="s">
        <v>524</v>
      </c>
      <c r="E2025" s="34">
        <v>1201.21</v>
      </c>
      <c r="F2025" s="34">
        <v>3594.16</v>
      </c>
      <c r="G2025" s="34">
        <v>2048.04</v>
      </c>
      <c r="H2025" s="34">
        <v>38</v>
      </c>
      <c r="I2025" s="34">
        <v>18.09</v>
      </c>
      <c r="J2025" s="34">
        <v>18.09</v>
      </c>
      <c r="K2025" s="34">
        <v>13.83</v>
      </c>
      <c r="L2025" s="34">
        <v>885.33</v>
      </c>
      <c r="M2025" s="34">
        <v>0.61699999999999999</v>
      </c>
      <c r="N2025" s="34">
        <v>20.57</v>
      </c>
      <c r="O2025" s="34" t="s">
        <v>263</v>
      </c>
      <c r="P2025" s="34">
        <v>32</v>
      </c>
      <c r="Q2025" s="34">
        <v>11</v>
      </c>
      <c r="R2025" s="34">
        <v>61</v>
      </c>
      <c r="S2025" s="58">
        <v>273295.7</v>
      </c>
      <c r="T2025" s="34">
        <v>3579.94</v>
      </c>
      <c r="U2025" s="34">
        <v>2088.0100000000002</v>
      </c>
      <c r="V2025" s="34">
        <v>56.4</v>
      </c>
      <c r="W2025" s="34">
        <v>129656</v>
      </c>
    </row>
    <row r="2026" spans="1:23" s="45" customFormat="1">
      <c r="A2026" s="34">
        <v>33</v>
      </c>
      <c r="B2026" s="45">
        <v>58</v>
      </c>
      <c r="C2026" s="45" t="s">
        <v>1053</v>
      </c>
      <c r="D2026" s="45" t="s">
        <v>525</v>
      </c>
      <c r="E2026" s="45">
        <v>1346.41</v>
      </c>
      <c r="F2026" s="45">
        <v>3886.73</v>
      </c>
      <c r="G2026" s="45">
        <v>2079.0500000000002</v>
      </c>
      <c r="H2026" s="45">
        <v>33.71</v>
      </c>
      <c r="I2026" s="45">
        <v>28.43</v>
      </c>
      <c r="J2026" s="45">
        <v>12.92</v>
      </c>
      <c r="K2026" s="45">
        <v>19.760000000000002</v>
      </c>
      <c r="L2026" s="45">
        <v>1123.74</v>
      </c>
      <c r="M2026" s="45">
        <v>0.52500000000000002</v>
      </c>
      <c r="N2026" s="45">
        <v>28.9</v>
      </c>
      <c r="O2026" s="34" t="s">
        <v>249</v>
      </c>
      <c r="P2026" s="34">
        <v>32</v>
      </c>
      <c r="Q2026" s="34">
        <v>11</v>
      </c>
      <c r="R2026" s="45">
        <v>0</v>
      </c>
      <c r="S2026" s="57">
        <v>0</v>
      </c>
      <c r="T2026" s="45">
        <v>0</v>
      </c>
      <c r="U2026" s="45">
        <v>0</v>
      </c>
      <c r="V2026" s="45">
        <v>0</v>
      </c>
      <c r="W2026" s="45">
        <v>0</v>
      </c>
    </row>
    <row r="2027" spans="1:23" s="34" customFormat="1" ht="15">
      <c r="A2027" s="34">
        <v>33</v>
      </c>
      <c r="B2027" s="34">
        <v>60</v>
      </c>
      <c r="C2027" s="34" t="s">
        <v>1053</v>
      </c>
      <c r="D2027" s="34" t="s">
        <v>526</v>
      </c>
      <c r="E2027" s="34">
        <v>5728.86</v>
      </c>
      <c r="F2027" s="34">
        <v>3598.64</v>
      </c>
      <c r="G2027" s="34">
        <v>2062.7199999999998</v>
      </c>
      <c r="H2027" s="34">
        <v>39.49</v>
      </c>
      <c r="I2027" s="34">
        <v>38.770000000000003</v>
      </c>
      <c r="J2027" s="34">
        <v>36.19</v>
      </c>
      <c r="K2027" s="34">
        <v>29.64</v>
      </c>
      <c r="L2027" s="34">
        <v>3284.31</v>
      </c>
      <c r="M2027" s="34">
        <v>0.47099999999999997</v>
      </c>
      <c r="N2027" s="34">
        <v>46.4</v>
      </c>
      <c r="O2027" s="34" t="s">
        <v>263</v>
      </c>
      <c r="P2027" s="34">
        <v>32</v>
      </c>
      <c r="Q2027" s="34">
        <v>11</v>
      </c>
      <c r="R2027" s="34">
        <v>61</v>
      </c>
      <c r="S2027" s="58">
        <v>273295.7</v>
      </c>
      <c r="T2027" s="34">
        <v>3579.94</v>
      </c>
      <c r="U2027" s="34">
        <v>2088.0100000000002</v>
      </c>
      <c r="V2027" s="34">
        <v>56.4</v>
      </c>
      <c r="W2027" s="34">
        <v>129656</v>
      </c>
    </row>
    <row r="2028" spans="1:23" s="34" customFormat="1" ht="15">
      <c r="A2028" s="34">
        <v>33</v>
      </c>
      <c r="B2028" s="34">
        <v>62</v>
      </c>
      <c r="C2028" s="34" t="s">
        <v>1053</v>
      </c>
      <c r="D2028" s="34" t="s">
        <v>527</v>
      </c>
      <c r="E2028" s="34">
        <v>448.8</v>
      </c>
      <c r="F2028" s="34">
        <v>3285.41</v>
      </c>
      <c r="G2028" s="34">
        <v>2167.2600000000002</v>
      </c>
      <c r="H2028" s="34">
        <v>39.69</v>
      </c>
      <c r="I2028" s="34">
        <v>7.75</v>
      </c>
      <c r="J2028" s="34">
        <v>10.34</v>
      </c>
      <c r="K2028" s="34">
        <v>13.83</v>
      </c>
      <c r="L2028" s="34">
        <v>392.99</v>
      </c>
      <c r="M2028" s="34">
        <v>0.72099999999999997</v>
      </c>
      <c r="N2028" s="34">
        <v>13.19</v>
      </c>
      <c r="O2028" s="34" t="s">
        <v>263</v>
      </c>
      <c r="P2028" s="34">
        <v>32</v>
      </c>
      <c r="Q2028" s="34">
        <v>11</v>
      </c>
      <c r="R2028" s="34">
        <v>64</v>
      </c>
      <c r="S2028" s="58">
        <v>663175.04</v>
      </c>
      <c r="T2028" s="34">
        <v>3284.9</v>
      </c>
      <c r="U2028" s="34">
        <v>2138.41</v>
      </c>
      <c r="V2028" s="34">
        <v>55.88</v>
      </c>
      <c r="W2028" s="34">
        <v>268622.61</v>
      </c>
    </row>
    <row r="2029" spans="1:23" s="45" customFormat="1">
      <c r="A2029" s="34">
        <v>33</v>
      </c>
      <c r="B2029" s="45">
        <v>64</v>
      </c>
      <c r="C2029" s="45" t="s">
        <v>1053</v>
      </c>
      <c r="D2029" s="45" t="s">
        <v>528</v>
      </c>
      <c r="E2029" s="45">
        <v>752.41</v>
      </c>
      <c r="F2029" s="45">
        <v>3604.86</v>
      </c>
      <c r="G2029" s="45">
        <v>2167.89</v>
      </c>
      <c r="H2029" s="45">
        <v>30.99</v>
      </c>
      <c r="I2029" s="45">
        <v>25.84</v>
      </c>
      <c r="J2029" s="45">
        <v>10.34</v>
      </c>
      <c r="K2029" s="45">
        <v>13.83</v>
      </c>
      <c r="L2029" s="45">
        <v>701.74</v>
      </c>
      <c r="M2029" s="45">
        <v>0.56999999999999995</v>
      </c>
      <c r="N2029" s="45">
        <v>24.57</v>
      </c>
      <c r="O2029" s="34" t="s">
        <v>249</v>
      </c>
      <c r="P2029" s="34">
        <v>32</v>
      </c>
      <c r="Q2029" s="34">
        <v>11</v>
      </c>
      <c r="R2029" s="45">
        <v>0</v>
      </c>
      <c r="S2029" s="57">
        <v>0</v>
      </c>
      <c r="T2029" s="45">
        <v>0</v>
      </c>
      <c r="U2029" s="45">
        <v>0</v>
      </c>
      <c r="V2029" s="45">
        <v>0</v>
      </c>
      <c r="W2029" s="45">
        <v>0</v>
      </c>
    </row>
    <row r="2030" spans="1:23" s="45" customFormat="1">
      <c r="A2030" s="34">
        <v>33</v>
      </c>
      <c r="B2030" s="45">
        <v>66</v>
      </c>
      <c r="C2030" s="45" t="s">
        <v>1053</v>
      </c>
      <c r="D2030" s="45" t="s">
        <v>529</v>
      </c>
      <c r="E2030" s="45">
        <v>567.61</v>
      </c>
      <c r="F2030" s="45">
        <v>3586.67</v>
      </c>
      <c r="G2030" s="45">
        <v>2186.98</v>
      </c>
      <c r="H2030" s="45">
        <v>39.340000000000003</v>
      </c>
      <c r="I2030" s="45">
        <v>12.92</v>
      </c>
      <c r="J2030" s="45">
        <v>12.92</v>
      </c>
      <c r="K2030" s="45">
        <v>13.83</v>
      </c>
      <c r="L2030" s="45">
        <v>494.5</v>
      </c>
      <c r="M2030" s="45">
        <v>0.67</v>
      </c>
      <c r="N2030" s="45">
        <v>16.27</v>
      </c>
      <c r="O2030" s="34" t="s">
        <v>256</v>
      </c>
      <c r="P2030" s="34">
        <v>32</v>
      </c>
      <c r="Q2030" s="34">
        <v>11</v>
      </c>
      <c r="R2030" s="45">
        <v>0</v>
      </c>
      <c r="S2030" s="57">
        <v>0</v>
      </c>
      <c r="T2030" s="45">
        <v>0</v>
      </c>
      <c r="U2030" s="45">
        <v>0</v>
      </c>
      <c r="V2030" s="45">
        <v>0</v>
      </c>
      <c r="W2030" s="45">
        <v>0</v>
      </c>
    </row>
    <row r="2031" spans="1:23" s="45" customFormat="1">
      <c r="A2031" s="34">
        <v>33</v>
      </c>
      <c r="B2031" s="45">
        <v>68</v>
      </c>
      <c r="C2031" s="45" t="s">
        <v>1053</v>
      </c>
      <c r="D2031" s="45" t="s">
        <v>760</v>
      </c>
      <c r="E2031" s="45">
        <v>1042.81</v>
      </c>
      <c r="F2031" s="45">
        <v>3739.7</v>
      </c>
      <c r="G2031" s="45">
        <v>1679.54</v>
      </c>
      <c r="H2031" s="45">
        <v>37.520000000000003</v>
      </c>
      <c r="I2031" s="45">
        <v>18.09</v>
      </c>
      <c r="J2031" s="45">
        <v>12.92</v>
      </c>
      <c r="K2031" s="45">
        <v>17.78</v>
      </c>
      <c r="L2031" s="45">
        <v>848.81</v>
      </c>
      <c r="M2031" s="45">
        <v>0.58599999999999997</v>
      </c>
      <c r="N2031" s="45">
        <v>19.239999999999998</v>
      </c>
      <c r="O2031" s="34" t="s">
        <v>256</v>
      </c>
      <c r="P2031" s="34">
        <v>32</v>
      </c>
      <c r="Q2031" s="34">
        <v>11</v>
      </c>
      <c r="R2031" s="45">
        <v>0</v>
      </c>
      <c r="S2031" s="57">
        <v>0</v>
      </c>
      <c r="T2031" s="45">
        <v>0</v>
      </c>
      <c r="U2031" s="45">
        <v>0</v>
      </c>
      <c r="V2031" s="45">
        <v>0</v>
      </c>
      <c r="W2031" s="45">
        <v>0</v>
      </c>
    </row>
    <row r="2032" spans="1:23" s="45" customFormat="1">
      <c r="A2032" s="34">
        <v>33</v>
      </c>
      <c r="B2032" s="45">
        <v>70</v>
      </c>
      <c r="C2032" s="45" t="s">
        <v>1053</v>
      </c>
      <c r="D2032" s="45" t="s">
        <v>761</v>
      </c>
      <c r="E2032" s="45">
        <v>2428.83</v>
      </c>
      <c r="F2032" s="45">
        <v>3935.45</v>
      </c>
      <c r="G2032" s="45">
        <v>1962.24</v>
      </c>
      <c r="H2032" s="45">
        <v>38.840000000000003</v>
      </c>
      <c r="I2032" s="45">
        <v>43.93</v>
      </c>
      <c r="J2032" s="45">
        <v>23.26</v>
      </c>
      <c r="K2032" s="45">
        <v>21.74</v>
      </c>
      <c r="L2032" s="45">
        <v>1791.69</v>
      </c>
      <c r="M2032" s="45">
        <v>0.48799999999999999</v>
      </c>
      <c r="N2032" s="45">
        <v>44.86</v>
      </c>
      <c r="O2032" s="34" t="s">
        <v>249</v>
      </c>
      <c r="P2032" s="34">
        <v>32</v>
      </c>
      <c r="Q2032" s="34">
        <v>11</v>
      </c>
      <c r="R2032" s="45">
        <v>0</v>
      </c>
      <c r="S2032" s="57">
        <v>0</v>
      </c>
      <c r="T2032" s="45">
        <v>0</v>
      </c>
      <c r="U2032" s="45">
        <v>0</v>
      </c>
      <c r="V2032" s="45">
        <v>0</v>
      </c>
      <c r="W2032" s="45">
        <v>0</v>
      </c>
    </row>
    <row r="2033" spans="1:23" s="45" customFormat="1">
      <c r="A2033" s="34">
        <v>33</v>
      </c>
      <c r="B2033" s="45">
        <v>72</v>
      </c>
      <c r="C2033" s="45" t="s">
        <v>1053</v>
      </c>
      <c r="D2033" s="45" t="s">
        <v>762</v>
      </c>
      <c r="E2033" s="45">
        <v>1716.02</v>
      </c>
      <c r="F2033" s="45">
        <v>3681.9</v>
      </c>
      <c r="G2033" s="45">
        <v>1994.07</v>
      </c>
      <c r="H2033" s="45">
        <v>40.450000000000003</v>
      </c>
      <c r="I2033" s="45">
        <v>15.51</v>
      </c>
      <c r="J2033" s="45">
        <v>46.53</v>
      </c>
      <c r="K2033" s="45">
        <v>17.78</v>
      </c>
      <c r="L2033" s="45">
        <v>1404.85</v>
      </c>
      <c r="M2033" s="45">
        <v>0.49299999999999999</v>
      </c>
      <c r="N2033" s="45">
        <v>45.7</v>
      </c>
      <c r="O2033" s="34" t="s">
        <v>203</v>
      </c>
      <c r="P2033" s="34">
        <v>32</v>
      </c>
      <c r="Q2033" s="34">
        <v>11</v>
      </c>
      <c r="R2033" s="45">
        <v>0</v>
      </c>
      <c r="S2033" s="57">
        <v>0</v>
      </c>
      <c r="T2033" s="45">
        <v>0</v>
      </c>
      <c r="U2033" s="45">
        <v>0</v>
      </c>
      <c r="V2033" s="45">
        <v>0</v>
      </c>
      <c r="W2033" s="45">
        <v>0</v>
      </c>
    </row>
    <row r="2034" spans="1:23" s="45" customFormat="1">
      <c r="A2034" s="34">
        <v>33</v>
      </c>
      <c r="B2034" s="45">
        <v>74</v>
      </c>
      <c r="C2034" s="45" t="s">
        <v>1053</v>
      </c>
      <c r="D2034" s="45" t="s">
        <v>763</v>
      </c>
      <c r="E2034" s="45">
        <v>475.21</v>
      </c>
      <c r="F2034" s="45">
        <v>3580.42</v>
      </c>
      <c r="G2034" s="45">
        <v>2020.51</v>
      </c>
      <c r="H2034" s="45">
        <v>32.93</v>
      </c>
      <c r="I2034" s="45">
        <v>12.92</v>
      </c>
      <c r="J2034" s="45">
        <v>10.34</v>
      </c>
      <c r="K2034" s="45">
        <v>15.81</v>
      </c>
      <c r="L2034" s="45">
        <v>485.15</v>
      </c>
      <c r="M2034" s="45">
        <v>0.60699999999999998</v>
      </c>
      <c r="N2034" s="45">
        <v>16.07</v>
      </c>
      <c r="O2034" s="34" t="s">
        <v>203</v>
      </c>
      <c r="P2034" s="34">
        <v>32</v>
      </c>
      <c r="Q2034" s="34">
        <v>11</v>
      </c>
      <c r="R2034" s="45">
        <v>0</v>
      </c>
      <c r="S2034" s="57">
        <v>0</v>
      </c>
      <c r="T2034" s="45">
        <v>0</v>
      </c>
      <c r="U2034" s="45">
        <v>0</v>
      </c>
      <c r="V2034" s="45">
        <v>0</v>
      </c>
      <c r="W2034" s="45">
        <v>0</v>
      </c>
    </row>
    <row r="2035" spans="1:23" s="34" customFormat="1" ht="15">
      <c r="A2035" s="34">
        <v>33</v>
      </c>
      <c r="B2035" s="34">
        <v>76</v>
      </c>
      <c r="C2035" s="34" t="s">
        <v>1053</v>
      </c>
      <c r="D2035" s="34" t="s">
        <v>764</v>
      </c>
      <c r="E2035" s="34">
        <v>580.80999999999995</v>
      </c>
      <c r="F2035" s="34">
        <v>3508.45</v>
      </c>
      <c r="G2035" s="34">
        <v>2091.4499999999998</v>
      </c>
      <c r="H2035" s="34">
        <v>44.42</v>
      </c>
      <c r="I2035" s="34">
        <v>10.34</v>
      </c>
      <c r="J2035" s="34">
        <v>18.09</v>
      </c>
      <c r="K2035" s="34">
        <v>13.83</v>
      </c>
      <c r="L2035" s="34">
        <v>561.52</v>
      </c>
      <c r="M2035" s="34">
        <v>0.6</v>
      </c>
      <c r="N2035" s="34">
        <v>14.4</v>
      </c>
      <c r="O2035" s="34" t="s">
        <v>263</v>
      </c>
      <c r="P2035" s="34">
        <v>32</v>
      </c>
      <c r="Q2035" s="34">
        <v>11</v>
      </c>
      <c r="R2035" s="34">
        <v>61</v>
      </c>
      <c r="S2035" s="58">
        <v>273295.7</v>
      </c>
      <c r="T2035" s="34">
        <v>3579.94</v>
      </c>
      <c r="U2035" s="34">
        <v>2088.0100000000002</v>
      </c>
      <c r="V2035" s="34">
        <v>56.4</v>
      </c>
      <c r="W2035" s="34">
        <v>129656</v>
      </c>
    </row>
    <row r="2036" spans="1:23" s="45" customFormat="1">
      <c r="A2036" s="34">
        <v>33</v>
      </c>
      <c r="B2036" s="45">
        <v>78</v>
      </c>
      <c r="C2036" s="45" t="s">
        <v>1053</v>
      </c>
      <c r="D2036" s="45" t="s">
        <v>765</v>
      </c>
      <c r="E2036" s="45">
        <v>924.01</v>
      </c>
      <c r="F2036" s="45">
        <v>3891.09</v>
      </c>
      <c r="G2036" s="45">
        <v>2121.6999999999998</v>
      </c>
      <c r="H2036" s="45">
        <v>49</v>
      </c>
      <c r="I2036" s="45">
        <v>23.26</v>
      </c>
      <c r="J2036" s="45">
        <v>15.51</v>
      </c>
      <c r="K2036" s="45">
        <v>25.69</v>
      </c>
      <c r="L2036" s="45">
        <v>921.25</v>
      </c>
      <c r="M2036" s="45">
        <v>0.498</v>
      </c>
      <c r="N2036" s="45">
        <v>31.57</v>
      </c>
      <c r="O2036" s="34" t="s">
        <v>203</v>
      </c>
      <c r="P2036" s="34">
        <v>32</v>
      </c>
      <c r="Q2036" s="34">
        <v>11</v>
      </c>
      <c r="R2036" s="45">
        <v>0</v>
      </c>
      <c r="S2036" s="57">
        <v>0</v>
      </c>
      <c r="T2036" s="45">
        <v>0</v>
      </c>
      <c r="U2036" s="45">
        <v>0</v>
      </c>
      <c r="V2036" s="45">
        <v>0</v>
      </c>
      <c r="W2036" s="45">
        <v>0</v>
      </c>
    </row>
    <row r="2037" spans="1:23" s="34" customFormat="1" ht="15">
      <c r="A2037" s="34">
        <v>33</v>
      </c>
      <c r="B2037" s="34">
        <v>82</v>
      </c>
      <c r="C2037" s="34" t="s">
        <v>1053</v>
      </c>
      <c r="D2037" s="34" t="s">
        <v>767</v>
      </c>
      <c r="E2037" s="34">
        <v>435.6</v>
      </c>
      <c r="F2037" s="34">
        <v>3308.69</v>
      </c>
      <c r="G2037" s="34">
        <v>2177.48</v>
      </c>
      <c r="H2037" s="34">
        <v>43.95</v>
      </c>
      <c r="I2037" s="34">
        <v>18.09</v>
      </c>
      <c r="J2037" s="34">
        <v>12.92</v>
      </c>
      <c r="K2037" s="34">
        <v>11.86</v>
      </c>
      <c r="L2037" s="34">
        <v>499.47</v>
      </c>
      <c r="M2037" s="34">
        <v>0.55600000000000005</v>
      </c>
      <c r="N2037" s="34">
        <v>17.45</v>
      </c>
      <c r="O2037" s="34" t="s">
        <v>263</v>
      </c>
      <c r="P2037" s="34">
        <v>32</v>
      </c>
      <c r="Q2037" s="34">
        <v>11</v>
      </c>
      <c r="R2037" s="34">
        <v>64</v>
      </c>
      <c r="S2037" s="58">
        <v>663175.04</v>
      </c>
      <c r="T2037" s="34">
        <v>3284.9</v>
      </c>
      <c r="U2037" s="34">
        <v>2138.41</v>
      </c>
      <c r="V2037" s="34">
        <v>55.88</v>
      </c>
      <c r="W2037" s="34">
        <v>268622.61</v>
      </c>
    </row>
    <row r="2038" spans="1:23" s="45" customFormat="1">
      <c r="A2038" s="34">
        <v>33</v>
      </c>
      <c r="B2038" s="45">
        <v>86</v>
      </c>
      <c r="C2038" s="45" t="s">
        <v>1053</v>
      </c>
      <c r="D2038" s="45" t="s">
        <v>769</v>
      </c>
      <c r="E2038" s="45">
        <v>2019.62</v>
      </c>
      <c r="F2038" s="45">
        <v>3970.68</v>
      </c>
      <c r="G2038" s="45">
        <v>2000.62</v>
      </c>
      <c r="H2038" s="45">
        <v>44.43</v>
      </c>
      <c r="I2038" s="45">
        <v>46.52</v>
      </c>
      <c r="J2038" s="45">
        <v>23.26</v>
      </c>
      <c r="K2038" s="45">
        <v>21.74</v>
      </c>
      <c r="L2038" s="45">
        <v>1750.9</v>
      </c>
      <c r="M2038" s="45">
        <v>0.441</v>
      </c>
      <c r="N2038" s="45">
        <v>47.47</v>
      </c>
      <c r="O2038" s="34" t="s">
        <v>203</v>
      </c>
      <c r="P2038" s="34">
        <v>32</v>
      </c>
      <c r="Q2038" s="34">
        <v>11</v>
      </c>
      <c r="R2038" s="45">
        <v>0</v>
      </c>
      <c r="S2038" s="57">
        <v>0</v>
      </c>
      <c r="T2038" s="45">
        <v>0</v>
      </c>
      <c r="U2038" s="45">
        <v>0</v>
      </c>
      <c r="V2038" s="45">
        <v>0</v>
      </c>
      <c r="W2038" s="45">
        <v>0</v>
      </c>
    </row>
    <row r="2039" spans="1:23" s="34" customFormat="1" ht="15">
      <c r="A2039" s="34">
        <v>33</v>
      </c>
      <c r="B2039" s="34">
        <v>88</v>
      </c>
      <c r="C2039" s="34" t="s">
        <v>1053</v>
      </c>
      <c r="D2039" s="34" t="s">
        <v>770</v>
      </c>
      <c r="E2039" s="34">
        <v>92.4</v>
      </c>
      <c r="F2039" s="34">
        <v>3528.76</v>
      </c>
      <c r="G2039" s="34">
        <v>2085.9899999999998</v>
      </c>
      <c r="H2039" s="34">
        <v>41.78</v>
      </c>
      <c r="I2039" s="34">
        <v>5.17</v>
      </c>
      <c r="J2039" s="34">
        <v>7.75</v>
      </c>
      <c r="K2039" s="34">
        <v>5.93</v>
      </c>
      <c r="L2039" s="34">
        <v>116.95</v>
      </c>
      <c r="M2039" s="34">
        <v>0.84499999999999997</v>
      </c>
      <c r="N2039" s="34">
        <v>7</v>
      </c>
      <c r="O2039" s="34" t="s">
        <v>263</v>
      </c>
      <c r="P2039" s="34">
        <v>32</v>
      </c>
      <c r="Q2039" s="34">
        <v>11</v>
      </c>
      <c r="R2039" s="34">
        <v>61</v>
      </c>
      <c r="S2039" s="58">
        <v>273295.7</v>
      </c>
      <c r="T2039" s="34">
        <v>3579.94</v>
      </c>
      <c r="U2039" s="34">
        <v>2088.0100000000002</v>
      </c>
      <c r="V2039" s="34">
        <v>56.4</v>
      </c>
      <c r="W2039" s="34">
        <v>129656</v>
      </c>
    </row>
    <row r="2040" spans="1:23" s="34" customFormat="1" ht="15">
      <c r="A2040" s="34">
        <v>33</v>
      </c>
      <c r="B2040" s="34">
        <v>90</v>
      </c>
      <c r="C2040" s="34" t="s">
        <v>1053</v>
      </c>
      <c r="D2040" s="34" t="s">
        <v>771</v>
      </c>
      <c r="E2040" s="34">
        <v>805.21</v>
      </c>
      <c r="F2040" s="34">
        <v>3368.82</v>
      </c>
      <c r="G2040" s="34">
        <v>2139.17</v>
      </c>
      <c r="H2040" s="34">
        <v>44.96</v>
      </c>
      <c r="I2040" s="34">
        <v>18.09</v>
      </c>
      <c r="J2040" s="34">
        <v>20.68</v>
      </c>
      <c r="K2040" s="34">
        <v>13.83</v>
      </c>
      <c r="L2040" s="34">
        <v>728.45</v>
      </c>
      <c r="M2040" s="34">
        <v>0.57499999999999996</v>
      </c>
      <c r="N2040" s="34">
        <v>22.98</v>
      </c>
      <c r="O2040" s="34" t="s">
        <v>263</v>
      </c>
      <c r="P2040" s="34">
        <v>32</v>
      </c>
      <c r="Q2040" s="34">
        <v>11</v>
      </c>
      <c r="R2040" s="34">
        <v>64</v>
      </c>
      <c r="S2040" s="58">
        <v>663175.04</v>
      </c>
      <c r="T2040" s="34">
        <v>3284.9</v>
      </c>
      <c r="U2040" s="34">
        <v>2138.41</v>
      </c>
      <c r="V2040" s="34">
        <v>55.88</v>
      </c>
      <c r="W2040" s="34">
        <v>268622.61</v>
      </c>
    </row>
    <row r="2041" spans="1:23" s="34" customFormat="1" ht="15">
      <c r="A2041" s="34">
        <v>33</v>
      </c>
      <c r="B2041" s="34">
        <v>92</v>
      </c>
      <c r="C2041" s="34" t="s">
        <v>1053</v>
      </c>
      <c r="D2041" s="34" t="s">
        <v>772</v>
      </c>
      <c r="E2041" s="34">
        <v>277.2</v>
      </c>
      <c r="F2041" s="34">
        <v>3331.24</v>
      </c>
      <c r="G2041" s="34">
        <v>2178.1799999999998</v>
      </c>
      <c r="H2041" s="34">
        <v>45.54</v>
      </c>
      <c r="I2041" s="34">
        <v>12.92</v>
      </c>
      <c r="J2041" s="34">
        <v>7.75</v>
      </c>
      <c r="K2041" s="34">
        <v>11.86</v>
      </c>
      <c r="L2041" s="34">
        <v>319.27999999999997</v>
      </c>
      <c r="M2041" s="34">
        <v>0.64400000000000002</v>
      </c>
      <c r="N2041" s="34">
        <v>14.53</v>
      </c>
      <c r="O2041" s="34" t="s">
        <v>263</v>
      </c>
      <c r="P2041" s="34">
        <v>32</v>
      </c>
      <c r="Q2041" s="34">
        <v>11</v>
      </c>
      <c r="R2041" s="34">
        <v>64</v>
      </c>
      <c r="S2041" s="58">
        <v>663175.04</v>
      </c>
      <c r="T2041" s="34">
        <v>3284.9</v>
      </c>
      <c r="U2041" s="34">
        <v>2138.41</v>
      </c>
      <c r="V2041" s="34">
        <v>55.88</v>
      </c>
      <c r="W2041" s="34">
        <v>268622.61</v>
      </c>
    </row>
    <row r="2042" spans="1:23" s="45" customFormat="1">
      <c r="A2042" s="34">
        <v>33</v>
      </c>
      <c r="B2042" s="45">
        <v>94</v>
      </c>
      <c r="C2042" s="45" t="s">
        <v>1053</v>
      </c>
      <c r="D2042" s="45" t="s">
        <v>773</v>
      </c>
      <c r="E2042" s="45">
        <v>1267.21</v>
      </c>
      <c r="F2042" s="45">
        <v>3447.43</v>
      </c>
      <c r="G2042" s="45">
        <v>2360.5</v>
      </c>
      <c r="H2042" s="45">
        <v>46.79</v>
      </c>
      <c r="I2042" s="45">
        <v>15.51</v>
      </c>
      <c r="J2042" s="45">
        <v>12.92</v>
      </c>
      <c r="K2042" s="45">
        <v>23.71</v>
      </c>
      <c r="L2042" s="45">
        <v>955.27</v>
      </c>
      <c r="M2042" s="45">
        <v>0.59299999999999997</v>
      </c>
      <c r="N2042" s="45">
        <v>24.07</v>
      </c>
      <c r="O2042" s="34" t="s">
        <v>249</v>
      </c>
      <c r="P2042" s="34">
        <v>32</v>
      </c>
      <c r="Q2042" s="34">
        <v>11</v>
      </c>
      <c r="R2042" s="45">
        <v>0</v>
      </c>
      <c r="S2042" s="57">
        <v>0</v>
      </c>
      <c r="T2042" s="45">
        <v>0</v>
      </c>
      <c r="U2042" s="45">
        <v>0</v>
      </c>
      <c r="V2042" s="45">
        <v>0</v>
      </c>
      <c r="W2042" s="45">
        <v>0</v>
      </c>
    </row>
    <row r="2043" spans="1:23" s="45" customFormat="1">
      <c r="A2043" s="34">
        <v>33</v>
      </c>
      <c r="B2043" s="45">
        <v>98</v>
      </c>
      <c r="C2043" s="45" t="s">
        <v>1053</v>
      </c>
      <c r="D2043" s="45" t="s">
        <v>775</v>
      </c>
      <c r="E2043" s="45">
        <v>1584.02</v>
      </c>
      <c r="F2043" s="45">
        <v>3857.89</v>
      </c>
      <c r="G2043" s="45">
        <v>1797.91</v>
      </c>
      <c r="H2043" s="45">
        <v>55.74</v>
      </c>
      <c r="I2043" s="45">
        <v>15.51</v>
      </c>
      <c r="J2043" s="45">
        <v>10.34</v>
      </c>
      <c r="K2043" s="45">
        <v>35.57</v>
      </c>
      <c r="L2043" s="45">
        <v>1220.24</v>
      </c>
      <c r="M2043" s="45">
        <v>0.53900000000000003</v>
      </c>
      <c r="N2043" s="45">
        <v>35.24</v>
      </c>
      <c r="O2043" s="34" t="s">
        <v>203</v>
      </c>
      <c r="P2043" s="34">
        <v>32</v>
      </c>
      <c r="Q2043" s="34">
        <v>11</v>
      </c>
      <c r="R2043" s="45">
        <v>0</v>
      </c>
      <c r="S2043" s="57">
        <v>0</v>
      </c>
      <c r="T2043" s="45">
        <v>0</v>
      </c>
      <c r="U2043" s="45">
        <v>0</v>
      </c>
      <c r="V2043" s="45">
        <v>0</v>
      </c>
      <c r="W2043" s="45">
        <v>0</v>
      </c>
    </row>
    <row r="2044" spans="1:23" s="45" customFormat="1">
      <c r="A2044" s="34">
        <v>33</v>
      </c>
      <c r="B2044" s="45">
        <v>100</v>
      </c>
      <c r="C2044" s="45" t="s">
        <v>1053</v>
      </c>
      <c r="D2044" s="45" t="s">
        <v>776</v>
      </c>
      <c r="E2044" s="45">
        <v>1676.42</v>
      </c>
      <c r="F2044" s="45">
        <v>3527.57</v>
      </c>
      <c r="G2044" s="45">
        <v>2140.7800000000002</v>
      </c>
      <c r="H2044" s="45">
        <v>42.62</v>
      </c>
      <c r="I2044" s="45">
        <v>23.26</v>
      </c>
      <c r="J2044" s="45">
        <v>33.6</v>
      </c>
      <c r="K2044" s="45">
        <v>19.760000000000002</v>
      </c>
      <c r="L2044" s="45">
        <v>1349.52</v>
      </c>
      <c r="M2044" s="45">
        <v>0.50600000000000001</v>
      </c>
      <c r="N2044" s="45">
        <v>39.119999999999997</v>
      </c>
      <c r="O2044" s="45" t="s">
        <v>203</v>
      </c>
      <c r="P2044" s="34">
        <v>32</v>
      </c>
      <c r="Q2044" s="34">
        <v>11</v>
      </c>
      <c r="R2044" s="45">
        <v>0</v>
      </c>
      <c r="S2044" s="57">
        <v>0</v>
      </c>
      <c r="T2044" s="45">
        <v>0</v>
      </c>
      <c r="U2044" s="45">
        <v>0</v>
      </c>
      <c r="V2044" s="45">
        <v>0</v>
      </c>
      <c r="W2044" s="45">
        <v>0</v>
      </c>
    </row>
    <row r="2045" spans="1:23" s="34" customFormat="1" ht="15">
      <c r="A2045" s="34">
        <v>33</v>
      </c>
      <c r="B2045" s="34">
        <v>102</v>
      </c>
      <c r="C2045" s="34" t="s">
        <v>1053</v>
      </c>
      <c r="D2045" s="34" t="s">
        <v>777</v>
      </c>
      <c r="E2045" s="34">
        <v>594.01</v>
      </c>
      <c r="F2045" s="34">
        <v>3340.37</v>
      </c>
      <c r="G2045" s="34">
        <v>2142.9699999999998</v>
      </c>
      <c r="H2045" s="34">
        <v>44.13</v>
      </c>
      <c r="I2045" s="34">
        <v>10.34</v>
      </c>
      <c r="J2045" s="34">
        <v>15.51</v>
      </c>
      <c r="K2045" s="34">
        <v>15.81</v>
      </c>
      <c r="L2045" s="34">
        <v>549.85</v>
      </c>
      <c r="M2045" s="34">
        <v>0.621</v>
      </c>
      <c r="N2045" s="34">
        <v>15.86</v>
      </c>
      <c r="O2045" s="34" t="s">
        <v>263</v>
      </c>
      <c r="P2045" s="34">
        <v>32</v>
      </c>
      <c r="Q2045" s="34">
        <v>11</v>
      </c>
      <c r="R2045" s="34">
        <v>64</v>
      </c>
      <c r="S2045" s="58">
        <v>663175.04</v>
      </c>
      <c r="T2045" s="34">
        <v>3284.9</v>
      </c>
      <c r="U2045" s="34">
        <v>2138.41</v>
      </c>
      <c r="V2045" s="34">
        <v>55.88</v>
      </c>
      <c r="W2045" s="34">
        <v>268622.61</v>
      </c>
    </row>
    <row r="2046" spans="1:23" s="45" customFormat="1">
      <c r="A2046" s="34">
        <v>33</v>
      </c>
      <c r="B2046" s="45">
        <v>104</v>
      </c>
      <c r="C2046" s="45" t="s">
        <v>1053</v>
      </c>
      <c r="D2046" s="45" t="s">
        <v>778</v>
      </c>
      <c r="E2046" s="45">
        <v>2046.02</v>
      </c>
      <c r="F2046" s="45">
        <v>3814.67</v>
      </c>
      <c r="G2046" s="45">
        <v>1680.45</v>
      </c>
      <c r="H2046" s="45">
        <v>55.2</v>
      </c>
      <c r="I2046" s="45">
        <v>23.26</v>
      </c>
      <c r="J2046" s="45">
        <v>18.09</v>
      </c>
      <c r="K2046" s="45">
        <v>25.69</v>
      </c>
      <c r="L2046" s="45">
        <v>1467.69</v>
      </c>
      <c r="M2046" s="45">
        <v>0.53100000000000003</v>
      </c>
      <c r="N2046" s="45">
        <v>25.08</v>
      </c>
      <c r="O2046" s="45" t="s">
        <v>203</v>
      </c>
      <c r="P2046" s="34">
        <v>32</v>
      </c>
      <c r="Q2046" s="34">
        <v>11</v>
      </c>
      <c r="R2046" s="45">
        <v>0</v>
      </c>
      <c r="S2046" s="57">
        <v>0</v>
      </c>
      <c r="T2046" s="45">
        <v>0</v>
      </c>
      <c r="U2046" s="45">
        <v>0</v>
      </c>
      <c r="V2046" s="45">
        <v>0</v>
      </c>
      <c r="W2046" s="45">
        <v>0</v>
      </c>
    </row>
    <row r="2047" spans="1:23" s="45" customFormat="1">
      <c r="A2047" s="34">
        <v>33</v>
      </c>
      <c r="B2047" s="45">
        <v>106</v>
      </c>
      <c r="C2047" s="45" t="s">
        <v>1053</v>
      </c>
      <c r="D2047" s="45" t="s">
        <v>779</v>
      </c>
      <c r="E2047" s="45">
        <v>5702.46</v>
      </c>
      <c r="F2047" s="45">
        <v>3814.72</v>
      </c>
      <c r="G2047" s="45">
        <v>1731.39</v>
      </c>
      <c r="H2047" s="45">
        <v>40.06</v>
      </c>
      <c r="I2047" s="45">
        <v>46.52</v>
      </c>
      <c r="J2047" s="45">
        <v>54.28</v>
      </c>
      <c r="K2047" s="45">
        <v>31.62</v>
      </c>
      <c r="L2047" s="45">
        <v>4292.03</v>
      </c>
      <c r="M2047" s="45">
        <v>0.36</v>
      </c>
      <c r="N2047" s="45">
        <v>70.73</v>
      </c>
      <c r="O2047" s="34" t="s">
        <v>256</v>
      </c>
      <c r="P2047" s="34">
        <v>32</v>
      </c>
      <c r="Q2047" s="34">
        <v>11</v>
      </c>
      <c r="R2047" s="45">
        <v>0</v>
      </c>
      <c r="S2047" s="57">
        <v>0</v>
      </c>
      <c r="T2047" s="45">
        <v>0</v>
      </c>
      <c r="U2047" s="45">
        <v>0</v>
      </c>
      <c r="V2047" s="45">
        <v>0</v>
      </c>
      <c r="W2047" s="45">
        <v>0</v>
      </c>
    </row>
    <row r="2048" spans="1:23" s="45" customFormat="1">
      <c r="A2048" s="34">
        <v>33</v>
      </c>
      <c r="B2048" s="45">
        <v>110</v>
      </c>
      <c r="C2048" s="45" t="s">
        <v>1053</v>
      </c>
      <c r="D2048" s="45" t="s">
        <v>781</v>
      </c>
      <c r="E2048" s="45">
        <v>1399.21</v>
      </c>
      <c r="F2048" s="45">
        <v>3459.46</v>
      </c>
      <c r="G2048" s="45">
        <v>2178.92</v>
      </c>
      <c r="H2048" s="45">
        <v>41.66</v>
      </c>
      <c r="I2048" s="45">
        <v>20.67</v>
      </c>
      <c r="J2048" s="45">
        <v>28.43</v>
      </c>
      <c r="K2048" s="45">
        <v>15.81</v>
      </c>
      <c r="L2048" s="45">
        <v>1121.3699999999999</v>
      </c>
      <c r="M2048" s="45">
        <v>0.53900000000000003</v>
      </c>
      <c r="N2048" s="45">
        <v>30.54</v>
      </c>
      <c r="O2048" s="45" t="s">
        <v>249</v>
      </c>
      <c r="P2048" s="34">
        <v>32</v>
      </c>
      <c r="Q2048" s="34">
        <v>11</v>
      </c>
      <c r="R2048" s="45">
        <v>0</v>
      </c>
      <c r="S2048" s="57">
        <v>0</v>
      </c>
      <c r="T2048" s="45">
        <v>0</v>
      </c>
      <c r="U2048" s="45">
        <v>0</v>
      </c>
      <c r="V2048" s="45">
        <v>0</v>
      </c>
      <c r="W2048" s="45">
        <v>0</v>
      </c>
    </row>
    <row r="2049" spans="1:23" s="45" customFormat="1">
      <c r="A2049" s="34">
        <v>33</v>
      </c>
      <c r="B2049" s="45">
        <v>114</v>
      </c>
      <c r="C2049" s="45" t="s">
        <v>1053</v>
      </c>
      <c r="D2049" s="45" t="s">
        <v>783</v>
      </c>
      <c r="E2049" s="45">
        <v>1755.62</v>
      </c>
      <c r="F2049" s="45">
        <v>3464.93</v>
      </c>
      <c r="G2049" s="45">
        <v>2206.88</v>
      </c>
      <c r="H2049" s="45">
        <v>51.96</v>
      </c>
      <c r="I2049" s="45">
        <v>18.09</v>
      </c>
      <c r="J2049" s="45">
        <v>15.51</v>
      </c>
      <c r="K2049" s="45">
        <v>21.74</v>
      </c>
      <c r="L2049" s="45">
        <v>1224.3900000000001</v>
      </c>
      <c r="M2049" s="45">
        <v>0.57499999999999996</v>
      </c>
      <c r="N2049" s="45">
        <v>21.98</v>
      </c>
      <c r="O2049" s="45" t="s">
        <v>249</v>
      </c>
      <c r="P2049" s="34">
        <v>32</v>
      </c>
      <c r="Q2049" s="34">
        <v>11</v>
      </c>
      <c r="R2049" s="45">
        <v>0</v>
      </c>
      <c r="S2049" s="57">
        <v>0</v>
      </c>
      <c r="T2049" s="45">
        <v>0</v>
      </c>
      <c r="U2049" s="45">
        <v>0</v>
      </c>
      <c r="V2049" s="45">
        <v>0</v>
      </c>
      <c r="W2049" s="45">
        <v>0</v>
      </c>
    </row>
    <row r="2050" spans="1:23" s="45" customFormat="1">
      <c r="A2050" s="34">
        <v>33</v>
      </c>
      <c r="B2050" s="45">
        <v>118</v>
      </c>
      <c r="C2050" s="45" t="s">
        <v>1053</v>
      </c>
      <c r="D2050" s="45" t="s">
        <v>785</v>
      </c>
      <c r="E2050" s="45">
        <v>132</v>
      </c>
      <c r="F2050" s="45">
        <v>3820.72</v>
      </c>
      <c r="G2050" s="45">
        <v>1687.14</v>
      </c>
      <c r="H2050" s="45">
        <v>49.6</v>
      </c>
      <c r="I2050" s="45">
        <v>7.75</v>
      </c>
      <c r="J2050" s="45">
        <v>5.17</v>
      </c>
      <c r="K2050" s="45">
        <v>7.9</v>
      </c>
      <c r="L2050" s="45">
        <v>161.01</v>
      </c>
      <c r="M2050" s="45">
        <v>0.77900000000000003</v>
      </c>
      <c r="N2050" s="45">
        <v>6.96</v>
      </c>
      <c r="O2050" s="45" t="s">
        <v>203</v>
      </c>
      <c r="P2050" s="34">
        <v>32</v>
      </c>
      <c r="Q2050" s="34">
        <v>11</v>
      </c>
      <c r="R2050" s="45">
        <v>0</v>
      </c>
      <c r="S2050" s="57">
        <v>0</v>
      </c>
      <c r="T2050" s="45">
        <v>0</v>
      </c>
      <c r="U2050" s="45">
        <v>0</v>
      </c>
      <c r="V2050" s="45">
        <v>0</v>
      </c>
      <c r="W2050" s="45">
        <v>0</v>
      </c>
    </row>
    <row r="2051" spans="1:23" s="45" customFormat="1">
      <c r="A2051" s="34">
        <v>33</v>
      </c>
      <c r="B2051" s="45">
        <v>120</v>
      </c>
      <c r="C2051" s="45" t="s">
        <v>1053</v>
      </c>
      <c r="D2051" s="45" t="s">
        <v>786</v>
      </c>
      <c r="E2051" s="45">
        <v>858.01</v>
      </c>
      <c r="F2051" s="45">
        <v>3073.44</v>
      </c>
      <c r="G2051" s="45">
        <v>1828.22</v>
      </c>
      <c r="H2051" s="45">
        <v>53.44</v>
      </c>
      <c r="I2051" s="45">
        <v>10.34</v>
      </c>
      <c r="J2051" s="45">
        <v>12.92</v>
      </c>
      <c r="K2051" s="45">
        <v>17.78</v>
      </c>
      <c r="L2051" s="45">
        <v>666.63</v>
      </c>
      <c r="M2051" s="45">
        <v>0.65500000000000003</v>
      </c>
      <c r="N2051" s="45">
        <v>17.420000000000002</v>
      </c>
      <c r="O2051" s="45" t="s">
        <v>203</v>
      </c>
      <c r="P2051" s="34">
        <v>32</v>
      </c>
      <c r="Q2051" s="34">
        <v>11</v>
      </c>
      <c r="R2051" s="45">
        <v>0</v>
      </c>
      <c r="S2051" s="57">
        <v>0</v>
      </c>
      <c r="T2051" s="45">
        <v>0</v>
      </c>
      <c r="U2051" s="45">
        <v>0</v>
      </c>
      <c r="V2051" s="45">
        <v>0</v>
      </c>
      <c r="W2051" s="45">
        <v>0</v>
      </c>
    </row>
    <row r="2052" spans="1:23" s="34" customFormat="1" ht="15">
      <c r="A2052" s="34">
        <v>33</v>
      </c>
      <c r="B2052" s="34">
        <v>122</v>
      </c>
      <c r="C2052" s="34" t="s">
        <v>1053</v>
      </c>
      <c r="D2052" s="34" t="s">
        <v>787</v>
      </c>
      <c r="E2052" s="34">
        <v>620.41</v>
      </c>
      <c r="F2052" s="34">
        <v>3354.5</v>
      </c>
      <c r="G2052" s="34">
        <v>2163.4299999999998</v>
      </c>
      <c r="H2052" s="34">
        <v>54.99</v>
      </c>
      <c r="I2052" s="34">
        <v>10.34</v>
      </c>
      <c r="J2052" s="34">
        <v>7.75</v>
      </c>
      <c r="K2052" s="34">
        <v>15.81</v>
      </c>
      <c r="L2052" s="34">
        <v>467.7</v>
      </c>
      <c r="M2052" s="34">
        <v>0.752</v>
      </c>
      <c r="N2052" s="34">
        <v>15.65</v>
      </c>
      <c r="O2052" s="34" t="s">
        <v>263</v>
      </c>
      <c r="P2052" s="34">
        <v>32</v>
      </c>
      <c r="Q2052" s="34">
        <v>11</v>
      </c>
      <c r="R2052" s="34">
        <v>64</v>
      </c>
      <c r="S2052" s="58">
        <v>663175.04</v>
      </c>
      <c r="T2052" s="34">
        <v>3284.9</v>
      </c>
      <c r="U2052" s="34">
        <v>2138.41</v>
      </c>
      <c r="V2052" s="34">
        <v>55.88</v>
      </c>
      <c r="W2052" s="34">
        <v>268622.61</v>
      </c>
    </row>
    <row r="2053" spans="1:23" s="45" customFormat="1">
      <c r="A2053" s="34">
        <v>33</v>
      </c>
      <c r="B2053" s="45">
        <v>126</v>
      </c>
      <c r="C2053" s="45" t="s">
        <v>1053</v>
      </c>
      <c r="D2053" s="45" t="s">
        <v>789</v>
      </c>
      <c r="E2053" s="45">
        <v>712.81</v>
      </c>
      <c r="F2053" s="45">
        <v>3629.16</v>
      </c>
      <c r="G2053" s="45">
        <v>1990.64</v>
      </c>
      <c r="H2053" s="45">
        <v>54.27</v>
      </c>
      <c r="I2053" s="45">
        <v>12.92</v>
      </c>
      <c r="J2053" s="45">
        <v>18.09</v>
      </c>
      <c r="K2053" s="45">
        <v>11.86</v>
      </c>
      <c r="L2053" s="45">
        <v>581.79</v>
      </c>
      <c r="M2053" s="45">
        <v>0.66300000000000003</v>
      </c>
      <c r="N2053" s="45">
        <v>16.670000000000002</v>
      </c>
      <c r="O2053" s="45" t="s">
        <v>256</v>
      </c>
      <c r="P2053" s="34">
        <v>32</v>
      </c>
      <c r="Q2053" s="34">
        <v>11</v>
      </c>
      <c r="R2053" s="45">
        <v>0</v>
      </c>
      <c r="S2053" s="57">
        <v>0</v>
      </c>
      <c r="T2053" s="45">
        <v>0</v>
      </c>
      <c r="U2053" s="45">
        <v>0</v>
      </c>
      <c r="V2053" s="45">
        <v>0</v>
      </c>
      <c r="W2053" s="45">
        <v>0</v>
      </c>
    </row>
    <row r="2054" spans="1:23" s="45" customFormat="1">
      <c r="A2054" s="34">
        <v>33</v>
      </c>
      <c r="B2054" s="45">
        <v>128</v>
      </c>
      <c r="C2054" s="45" t="s">
        <v>1053</v>
      </c>
      <c r="D2054" s="45" t="s">
        <v>790</v>
      </c>
      <c r="E2054" s="45">
        <v>765.61</v>
      </c>
      <c r="F2054" s="45">
        <v>3585.44</v>
      </c>
      <c r="G2054" s="45">
        <v>2030.1</v>
      </c>
      <c r="H2054" s="45">
        <v>57</v>
      </c>
      <c r="I2054" s="45">
        <v>23.26</v>
      </c>
      <c r="J2054" s="45">
        <v>15.51</v>
      </c>
      <c r="K2054" s="45">
        <v>15.81</v>
      </c>
      <c r="L2054" s="45">
        <v>795.76</v>
      </c>
      <c r="M2054" s="45">
        <v>0.50900000000000001</v>
      </c>
      <c r="N2054" s="45">
        <v>24.39</v>
      </c>
      <c r="O2054" s="45" t="s">
        <v>203</v>
      </c>
      <c r="P2054" s="34">
        <v>32</v>
      </c>
      <c r="Q2054" s="34">
        <v>11</v>
      </c>
      <c r="R2054" s="45">
        <v>0</v>
      </c>
      <c r="S2054" s="57">
        <v>0</v>
      </c>
      <c r="T2054" s="45">
        <v>0</v>
      </c>
      <c r="U2054" s="45">
        <v>0</v>
      </c>
      <c r="V2054" s="45">
        <v>0</v>
      </c>
      <c r="W2054" s="45">
        <v>0</v>
      </c>
    </row>
    <row r="2055" spans="1:23" s="45" customFormat="1">
      <c r="A2055" s="34">
        <v>33</v>
      </c>
      <c r="B2055" s="45">
        <v>130</v>
      </c>
      <c r="C2055" s="45" t="s">
        <v>1053</v>
      </c>
      <c r="D2055" s="45" t="s">
        <v>791</v>
      </c>
      <c r="E2055" s="45">
        <v>871.21</v>
      </c>
      <c r="F2055" s="45">
        <v>3926.94</v>
      </c>
      <c r="G2055" s="45">
        <v>2122.33</v>
      </c>
      <c r="H2055" s="45">
        <v>56.65</v>
      </c>
      <c r="I2055" s="45">
        <v>31.01</v>
      </c>
      <c r="J2055" s="45">
        <v>7.75</v>
      </c>
      <c r="K2055" s="45">
        <v>15.81</v>
      </c>
      <c r="L2055" s="45">
        <v>843.3</v>
      </c>
      <c r="M2055" s="45">
        <v>0.52300000000000002</v>
      </c>
      <c r="N2055" s="45">
        <v>29.04</v>
      </c>
      <c r="O2055" s="45" t="s">
        <v>256</v>
      </c>
      <c r="P2055" s="34">
        <v>32</v>
      </c>
      <c r="Q2055" s="34">
        <v>11</v>
      </c>
      <c r="R2055" s="45">
        <v>0</v>
      </c>
      <c r="S2055" s="57">
        <v>0</v>
      </c>
      <c r="T2055" s="45">
        <v>0</v>
      </c>
      <c r="U2055" s="45">
        <v>0</v>
      </c>
      <c r="V2055" s="45">
        <v>0</v>
      </c>
      <c r="W2055" s="45">
        <v>0</v>
      </c>
    </row>
    <row r="2056" spans="1:23" s="34" customFormat="1" ht="15">
      <c r="A2056" s="34">
        <v>33</v>
      </c>
      <c r="B2056" s="34">
        <v>132</v>
      </c>
      <c r="C2056" s="34" t="s">
        <v>1053</v>
      </c>
      <c r="D2056" s="34" t="s">
        <v>792</v>
      </c>
      <c r="E2056" s="34">
        <v>831.61</v>
      </c>
      <c r="F2056" s="34">
        <v>3286.4</v>
      </c>
      <c r="G2056" s="34">
        <v>2156.0300000000002</v>
      </c>
      <c r="H2056" s="34">
        <v>47.58</v>
      </c>
      <c r="I2056" s="34">
        <v>18.09</v>
      </c>
      <c r="J2056" s="34">
        <v>12.92</v>
      </c>
      <c r="K2056" s="34">
        <v>21.74</v>
      </c>
      <c r="L2056" s="34">
        <v>813.13</v>
      </c>
      <c r="M2056" s="34">
        <v>0.52600000000000002</v>
      </c>
      <c r="N2056" s="34">
        <v>20.43</v>
      </c>
      <c r="O2056" s="34" t="s">
        <v>263</v>
      </c>
      <c r="P2056" s="34">
        <v>32</v>
      </c>
      <c r="Q2056" s="34">
        <v>11</v>
      </c>
      <c r="R2056" s="34">
        <v>64</v>
      </c>
      <c r="S2056" s="58">
        <v>663175.04</v>
      </c>
      <c r="T2056" s="34">
        <v>3284.9</v>
      </c>
      <c r="U2056" s="34">
        <v>2138.41</v>
      </c>
      <c r="V2056" s="34">
        <v>55.88</v>
      </c>
      <c r="W2056" s="34">
        <v>268622.61</v>
      </c>
    </row>
    <row r="2057" spans="1:23" s="45" customFormat="1">
      <c r="A2057" s="34">
        <v>33</v>
      </c>
      <c r="B2057" s="45">
        <v>134</v>
      </c>
      <c r="C2057" s="45" t="s">
        <v>1053</v>
      </c>
      <c r="D2057" s="45" t="s">
        <v>793</v>
      </c>
      <c r="E2057" s="45">
        <v>567.61</v>
      </c>
      <c r="F2057" s="45">
        <v>3581.98</v>
      </c>
      <c r="G2057" s="45">
        <v>2061.2199999999998</v>
      </c>
      <c r="H2057" s="45">
        <v>54.64</v>
      </c>
      <c r="I2057" s="45">
        <v>25.84</v>
      </c>
      <c r="J2057" s="45">
        <v>7.75</v>
      </c>
      <c r="K2057" s="45">
        <v>11.86</v>
      </c>
      <c r="L2057" s="45">
        <v>566.11</v>
      </c>
      <c r="M2057" s="45">
        <v>0.58599999999999997</v>
      </c>
      <c r="N2057" s="45">
        <v>23.91</v>
      </c>
      <c r="O2057" s="45" t="s">
        <v>203</v>
      </c>
      <c r="P2057" s="34">
        <v>32</v>
      </c>
      <c r="Q2057" s="34">
        <v>11</v>
      </c>
      <c r="R2057" s="45">
        <v>0</v>
      </c>
      <c r="S2057" s="57">
        <v>0</v>
      </c>
      <c r="T2057" s="45">
        <v>0</v>
      </c>
      <c r="U2057" s="45">
        <v>0</v>
      </c>
      <c r="V2057" s="45">
        <v>0</v>
      </c>
      <c r="W2057" s="45">
        <v>0</v>
      </c>
    </row>
    <row r="2058" spans="1:23" s="45" customFormat="1">
      <c r="A2058" s="34">
        <v>33</v>
      </c>
      <c r="B2058" s="45">
        <v>136</v>
      </c>
      <c r="C2058" s="45" t="s">
        <v>1053</v>
      </c>
      <c r="D2058" s="45" t="s">
        <v>794</v>
      </c>
      <c r="E2058" s="45">
        <v>1650.02</v>
      </c>
      <c r="F2058" s="45">
        <v>3622.34</v>
      </c>
      <c r="G2058" s="45">
        <v>2154.81</v>
      </c>
      <c r="H2058" s="45">
        <v>45.21</v>
      </c>
      <c r="I2058" s="45">
        <v>36.18</v>
      </c>
      <c r="J2058" s="45">
        <v>10.34</v>
      </c>
      <c r="K2058" s="45">
        <v>23.71</v>
      </c>
      <c r="L2058" s="45">
        <v>1479.22</v>
      </c>
      <c r="M2058" s="45">
        <v>0.45700000000000002</v>
      </c>
      <c r="N2058" s="45">
        <v>37.15</v>
      </c>
      <c r="O2058" s="45" t="s">
        <v>256</v>
      </c>
      <c r="P2058" s="34">
        <v>32</v>
      </c>
      <c r="Q2058" s="34">
        <v>11</v>
      </c>
      <c r="R2058" s="45">
        <v>0</v>
      </c>
      <c r="S2058" s="57">
        <v>0</v>
      </c>
      <c r="T2058" s="45">
        <v>0</v>
      </c>
      <c r="U2058" s="45">
        <v>0</v>
      </c>
      <c r="V2058" s="45">
        <v>0</v>
      </c>
      <c r="W2058" s="45">
        <v>0</v>
      </c>
    </row>
    <row r="2059" spans="1:23" s="45" customFormat="1">
      <c r="A2059" s="34">
        <v>33</v>
      </c>
      <c r="B2059" s="45">
        <v>138</v>
      </c>
      <c r="C2059" s="45" t="s">
        <v>1053</v>
      </c>
      <c r="D2059" s="45" t="s">
        <v>795</v>
      </c>
      <c r="E2059" s="45">
        <v>4752.05</v>
      </c>
      <c r="F2059" s="45">
        <v>3856.23</v>
      </c>
      <c r="G2059" s="45">
        <v>1847.47</v>
      </c>
      <c r="H2059" s="45">
        <v>56.78</v>
      </c>
      <c r="I2059" s="45">
        <v>43.93</v>
      </c>
      <c r="J2059" s="45">
        <v>43.94</v>
      </c>
      <c r="K2059" s="45">
        <v>37.54</v>
      </c>
      <c r="L2059" s="45">
        <v>3853.67</v>
      </c>
      <c r="M2059" s="45">
        <v>0.35499999999999998</v>
      </c>
      <c r="N2059" s="45">
        <v>53.59</v>
      </c>
      <c r="O2059" s="45" t="s">
        <v>249</v>
      </c>
      <c r="P2059" s="34">
        <v>32</v>
      </c>
      <c r="Q2059" s="34">
        <v>11</v>
      </c>
      <c r="R2059" s="45">
        <v>0</v>
      </c>
      <c r="S2059" s="57">
        <v>0</v>
      </c>
      <c r="T2059" s="45">
        <v>0</v>
      </c>
      <c r="U2059" s="45">
        <v>0</v>
      </c>
      <c r="V2059" s="45">
        <v>0</v>
      </c>
      <c r="W2059" s="45">
        <v>0</v>
      </c>
    </row>
    <row r="2060" spans="1:23" s="34" customFormat="1" ht="15">
      <c r="A2060" s="34">
        <v>33</v>
      </c>
      <c r="B2060" s="34">
        <v>140</v>
      </c>
      <c r="C2060" s="34" t="s">
        <v>1053</v>
      </c>
      <c r="D2060" s="34" t="s">
        <v>796</v>
      </c>
      <c r="E2060" s="34">
        <v>1333.21</v>
      </c>
      <c r="F2060" s="34">
        <v>3299.59</v>
      </c>
      <c r="G2060" s="34">
        <v>2152.04</v>
      </c>
      <c r="H2060" s="34">
        <v>61.41</v>
      </c>
      <c r="I2060" s="34">
        <v>31.01</v>
      </c>
      <c r="J2060" s="34">
        <v>12.92</v>
      </c>
      <c r="K2060" s="34">
        <v>17.78</v>
      </c>
      <c r="L2060" s="34">
        <v>1121.57</v>
      </c>
      <c r="M2060" s="34">
        <v>0.52200000000000002</v>
      </c>
      <c r="N2060" s="34">
        <v>30.41</v>
      </c>
      <c r="O2060" s="34" t="s">
        <v>263</v>
      </c>
      <c r="P2060" s="34">
        <v>32</v>
      </c>
      <c r="Q2060" s="34">
        <v>11</v>
      </c>
      <c r="R2060" s="34">
        <v>64</v>
      </c>
      <c r="S2060" s="58">
        <v>663175.04</v>
      </c>
      <c r="T2060" s="34">
        <v>3284.9</v>
      </c>
      <c r="U2060" s="34">
        <v>2138.41</v>
      </c>
      <c r="V2060" s="34">
        <v>55.88</v>
      </c>
      <c r="W2060" s="34">
        <v>268622.61</v>
      </c>
    </row>
    <row r="2061" spans="1:23" s="45" customFormat="1">
      <c r="A2061" s="34">
        <v>33</v>
      </c>
      <c r="B2061" s="45">
        <v>144</v>
      </c>
      <c r="C2061" s="45" t="s">
        <v>1053</v>
      </c>
      <c r="D2061" s="45" t="s">
        <v>798</v>
      </c>
      <c r="E2061" s="45">
        <v>5821.26</v>
      </c>
      <c r="F2061" s="45">
        <v>3629.84</v>
      </c>
      <c r="G2061" s="45">
        <v>1964.87</v>
      </c>
      <c r="H2061" s="45">
        <v>58.42</v>
      </c>
      <c r="I2061" s="45">
        <v>38.770000000000003</v>
      </c>
      <c r="J2061" s="45">
        <v>33.6</v>
      </c>
      <c r="K2061" s="45">
        <v>31.62</v>
      </c>
      <c r="L2061" s="45">
        <v>3732.97</v>
      </c>
      <c r="M2061" s="45">
        <v>0.41899999999999998</v>
      </c>
      <c r="N2061" s="45">
        <v>38.03</v>
      </c>
      <c r="O2061" s="45" t="s">
        <v>249</v>
      </c>
      <c r="P2061" s="34">
        <v>32</v>
      </c>
      <c r="Q2061" s="34">
        <v>11</v>
      </c>
      <c r="R2061" s="45">
        <v>0</v>
      </c>
      <c r="S2061" s="57">
        <v>0</v>
      </c>
      <c r="T2061" s="45">
        <v>0</v>
      </c>
      <c r="U2061" s="45">
        <v>0</v>
      </c>
      <c r="V2061" s="45">
        <v>0</v>
      </c>
      <c r="W2061" s="45">
        <v>0</v>
      </c>
    </row>
    <row r="2062" spans="1:23" s="45" customFormat="1">
      <c r="A2062" s="34">
        <v>33</v>
      </c>
      <c r="B2062" s="45">
        <v>146</v>
      </c>
      <c r="C2062" s="45" t="s">
        <v>1053</v>
      </c>
      <c r="D2062" s="45" t="s">
        <v>799</v>
      </c>
      <c r="E2062" s="45">
        <v>1306.81</v>
      </c>
      <c r="F2062" s="45">
        <v>3624.68</v>
      </c>
      <c r="G2062" s="45">
        <v>2001.86</v>
      </c>
      <c r="H2062" s="45">
        <v>64.23</v>
      </c>
      <c r="I2062" s="45">
        <v>12.92</v>
      </c>
      <c r="J2062" s="45">
        <v>23.26</v>
      </c>
      <c r="K2062" s="45">
        <v>21.74</v>
      </c>
      <c r="L2062" s="45">
        <v>1280.0999999999999</v>
      </c>
      <c r="M2062" s="45">
        <v>0.45200000000000001</v>
      </c>
      <c r="N2062" s="45">
        <v>23.61</v>
      </c>
      <c r="O2062" s="45" t="s">
        <v>256</v>
      </c>
      <c r="P2062" s="34">
        <v>32</v>
      </c>
      <c r="Q2062" s="34">
        <v>11</v>
      </c>
      <c r="R2062" s="45">
        <v>0</v>
      </c>
      <c r="S2062" s="57">
        <v>0</v>
      </c>
      <c r="T2062" s="45">
        <v>0</v>
      </c>
      <c r="U2062" s="45">
        <v>0</v>
      </c>
      <c r="V2062" s="45">
        <v>0</v>
      </c>
      <c r="W2062" s="45">
        <v>0</v>
      </c>
    </row>
    <row r="2063" spans="1:23" s="45" customFormat="1">
      <c r="A2063" s="34">
        <v>33</v>
      </c>
      <c r="B2063" s="45">
        <v>148</v>
      </c>
      <c r="C2063" s="45" t="s">
        <v>1053</v>
      </c>
      <c r="D2063" s="45" t="s">
        <v>800</v>
      </c>
      <c r="E2063" s="45">
        <v>3630.04</v>
      </c>
      <c r="F2063" s="45">
        <v>3445.84</v>
      </c>
      <c r="G2063" s="45">
        <v>2394.7399999999998</v>
      </c>
      <c r="H2063" s="45">
        <v>55.99</v>
      </c>
      <c r="I2063" s="45">
        <v>31.01</v>
      </c>
      <c r="J2063" s="45">
        <v>23.26</v>
      </c>
      <c r="K2063" s="45">
        <v>35.57</v>
      </c>
      <c r="L2063" s="45">
        <v>2529</v>
      </c>
      <c r="M2063" s="45">
        <v>0.45200000000000001</v>
      </c>
      <c r="N2063" s="45">
        <v>36.82</v>
      </c>
      <c r="O2063" s="45" t="s">
        <v>203</v>
      </c>
      <c r="P2063" s="34">
        <v>32</v>
      </c>
      <c r="Q2063" s="34">
        <v>11</v>
      </c>
      <c r="R2063" s="45">
        <v>0</v>
      </c>
      <c r="S2063" s="57">
        <v>0</v>
      </c>
      <c r="T2063" s="45">
        <v>0</v>
      </c>
      <c r="U2063" s="45">
        <v>0</v>
      </c>
      <c r="V2063" s="45">
        <v>0</v>
      </c>
      <c r="W2063" s="45">
        <v>0</v>
      </c>
    </row>
    <row r="2064" spans="1:23" s="45" customFormat="1">
      <c r="A2064" s="34">
        <v>33</v>
      </c>
      <c r="B2064" s="45">
        <v>150</v>
      </c>
      <c r="C2064" s="45" t="s">
        <v>1053</v>
      </c>
      <c r="D2064" s="45" t="s">
        <v>801</v>
      </c>
      <c r="E2064" s="45">
        <v>475.21</v>
      </c>
      <c r="F2064" s="45">
        <v>3025.78</v>
      </c>
      <c r="G2064" s="45">
        <v>2493.54</v>
      </c>
      <c r="H2064" s="45">
        <v>59.83</v>
      </c>
      <c r="I2064" s="45">
        <v>18.09</v>
      </c>
      <c r="J2064" s="45">
        <v>7.75</v>
      </c>
      <c r="K2064" s="45">
        <v>11.86</v>
      </c>
      <c r="L2064" s="45">
        <v>485.03</v>
      </c>
      <c r="M2064" s="45">
        <v>0.60699999999999998</v>
      </c>
      <c r="N2064" s="45">
        <v>15.37</v>
      </c>
      <c r="O2064" s="45" t="s">
        <v>203</v>
      </c>
      <c r="P2064" s="34">
        <v>32</v>
      </c>
      <c r="Q2064" s="34">
        <v>11</v>
      </c>
      <c r="R2064" s="45">
        <v>0</v>
      </c>
      <c r="S2064" s="57">
        <v>0</v>
      </c>
      <c r="T2064" s="45">
        <v>0</v>
      </c>
      <c r="U2064" s="45">
        <v>0</v>
      </c>
      <c r="V2064" s="45">
        <v>0</v>
      </c>
      <c r="W2064" s="45">
        <v>0</v>
      </c>
    </row>
    <row r="2065" spans="1:23" s="45" customFormat="1">
      <c r="A2065" s="34">
        <v>33</v>
      </c>
      <c r="B2065" s="45">
        <v>152</v>
      </c>
      <c r="C2065" s="45" t="s">
        <v>1053</v>
      </c>
      <c r="D2065" s="45" t="s">
        <v>802</v>
      </c>
      <c r="E2065" s="45">
        <v>5689.26</v>
      </c>
      <c r="F2065" s="45">
        <v>3750.25</v>
      </c>
      <c r="G2065" s="45">
        <v>1563.46</v>
      </c>
      <c r="H2065" s="45">
        <v>61.06</v>
      </c>
      <c r="I2065" s="45">
        <v>33.6</v>
      </c>
      <c r="J2065" s="45">
        <v>49.11</v>
      </c>
      <c r="K2065" s="45">
        <v>37.54</v>
      </c>
      <c r="L2065" s="45">
        <v>4486.54</v>
      </c>
      <c r="M2065" s="45">
        <v>0.34399999999999997</v>
      </c>
      <c r="N2065" s="45">
        <v>51.28</v>
      </c>
      <c r="O2065" s="45" t="s">
        <v>249</v>
      </c>
      <c r="P2065" s="34">
        <v>32</v>
      </c>
      <c r="Q2065" s="34">
        <v>11</v>
      </c>
      <c r="R2065" s="45">
        <v>0</v>
      </c>
      <c r="S2065" s="57">
        <v>0</v>
      </c>
      <c r="T2065" s="45">
        <v>0</v>
      </c>
      <c r="U2065" s="45">
        <v>0</v>
      </c>
      <c r="V2065" s="45">
        <v>0</v>
      </c>
      <c r="W2065" s="45">
        <v>0</v>
      </c>
    </row>
    <row r="2066" spans="1:23" s="45" customFormat="1">
      <c r="A2066" s="34">
        <v>33</v>
      </c>
      <c r="B2066" s="45">
        <v>154</v>
      </c>
      <c r="C2066" s="45" t="s">
        <v>1053</v>
      </c>
      <c r="D2066" s="45" t="s">
        <v>855</v>
      </c>
      <c r="E2066" s="45">
        <v>3009.63</v>
      </c>
      <c r="F2066" s="45">
        <v>3457.73</v>
      </c>
      <c r="G2066" s="45">
        <v>1827.02</v>
      </c>
      <c r="H2066" s="45">
        <v>63.72</v>
      </c>
      <c r="I2066" s="45">
        <v>41.35</v>
      </c>
      <c r="J2066" s="45">
        <v>28.43</v>
      </c>
      <c r="K2066" s="45">
        <v>19.760000000000002</v>
      </c>
      <c r="L2066" s="45">
        <v>2621.08</v>
      </c>
      <c r="M2066" s="45">
        <v>0.38500000000000001</v>
      </c>
      <c r="N2066" s="45">
        <v>41.29</v>
      </c>
      <c r="O2066" s="45" t="s">
        <v>203</v>
      </c>
      <c r="P2066" s="34">
        <v>32</v>
      </c>
      <c r="Q2066" s="34">
        <v>11</v>
      </c>
      <c r="R2066" s="45">
        <v>0</v>
      </c>
      <c r="S2066" s="57">
        <v>0</v>
      </c>
      <c r="T2066" s="45">
        <v>0</v>
      </c>
      <c r="U2066" s="45">
        <v>0</v>
      </c>
      <c r="V2066" s="45">
        <v>0</v>
      </c>
      <c r="W2066" s="45">
        <v>0</v>
      </c>
    </row>
    <row r="2067" spans="1:23" s="45" customFormat="1">
      <c r="A2067" s="34">
        <v>33</v>
      </c>
      <c r="B2067" s="45">
        <v>156</v>
      </c>
      <c r="C2067" s="45" t="s">
        <v>1053</v>
      </c>
      <c r="D2067" s="45" t="s">
        <v>856</v>
      </c>
      <c r="E2067" s="45">
        <v>224.4</v>
      </c>
      <c r="F2067" s="45">
        <v>3069.76</v>
      </c>
      <c r="G2067" s="45">
        <v>1837.23</v>
      </c>
      <c r="H2067" s="45">
        <v>58.58</v>
      </c>
      <c r="I2067" s="45">
        <v>7.75</v>
      </c>
      <c r="J2067" s="45">
        <v>7.75</v>
      </c>
      <c r="K2067" s="45">
        <v>9.8800000000000008</v>
      </c>
      <c r="L2067" s="45">
        <v>249.29</v>
      </c>
      <c r="M2067" s="45">
        <v>0.71599999999999997</v>
      </c>
      <c r="N2067" s="45">
        <v>9.7899999999999991</v>
      </c>
      <c r="O2067" s="45" t="s">
        <v>203</v>
      </c>
      <c r="P2067" s="34">
        <v>32</v>
      </c>
      <c r="Q2067" s="34">
        <v>11</v>
      </c>
      <c r="R2067" s="45">
        <v>0</v>
      </c>
      <c r="S2067" s="57">
        <v>0</v>
      </c>
      <c r="T2067" s="45">
        <v>0</v>
      </c>
      <c r="U2067" s="45">
        <v>0</v>
      </c>
      <c r="V2067" s="45">
        <v>0</v>
      </c>
      <c r="W2067" s="45">
        <v>0</v>
      </c>
    </row>
    <row r="2068" spans="1:23" s="45" customFormat="1">
      <c r="A2068" s="34">
        <v>33</v>
      </c>
      <c r="B2068" s="45">
        <v>158</v>
      </c>
      <c r="C2068" s="45" t="s">
        <v>1053</v>
      </c>
      <c r="D2068" s="45" t="s">
        <v>857</v>
      </c>
      <c r="E2068" s="45">
        <v>145.19999999999999</v>
      </c>
      <c r="F2068" s="45">
        <v>3814.75</v>
      </c>
      <c r="G2068" s="45">
        <v>1700.61</v>
      </c>
      <c r="H2068" s="45">
        <v>62.33</v>
      </c>
      <c r="I2068" s="45">
        <v>5.17</v>
      </c>
      <c r="J2068" s="45">
        <v>10.34</v>
      </c>
      <c r="K2068" s="45">
        <v>7.9</v>
      </c>
      <c r="L2068" s="45">
        <v>172.71</v>
      </c>
      <c r="M2068" s="45">
        <v>0.77400000000000002</v>
      </c>
      <c r="N2068" s="45">
        <v>8.6999999999999993</v>
      </c>
      <c r="O2068" s="45" t="s">
        <v>256</v>
      </c>
      <c r="P2068" s="34">
        <v>32</v>
      </c>
      <c r="Q2068" s="34">
        <v>11</v>
      </c>
      <c r="R2068" s="45">
        <v>0</v>
      </c>
      <c r="S2068" s="57">
        <v>0</v>
      </c>
      <c r="T2068" s="45">
        <v>0</v>
      </c>
      <c r="U2068" s="45">
        <v>0</v>
      </c>
      <c r="V2068" s="45">
        <v>0</v>
      </c>
      <c r="W2068" s="45">
        <v>0</v>
      </c>
    </row>
    <row r="2069" spans="1:23" s="45" customFormat="1">
      <c r="A2069" s="34">
        <v>33</v>
      </c>
      <c r="B2069" s="45">
        <v>160</v>
      </c>
      <c r="C2069" s="45" t="s">
        <v>1053</v>
      </c>
      <c r="D2069" s="45" t="s">
        <v>858</v>
      </c>
      <c r="E2069" s="45">
        <v>2125.2199999999998</v>
      </c>
      <c r="F2069" s="45">
        <v>3934.54</v>
      </c>
      <c r="G2069" s="45">
        <v>1770.51</v>
      </c>
      <c r="H2069" s="45">
        <v>64.239999999999995</v>
      </c>
      <c r="I2069" s="45">
        <v>18.09</v>
      </c>
      <c r="J2069" s="45">
        <v>28.43</v>
      </c>
      <c r="K2069" s="45">
        <v>31.62</v>
      </c>
      <c r="L2069" s="45">
        <v>1671.72</v>
      </c>
      <c r="M2069" s="45">
        <v>0.47799999999999998</v>
      </c>
      <c r="N2069" s="45">
        <v>34.92</v>
      </c>
      <c r="O2069" s="45" t="s">
        <v>249</v>
      </c>
      <c r="P2069" s="34">
        <v>32</v>
      </c>
      <c r="Q2069" s="34">
        <v>11</v>
      </c>
      <c r="R2069" s="45">
        <v>0</v>
      </c>
      <c r="S2069" s="57">
        <v>0</v>
      </c>
      <c r="T2069" s="45">
        <v>0</v>
      </c>
      <c r="U2069" s="45">
        <v>0</v>
      </c>
      <c r="V2069" s="45">
        <v>0</v>
      </c>
      <c r="W2069" s="45">
        <v>0</v>
      </c>
    </row>
    <row r="2070" spans="1:23" s="34" customFormat="1" ht="15">
      <c r="A2070" s="34">
        <v>33</v>
      </c>
      <c r="B2070" s="34">
        <v>162</v>
      </c>
      <c r="C2070" s="34" t="s">
        <v>1053</v>
      </c>
      <c r="D2070" s="34" t="s">
        <v>859</v>
      </c>
      <c r="E2070" s="34">
        <v>1108.81</v>
      </c>
      <c r="F2070" s="34">
        <v>3477.56</v>
      </c>
      <c r="G2070" s="34">
        <v>1799.87</v>
      </c>
      <c r="H2070" s="34">
        <v>67.02</v>
      </c>
      <c r="I2070" s="34">
        <v>12.92</v>
      </c>
      <c r="J2070" s="34">
        <v>15.51</v>
      </c>
      <c r="K2070" s="34">
        <v>27.66</v>
      </c>
      <c r="L2070" s="34">
        <v>951.98</v>
      </c>
      <c r="M2070" s="34">
        <v>0.54400000000000004</v>
      </c>
      <c r="N2070" s="34">
        <v>28.76</v>
      </c>
      <c r="O2070" s="34" t="s">
        <v>249</v>
      </c>
      <c r="P2070" s="34">
        <v>32</v>
      </c>
      <c r="Q2070" s="34">
        <v>11</v>
      </c>
      <c r="R2070" s="34">
        <v>62</v>
      </c>
      <c r="S2070" s="58">
        <v>252122.68</v>
      </c>
      <c r="T2070" s="34">
        <v>3493.65</v>
      </c>
      <c r="U2070" s="34">
        <v>1762.44</v>
      </c>
      <c r="V2070" s="34">
        <v>64.13</v>
      </c>
      <c r="W2070" s="34">
        <v>117258.44</v>
      </c>
    </row>
    <row r="2071" spans="1:23" s="45" customFormat="1">
      <c r="A2071" s="34">
        <v>33</v>
      </c>
      <c r="B2071" s="45">
        <v>164</v>
      </c>
      <c r="C2071" s="45" t="s">
        <v>1053</v>
      </c>
      <c r="D2071" s="45" t="s">
        <v>860</v>
      </c>
      <c r="E2071" s="45">
        <v>2230.8200000000002</v>
      </c>
      <c r="F2071" s="45">
        <v>3965.48</v>
      </c>
      <c r="G2071" s="45">
        <v>1959.41</v>
      </c>
      <c r="H2071" s="45">
        <v>69.42</v>
      </c>
      <c r="I2071" s="45">
        <v>31.01</v>
      </c>
      <c r="J2071" s="45">
        <v>31.02</v>
      </c>
      <c r="K2071" s="45">
        <v>23.71</v>
      </c>
      <c r="L2071" s="45">
        <v>1839.16</v>
      </c>
      <c r="M2071" s="45">
        <v>0.44900000000000001</v>
      </c>
      <c r="N2071" s="45">
        <v>32.53</v>
      </c>
      <c r="O2071" s="45" t="s">
        <v>249</v>
      </c>
      <c r="P2071" s="34">
        <v>32</v>
      </c>
      <c r="Q2071" s="34">
        <v>11</v>
      </c>
      <c r="R2071" s="45">
        <v>0</v>
      </c>
      <c r="S2071" s="57">
        <v>0</v>
      </c>
      <c r="T2071" s="45">
        <v>0</v>
      </c>
      <c r="U2071" s="45">
        <v>0</v>
      </c>
      <c r="V2071" s="45">
        <v>0</v>
      </c>
      <c r="W2071" s="45">
        <v>0</v>
      </c>
    </row>
    <row r="2072" spans="1:23" s="45" customFormat="1">
      <c r="A2072" s="34">
        <v>33</v>
      </c>
      <c r="B2072" s="45">
        <v>166</v>
      </c>
      <c r="C2072" s="45" t="s">
        <v>1053</v>
      </c>
      <c r="D2072" s="45" t="s">
        <v>861</v>
      </c>
      <c r="E2072" s="45">
        <v>976.81</v>
      </c>
      <c r="F2072" s="45">
        <v>3446.8</v>
      </c>
      <c r="G2072" s="45">
        <v>2359.7399999999998</v>
      </c>
      <c r="H2072" s="45">
        <v>72.260000000000005</v>
      </c>
      <c r="I2072" s="45">
        <v>12.92</v>
      </c>
      <c r="J2072" s="45">
        <v>15.51</v>
      </c>
      <c r="K2072" s="45">
        <v>25.69</v>
      </c>
      <c r="L2072" s="45">
        <v>797.58</v>
      </c>
      <c r="M2072" s="45">
        <v>0.59699999999999998</v>
      </c>
      <c r="N2072" s="45">
        <v>24.41</v>
      </c>
      <c r="O2072" s="45" t="s">
        <v>203</v>
      </c>
      <c r="P2072" s="34">
        <v>32</v>
      </c>
      <c r="Q2072" s="34">
        <v>11</v>
      </c>
      <c r="R2072" s="45">
        <v>0</v>
      </c>
      <c r="S2072" s="57">
        <v>0</v>
      </c>
      <c r="T2072" s="45">
        <v>0</v>
      </c>
      <c r="U2072" s="45">
        <v>0</v>
      </c>
      <c r="V2072" s="45">
        <v>0</v>
      </c>
      <c r="W2072" s="45">
        <v>0</v>
      </c>
    </row>
    <row r="2073" spans="1:23" s="45" customFormat="1">
      <c r="A2073" s="34">
        <v>33</v>
      </c>
      <c r="B2073" s="45">
        <v>168</v>
      </c>
      <c r="C2073" s="45" t="s">
        <v>1053</v>
      </c>
      <c r="D2073" s="45" t="s">
        <v>862</v>
      </c>
      <c r="E2073" s="45">
        <v>488.41</v>
      </c>
      <c r="F2073" s="45">
        <v>4505.45</v>
      </c>
      <c r="G2073" s="45">
        <v>1357.2</v>
      </c>
      <c r="H2073" s="45">
        <v>66.81</v>
      </c>
      <c r="I2073" s="45">
        <v>10.34</v>
      </c>
      <c r="J2073" s="45">
        <v>15.51</v>
      </c>
      <c r="K2073" s="45">
        <v>11.86</v>
      </c>
      <c r="L2073" s="45">
        <v>488.95</v>
      </c>
      <c r="M2073" s="45">
        <v>0.61299999999999999</v>
      </c>
      <c r="N2073" s="45">
        <v>15.13</v>
      </c>
      <c r="O2073" s="45" t="s">
        <v>203</v>
      </c>
      <c r="P2073" s="34">
        <v>32</v>
      </c>
      <c r="Q2073" s="34">
        <v>11</v>
      </c>
      <c r="R2073" s="45">
        <v>0</v>
      </c>
      <c r="S2073" s="57">
        <v>0</v>
      </c>
      <c r="T2073" s="45">
        <v>0</v>
      </c>
      <c r="U2073" s="45">
        <v>0</v>
      </c>
      <c r="V2073" s="45">
        <v>0</v>
      </c>
      <c r="W2073" s="45">
        <v>0</v>
      </c>
    </row>
    <row r="2074" spans="1:23" s="45" customFormat="1">
      <c r="A2074" s="34">
        <v>33</v>
      </c>
      <c r="B2074" s="45">
        <v>170</v>
      </c>
      <c r="C2074" s="45" t="s">
        <v>1053</v>
      </c>
      <c r="D2074" s="45" t="s">
        <v>863</v>
      </c>
      <c r="E2074" s="45">
        <v>1504.82</v>
      </c>
      <c r="F2074" s="45">
        <v>4522.09</v>
      </c>
      <c r="G2074" s="45">
        <v>1381.59</v>
      </c>
      <c r="H2074" s="45">
        <v>67.77</v>
      </c>
      <c r="I2074" s="45">
        <v>15.51</v>
      </c>
      <c r="J2074" s="45">
        <v>18.09</v>
      </c>
      <c r="K2074" s="45">
        <v>19.760000000000002</v>
      </c>
      <c r="L2074" s="45">
        <v>1257.31</v>
      </c>
      <c r="M2074" s="45">
        <v>0.505</v>
      </c>
      <c r="N2074" s="45">
        <v>21.21</v>
      </c>
      <c r="O2074" s="45" t="s">
        <v>203</v>
      </c>
      <c r="P2074" s="34">
        <v>32</v>
      </c>
      <c r="Q2074" s="34">
        <v>11</v>
      </c>
      <c r="R2074" s="45">
        <v>0</v>
      </c>
      <c r="S2074" s="57">
        <v>0</v>
      </c>
      <c r="T2074" s="45">
        <v>0</v>
      </c>
      <c r="U2074" s="45">
        <v>0</v>
      </c>
      <c r="V2074" s="45">
        <v>0</v>
      </c>
      <c r="W2074" s="45">
        <v>0</v>
      </c>
    </row>
    <row r="2075" spans="1:23" s="45" customFormat="1">
      <c r="A2075" s="34">
        <v>33</v>
      </c>
      <c r="B2075" s="45">
        <v>172</v>
      </c>
      <c r="C2075" s="45" t="s">
        <v>1053</v>
      </c>
      <c r="D2075" s="45" t="s">
        <v>864</v>
      </c>
      <c r="E2075" s="45">
        <v>145.19999999999999</v>
      </c>
      <c r="F2075" s="45">
        <v>4036.07</v>
      </c>
      <c r="G2075" s="45">
        <v>1556.09</v>
      </c>
      <c r="H2075" s="45">
        <v>65.930000000000007</v>
      </c>
      <c r="I2075" s="45">
        <v>7.75</v>
      </c>
      <c r="J2075" s="45">
        <v>2.58</v>
      </c>
      <c r="K2075" s="45">
        <v>11.86</v>
      </c>
      <c r="L2075" s="45">
        <v>169.25</v>
      </c>
      <c r="M2075" s="45">
        <v>0.78900000000000003</v>
      </c>
      <c r="N2075" s="45">
        <v>11.15</v>
      </c>
      <c r="O2075" s="45" t="s">
        <v>203</v>
      </c>
      <c r="P2075" s="34">
        <v>32</v>
      </c>
      <c r="Q2075" s="34">
        <v>11</v>
      </c>
      <c r="R2075" s="45">
        <v>0</v>
      </c>
      <c r="S2075" s="57">
        <v>0</v>
      </c>
      <c r="T2075" s="45">
        <v>0</v>
      </c>
      <c r="U2075" s="45">
        <v>0</v>
      </c>
      <c r="V2075" s="45">
        <v>0</v>
      </c>
      <c r="W2075" s="45">
        <v>0</v>
      </c>
    </row>
    <row r="2076" spans="1:23" s="45" customFormat="1">
      <c r="A2076" s="34">
        <v>33</v>
      </c>
      <c r="B2076" s="45">
        <v>174</v>
      </c>
      <c r="C2076" s="45" t="s">
        <v>1053</v>
      </c>
      <c r="D2076" s="45" t="s">
        <v>865</v>
      </c>
      <c r="E2076" s="45">
        <v>132</v>
      </c>
      <c r="F2076" s="45">
        <v>3884.81</v>
      </c>
      <c r="G2076" s="45">
        <v>1558.68</v>
      </c>
      <c r="H2076" s="45">
        <v>64.22</v>
      </c>
      <c r="I2076" s="45">
        <v>7.75</v>
      </c>
      <c r="J2076" s="45">
        <v>7.75</v>
      </c>
      <c r="K2076" s="45">
        <v>7.9</v>
      </c>
      <c r="L2076" s="45">
        <v>161.25</v>
      </c>
      <c r="M2076" s="45">
        <v>0.77700000000000002</v>
      </c>
      <c r="N2076" s="45">
        <v>8.31</v>
      </c>
      <c r="O2076" s="45" t="s">
        <v>256</v>
      </c>
      <c r="P2076" s="34">
        <v>32</v>
      </c>
      <c r="Q2076" s="34">
        <v>11</v>
      </c>
      <c r="R2076" s="45">
        <v>0</v>
      </c>
      <c r="S2076" s="57">
        <v>0</v>
      </c>
      <c r="T2076" s="45">
        <v>0</v>
      </c>
      <c r="U2076" s="45">
        <v>0</v>
      </c>
      <c r="V2076" s="45">
        <v>0</v>
      </c>
      <c r="W2076" s="45">
        <v>0</v>
      </c>
    </row>
    <row r="2077" spans="1:23" s="45" customFormat="1">
      <c r="A2077" s="34">
        <v>33</v>
      </c>
      <c r="B2077" s="45">
        <v>176</v>
      </c>
      <c r="C2077" s="45" t="s">
        <v>1053</v>
      </c>
      <c r="D2077" s="45" t="s">
        <v>866</v>
      </c>
      <c r="E2077" s="45">
        <v>963.61</v>
      </c>
      <c r="F2077" s="45">
        <v>4012.38</v>
      </c>
      <c r="G2077" s="45">
        <v>1616.36</v>
      </c>
      <c r="H2077" s="45">
        <v>70.239999999999995</v>
      </c>
      <c r="I2077" s="45">
        <v>10.34</v>
      </c>
      <c r="J2077" s="45">
        <v>18.09</v>
      </c>
      <c r="K2077" s="45">
        <v>23.71</v>
      </c>
      <c r="L2077" s="45">
        <v>895.54</v>
      </c>
      <c r="M2077" s="45">
        <v>0.52700000000000002</v>
      </c>
      <c r="N2077" s="45">
        <v>22.04</v>
      </c>
      <c r="O2077" s="45" t="s">
        <v>249</v>
      </c>
      <c r="P2077" s="34">
        <v>32</v>
      </c>
      <c r="Q2077" s="34">
        <v>11</v>
      </c>
      <c r="R2077" s="45">
        <v>0</v>
      </c>
      <c r="S2077" s="57">
        <v>0</v>
      </c>
      <c r="T2077" s="45">
        <v>0</v>
      </c>
      <c r="U2077" s="45">
        <v>0</v>
      </c>
      <c r="V2077" s="45">
        <v>0</v>
      </c>
      <c r="W2077" s="45">
        <v>0</v>
      </c>
    </row>
    <row r="2078" spans="1:23" s="45" customFormat="1">
      <c r="A2078" s="34">
        <v>33</v>
      </c>
      <c r="B2078" s="45">
        <v>178</v>
      </c>
      <c r="C2078" s="45" t="s">
        <v>1053</v>
      </c>
      <c r="D2078" s="45" t="s">
        <v>867</v>
      </c>
      <c r="E2078" s="45">
        <v>1333.21</v>
      </c>
      <c r="F2078" s="45">
        <v>3453.09</v>
      </c>
      <c r="G2078" s="45">
        <v>2217.2800000000002</v>
      </c>
      <c r="H2078" s="45">
        <v>65.790000000000006</v>
      </c>
      <c r="I2078" s="45">
        <v>12.92</v>
      </c>
      <c r="J2078" s="45">
        <v>28.43</v>
      </c>
      <c r="K2078" s="45">
        <v>23.71</v>
      </c>
      <c r="L2078" s="45">
        <v>1139.43</v>
      </c>
      <c r="M2078" s="45">
        <v>0.51400000000000001</v>
      </c>
      <c r="N2078" s="45">
        <v>30.41</v>
      </c>
      <c r="O2078" s="45" t="s">
        <v>256</v>
      </c>
      <c r="P2078" s="34">
        <v>32</v>
      </c>
      <c r="Q2078" s="34">
        <v>11</v>
      </c>
      <c r="R2078" s="45">
        <v>0</v>
      </c>
      <c r="S2078" s="57">
        <v>0</v>
      </c>
      <c r="T2078" s="45">
        <v>0</v>
      </c>
      <c r="U2078" s="45">
        <v>0</v>
      </c>
      <c r="V2078" s="45">
        <v>0</v>
      </c>
      <c r="W2078" s="45">
        <v>0</v>
      </c>
    </row>
    <row r="2079" spans="1:23" s="45" customFormat="1">
      <c r="A2079" s="34">
        <v>33</v>
      </c>
      <c r="B2079" s="45">
        <v>180</v>
      </c>
      <c r="C2079" s="45" t="s">
        <v>1053</v>
      </c>
      <c r="D2079" s="45" t="s">
        <v>868</v>
      </c>
      <c r="E2079" s="45">
        <v>1834.82</v>
      </c>
      <c r="F2079" s="45">
        <v>3701.99</v>
      </c>
      <c r="G2079" s="45">
        <v>2304.25</v>
      </c>
      <c r="H2079" s="45">
        <v>71.11</v>
      </c>
      <c r="I2079" s="45">
        <v>23.26</v>
      </c>
      <c r="J2079" s="45">
        <v>12.92</v>
      </c>
      <c r="K2079" s="45">
        <v>31.62</v>
      </c>
      <c r="L2079" s="45">
        <v>1468.33</v>
      </c>
      <c r="M2079" s="45">
        <v>0.49399999999999999</v>
      </c>
      <c r="N2079" s="45">
        <v>30.2</v>
      </c>
      <c r="O2079" s="45" t="s">
        <v>203</v>
      </c>
      <c r="P2079" s="34">
        <v>32</v>
      </c>
      <c r="Q2079" s="34">
        <v>11</v>
      </c>
      <c r="R2079" s="45">
        <v>0</v>
      </c>
      <c r="S2079" s="57">
        <v>0</v>
      </c>
      <c r="T2079" s="45">
        <v>0</v>
      </c>
      <c r="U2079" s="45">
        <v>0</v>
      </c>
      <c r="V2079" s="45">
        <v>0</v>
      </c>
      <c r="W2079" s="45">
        <v>0</v>
      </c>
    </row>
    <row r="2080" spans="1:23" s="45" customFormat="1">
      <c r="A2080" s="34">
        <v>33</v>
      </c>
      <c r="B2080" s="45">
        <v>182</v>
      </c>
      <c r="C2080" s="45" t="s">
        <v>1053</v>
      </c>
      <c r="D2080" s="45" t="s">
        <v>869</v>
      </c>
      <c r="E2080" s="45">
        <v>158.4</v>
      </c>
      <c r="F2080" s="45">
        <v>3736.34</v>
      </c>
      <c r="G2080" s="45">
        <v>1585.82</v>
      </c>
      <c r="H2080" s="45">
        <v>62.41</v>
      </c>
      <c r="I2080" s="45">
        <v>7.75</v>
      </c>
      <c r="J2080" s="45">
        <v>7.75</v>
      </c>
      <c r="K2080" s="45">
        <v>7.9</v>
      </c>
      <c r="L2080" s="45">
        <v>171.6</v>
      </c>
      <c r="M2080" s="45">
        <v>0.82499999999999996</v>
      </c>
      <c r="N2080" s="45">
        <v>6.96</v>
      </c>
      <c r="O2080" s="45" t="s">
        <v>203</v>
      </c>
      <c r="P2080" s="34">
        <v>32</v>
      </c>
      <c r="Q2080" s="34">
        <v>11</v>
      </c>
      <c r="R2080" s="45">
        <v>0</v>
      </c>
      <c r="S2080" s="57">
        <v>0</v>
      </c>
      <c r="T2080" s="45">
        <v>0</v>
      </c>
      <c r="U2080" s="45">
        <v>0</v>
      </c>
      <c r="V2080" s="45">
        <v>0</v>
      </c>
      <c r="W2080" s="45">
        <v>0</v>
      </c>
    </row>
    <row r="2081" spans="1:23" s="45" customFormat="1">
      <c r="A2081" s="34">
        <v>33</v>
      </c>
      <c r="B2081" s="45">
        <v>184</v>
      </c>
      <c r="C2081" s="45" t="s">
        <v>1053</v>
      </c>
      <c r="D2081" s="45" t="s">
        <v>870</v>
      </c>
      <c r="E2081" s="45">
        <v>818.41</v>
      </c>
      <c r="F2081" s="45">
        <v>3575.67</v>
      </c>
      <c r="G2081" s="45">
        <v>1990.64</v>
      </c>
      <c r="H2081" s="45">
        <v>67.63</v>
      </c>
      <c r="I2081" s="45">
        <v>15.51</v>
      </c>
      <c r="J2081" s="45">
        <v>23.26</v>
      </c>
      <c r="K2081" s="45">
        <v>11.86</v>
      </c>
      <c r="L2081" s="45">
        <v>842.49</v>
      </c>
      <c r="M2081" s="45">
        <v>0.502</v>
      </c>
      <c r="N2081" s="45">
        <v>24.7</v>
      </c>
      <c r="O2081" s="45" t="s">
        <v>249</v>
      </c>
      <c r="P2081" s="34">
        <v>32</v>
      </c>
      <c r="Q2081" s="34">
        <v>11</v>
      </c>
      <c r="R2081" s="45">
        <v>0</v>
      </c>
      <c r="S2081" s="57">
        <v>0</v>
      </c>
      <c r="T2081" s="45">
        <v>0</v>
      </c>
      <c r="U2081" s="45">
        <v>0</v>
      </c>
      <c r="V2081" s="45">
        <v>0</v>
      </c>
      <c r="W2081" s="45">
        <v>0</v>
      </c>
    </row>
    <row r="2082" spans="1:23" s="45" customFormat="1">
      <c r="A2082" s="34">
        <v>33</v>
      </c>
      <c r="B2082" s="45">
        <v>186</v>
      </c>
      <c r="C2082" s="45" t="s">
        <v>1053</v>
      </c>
      <c r="D2082" s="45" t="s">
        <v>871</v>
      </c>
      <c r="E2082" s="45">
        <v>132</v>
      </c>
      <c r="F2082" s="45">
        <v>4514.3599999999997</v>
      </c>
      <c r="G2082" s="45">
        <v>1366.88</v>
      </c>
      <c r="H2082" s="45">
        <v>68.569999999999993</v>
      </c>
      <c r="I2082" s="45">
        <v>7.75</v>
      </c>
      <c r="J2082" s="45">
        <v>7.75</v>
      </c>
      <c r="K2082" s="45">
        <v>7.9</v>
      </c>
      <c r="L2082" s="45">
        <v>175.32</v>
      </c>
      <c r="M2082" s="45">
        <v>0.71499999999999997</v>
      </c>
      <c r="N2082" s="45">
        <v>6.96</v>
      </c>
      <c r="O2082" s="45" t="s">
        <v>203</v>
      </c>
      <c r="P2082" s="34">
        <v>32</v>
      </c>
      <c r="Q2082" s="34">
        <v>11</v>
      </c>
      <c r="R2082" s="45">
        <v>0</v>
      </c>
      <c r="S2082" s="57">
        <v>0</v>
      </c>
      <c r="T2082" s="45">
        <v>0</v>
      </c>
      <c r="U2082" s="45">
        <v>0</v>
      </c>
      <c r="V2082" s="45">
        <v>0</v>
      </c>
      <c r="W2082" s="45">
        <v>0</v>
      </c>
    </row>
    <row r="2083" spans="1:23" s="45" customFormat="1">
      <c r="A2083" s="34">
        <v>33</v>
      </c>
      <c r="B2083" s="45">
        <v>188</v>
      </c>
      <c r="C2083" s="45" t="s">
        <v>1053</v>
      </c>
      <c r="D2083" s="45" t="s">
        <v>872</v>
      </c>
      <c r="E2083" s="45">
        <v>1702.82</v>
      </c>
      <c r="F2083" s="45">
        <v>3826.76</v>
      </c>
      <c r="G2083" s="45">
        <v>1749.11</v>
      </c>
      <c r="H2083" s="45">
        <v>73.86</v>
      </c>
      <c r="I2083" s="45">
        <v>23.26</v>
      </c>
      <c r="J2083" s="45">
        <v>18.09</v>
      </c>
      <c r="K2083" s="45">
        <v>19.760000000000002</v>
      </c>
      <c r="L2083" s="45">
        <v>1305.93</v>
      </c>
      <c r="M2083" s="45">
        <v>0.52800000000000002</v>
      </c>
      <c r="N2083" s="45">
        <v>21.98</v>
      </c>
      <c r="O2083" s="45" t="s">
        <v>203</v>
      </c>
      <c r="P2083" s="34">
        <v>32</v>
      </c>
      <c r="Q2083" s="34">
        <v>11</v>
      </c>
      <c r="R2083" s="45">
        <v>0</v>
      </c>
      <c r="S2083" s="57">
        <v>0</v>
      </c>
      <c r="T2083" s="45">
        <v>0</v>
      </c>
      <c r="U2083" s="45">
        <v>0</v>
      </c>
      <c r="V2083" s="45">
        <v>0</v>
      </c>
      <c r="W2083" s="45">
        <v>0</v>
      </c>
    </row>
    <row r="2084" spans="1:23" s="45" customFormat="1">
      <c r="A2084" s="34">
        <v>33</v>
      </c>
      <c r="B2084" s="45">
        <v>192</v>
      </c>
      <c r="C2084" s="45" t="s">
        <v>1053</v>
      </c>
      <c r="D2084" s="45" t="s">
        <v>874</v>
      </c>
      <c r="E2084" s="45">
        <v>1161.6099999999999</v>
      </c>
      <c r="F2084" s="45">
        <v>3609.32</v>
      </c>
      <c r="G2084" s="45">
        <v>2142.7399999999998</v>
      </c>
      <c r="H2084" s="45">
        <v>68.849999999999994</v>
      </c>
      <c r="I2084" s="45">
        <v>25.84</v>
      </c>
      <c r="J2084" s="45">
        <v>10.34</v>
      </c>
      <c r="K2084" s="45">
        <v>13.83</v>
      </c>
      <c r="L2084" s="45">
        <v>953</v>
      </c>
      <c r="M2084" s="45">
        <v>0.56100000000000005</v>
      </c>
      <c r="N2084" s="45">
        <v>24.14</v>
      </c>
      <c r="O2084" s="45" t="s">
        <v>256</v>
      </c>
      <c r="P2084" s="34">
        <v>32</v>
      </c>
      <c r="Q2084" s="34">
        <v>11</v>
      </c>
      <c r="R2084" s="45">
        <v>0</v>
      </c>
      <c r="S2084" s="57">
        <v>0</v>
      </c>
      <c r="T2084" s="45">
        <v>0</v>
      </c>
      <c r="U2084" s="45">
        <v>0</v>
      </c>
      <c r="V2084" s="45">
        <v>0</v>
      </c>
      <c r="W2084" s="45">
        <v>0</v>
      </c>
    </row>
    <row r="2085" spans="1:23" s="45" customFormat="1">
      <c r="A2085" s="34">
        <v>33</v>
      </c>
      <c r="B2085" s="45">
        <v>194</v>
      </c>
      <c r="C2085" s="45" t="s">
        <v>1053</v>
      </c>
      <c r="D2085" s="45" t="s">
        <v>875</v>
      </c>
      <c r="E2085" s="45">
        <v>79.2</v>
      </c>
      <c r="F2085" s="45">
        <v>3634.04</v>
      </c>
      <c r="G2085" s="45">
        <v>2161.81</v>
      </c>
      <c r="H2085" s="45">
        <v>66.2</v>
      </c>
      <c r="I2085" s="45">
        <v>5.17</v>
      </c>
      <c r="J2085" s="45">
        <v>7.75</v>
      </c>
      <c r="K2085" s="45">
        <v>3.95</v>
      </c>
      <c r="L2085" s="45">
        <v>97.24</v>
      </c>
      <c r="M2085" s="45">
        <v>0.91700000000000004</v>
      </c>
      <c r="N2085" s="45">
        <v>6.11</v>
      </c>
      <c r="O2085" s="45" t="s">
        <v>256</v>
      </c>
      <c r="P2085" s="34">
        <v>32</v>
      </c>
      <c r="Q2085" s="34">
        <v>11</v>
      </c>
      <c r="R2085" s="45">
        <v>0</v>
      </c>
      <c r="S2085" s="57">
        <v>0</v>
      </c>
      <c r="T2085" s="45">
        <v>0</v>
      </c>
      <c r="U2085" s="45">
        <v>0</v>
      </c>
      <c r="V2085" s="45">
        <v>0</v>
      </c>
      <c r="W2085" s="45">
        <v>0</v>
      </c>
    </row>
    <row r="2086" spans="1:23" s="45" customFormat="1">
      <c r="A2086" s="34">
        <v>33</v>
      </c>
      <c r="B2086" s="45">
        <v>196</v>
      </c>
      <c r="C2086" s="45" t="s">
        <v>1053</v>
      </c>
      <c r="D2086" s="45" t="s">
        <v>876</v>
      </c>
      <c r="E2086" s="45">
        <v>1346.41</v>
      </c>
      <c r="F2086" s="45">
        <v>4012.19</v>
      </c>
      <c r="G2086" s="45">
        <v>1569.24</v>
      </c>
      <c r="H2086" s="45">
        <v>67.010000000000005</v>
      </c>
      <c r="I2086" s="45">
        <v>12.92</v>
      </c>
      <c r="J2086" s="45">
        <v>31.02</v>
      </c>
      <c r="K2086" s="45">
        <v>23.71</v>
      </c>
      <c r="L2086" s="45">
        <v>1200.3</v>
      </c>
      <c r="M2086" s="45">
        <v>0.49099999999999999</v>
      </c>
      <c r="N2086" s="45">
        <v>35.01</v>
      </c>
      <c r="O2086" s="45" t="s">
        <v>256</v>
      </c>
      <c r="P2086" s="34">
        <v>32</v>
      </c>
      <c r="Q2086" s="34">
        <v>11</v>
      </c>
      <c r="R2086" s="45">
        <v>0</v>
      </c>
      <c r="S2086" s="57">
        <v>0</v>
      </c>
      <c r="T2086" s="45">
        <v>0</v>
      </c>
      <c r="U2086" s="45">
        <v>0</v>
      </c>
      <c r="V2086" s="45">
        <v>0</v>
      </c>
      <c r="W2086" s="45">
        <v>0</v>
      </c>
    </row>
    <row r="2087" spans="1:23" s="45" customFormat="1">
      <c r="A2087" s="34">
        <v>33</v>
      </c>
      <c r="B2087" s="45">
        <v>198</v>
      </c>
      <c r="C2087" s="45" t="s">
        <v>1053</v>
      </c>
      <c r="D2087" s="45" t="s">
        <v>877</v>
      </c>
      <c r="E2087" s="45">
        <v>2204.42</v>
      </c>
      <c r="F2087" s="45">
        <v>4054.47</v>
      </c>
      <c r="G2087" s="45">
        <v>1630.23</v>
      </c>
      <c r="H2087" s="45">
        <v>79.62</v>
      </c>
      <c r="I2087" s="45">
        <v>20.67</v>
      </c>
      <c r="J2087" s="45">
        <v>20.68</v>
      </c>
      <c r="K2087" s="45">
        <v>29.64</v>
      </c>
      <c r="L2087" s="45">
        <v>1448.23</v>
      </c>
      <c r="M2087" s="45">
        <v>0.56599999999999995</v>
      </c>
      <c r="N2087" s="45">
        <v>33.159999999999997</v>
      </c>
      <c r="O2087" s="45" t="s">
        <v>256</v>
      </c>
      <c r="P2087" s="34">
        <v>32</v>
      </c>
      <c r="Q2087" s="34">
        <v>11</v>
      </c>
      <c r="R2087" s="45">
        <v>0</v>
      </c>
      <c r="S2087" s="57">
        <v>0</v>
      </c>
      <c r="T2087" s="45">
        <v>0</v>
      </c>
      <c r="U2087" s="45">
        <v>0</v>
      </c>
      <c r="V2087" s="45">
        <v>0</v>
      </c>
      <c r="W2087" s="45">
        <v>0</v>
      </c>
    </row>
    <row r="2088" spans="1:23" s="45" customFormat="1">
      <c r="A2088" s="34">
        <v>33</v>
      </c>
      <c r="B2088" s="45">
        <v>200</v>
      </c>
      <c r="C2088" s="45" t="s">
        <v>1053</v>
      </c>
      <c r="D2088" s="45" t="s">
        <v>878</v>
      </c>
      <c r="E2088" s="45">
        <v>567.61</v>
      </c>
      <c r="F2088" s="45">
        <v>4127.6400000000003</v>
      </c>
      <c r="G2088" s="45">
        <v>1932.28</v>
      </c>
      <c r="H2088" s="45">
        <v>72.790000000000006</v>
      </c>
      <c r="I2088" s="45">
        <v>12.92</v>
      </c>
      <c r="J2088" s="45">
        <v>10.34</v>
      </c>
      <c r="K2088" s="45">
        <v>13.83</v>
      </c>
      <c r="L2088" s="45">
        <v>532.25</v>
      </c>
      <c r="M2088" s="45">
        <v>0.623</v>
      </c>
      <c r="N2088" s="45">
        <v>16.559999999999999</v>
      </c>
      <c r="O2088" s="45" t="s">
        <v>203</v>
      </c>
      <c r="P2088" s="34">
        <v>32</v>
      </c>
      <c r="Q2088" s="34">
        <v>11</v>
      </c>
      <c r="R2088" s="45">
        <v>0</v>
      </c>
      <c r="S2088" s="57">
        <v>0</v>
      </c>
      <c r="T2088" s="45">
        <v>0</v>
      </c>
      <c r="U2088" s="45">
        <v>0</v>
      </c>
      <c r="V2088" s="45">
        <v>0</v>
      </c>
      <c r="W2088" s="45">
        <v>0</v>
      </c>
    </row>
    <row r="2089" spans="1:23" s="45" customFormat="1">
      <c r="A2089" s="34">
        <v>33</v>
      </c>
      <c r="B2089" s="45">
        <v>202</v>
      </c>
      <c r="C2089" s="45" t="s">
        <v>1053</v>
      </c>
      <c r="D2089" s="45" t="s">
        <v>879</v>
      </c>
      <c r="E2089" s="45">
        <v>5372.46</v>
      </c>
      <c r="F2089" s="45">
        <v>4053.2</v>
      </c>
      <c r="G2089" s="45">
        <v>1974.68</v>
      </c>
      <c r="H2089" s="45">
        <v>69.88</v>
      </c>
      <c r="I2089" s="45">
        <v>43.93</v>
      </c>
      <c r="J2089" s="45">
        <v>31.02</v>
      </c>
      <c r="K2089" s="45">
        <v>41.5</v>
      </c>
      <c r="L2089" s="45">
        <v>3622.61</v>
      </c>
      <c r="M2089" s="45">
        <v>0.40899999999999997</v>
      </c>
      <c r="N2089" s="45">
        <v>55.12</v>
      </c>
      <c r="O2089" s="45" t="s">
        <v>203</v>
      </c>
      <c r="P2089" s="34">
        <v>32</v>
      </c>
      <c r="Q2089" s="34">
        <v>11</v>
      </c>
      <c r="R2089" s="45">
        <v>0</v>
      </c>
      <c r="S2089" s="57">
        <v>0</v>
      </c>
      <c r="T2089" s="45">
        <v>0</v>
      </c>
      <c r="U2089" s="45">
        <v>0</v>
      </c>
      <c r="V2089" s="45">
        <v>0</v>
      </c>
      <c r="W2089" s="45">
        <v>0</v>
      </c>
    </row>
    <row r="2090" spans="1:23" s="45" customFormat="1">
      <c r="A2090" s="34">
        <v>33</v>
      </c>
      <c r="B2090" s="45">
        <v>204</v>
      </c>
      <c r="C2090" s="45" t="s">
        <v>1053</v>
      </c>
      <c r="D2090" s="45" t="s">
        <v>880</v>
      </c>
      <c r="E2090" s="45">
        <v>6256.87</v>
      </c>
      <c r="F2090" s="45">
        <v>3463.52</v>
      </c>
      <c r="G2090" s="45">
        <v>2027.26</v>
      </c>
      <c r="H2090" s="45">
        <v>74.91</v>
      </c>
      <c r="I2090" s="45">
        <v>62.02</v>
      </c>
      <c r="J2090" s="45">
        <v>95.64</v>
      </c>
      <c r="K2090" s="45">
        <v>51.38</v>
      </c>
      <c r="L2090" s="45">
        <v>5509.61</v>
      </c>
      <c r="M2090" s="45">
        <v>0.29799999999999999</v>
      </c>
      <c r="N2090" s="45">
        <v>117.72</v>
      </c>
      <c r="O2090" s="45" t="s">
        <v>203</v>
      </c>
      <c r="P2090" s="34">
        <v>32</v>
      </c>
      <c r="Q2090" s="34">
        <v>11</v>
      </c>
      <c r="R2090" s="45">
        <v>0</v>
      </c>
      <c r="S2090" s="57">
        <v>0</v>
      </c>
      <c r="T2090" s="45">
        <v>0</v>
      </c>
      <c r="U2090" s="45">
        <v>0</v>
      </c>
      <c r="V2090" s="45">
        <v>0</v>
      </c>
      <c r="W2090" s="45">
        <v>0</v>
      </c>
    </row>
    <row r="2091" spans="1:23" s="45" customFormat="1">
      <c r="A2091" s="34">
        <v>33</v>
      </c>
      <c r="B2091" s="45">
        <v>206</v>
      </c>
      <c r="C2091" s="45" t="s">
        <v>1053</v>
      </c>
      <c r="D2091" s="45" t="s">
        <v>881</v>
      </c>
      <c r="E2091" s="45">
        <v>501.61</v>
      </c>
      <c r="F2091" s="45">
        <v>3579.88</v>
      </c>
      <c r="G2091" s="45">
        <v>2170.81</v>
      </c>
      <c r="H2091" s="45">
        <v>75.3</v>
      </c>
      <c r="I2091" s="45">
        <v>12.92</v>
      </c>
      <c r="J2091" s="45">
        <v>12.92</v>
      </c>
      <c r="K2091" s="45">
        <v>19.760000000000002</v>
      </c>
      <c r="L2091" s="45">
        <v>492.93</v>
      </c>
      <c r="M2091" s="45">
        <v>0.61899999999999999</v>
      </c>
      <c r="N2091" s="45">
        <v>20.079999999999998</v>
      </c>
      <c r="O2091" s="45" t="s">
        <v>256</v>
      </c>
      <c r="P2091" s="34">
        <v>32</v>
      </c>
      <c r="Q2091" s="34">
        <v>11</v>
      </c>
      <c r="R2091" s="45">
        <v>0</v>
      </c>
      <c r="S2091" s="57">
        <v>0</v>
      </c>
      <c r="T2091" s="45">
        <v>0</v>
      </c>
      <c r="U2091" s="45">
        <v>0</v>
      </c>
      <c r="V2091" s="45">
        <v>0</v>
      </c>
      <c r="W2091" s="45">
        <v>0</v>
      </c>
    </row>
    <row r="2092" spans="1:23" s="45" customFormat="1">
      <c r="A2092" s="34">
        <v>33</v>
      </c>
      <c r="B2092" s="45">
        <v>208</v>
      </c>
      <c r="C2092" s="45" t="s">
        <v>1053</v>
      </c>
      <c r="D2092" s="45" t="s">
        <v>882</v>
      </c>
      <c r="E2092" s="45">
        <v>831.61</v>
      </c>
      <c r="F2092" s="45">
        <v>3871.08</v>
      </c>
      <c r="G2092" s="45">
        <v>1547.39</v>
      </c>
      <c r="H2092" s="45">
        <v>71.290000000000006</v>
      </c>
      <c r="I2092" s="45">
        <v>15.51</v>
      </c>
      <c r="J2092" s="45">
        <v>15.51</v>
      </c>
      <c r="K2092" s="45">
        <v>21.74</v>
      </c>
      <c r="L2092" s="45">
        <v>709.69</v>
      </c>
      <c r="M2092" s="45">
        <v>0.60299999999999998</v>
      </c>
      <c r="N2092" s="45">
        <v>24.85</v>
      </c>
      <c r="O2092" s="45" t="s">
        <v>256</v>
      </c>
      <c r="P2092" s="34">
        <v>32</v>
      </c>
      <c r="Q2092" s="34">
        <v>11</v>
      </c>
      <c r="R2092" s="45">
        <v>0</v>
      </c>
      <c r="S2092" s="57">
        <v>0</v>
      </c>
      <c r="T2092" s="45">
        <v>0</v>
      </c>
      <c r="U2092" s="45">
        <v>0</v>
      </c>
      <c r="V2092" s="45">
        <v>0</v>
      </c>
      <c r="W2092" s="45">
        <v>0</v>
      </c>
    </row>
    <row r="2093" spans="1:23" s="45" customFormat="1">
      <c r="A2093" s="34">
        <v>33</v>
      </c>
      <c r="B2093" s="45">
        <v>210</v>
      </c>
      <c r="C2093" s="45" t="s">
        <v>1053</v>
      </c>
      <c r="D2093" s="45" t="s">
        <v>883</v>
      </c>
      <c r="E2093" s="45">
        <v>1425.62</v>
      </c>
      <c r="F2093" s="45">
        <v>4025.83</v>
      </c>
      <c r="G2093" s="45">
        <v>1852.44</v>
      </c>
      <c r="H2093" s="45">
        <v>78.400000000000006</v>
      </c>
      <c r="I2093" s="45">
        <v>10.34</v>
      </c>
      <c r="J2093" s="45">
        <v>20.68</v>
      </c>
      <c r="K2093" s="45">
        <v>21.74</v>
      </c>
      <c r="L2093" s="45">
        <v>962.77</v>
      </c>
      <c r="M2093" s="45">
        <v>0.63600000000000001</v>
      </c>
      <c r="N2093" s="45">
        <v>25.25</v>
      </c>
      <c r="O2093" s="45" t="s">
        <v>203</v>
      </c>
      <c r="P2093" s="34">
        <v>32</v>
      </c>
      <c r="Q2093" s="34">
        <v>11</v>
      </c>
      <c r="R2093" s="45">
        <v>0</v>
      </c>
      <c r="S2093" s="57">
        <v>0</v>
      </c>
      <c r="T2093" s="45">
        <v>0</v>
      </c>
      <c r="U2093" s="45">
        <v>0</v>
      </c>
      <c r="V2093" s="45">
        <v>0</v>
      </c>
      <c r="W2093" s="45">
        <v>0</v>
      </c>
    </row>
    <row r="2094" spans="1:23" s="45" customFormat="1">
      <c r="A2094" s="34">
        <v>33</v>
      </c>
      <c r="B2094" s="45">
        <v>212</v>
      </c>
      <c r="C2094" s="45" t="s">
        <v>1053</v>
      </c>
      <c r="D2094" s="45" t="s">
        <v>884</v>
      </c>
      <c r="E2094" s="45">
        <v>1042.81</v>
      </c>
      <c r="F2094" s="45">
        <v>3752.52</v>
      </c>
      <c r="G2094" s="45">
        <v>1656.51</v>
      </c>
      <c r="H2094" s="45">
        <v>75.86</v>
      </c>
      <c r="I2094" s="45">
        <v>10.34</v>
      </c>
      <c r="J2094" s="45">
        <v>15.51</v>
      </c>
      <c r="K2094" s="45">
        <v>15.81</v>
      </c>
      <c r="L2094" s="45">
        <v>709.57</v>
      </c>
      <c r="M2094" s="45">
        <v>0.70099999999999996</v>
      </c>
      <c r="N2094" s="45">
        <v>16.07</v>
      </c>
      <c r="O2094" s="45" t="s">
        <v>256</v>
      </c>
      <c r="P2094" s="34">
        <v>32</v>
      </c>
      <c r="Q2094" s="34">
        <v>11</v>
      </c>
      <c r="R2094" s="45">
        <v>0</v>
      </c>
      <c r="S2094" s="57">
        <v>0</v>
      </c>
      <c r="T2094" s="45">
        <v>0</v>
      </c>
      <c r="U2094" s="45">
        <v>0</v>
      </c>
      <c r="V2094" s="45">
        <v>0</v>
      </c>
      <c r="W2094" s="45">
        <v>0</v>
      </c>
    </row>
    <row r="2095" spans="1:23" s="45" customFormat="1">
      <c r="A2095" s="34">
        <v>33</v>
      </c>
      <c r="B2095" s="45">
        <v>214</v>
      </c>
      <c r="C2095" s="45" t="s">
        <v>1053</v>
      </c>
      <c r="D2095" s="45" t="s">
        <v>885</v>
      </c>
      <c r="E2095" s="45">
        <v>277.2</v>
      </c>
      <c r="F2095" s="45">
        <v>3749.29</v>
      </c>
      <c r="G2095" s="45">
        <v>1689.64</v>
      </c>
      <c r="H2095" s="45">
        <v>74.430000000000007</v>
      </c>
      <c r="I2095" s="45">
        <v>7.75</v>
      </c>
      <c r="J2095" s="45">
        <v>12.92</v>
      </c>
      <c r="K2095" s="45">
        <v>9.8800000000000008</v>
      </c>
      <c r="L2095" s="45">
        <v>321.13</v>
      </c>
      <c r="M2095" s="45">
        <v>0.64</v>
      </c>
      <c r="N2095" s="45">
        <v>11.37</v>
      </c>
      <c r="O2095" s="45" t="s">
        <v>256</v>
      </c>
      <c r="P2095" s="34">
        <v>32</v>
      </c>
      <c r="Q2095" s="34">
        <v>11</v>
      </c>
      <c r="R2095" s="45">
        <v>0</v>
      </c>
      <c r="S2095" s="57">
        <v>0</v>
      </c>
      <c r="T2095" s="45">
        <v>0</v>
      </c>
      <c r="U2095" s="45">
        <v>0</v>
      </c>
      <c r="V2095" s="45">
        <v>0</v>
      </c>
      <c r="W2095" s="45">
        <v>0</v>
      </c>
    </row>
    <row r="2096" spans="1:23" s="45" customFormat="1">
      <c r="A2096" s="34">
        <v>33</v>
      </c>
      <c r="B2096" s="45">
        <v>216</v>
      </c>
      <c r="C2096" s="45" t="s">
        <v>1053</v>
      </c>
      <c r="D2096" s="45" t="s">
        <v>886</v>
      </c>
      <c r="E2096" s="45">
        <v>1716.02</v>
      </c>
      <c r="F2096" s="45">
        <v>3887.2</v>
      </c>
      <c r="G2096" s="45">
        <v>1830.98</v>
      </c>
      <c r="H2096" s="45">
        <v>77.760000000000005</v>
      </c>
      <c r="I2096" s="45">
        <v>12.92</v>
      </c>
      <c r="J2096" s="45">
        <v>23.26</v>
      </c>
      <c r="K2096" s="45">
        <v>23.71</v>
      </c>
      <c r="L2096" s="45">
        <v>1325.8</v>
      </c>
      <c r="M2096" s="45">
        <v>0.52300000000000002</v>
      </c>
      <c r="N2096" s="45">
        <v>25.81</v>
      </c>
      <c r="O2096" s="45" t="s">
        <v>203</v>
      </c>
      <c r="P2096" s="34">
        <v>32</v>
      </c>
      <c r="Q2096" s="34">
        <v>11</v>
      </c>
      <c r="R2096" s="45">
        <v>0</v>
      </c>
      <c r="S2096" s="57">
        <v>0</v>
      </c>
      <c r="T2096" s="45">
        <v>0</v>
      </c>
      <c r="U2096" s="45">
        <v>0</v>
      </c>
      <c r="V2096" s="45">
        <v>0</v>
      </c>
      <c r="W2096" s="45">
        <v>0</v>
      </c>
    </row>
    <row r="2097" spans="1:23" s="45" customFormat="1">
      <c r="A2097" s="34">
        <v>33</v>
      </c>
      <c r="B2097" s="45">
        <v>220</v>
      </c>
      <c r="C2097" s="45" t="s">
        <v>1053</v>
      </c>
      <c r="D2097" s="45" t="s">
        <v>888</v>
      </c>
      <c r="E2097" s="45">
        <v>567.61</v>
      </c>
      <c r="F2097" s="45">
        <v>3576.09</v>
      </c>
      <c r="G2097" s="45">
        <v>2107.33</v>
      </c>
      <c r="H2097" s="45">
        <v>77.34</v>
      </c>
      <c r="I2097" s="45">
        <v>12.92</v>
      </c>
      <c r="J2097" s="45">
        <v>12.92</v>
      </c>
      <c r="K2097" s="45">
        <v>17.78</v>
      </c>
      <c r="L2097" s="45">
        <v>541.86</v>
      </c>
      <c r="M2097" s="45">
        <v>0.61199999999999999</v>
      </c>
      <c r="N2097" s="45">
        <v>20.420000000000002</v>
      </c>
      <c r="O2097" s="45" t="s">
        <v>256</v>
      </c>
      <c r="P2097" s="34">
        <v>32</v>
      </c>
      <c r="Q2097" s="34">
        <v>11</v>
      </c>
      <c r="R2097" s="45">
        <v>0</v>
      </c>
      <c r="S2097" s="57">
        <v>0</v>
      </c>
      <c r="T2097" s="45">
        <v>0</v>
      </c>
      <c r="U2097" s="45">
        <v>0</v>
      </c>
      <c r="V2097" s="45">
        <v>0</v>
      </c>
      <c r="W2097" s="45">
        <v>0</v>
      </c>
    </row>
    <row r="2098" spans="1:23" s="45" customFormat="1">
      <c r="A2098" s="34">
        <v>33</v>
      </c>
      <c r="B2098" s="45">
        <v>222</v>
      </c>
      <c r="C2098" s="45" t="s">
        <v>1053</v>
      </c>
      <c r="D2098" s="45" t="s">
        <v>889</v>
      </c>
      <c r="E2098" s="45">
        <v>765.61</v>
      </c>
      <c r="F2098" s="45">
        <v>3474.18</v>
      </c>
      <c r="G2098" s="45">
        <v>2333.7800000000002</v>
      </c>
      <c r="H2098" s="45">
        <v>77.78</v>
      </c>
      <c r="I2098" s="45">
        <v>20.67</v>
      </c>
      <c r="J2098" s="45">
        <v>7.75</v>
      </c>
      <c r="K2098" s="45">
        <v>23.71</v>
      </c>
      <c r="L2098" s="45">
        <v>731.81</v>
      </c>
      <c r="M2098" s="45">
        <v>0.55300000000000005</v>
      </c>
      <c r="N2098" s="45">
        <v>23.65</v>
      </c>
      <c r="O2098" s="45" t="s">
        <v>256</v>
      </c>
      <c r="P2098" s="34">
        <v>32</v>
      </c>
      <c r="Q2098" s="34">
        <v>11</v>
      </c>
      <c r="R2098" s="45">
        <v>0</v>
      </c>
      <c r="S2098" s="57">
        <v>0</v>
      </c>
      <c r="T2098" s="45">
        <v>0</v>
      </c>
      <c r="U2098" s="45">
        <v>0</v>
      </c>
      <c r="V2098" s="45">
        <v>0</v>
      </c>
      <c r="W2098" s="45">
        <v>0</v>
      </c>
    </row>
    <row r="2099" spans="1:23" s="45" customFormat="1">
      <c r="A2099" s="34">
        <v>33</v>
      </c>
      <c r="B2099" s="45">
        <v>226</v>
      </c>
      <c r="C2099" s="45" t="s">
        <v>1053</v>
      </c>
      <c r="D2099" s="45" t="s">
        <v>891</v>
      </c>
      <c r="E2099" s="45">
        <v>712.81</v>
      </c>
      <c r="F2099" s="45">
        <v>3889.17</v>
      </c>
      <c r="G2099" s="45">
        <v>1809.7</v>
      </c>
      <c r="H2099" s="45">
        <v>80.760000000000005</v>
      </c>
      <c r="I2099" s="45">
        <v>18.09</v>
      </c>
      <c r="J2099" s="45">
        <v>12.92</v>
      </c>
      <c r="K2099" s="45">
        <v>15.81</v>
      </c>
      <c r="L2099" s="45">
        <v>666.48</v>
      </c>
      <c r="M2099" s="45">
        <v>0.57899999999999996</v>
      </c>
      <c r="N2099" s="45">
        <v>19.559999999999999</v>
      </c>
      <c r="O2099" s="45" t="s">
        <v>256</v>
      </c>
      <c r="P2099" s="34">
        <v>32</v>
      </c>
      <c r="Q2099" s="34">
        <v>11</v>
      </c>
      <c r="R2099" s="45">
        <v>0</v>
      </c>
      <c r="S2099" s="57">
        <v>0</v>
      </c>
      <c r="T2099" s="45">
        <v>0</v>
      </c>
      <c r="U2099" s="45">
        <v>0</v>
      </c>
      <c r="V2099" s="45">
        <v>0</v>
      </c>
      <c r="W2099" s="45">
        <v>0</v>
      </c>
    </row>
    <row r="2100" spans="1:23" s="45" customFormat="1">
      <c r="A2100" s="34">
        <v>33</v>
      </c>
      <c r="B2100" s="45">
        <v>228</v>
      </c>
      <c r="C2100" s="45" t="s">
        <v>1053</v>
      </c>
      <c r="D2100" s="45" t="s">
        <v>892</v>
      </c>
      <c r="E2100" s="45">
        <v>1755.62</v>
      </c>
      <c r="F2100" s="45">
        <v>3690.6</v>
      </c>
      <c r="G2100" s="45">
        <v>1982.71</v>
      </c>
      <c r="H2100" s="45">
        <v>78.19</v>
      </c>
      <c r="I2100" s="45">
        <v>10.34</v>
      </c>
      <c r="J2100" s="45">
        <v>62.04</v>
      </c>
      <c r="K2100" s="45">
        <v>15.81</v>
      </c>
      <c r="L2100" s="45">
        <v>1538.29</v>
      </c>
      <c r="M2100" s="45">
        <v>0.45800000000000002</v>
      </c>
      <c r="N2100" s="45">
        <v>59.81</v>
      </c>
      <c r="O2100" s="45" t="s">
        <v>203</v>
      </c>
      <c r="P2100" s="34">
        <v>32</v>
      </c>
      <c r="Q2100" s="34">
        <v>11</v>
      </c>
      <c r="R2100" s="45">
        <v>0</v>
      </c>
      <c r="S2100" s="57">
        <v>0</v>
      </c>
      <c r="T2100" s="45">
        <v>0</v>
      </c>
      <c r="U2100" s="45">
        <v>0</v>
      </c>
      <c r="V2100" s="45">
        <v>0</v>
      </c>
      <c r="W2100" s="45">
        <v>0</v>
      </c>
    </row>
    <row r="2101" spans="1:23" s="45" customFormat="1">
      <c r="A2101" s="34">
        <v>33</v>
      </c>
      <c r="B2101" s="45">
        <v>230</v>
      </c>
      <c r="C2101" s="45" t="s">
        <v>1053</v>
      </c>
      <c r="D2101" s="45" t="s">
        <v>893</v>
      </c>
      <c r="E2101" s="45">
        <v>2547.63</v>
      </c>
      <c r="F2101" s="45">
        <v>3602.42</v>
      </c>
      <c r="G2101" s="45">
        <v>1988.72</v>
      </c>
      <c r="H2101" s="45">
        <v>71.290000000000006</v>
      </c>
      <c r="I2101" s="45">
        <v>23.26</v>
      </c>
      <c r="J2101" s="45">
        <v>28.43</v>
      </c>
      <c r="K2101" s="45">
        <v>29.64</v>
      </c>
      <c r="L2101" s="45">
        <v>1924.73</v>
      </c>
      <c r="M2101" s="45">
        <v>0.46899999999999997</v>
      </c>
      <c r="N2101" s="45">
        <v>38.39</v>
      </c>
      <c r="O2101" s="45" t="s">
        <v>203</v>
      </c>
      <c r="P2101" s="34">
        <v>32</v>
      </c>
      <c r="Q2101" s="34">
        <v>11</v>
      </c>
      <c r="R2101" s="45">
        <v>0</v>
      </c>
      <c r="S2101" s="57">
        <v>0</v>
      </c>
      <c r="T2101" s="45">
        <v>0</v>
      </c>
      <c r="U2101" s="45">
        <v>0</v>
      </c>
      <c r="V2101" s="45">
        <v>0</v>
      </c>
      <c r="W2101" s="45">
        <v>0</v>
      </c>
    </row>
    <row r="2102" spans="1:23" s="45" customFormat="1">
      <c r="A2102" s="34">
        <v>33</v>
      </c>
      <c r="B2102" s="45">
        <v>232</v>
      </c>
      <c r="C2102" s="45" t="s">
        <v>1053</v>
      </c>
      <c r="D2102" s="45" t="s">
        <v>894</v>
      </c>
      <c r="E2102" s="45">
        <v>184.8</v>
      </c>
      <c r="F2102" s="45">
        <v>3649.67</v>
      </c>
      <c r="G2102" s="45">
        <v>2008.07</v>
      </c>
      <c r="H2102" s="45">
        <v>76.22</v>
      </c>
      <c r="I2102" s="45">
        <v>12.92</v>
      </c>
      <c r="J2102" s="45">
        <v>5.17</v>
      </c>
      <c r="K2102" s="45">
        <v>7.9</v>
      </c>
      <c r="L2102" s="45">
        <v>210.2</v>
      </c>
      <c r="M2102" s="45">
        <v>0.746</v>
      </c>
      <c r="N2102" s="45">
        <v>11.07</v>
      </c>
      <c r="O2102" s="45" t="s">
        <v>203</v>
      </c>
      <c r="P2102" s="34">
        <v>32</v>
      </c>
      <c r="Q2102" s="34">
        <v>11</v>
      </c>
      <c r="R2102" s="45">
        <v>0</v>
      </c>
      <c r="S2102" s="57">
        <v>0</v>
      </c>
      <c r="T2102" s="45">
        <v>0</v>
      </c>
      <c r="U2102" s="45">
        <v>0</v>
      </c>
      <c r="V2102" s="45">
        <v>0</v>
      </c>
      <c r="W2102" s="45">
        <v>0</v>
      </c>
    </row>
    <row r="2103" spans="1:23" s="45" customFormat="1">
      <c r="A2103" s="34">
        <v>33</v>
      </c>
      <c r="B2103" s="45">
        <v>234</v>
      </c>
      <c r="C2103" s="45" t="s">
        <v>1053</v>
      </c>
      <c r="D2103" s="45" t="s">
        <v>895</v>
      </c>
      <c r="E2103" s="45">
        <v>343.2</v>
      </c>
      <c r="F2103" s="45">
        <v>3612.24</v>
      </c>
      <c r="G2103" s="45">
        <v>2010.93</v>
      </c>
      <c r="H2103" s="45">
        <v>77.819999999999993</v>
      </c>
      <c r="I2103" s="45">
        <v>10.34</v>
      </c>
      <c r="J2103" s="45">
        <v>12.92</v>
      </c>
      <c r="K2103" s="45">
        <v>11.86</v>
      </c>
      <c r="L2103" s="45">
        <v>376.53</v>
      </c>
      <c r="M2103" s="45">
        <v>0.63</v>
      </c>
      <c r="N2103" s="45">
        <v>14.76</v>
      </c>
      <c r="O2103" s="45" t="s">
        <v>256</v>
      </c>
      <c r="P2103" s="34">
        <v>32</v>
      </c>
      <c r="Q2103" s="34">
        <v>11</v>
      </c>
      <c r="R2103" s="45">
        <v>0</v>
      </c>
      <c r="S2103" s="57">
        <v>0</v>
      </c>
      <c r="T2103" s="45">
        <v>0</v>
      </c>
      <c r="U2103" s="45">
        <v>0</v>
      </c>
      <c r="V2103" s="45">
        <v>0</v>
      </c>
      <c r="W2103" s="45">
        <v>0</v>
      </c>
    </row>
    <row r="2104" spans="1:23" s="45" customFormat="1">
      <c r="A2104" s="34">
        <v>33</v>
      </c>
      <c r="B2104" s="45">
        <v>236</v>
      </c>
      <c r="C2104" s="45" t="s">
        <v>1053</v>
      </c>
      <c r="D2104" s="45" t="s">
        <v>896</v>
      </c>
      <c r="E2104" s="45">
        <v>382.8</v>
      </c>
      <c r="F2104" s="45">
        <v>3730.92</v>
      </c>
      <c r="G2104" s="45">
        <v>2301.5100000000002</v>
      </c>
      <c r="H2104" s="45">
        <v>78.09</v>
      </c>
      <c r="I2104" s="45">
        <v>18.09</v>
      </c>
      <c r="J2104" s="45">
        <v>7.75</v>
      </c>
      <c r="K2104" s="45">
        <v>13.83</v>
      </c>
      <c r="L2104" s="45">
        <v>434.79</v>
      </c>
      <c r="M2104" s="45">
        <v>0.58599999999999997</v>
      </c>
      <c r="N2104" s="45">
        <v>18.28</v>
      </c>
      <c r="O2104" s="45" t="s">
        <v>203</v>
      </c>
      <c r="P2104" s="34">
        <v>32</v>
      </c>
      <c r="Q2104" s="34">
        <v>11</v>
      </c>
      <c r="R2104" s="45">
        <v>0</v>
      </c>
      <c r="S2104" s="57">
        <v>0</v>
      </c>
      <c r="T2104" s="45">
        <v>0</v>
      </c>
      <c r="U2104" s="45">
        <v>0</v>
      </c>
      <c r="V2104" s="45">
        <v>0</v>
      </c>
      <c r="W2104" s="45">
        <v>0</v>
      </c>
    </row>
    <row r="2105" spans="1:23" s="45" customFormat="1">
      <c r="A2105" s="34">
        <v>33</v>
      </c>
      <c r="B2105" s="45">
        <v>238</v>
      </c>
      <c r="C2105" s="45" t="s">
        <v>1053</v>
      </c>
      <c r="D2105" s="45" t="s">
        <v>897</v>
      </c>
      <c r="E2105" s="45">
        <v>2072.42</v>
      </c>
      <c r="F2105" s="45">
        <v>4086.19</v>
      </c>
      <c r="G2105" s="45">
        <v>1612.73</v>
      </c>
      <c r="H2105" s="45">
        <v>76.69</v>
      </c>
      <c r="I2105" s="45">
        <v>20.67</v>
      </c>
      <c r="J2105" s="45">
        <v>28.43</v>
      </c>
      <c r="K2105" s="45">
        <v>17.78</v>
      </c>
      <c r="L2105" s="45">
        <v>1623.21</v>
      </c>
      <c r="M2105" s="45">
        <v>0.48399999999999999</v>
      </c>
      <c r="N2105" s="45">
        <v>29.5</v>
      </c>
      <c r="O2105" s="45" t="s">
        <v>203</v>
      </c>
      <c r="P2105" s="34">
        <v>32</v>
      </c>
      <c r="Q2105" s="34">
        <v>11</v>
      </c>
      <c r="R2105" s="45">
        <v>0</v>
      </c>
      <c r="S2105" s="57">
        <v>0</v>
      </c>
      <c r="T2105" s="45">
        <v>0</v>
      </c>
      <c r="U2105" s="45">
        <v>0</v>
      </c>
      <c r="V2105" s="45">
        <v>0</v>
      </c>
      <c r="W2105" s="45">
        <v>0</v>
      </c>
    </row>
    <row r="2106" spans="1:23" s="45" customFormat="1">
      <c r="A2106" s="34">
        <v>33</v>
      </c>
      <c r="B2106" s="45">
        <v>242</v>
      </c>
      <c r="C2106" s="45" t="s">
        <v>1053</v>
      </c>
      <c r="D2106" s="45" t="s">
        <v>1054</v>
      </c>
      <c r="E2106" s="45">
        <v>145.19999999999999</v>
      </c>
      <c r="F2106" s="45">
        <v>3618.1</v>
      </c>
      <c r="G2106" s="45">
        <v>2003.04</v>
      </c>
      <c r="H2106" s="45">
        <v>77.239999999999995</v>
      </c>
      <c r="I2106" s="45">
        <v>7.75</v>
      </c>
      <c r="J2106" s="45">
        <v>7.75</v>
      </c>
      <c r="K2106" s="45">
        <v>9.8800000000000008</v>
      </c>
      <c r="L2106" s="45">
        <v>176.65</v>
      </c>
      <c r="M2106" s="45">
        <v>0.75600000000000001</v>
      </c>
      <c r="N2106" s="45">
        <v>8.7100000000000009</v>
      </c>
      <c r="O2106" s="45" t="s">
        <v>256</v>
      </c>
      <c r="P2106" s="34">
        <v>32</v>
      </c>
      <c r="Q2106" s="34">
        <v>11</v>
      </c>
      <c r="R2106" s="45">
        <v>0</v>
      </c>
      <c r="S2106" s="57">
        <v>0</v>
      </c>
      <c r="T2106" s="45">
        <v>0</v>
      </c>
      <c r="U2106" s="45">
        <v>0</v>
      </c>
      <c r="V2106" s="45">
        <v>0</v>
      </c>
      <c r="W2106" s="45">
        <v>0</v>
      </c>
    </row>
    <row r="2107" spans="1:23" s="45" customFormat="1">
      <c r="A2107" s="34">
        <v>33</v>
      </c>
      <c r="B2107" s="45">
        <v>244</v>
      </c>
      <c r="C2107" s="45" t="s">
        <v>1053</v>
      </c>
      <c r="D2107" s="45" t="s">
        <v>1055</v>
      </c>
      <c r="E2107" s="45">
        <v>2098.8200000000002</v>
      </c>
      <c r="F2107" s="45">
        <v>3890.31</v>
      </c>
      <c r="G2107" s="45">
        <v>1529.98</v>
      </c>
      <c r="H2107" s="45">
        <v>84.2</v>
      </c>
      <c r="I2107" s="45">
        <v>31.01</v>
      </c>
      <c r="J2107" s="45">
        <v>18.09</v>
      </c>
      <c r="K2107" s="45">
        <v>21.74</v>
      </c>
      <c r="L2107" s="45">
        <v>1805.9</v>
      </c>
      <c r="M2107" s="45">
        <v>0.439</v>
      </c>
      <c r="N2107" s="45">
        <v>34.72</v>
      </c>
      <c r="O2107" s="45" t="s">
        <v>203</v>
      </c>
      <c r="P2107" s="34">
        <v>32</v>
      </c>
      <c r="Q2107" s="34">
        <v>11</v>
      </c>
      <c r="R2107" s="45">
        <v>0</v>
      </c>
      <c r="S2107" s="57">
        <v>0</v>
      </c>
      <c r="T2107" s="45">
        <v>0</v>
      </c>
      <c r="U2107" s="45">
        <v>0</v>
      </c>
      <c r="V2107" s="45">
        <v>0</v>
      </c>
      <c r="W2107" s="45">
        <v>0</v>
      </c>
    </row>
    <row r="2108" spans="1:23" s="45" customFormat="1">
      <c r="A2108" s="34">
        <v>33</v>
      </c>
      <c r="B2108" s="45">
        <v>246</v>
      </c>
      <c r="C2108" s="45" t="s">
        <v>1053</v>
      </c>
      <c r="D2108" s="45" t="s">
        <v>1056</v>
      </c>
      <c r="E2108" s="45">
        <v>1452.02</v>
      </c>
      <c r="F2108" s="45">
        <v>3987.08</v>
      </c>
      <c r="G2108" s="45">
        <v>1730.26</v>
      </c>
      <c r="H2108" s="45">
        <v>83.71</v>
      </c>
      <c r="I2108" s="45">
        <v>23.26</v>
      </c>
      <c r="J2108" s="45">
        <v>15.51</v>
      </c>
      <c r="K2108" s="45">
        <v>19.760000000000002</v>
      </c>
      <c r="L2108" s="45">
        <v>1106.68</v>
      </c>
      <c r="M2108" s="45">
        <v>0.56000000000000005</v>
      </c>
      <c r="N2108" s="45">
        <v>20.73</v>
      </c>
      <c r="O2108" s="45" t="s">
        <v>249</v>
      </c>
      <c r="P2108" s="34">
        <v>32</v>
      </c>
      <c r="Q2108" s="34">
        <v>11</v>
      </c>
      <c r="R2108" s="45">
        <v>0</v>
      </c>
      <c r="S2108" s="57">
        <v>0</v>
      </c>
      <c r="T2108" s="45">
        <v>0</v>
      </c>
      <c r="U2108" s="45">
        <v>0</v>
      </c>
      <c r="V2108" s="45">
        <v>0</v>
      </c>
      <c r="W2108" s="45">
        <v>0</v>
      </c>
    </row>
    <row r="2109" spans="1:23" s="45" customFormat="1">
      <c r="A2109" s="34">
        <v>33</v>
      </c>
      <c r="B2109" s="45">
        <v>248</v>
      </c>
      <c r="C2109" s="45" t="s">
        <v>1053</v>
      </c>
      <c r="D2109" s="45" t="s">
        <v>1057</v>
      </c>
      <c r="E2109" s="45">
        <v>171.6</v>
      </c>
      <c r="F2109" s="45">
        <v>3615.72</v>
      </c>
      <c r="G2109" s="45">
        <v>2019.58</v>
      </c>
      <c r="H2109" s="45">
        <v>79.8</v>
      </c>
      <c r="I2109" s="45">
        <v>7.75</v>
      </c>
      <c r="J2109" s="45">
        <v>10.34</v>
      </c>
      <c r="K2109" s="45">
        <v>7.9</v>
      </c>
      <c r="L2109" s="45">
        <v>190.07</v>
      </c>
      <c r="M2109" s="45">
        <v>0.78600000000000003</v>
      </c>
      <c r="N2109" s="45">
        <v>6.47</v>
      </c>
      <c r="O2109" s="45" t="s">
        <v>256</v>
      </c>
      <c r="P2109" s="34">
        <v>32</v>
      </c>
      <c r="Q2109" s="34">
        <v>11</v>
      </c>
      <c r="R2109" s="45">
        <v>0</v>
      </c>
      <c r="S2109" s="57">
        <v>0</v>
      </c>
      <c r="T2109" s="45">
        <v>0</v>
      </c>
      <c r="U2109" s="45">
        <v>0</v>
      </c>
      <c r="V2109" s="45">
        <v>0</v>
      </c>
      <c r="W2109" s="45">
        <v>0</v>
      </c>
    </row>
    <row r="2110" spans="1:23" s="45" customFormat="1">
      <c r="A2110" s="34">
        <v>33</v>
      </c>
      <c r="B2110" s="45">
        <v>250</v>
      </c>
      <c r="C2110" s="45" t="s">
        <v>1053</v>
      </c>
      <c r="D2110" s="45" t="s">
        <v>1058</v>
      </c>
      <c r="E2110" s="45">
        <v>1531.22</v>
      </c>
      <c r="F2110" s="45">
        <v>3666.9</v>
      </c>
      <c r="G2110" s="45">
        <v>2008.18</v>
      </c>
      <c r="H2110" s="45">
        <v>83.2</v>
      </c>
      <c r="I2110" s="45">
        <v>10.34</v>
      </c>
      <c r="J2110" s="45">
        <v>43.94</v>
      </c>
      <c r="K2110" s="45">
        <v>17.78</v>
      </c>
      <c r="L2110" s="45">
        <v>1349.9</v>
      </c>
      <c r="M2110" s="45">
        <v>0.47599999999999998</v>
      </c>
      <c r="N2110" s="45">
        <v>41.86</v>
      </c>
      <c r="O2110" s="45" t="s">
        <v>256</v>
      </c>
      <c r="P2110" s="34">
        <v>32</v>
      </c>
      <c r="Q2110" s="34">
        <v>11</v>
      </c>
      <c r="R2110" s="45">
        <v>0</v>
      </c>
      <c r="S2110" s="57">
        <v>0</v>
      </c>
      <c r="T2110" s="45">
        <v>0</v>
      </c>
      <c r="U2110" s="45">
        <v>0</v>
      </c>
      <c r="V2110" s="45">
        <v>0</v>
      </c>
      <c r="W2110" s="45">
        <v>0</v>
      </c>
    </row>
    <row r="2111" spans="1:23" s="45" customFormat="1">
      <c r="A2111" s="34">
        <v>33</v>
      </c>
      <c r="B2111" s="45">
        <v>252</v>
      </c>
      <c r="C2111" s="45" t="s">
        <v>1053</v>
      </c>
      <c r="D2111" s="45" t="s">
        <v>1059</v>
      </c>
      <c r="E2111" s="45">
        <v>462</v>
      </c>
      <c r="F2111" s="45">
        <v>3423.91</v>
      </c>
      <c r="G2111" s="45">
        <v>2382.29</v>
      </c>
      <c r="H2111" s="45">
        <v>84.06</v>
      </c>
      <c r="I2111" s="45">
        <v>15.51</v>
      </c>
      <c r="J2111" s="45">
        <v>12.92</v>
      </c>
      <c r="K2111" s="45">
        <v>13.83</v>
      </c>
      <c r="L2111" s="45">
        <v>446.02</v>
      </c>
      <c r="M2111" s="45">
        <v>0.64800000000000002</v>
      </c>
      <c r="N2111" s="45">
        <v>16.27</v>
      </c>
      <c r="O2111" s="45" t="s">
        <v>203</v>
      </c>
      <c r="P2111" s="34">
        <v>32</v>
      </c>
      <c r="Q2111" s="34">
        <v>11</v>
      </c>
      <c r="R2111" s="45">
        <v>0</v>
      </c>
      <c r="S2111" s="57">
        <v>0</v>
      </c>
      <c r="T2111" s="45">
        <v>0</v>
      </c>
      <c r="U2111" s="45">
        <v>0</v>
      </c>
      <c r="V2111" s="45">
        <v>0</v>
      </c>
      <c r="W2111" s="45">
        <v>0</v>
      </c>
    </row>
    <row r="2112" spans="1:23" s="45" customFormat="1">
      <c r="A2112" s="34">
        <v>33</v>
      </c>
      <c r="B2112" s="45">
        <v>256</v>
      </c>
      <c r="C2112" s="45" t="s">
        <v>1053</v>
      </c>
      <c r="D2112" s="45" t="s">
        <v>1060</v>
      </c>
      <c r="E2112" s="45">
        <v>1465.22</v>
      </c>
      <c r="F2112" s="45">
        <v>3998.89</v>
      </c>
      <c r="G2112" s="45">
        <v>1534.32</v>
      </c>
      <c r="H2112" s="45">
        <v>79.290000000000006</v>
      </c>
      <c r="I2112" s="45">
        <v>10.34</v>
      </c>
      <c r="J2112" s="45">
        <v>31.02</v>
      </c>
      <c r="K2112" s="45">
        <v>17.78</v>
      </c>
      <c r="L2112" s="45">
        <v>1213.8599999999999</v>
      </c>
      <c r="M2112" s="45">
        <v>0.51400000000000001</v>
      </c>
      <c r="N2112" s="45">
        <v>30.21</v>
      </c>
      <c r="O2112" s="45" t="s">
        <v>256</v>
      </c>
      <c r="P2112" s="34">
        <v>32</v>
      </c>
      <c r="Q2112" s="34">
        <v>11</v>
      </c>
      <c r="R2112" s="45">
        <v>0</v>
      </c>
      <c r="S2112" s="57">
        <v>0</v>
      </c>
      <c r="T2112" s="45">
        <v>0</v>
      </c>
      <c r="U2112" s="45">
        <v>0</v>
      </c>
      <c r="V2112" s="45">
        <v>0</v>
      </c>
      <c r="W2112" s="45">
        <v>0</v>
      </c>
    </row>
    <row r="2113" spans="1:23" s="45" customFormat="1">
      <c r="A2113" s="34">
        <v>33</v>
      </c>
      <c r="B2113" s="45">
        <v>258</v>
      </c>
      <c r="C2113" s="45" t="s">
        <v>1053</v>
      </c>
      <c r="D2113" s="45" t="s">
        <v>1061</v>
      </c>
      <c r="E2113" s="45">
        <v>105.6</v>
      </c>
      <c r="F2113" s="45">
        <v>3874.93</v>
      </c>
      <c r="G2113" s="45">
        <v>1770.64</v>
      </c>
      <c r="H2113" s="45">
        <v>82.25</v>
      </c>
      <c r="I2113" s="45">
        <v>7.75</v>
      </c>
      <c r="J2113" s="45">
        <v>2.58</v>
      </c>
      <c r="K2113" s="45">
        <v>7.9</v>
      </c>
      <c r="L2113" s="45">
        <v>120.17</v>
      </c>
      <c r="M2113" s="45">
        <v>0.89900000000000002</v>
      </c>
      <c r="N2113" s="45">
        <v>6.47</v>
      </c>
      <c r="O2113" s="45" t="s">
        <v>256</v>
      </c>
      <c r="P2113" s="34">
        <v>32</v>
      </c>
      <c r="Q2113" s="34">
        <v>11</v>
      </c>
      <c r="R2113" s="45">
        <v>0</v>
      </c>
      <c r="S2113" s="57">
        <v>0</v>
      </c>
      <c r="T2113" s="45">
        <v>0</v>
      </c>
      <c r="U2113" s="45">
        <v>0</v>
      </c>
      <c r="V2113" s="45">
        <v>0</v>
      </c>
      <c r="W2113" s="45">
        <v>0</v>
      </c>
    </row>
    <row r="2114" spans="1:23" s="45" customFormat="1">
      <c r="A2114" s="34">
        <v>33</v>
      </c>
      <c r="B2114" s="45">
        <v>260</v>
      </c>
      <c r="C2114" s="45" t="s">
        <v>1053</v>
      </c>
      <c r="D2114" s="45" t="s">
        <v>1062</v>
      </c>
      <c r="E2114" s="45">
        <v>171.6</v>
      </c>
      <c r="F2114" s="45">
        <v>3902.78</v>
      </c>
      <c r="G2114" s="45">
        <v>1800.26</v>
      </c>
      <c r="H2114" s="45">
        <v>82.38</v>
      </c>
      <c r="I2114" s="45">
        <v>7.75</v>
      </c>
      <c r="J2114" s="45">
        <v>7.75</v>
      </c>
      <c r="K2114" s="45">
        <v>7.9</v>
      </c>
      <c r="L2114" s="45">
        <v>184.71</v>
      </c>
      <c r="M2114" s="45">
        <v>0.80900000000000005</v>
      </c>
      <c r="N2114" s="45">
        <v>8.31</v>
      </c>
      <c r="O2114" s="45" t="s">
        <v>203</v>
      </c>
      <c r="P2114" s="34">
        <v>32</v>
      </c>
      <c r="Q2114" s="34">
        <v>11</v>
      </c>
      <c r="R2114" s="45">
        <v>0</v>
      </c>
      <c r="S2114" s="57">
        <v>0</v>
      </c>
      <c r="T2114" s="45">
        <v>0</v>
      </c>
      <c r="U2114" s="45">
        <v>0</v>
      </c>
      <c r="V2114" s="45">
        <v>0</v>
      </c>
      <c r="W2114" s="45">
        <v>0</v>
      </c>
    </row>
    <row r="2115" spans="1:23" s="45" customFormat="1">
      <c r="A2115" s="34">
        <v>33</v>
      </c>
      <c r="B2115" s="45">
        <v>262</v>
      </c>
      <c r="C2115" s="45" t="s">
        <v>1053</v>
      </c>
      <c r="D2115" s="45" t="s">
        <v>1063</v>
      </c>
      <c r="E2115" s="45">
        <v>1491.62</v>
      </c>
      <c r="F2115" s="45">
        <v>3634.36</v>
      </c>
      <c r="G2115" s="45">
        <v>2017.91</v>
      </c>
      <c r="H2115" s="45">
        <v>82.69</v>
      </c>
      <c r="I2115" s="45">
        <v>25.84</v>
      </c>
      <c r="J2115" s="45">
        <v>18.09</v>
      </c>
      <c r="K2115" s="45">
        <v>17.78</v>
      </c>
      <c r="L2115" s="45">
        <v>1143.68</v>
      </c>
      <c r="M2115" s="45">
        <v>0.55200000000000005</v>
      </c>
      <c r="N2115" s="45">
        <v>25.53</v>
      </c>
      <c r="O2115" s="45" t="s">
        <v>249</v>
      </c>
      <c r="P2115" s="34">
        <v>32</v>
      </c>
      <c r="Q2115" s="34">
        <v>11</v>
      </c>
      <c r="R2115" s="45">
        <v>0</v>
      </c>
      <c r="S2115" s="57">
        <v>0</v>
      </c>
      <c r="T2115" s="45">
        <v>0</v>
      </c>
      <c r="U2115" s="45">
        <v>0</v>
      </c>
      <c r="V2115" s="45">
        <v>0</v>
      </c>
      <c r="W2115" s="45">
        <v>0</v>
      </c>
    </row>
    <row r="2116" spans="1:23" s="45" customFormat="1">
      <c r="A2116" s="34">
        <v>33</v>
      </c>
      <c r="B2116" s="45">
        <v>264</v>
      </c>
      <c r="C2116" s="45" t="s">
        <v>1053</v>
      </c>
      <c r="D2116" s="45" t="s">
        <v>1064</v>
      </c>
      <c r="E2116" s="45">
        <v>4131.6400000000003</v>
      </c>
      <c r="F2116" s="45">
        <v>3492.9</v>
      </c>
      <c r="G2116" s="45">
        <v>2109.75</v>
      </c>
      <c r="H2116" s="45">
        <v>77.78</v>
      </c>
      <c r="I2116" s="45">
        <v>33.6</v>
      </c>
      <c r="J2116" s="45">
        <v>49.11</v>
      </c>
      <c r="K2116" s="45">
        <v>43.47</v>
      </c>
      <c r="L2116" s="45">
        <v>3374.11</v>
      </c>
      <c r="M2116" s="45">
        <v>0.36899999999999999</v>
      </c>
      <c r="N2116" s="45">
        <v>57.2</v>
      </c>
      <c r="O2116" s="45" t="s">
        <v>249</v>
      </c>
      <c r="P2116" s="34">
        <v>32</v>
      </c>
      <c r="Q2116" s="34">
        <v>11</v>
      </c>
      <c r="R2116" s="45">
        <v>0</v>
      </c>
      <c r="S2116" s="57">
        <v>0</v>
      </c>
      <c r="T2116" s="45">
        <v>0</v>
      </c>
      <c r="U2116" s="45">
        <v>0</v>
      </c>
      <c r="V2116" s="45">
        <v>0</v>
      </c>
      <c r="W2116" s="45">
        <v>0</v>
      </c>
    </row>
    <row r="2117" spans="1:23" s="45" customFormat="1">
      <c r="A2117" s="34">
        <v>33</v>
      </c>
      <c r="B2117" s="45">
        <v>266</v>
      </c>
      <c r="C2117" s="45" t="s">
        <v>1053</v>
      </c>
      <c r="D2117" s="45" t="s">
        <v>1065</v>
      </c>
      <c r="E2117" s="45">
        <v>409.2</v>
      </c>
      <c r="F2117" s="45">
        <v>4007.01</v>
      </c>
      <c r="G2117" s="45">
        <v>1722.86</v>
      </c>
      <c r="H2117" s="45">
        <v>86.63</v>
      </c>
      <c r="I2117" s="45">
        <v>15.51</v>
      </c>
      <c r="J2117" s="45">
        <v>7.75</v>
      </c>
      <c r="K2117" s="45">
        <v>13.83</v>
      </c>
      <c r="L2117" s="45">
        <v>425.67</v>
      </c>
      <c r="M2117" s="45">
        <v>0.626</v>
      </c>
      <c r="N2117" s="45">
        <v>15.94</v>
      </c>
      <c r="O2117" s="45" t="s">
        <v>256</v>
      </c>
      <c r="P2117" s="34">
        <v>32</v>
      </c>
      <c r="Q2117" s="34">
        <v>11</v>
      </c>
      <c r="R2117" s="45">
        <v>0</v>
      </c>
      <c r="S2117" s="57">
        <v>0</v>
      </c>
      <c r="T2117" s="45">
        <v>0</v>
      </c>
      <c r="U2117" s="45">
        <v>0</v>
      </c>
      <c r="V2117" s="45">
        <v>0</v>
      </c>
      <c r="W2117" s="45">
        <v>0</v>
      </c>
    </row>
    <row r="2118" spans="1:23" s="45" customFormat="1">
      <c r="A2118" s="34">
        <v>33</v>
      </c>
      <c r="B2118" s="45">
        <v>268</v>
      </c>
      <c r="C2118" s="45" t="s">
        <v>1053</v>
      </c>
      <c r="D2118" s="45" t="s">
        <v>1066</v>
      </c>
      <c r="E2118" s="45">
        <v>1214.4100000000001</v>
      </c>
      <c r="F2118" s="45">
        <v>3389.28</v>
      </c>
      <c r="G2118" s="45">
        <v>1966.78</v>
      </c>
      <c r="H2118" s="45">
        <v>88.62</v>
      </c>
      <c r="I2118" s="45">
        <v>18.09</v>
      </c>
      <c r="J2118" s="45">
        <v>12.92</v>
      </c>
      <c r="K2118" s="45">
        <v>25.69</v>
      </c>
      <c r="L2118" s="45">
        <v>1070.51</v>
      </c>
      <c r="M2118" s="45">
        <v>0.51400000000000001</v>
      </c>
      <c r="N2118" s="45">
        <v>28.63</v>
      </c>
      <c r="O2118" s="45" t="s">
        <v>203</v>
      </c>
      <c r="P2118" s="34">
        <v>32</v>
      </c>
      <c r="Q2118" s="34">
        <v>11</v>
      </c>
      <c r="R2118" s="45">
        <v>0</v>
      </c>
      <c r="S2118" s="57">
        <v>0</v>
      </c>
      <c r="T2118" s="45">
        <v>0</v>
      </c>
      <c r="U2118" s="45">
        <v>0</v>
      </c>
      <c r="V2118" s="45">
        <v>0</v>
      </c>
      <c r="W2118" s="45">
        <v>0</v>
      </c>
    </row>
    <row r="2119" spans="1:23" s="45" customFormat="1">
      <c r="A2119" s="34">
        <v>33</v>
      </c>
      <c r="B2119" s="45">
        <v>270</v>
      </c>
      <c r="C2119" s="45" t="s">
        <v>1053</v>
      </c>
      <c r="D2119" s="45" t="s">
        <v>1067</v>
      </c>
      <c r="E2119" s="45">
        <v>79.2</v>
      </c>
      <c r="F2119" s="45">
        <v>3565.99</v>
      </c>
      <c r="G2119" s="45">
        <v>2077.8000000000002</v>
      </c>
      <c r="H2119" s="45">
        <v>82.33</v>
      </c>
      <c r="I2119" s="45">
        <v>5.17</v>
      </c>
      <c r="J2119" s="45">
        <v>7.75</v>
      </c>
      <c r="K2119" s="45">
        <v>3.95</v>
      </c>
      <c r="L2119" s="45">
        <v>89.52</v>
      </c>
      <c r="M2119" s="45">
        <v>0.996</v>
      </c>
      <c r="N2119" s="45">
        <v>5.53</v>
      </c>
      <c r="O2119" s="45" t="s">
        <v>256</v>
      </c>
      <c r="P2119" s="34">
        <v>32</v>
      </c>
      <c r="Q2119" s="34">
        <v>11</v>
      </c>
      <c r="R2119" s="45">
        <v>0</v>
      </c>
      <c r="S2119" s="57">
        <v>0</v>
      </c>
      <c r="T2119" s="45">
        <v>0</v>
      </c>
      <c r="U2119" s="45">
        <v>0</v>
      </c>
      <c r="V2119" s="45">
        <v>0</v>
      </c>
      <c r="W2119" s="45">
        <v>0</v>
      </c>
    </row>
    <row r="2120" spans="1:23" s="45" customFormat="1">
      <c r="A2120" s="34">
        <v>33</v>
      </c>
      <c r="B2120" s="45">
        <v>272</v>
      </c>
      <c r="C2120" s="45" t="s">
        <v>1053</v>
      </c>
      <c r="D2120" s="45" t="s">
        <v>1068</v>
      </c>
      <c r="E2120" s="45">
        <v>3762.04</v>
      </c>
      <c r="F2120" s="45">
        <v>3542.82</v>
      </c>
      <c r="G2120" s="45">
        <v>2214.56</v>
      </c>
      <c r="H2120" s="45">
        <v>91.13</v>
      </c>
      <c r="I2120" s="45">
        <v>20.67</v>
      </c>
      <c r="J2120" s="45">
        <v>46.53</v>
      </c>
      <c r="K2120" s="45">
        <v>33.590000000000003</v>
      </c>
      <c r="L2120" s="45">
        <v>2993.95</v>
      </c>
      <c r="M2120" s="45">
        <v>0.39100000000000001</v>
      </c>
      <c r="N2120" s="45">
        <v>47.68</v>
      </c>
      <c r="O2120" s="45" t="s">
        <v>203</v>
      </c>
      <c r="P2120" s="34">
        <v>32</v>
      </c>
      <c r="Q2120" s="34">
        <v>11</v>
      </c>
      <c r="R2120" s="45">
        <v>0</v>
      </c>
      <c r="S2120" s="57">
        <v>0</v>
      </c>
      <c r="T2120" s="45">
        <v>0</v>
      </c>
      <c r="U2120" s="45">
        <v>0</v>
      </c>
      <c r="V2120" s="45">
        <v>0</v>
      </c>
      <c r="W2120" s="45">
        <v>0</v>
      </c>
    </row>
    <row r="2121" spans="1:23" s="45" customFormat="1">
      <c r="A2121" s="34">
        <v>33</v>
      </c>
      <c r="B2121" s="45">
        <v>274</v>
      </c>
      <c r="C2121" s="45" t="s">
        <v>1053</v>
      </c>
      <c r="D2121" s="45" t="s">
        <v>1069</v>
      </c>
      <c r="E2121" s="45">
        <v>1161.6099999999999</v>
      </c>
      <c r="F2121" s="45">
        <v>3730.44</v>
      </c>
      <c r="G2121" s="45">
        <v>2280.38</v>
      </c>
      <c r="H2121" s="45">
        <v>86.7</v>
      </c>
      <c r="I2121" s="45">
        <v>36.18</v>
      </c>
      <c r="J2121" s="45">
        <v>18.09</v>
      </c>
      <c r="K2121" s="45">
        <v>17.78</v>
      </c>
      <c r="L2121" s="45">
        <v>1158.48</v>
      </c>
      <c r="M2121" s="45">
        <v>0.46100000000000002</v>
      </c>
      <c r="N2121" s="45">
        <v>35.369999999999997</v>
      </c>
      <c r="O2121" s="45" t="s">
        <v>203</v>
      </c>
      <c r="P2121" s="34">
        <v>32</v>
      </c>
      <c r="Q2121" s="34">
        <v>11</v>
      </c>
      <c r="R2121" s="45">
        <v>0</v>
      </c>
      <c r="S2121" s="57">
        <v>0</v>
      </c>
      <c r="T2121" s="45">
        <v>0</v>
      </c>
      <c r="U2121" s="45">
        <v>0</v>
      </c>
      <c r="V2121" s="45">
        <v>0</v>
      </c>
      <c r="W2121" s="45">
        <v>0</v>
      </c>
    </row>
    <row r="2122" spans="1:23" s="45" customFormat="1">
      <c r="A2122" s="34">
        <v>33</v>
      </c>
      <c r="B2122" s="45">
        <v>276</v>
      </c>
      <c r="C2122" s="45" t="s">
        <v>1053</v>
      </c>
      <c r="D2122" s="45" t="s">
        <v>1070</v>
      </c>
      <c r="E2122" s="45">
        <v>7497.68</v>
      </c>
      <c r="F2122" s="45">
        <v>3753.3</v>
      </c>
      <c r="G2122" s="45">
        <v>2318.6</v>
      </c>
      <c r="H2122" s="45">
        <v>82</v>
      </c>
      <c r="I2122" s="45">
        <v>36.18</v>
      </c>
      <c r="J2122" s="45">
        <v>38.770000000000003</v>
      </c>
      <c r="K2122" s="45">
        <v>43.47</v>
      </c>
      <c r="L2122" s="45">
        <v>4862.3900000000003</v>
      </c>
      <c r="M2122" s="45">
        <v>0.38100000000000001</v>
      </c>
      <c r="N2122" s="45">
        <v>45.34</v>
      </c>
      <c r="O2122" s="45" t="s">
        <v>203</v>
      </c>
      <c r="P2122" s="34">
        <v>32</v>
      </c>
      <c r="Q2122" s="34">
        <v>11</v>
      </c>
      <c r="R2122" s="45">
        <v>0</v>
      </c>
      <c r="S2122" s="57">
        <v>0</v>
      </c>
      <c r="T2122" s="45">
        <v>0</v>
      </c>
      <c r="U2122" s="45">
        <v>0</v>
      </c>
      <c r="V2122" s="45">
        <v>0</v>
      </c>
      <c r="W2122" s="45">
        <v>0</v>
      </c>
    </row>
    <row r="2123" spans="1:23" s="45" customFormat="1">
      <c r="A2123" s="34">
        <v>33</v>
      </c>
      <c r="B2123" s="45">
        <v>278</v>
      </c>
      <c r="C2123" s="45" t="s">
        <v>1053</v>
      </c>
      <c r="D2123" s="45" t="s">
        <v>1071</v>
      </c>
      <c r="E2123" s="45">
        <v>184.8</v>
      </c>
      <c r="F2123" s="45">
        <v>3212.36</v>
      </c>
      <c r="G2123" s="45">
        <v>2545.73</v>
      </c>
      <c r="H2123" s="45">
        <v>85.25</v>
      </c>
      <c r="I2123" s="45">
        <v>10.34</v>
      </c>
      <c r="J2123" s="45">
        <v>10.34</v>
      </c>
      <c r="K2123" s="45">
        <v>9.8800000000000008</v>
      </c>
      <c r="L2123" s="45">
        <v>240.42</v>
      </c>
      <c r="M2123" s="45">
        <v>0.65300000000000002</v>
      </c>
      <c r="N2123" s="45">
        <v>10.77</v>
      </c>
      <c r="O2123" s="45" t="s">
        <v>203</v>
      </c>
      <c r="P2123" s="34">
        <v>32</v>
      </c>
      <c r="Q2123" s="34">
        <v>11</v>
      </c>
      <c r="R2123" s="45">
        <v>0</v>
      </c>
      <c r="S2123" s="57">
        <v>0</v>
      </c>
      <c r="T2123" s="45">
        <v>0</v>
      </c>
      <c r="U2123" s="45">
        <v>0</v>
      </c>
      <c r="V2123" s="45">
        <v>0</v>
      </c>
      <c r="W2123" s="45">
        <v>0</v>
      </c>
    </row>
    <row r="2124" spans="1:23" s="34" customFormat="1" ht="15">
      <c r="A2124" s="34">
        <v>33</v>
      </c>
      <c r="B2124" s="34">
        <v>280</v>
      </c>
      <c r="C2124" s="34" t="s">
        <v>1053</v>
      </c>
      <c r="D2124" s="34" t="s">
        <v>1072</v>
      </c>
      <c r="E2124" s="34">
        <v>1465.22</v>
      </c>
      <c r="F2124" s="34">
        <v>3921.43</v>
      </c>
      <c r="G2124" s="34">
        <v>1487.37</v>
      </c>
      <c r="H2124" s="34">
        <v>93.42</v>
      </c>
      <c r="I2124" s="34">
        <v>20.67</v>
      </c>
      <c r="J2124" s="34">
        <v>10.34</v>
      </c>
      <c r="K2124" s="34">
        <v>21.74</v>
      </c>
      <c r="L2124" s="34">
        <v>1092.5999999999999</v>
      </c>
      <c r="M2124" s="34">
        <v>0.57099999999999995</v>
      </c>
      <c r="N2124" s="34">
        <v>20.420000000000002</v>
      </c>
      <c r="O2124" s="34" t="s">
        <v>263</v>
      </c>
      <c r="P2124" s="34">
        <v>32</v>
      </c>
      <c r="Q2124" s="34">
        <v>11</v>
      </c>
      <c r="R2124" s="34">
        <v>65</v>
      </c>
      <c r="S2124" s="58">
        <v>977655.17</v>
      </c>
      <c r="T2124" s="34">
        <v>3996.16</v>
      </c>
      <c r="U2124" s="34">
        <v>1425.83</v>
      </c>
      <c r="V2124" s="34">
        <v>85.7</v>
      </c>
      <c r="W2124" s="34">
        <v>439872.29</v>
      </c>
    </row>
    <row r="2125" spans="1:23" s="45" customFormat="1">
      <c r="A2125" s="34">
        <v>33</v>
      </c>
      <c r="B2125" s="45">
        <v>282</v>
      </c>
      <c r="C2125" s="45" t="s">
        <v>1053</v>
      </c>
      <c r="D2125" s="45" t="s">
        <v>1073</v>
      </c>
      <c r="E2125" s="45">
        <v>79.2</v>
      </c>
      <c r="F2125" s="45">
        <v>4009.63</v>
      </c>
      <c r="G2125" s="45">
        <v>1638.81</v>
      </c>
      <c r="H2125" s="45">
        <v>83.98</v>
      </c>
      <c r="I2125" s="45">
        <v>5.17</v>
      </c>
      <c r="J2125" s="45">
        <v>7.75</v>
      </c>
      <c r="K2125" s="45">
        <v>5.93</v>
      </c>
      <c r="L2125" s="45">
        <v>105.89</v>
      </c>
      <c r="M2125" s="45">
        <v>0.84199999999999997</v>
      </c>
      <c r="N2125" s="45">
        <v>5.38</v>
      </c>
      <c r="O2125" s="45" t="s">
        <v>203</v>
      </c>
      <c r="P2125" s="34">
        <v>32</v>
      </c>
      <c r="Q2125" s="34">
        <v>11</v>
      </c>
      <c r="R2125" s="45">
        <v>0</v>
      </c>
      <c r="S2125" s="57">
        <v>0</v>
      </c>
      <c r="T2125" s="45">
        <v>0</v>
      </c>
      <c r="U2125" s="45">
        <v>0</v>
      </c>
      <c r="V2125" s="45">
        <v>0</v>
      </c>
      <c r="W2125" s="45">
        <v>0</v>
      </c>
    </row>
    <row r="2126" spans="1:23" s="45" customFormat="1">
      <c r="A2126" s="34">
        <v>33</v>
      </c>
      <c r="B2126" s="45">
        <v>284</v>
      </c>
      <c r="C2126" s="45" t="s">
        <v>1053</v>
      </c>
      <c r="D2126" s="45" t="s">
        <v>1074</v>
      </c>
      <c r="E2126" s="45">
        <v>1491.62</v>
      </c>
      <c r="F2126" s="45">
        <v>4261.7</v>
      </c>
      <c r="G2126" s="45">
        <v>1650.54</v>
      </c>
      <c r="H2126" s="45">
        <v>95.65</v>
      </c>
      <c r="I2126" s="45">
        <v>18.09</v>
      </c>
      <c r="J2126" s="45">
        <v>10.34</v>
      </c>
      <c r="K2126" s="45">
        <v>33.590000000000003</v>
      </c>
      <c r="L2126" s="45">
        <v>1183.8599999999999</v>
      </c>
      <c r="M2126" s="45">
        <v>0.53300000000000003</v>
      </c>
      <c r="N2126" s="45">
        <v>32.14</v>
      </c>
      <c r="O2126" s="45" t="s">
        <v>203</v>
      </c>
      <c r="P2126" s="34">
        <v>32</v>
      </c>
      <c r="Q2126" s="34">
        <v>11</v>
      </c>
      <c r="R2126" s="45">
        <v>0</v>
      </c>
      <c r="S2126" s="57">
        <v>0</v>
      </c>
      <c r="T2126" s="45">
        <v>0</v>
      </c>
      <c r="U2126" s="45">
        <v>0</v>
      </c>
      <c r="V2126" s="45">
        <v>0</v>
      </c>
      <c r="W2126" s="45">
        <v>0</v>
      </c>
    </row>
    <row r="2127" spans="1:23" s="45" customFormat="1">
      <c r="A2127" s="34">
        <v>33</v>
      </c>
      <c r="B2127" s="45">
        <v>286</v>
      </c>
      <c r="C2127" s="45" t="s">
        <v>1053</v>
      </c>
      <c r="D2127" s="45" t="s">
        <v>1075</v>
      </c>
      <c r="E2127" s="45">
        <v>607.21</v>
      </c>
      <c r="F2127" s="45">
        <v>4093.79</v>
      </c>
      <c r="G2127" s="45">
        <v>1902.91</v>
      </c>
      <c r="H2127" s="45">
        <v>80.2</v>
      </c>
      <c r="I2127" s="45">
        <v>18.09</v>
      </c>
      <c r="J2127" s="45">
        <v>12.92</v>
      </c>
      <c r="K2127" s="45">
        <v>13.83</v>
      </c>
      <c r="L2127" s="45">
        <v>620.9</v>
      </c>
      <c r="M2127" s="45">
        <v>0.55800000000000005</v>
      </c>
      <c r="N2127" s="45">
        <v>19.05</v>
      </c>
      <c r="O2127" s="45" t="s">
        <v>203</v>
      </c>
      <c r="P2127" s="34">
        <v>32</v>
      </c>
      <c r="Q2127" s="34">
        <v>11</v>
      </c>
      <c r="R2127" s="45">
        <v>0</v>
      </c>
      <c r="S2127" s="57">
        <v>0</v>
      </c>
      <c r="T2127" s="45">
        <v>0</v>
      </c>
      <c r="U2127" s="45">
        <v>0</v>
      </c>
      <c r="V2127" s="45">
        <v>0</v>
      </c>
      <c r="W2127" s="45">
        <v>0</v>
      </c>
    </row>
    <row r="2128" spans="1:23" s="45" customFormat="1">
      <c r="A2128" s="34">
        <v>33</v>
      </c>
      <c r="B2128" s="45">
        <v>288</v>
      </c>
      <c r="C2128" s="45" t="s">
        <v>1053</v>
      </c>
      <c r="D2128" s="45" t="s">
        <v>1076</v>
      </c>
      <c r="E2128" s="45">
        <v>422.4</v>
      </c>
      <c r="F2128" s="45">
        <v>3696.2</v>
      </c>
      <c r="G2128" s="45">
        <v>1924.76</v>
      </c>
      <c r="H2128" s="45">
        <v>83.12</v>
      </c>
      <c r="I2128" s="45">
        <v>7.75</v>
      </c>
      <c r="J2128" s="45">
        <v>15.51</v>
      </c>
      <c r="K2128" s="45">
        <v>15.81</v>
      </c>
      <c r="L2128" s="45">
        <v>460.56</v>
      </c>
      <c r="M2128" s="45">
        <v>0.59099999999999997</v>
      </c>
      <c r="N2128" s="45">
        <v>17.27</v>
      </c>
      <c r="O2128" s="45" t="s">
        <v>203</v>
      </c>
      <c r="P2128" s="34">
        <v>32</v>
      </c>
      <c r="Q2128" s="34">
        <v>11</v>
      </c>
      <c r="R2128" s="45">
        <v>0</v>
      </c>
      <c r="S2128" s="57">
        <v>0</v>
      </c>
      <c r="T2128" s="45">
        <v>0</v>
      </c>
      <c r="U2128" s="45">
        <v>0</v>
      </c>
      <c r="V2128" s="45">
        <v>0</v>
      </c>
      <c r="W2128" s="45">
        <v>0</v>
      </c>
    </row>
    <row r="2129" spans="1:23" s="45" customFormat="1">
      <c r="A2129" s="34">
        <v>33</v>
      </c>
      <c r="B2129" s="45">
        <v>290</v>
      </c>
      <c r="C2129" s="45" t="s">
        <v>1053</v>
      </c>
      <c r="D2129" s="45" t="s">
        <v>1077</v>
      </c>
      <c r="E2129" s="45">
        <v>7326.08</v>
      </c>
      <c r="F2129" s="45">
        <v>3656.8</v>
      </c>
      <c r="G2129" s="45">
        <v>1941.02</v>
      </c>
      <c r="H2129" s="45">
        <v>64.790000000000006</v>
      </c>
      <c r="I2129" s="45">
        <v>72.36</v>
      </c>
      <c r="J2129" s="45">
        <v>56.87</v>
      </c>
      <c r="K2129" s="45">
        <v>49.4</v>
      </c>
      <c r="L2129" s="45">
        <v>5671.85</v>
      </c>
      <c r="M2129" s="45">
        <v>0.32200000000000001</v>
      </c>
      <c r="N2129" s="45">
        <v>86.99</v>
      </c>
      <c r="O2129" s="45" t="s">
        <v>249</v>
      </c>
      <c r="P2129" s="34">
        <v>32</v>
      </c>
      <c r="Q2129" s="34">
        <v>11</v>
      </c>
      <c r="R2129" s="45">
        <v>0</v>
      </c>
      <c r="S2129" s="57">
        <v>0</v>
      </c>
      <c r="T2129" s="45">
        <v>0</v>
      </c>
      <c r="U2129" s="45">
        <v>0</v>
      </c>
      <c r="V2129" s="45">
        <v>0</v>
      </c>
      <c r="W2129" s="45">
        <v>0</v>
      </c>
    </row>
    <row r="2130" spans="1:23" s="34" customFormat="1" ht="15">
      <c r="A2130" s="34">
        <v>33</v>
      </c>
      <c r="B2130" s="34">
        <v>296</v>
      </c>
      <c r="C2130" s="34" t="s">
        <v>1053</v>
      </c>
      <c r="D2130" s="34" t="s">
        <v>1078</v>
      </c>
      <c r="E2130" s="34">
        <v>2059.2199999999998</v>
      </c>
      <c r="F2130" s="34">
        <v>3979.98</v>
      </c>
      <c r="G2130" s="34">
        <v>1382.54</v>
      </c>
      <c r="H2130" s="34">
        <v>93.82</v>
      </c>
      <c r="I2130" s="34">
        <v>18.09</v>
      </c>
      <c r="J2130" s="34">
        <v>20.68</v>
      </c>
      <c r="K2130" s="34">
        <v>25.69</v>
      </c>
      <c r="L2130" s="34">
        <v>1523.07</v>
      </c>
      <c r="M2130" s="34">
        <v>0.51400000000000001</v>
      </c>
      <c r="N2130" s="34">
        <v>29.38</v>
      </c>
      <c r="O2130" s="34" t="s">
        <v>263</v>
      </c>
      <c r="P2130" s="34">
        <v>32</v>
      </c>
      <c r="Q2130" s="34">
        <v>11</v>
      </c>
      <c r="R2130" s="34">
        <v>65</v>
      </c>
      <c r="S2130" s="58">
        <v>977655.17</v>
      </c>
      <c r="T2130" s="34">
        <v>3996.16</v>
      </c>
      <c r="U2130" s="34">
        <v>1425.83</v>
      </c>
      <c r="V2130" s="34">
        <v>85.7</v>
      </c>
      <c r="W2130" s="34">
        <v>439872.29</v>
      </c>
    </row>
    <row r="2131" spans="1:23" s="34" customFormat="1" ht="15">
      <c r="A2131" s="34">
        <v>33</v>
      </c>
      <c r="B2131" s="34">
        <v>298</v>
      </c>
      <c r="C2131" s="34" t="s">
        <v>1053</v>
      </c>
      <c r="D2131" s="34" t="s">
        <v>1079</v>
      </c>
      <c r="E2131" s="34">
        <v>1808.42</v>
      </c>
      <c r="F2131" s="34">
        <v>4024.4</v>
      </c>
      <c r="G2131" s="34">
        <v>1424.9</v>
      </c>
      <c r="H2131" s="34">
        <v>92.84</v>
      </c>
      <c r="I2131" s="34">
        <v>18.09</v>
      </c>
      <c r="J2131" s="34">
        <v>20.68</v>
      </c>
      <c r="K2131" s="34">
        <v>21.74</v>
      </c>
      <c r="L2131" s="34">
        <v>1452.36</v>
      </c>
      <c r="M2131" s="34">
        <v>0.49399999999999999</v>
      </c>
      <c r="N2131" s="34">
        <v>25.25</v>
      </c>
      <c r="O2131" s="34" t="s">
        <v>263</v>
      </c>
      <c r="P2131" s="34">
        <v>32</v>
      </c>
      <c r="Q2131" s="34">
        <v>11</v>
      </c>
      <c r="R2131" s="34">
        <v>65</v>
      </c>
      <c r="S2131" s="58">
        <v>977655.17</v>
      </c>
      <c r="T2131" s="34">
        <v>3996.16</v>
      </c>
      <c r="U2131" s="34">
        <v>1425.83</v>
      </c>
      <c r="V2131" s="34">
        <v>85.7</v>
      </c>
      <c r="W2131" s="34">
        <v>439872.29</v>
      </c>
    </row>
    <row r="2132" spans="1:23" s="45" customFormat="1">
      <c r="A2132" s="34">
        <v>33</v>
      </c>
      <c r="B2132" s="45">
        <v>300</v>
      </c>
      <c r="C2132" s="45" t="s">
        <v>1053</v>
      </c>
      <c r="D2132" s="45" t="s">
        <v>1080</v>
      </c>
      <c r="E2132" s="45">
        <v>5280.06</v>
      </c>
      <c r="F2132" s="45">
        <v>4013.98</v>
      </c>
      <c r="G2132" s="45">
        <v>1634.05</v>
      </c>
      <c r="H2132" s="45">
        <v>92</v>
      </c>
      <c r="I2132" s="45">
        <v>33.6</v>
      </c>
      <c r="J2132" s="45">
        <v>54.28</v>
      </c>
      <c r="K2132" s="45">
        <v>33.590000000000003</v>
      </c>
      <c r="L2132" s="45">
        <v>3885.93</v>
      </c>
      <c r="M2132" s="45">
        <v>0.377</v>
      </c>
      <c r="N2132" s="45">
        <v>53.69</v>
      </c>
      <c r="O2132" s="45" t="s">
        <v>249</v>
      </c>
      <c r="P2132" s="34">
        <v>32</v>
      </c>
      <c r="Q2132" s="34">
        <v>11</v>
      </c>
      <c r="R2132" s="45">
        <v>0</v>
      </c>
      <c r="S2132" s="57">
        <v>0</v>
      </c>
      <c r="T2132" s="45">
        <v>0</v>
      </c>
      <c r="U2132" s="45">
        <v>0</v>
      </c>
      <c r="V2132" s="45">
        <v>0</v>
      </c>
      <c r="W2132" s="45">
        <v>0</v>
      </c>
    </row>
    <row r="2133" spans="1:23" s="45" customFormat="1">
      <c r="A2133" s="34">
        <v>33</v>
      </c>
      <c r="B2133" s="45">
        <v>302</v>
      </c>
      <c r="C2133" s="45" t="s">
        <v>1053</v>
      </c>
      <c r="D2133" s="45" t="s">
        <v>1081</v>
      </c>
      <c r="E2133" s="45">
        <v>1056.01</v>
      </c>
      <c r="F2133" s="45">
        <v>3686.33</v>
      </c>
      <c r="G2133" s="45">
        <v>2054.42</v>
      </c>
      <c r="H2133" s="45">
        <v>89.04</v>
      </c>
      <c r="I2133" s="45">
        <v>10.34</v>
      </c>
      <c r="J2133" s="45">
        <v>28.43</v>
      </c>
      <c r="K2133" s="45">
        <v>15.81</v>
      </c>
      <c r="L2133" s="45">
        <v>955.7</v>
      </c>
      <c r="M2133" s="45">
        <v>0.52500000000000002</v>
      </c>
      <c r="N2133" s="45">
        <v>27.15</v>
      </c>
      <c r="O2133" s="45" t="s">
        <v>249</v>
      </c>
      <c r="P2133" s="34">
        <v>32</v>
      </c>
      <c r="Q2133" s="34">
        <v>11</v>
      </c>
      <c r="R2133" s="45">
        <v>0</v>
      </c>
      <c r="S2133" s="57">
        <v>0</v>
      </c>
      <c r="T2133" s="45">
        <v>0</v>
      </c>
      <c r="U2133" s="45">
        <v>0</v>
      </c>
      <c r="V2133" s="45">
        <v>0</v>
      </c>
      <c r="W2133" s="45">
        <v>0</v>
      </c>
    </row>
    <row r="2134" spans="1:23" s="45" customFormat="1">
      <c r="A2134" s="34">
        <v>33</v>
      </c>
      <c r="B2134" s="45">
        <v>304</v>
      </c>
      <c r="C2134" s="45" t="s">
        <v>1053</v>
      </c>
      <c r="D2134" s="45" t="s">
        <v>1082</v>
      </c>
      <c r="E2134" s="45">
        <v>290.39999999999998</v>
      </c>
      <c r="F2134" s="45">
        <v>3564.65</v>
      </c>
      <c r="G2134" s="45">
        <v>2078.94</v>
      </c>
      <c r="H2134" s="45">
        <v>88.47</v>
      </c>
      <c r="I2134" s="45">
        <v>10.34</v>
      </c>
      <c r="J2134" s="45">
        <v>10.34</v>
      </c>
      <c r="K2134" s="45">
        <v>7.9</v>
      </c>
      <c r="L2134" s="45">
        <v>319.55</v>
      </c>
      <c r="M2134" s="45">
        <v>0.66400000000000003</v>
      </c>
      <c r="N2134" s="45">
        <v>11.66</v>
      </c>
      <c r="O2134" s="45" t="s">
        <v>203</v>
      </c>
      <c r="P2134" s="34">
        <v>32</v>
      </c>
      <c r="Q2134" s="34">
        <v>11</v>
      </c>
      <c r="R2134" s="45">
        <v>0</v>
      </c>
      <c r="S2134" s="57">
        <v>0</v>
      </c>
      <c r="T2134" s="45">
        <v>0</v>
      </c>
      <c r="U2134" s="45">
        <v>0</v>
      </c>
      <c r="V2134" s="45">
        <v>0</v>
      </c>
      <c r="W2134" s="45">
        <v>0</v>
      </c>
    </row>
    <row r="2135" spans="1:23" s="45" customFormat="1">
      <c r="A2135" s="34">
        <v>33</v>
      </c>
      <c r="B2135" s="45">
        <v>306</v>
      </c>
      <c r="C2135" s="45" t="s">
        <v>1053</v>
      </c>
      <c r="D2135" s="45" t="s">
        <v>1083</v>
      </c>
      <c r="E2135" s="45">
        <v>1438.82</v>
      </c>
      <c r="F2135" s="45">
        <v>3987.53</v>
      </c>
      <c r="G2135" s="45">
        <v>1584.26</v>
      </c>
      <c r="H2135" s="45">
        <v>90.23</v>
      </c>
      <c r="I2135" s="45">
        <v>12.92</v>
      </c>
      <c r="J2135" s="45">
        <v>31.02</v>
      </c>
      <c r="K2135" s="45">
        <v>19.760000000000002</v>
      </c>
      <c r="L2135" s="45">
        <v>1313.49</v>
      </c>
      <c r="M2135" s="45">
        <v>0.46899999999999997</v>
      </c>
      <c r="N2135" s="45">
        <v>27.19</v>
      </c>
      <c r="O2135" s="45" t="s">
        <v>256</v>
      </c>
      <c r="P2135" s="34">
        <v>32</v>
      </c>
      <c r="Q2135" s="34">
        <v>11</v>
      </c>
      <c r="R2135" s="45">
        <v>0</v>
      </c>
      <c r="S2135" s="57">
        <v>0</v>
      </c>
      <c r="T2135" s="45">
        <v>0</v>
      </c>
      <c r="U2135" s="45">
        <v>0</v>
      </c>
      <c r="V2135" s="45">
        <v>0</v>
      </c>
      <c r="W2135" s="45">
        <v>0</v>
      </c>
    </row>
    <row r="2136" spans="1:23" s="45" customFormat="1">
      <c r="A2136" s="34">
        <v>33</v>
      </c>
      <c r="B2136" s="45">
        <v>308</v>
      </c>
      <c r="C2136" s="45" t="s">
        <v>1053</v>
      </c>
      <c r="D2136" s="45" t="s">
        <v>1084</v>
      </c>
      <c r="E2136" s="45">
        <v>2785.23</v>
      </c>
      <c r="F2136" s="45">
        <v>4033.3</v>
      </c>
      <c r="G2136" s="45">
        <v>1603.12</v>
      </c>
      <c r="H2136" s="45">
        <v>84.6</v>
      </c>
      <c r="I2136" s="45">
        <v>31.01</v>
      </c>
      <c r="J2136" s="45">
        <v>15.51</v>
      </c>
      <c r="K2136" s="45">
        <v>27.66</v>
      </c>
      <c r="L2136" s="45">
        <v>1927.13</v>
      </c>
      <c r="M2136" s="45">
        <v>0.497</v>
      </c>
      <c r="N2136" s="45">
        <v>35.479999999999997</v>
      </c>
      <c r="O2136" s="45" t="s">
        <v>249</v>
      </c>
      <c r="P2136" s="34">
        <v>32</v>
      </c>
      <c r="Q2136" s="34">
        <v>11</v>
      </c>
      <c r="R2136" s="45">
        <v>0</v>
      </c>
      <c r="S2136" s="57">
        <v>0</v>
      </c>
      <c r="T2136" s="45">
        <v>0</v>
      </c>
      <c r="U2136" s="45">
        <v>0</v>
      </c>
      <c r="V2136" s="45">
        <v>0</v>
      </c>
      <c r="W2136" s="45">
        <v>0</v>
      </c>
    </row>
    <row r="2137" spans="1:23" s="45" customFormat="1">
      <c r="A2137" s="34">
        <v>33</v>
      </c>
      <c r="B2137" s="45">
        <v>310</v>
      </c>
      <c r="C2137" s="45" t="s">
        <v>1053</v>
      </c>
      <c r="D2137" s="45" t="s">
        <v>1085</v>
      </c>
      <c r="E2137" s="45">
        <v>3022.83</v>
      </c>
      <c r="F2137" s="45">
        <v>4223.71</v>
      </c>
      <c r="G2137" s="45">
        <v>1681.68</v>
      </c>
      <c r="H2137" s="45">
        <v>96.3</v>
      </c>
      <c r="I2137" s="45">
        <v>28.43</v>
      </c>
      <c r="J2137" s="45">
        <v>36.19</v>
      </c>
      <c r="K2137" s="45">
        <v>23.71</v>
      </c>
      <c r="L2137" s="45">
        <v>2370.2399999999998</v>
      </c>
      <c r="M2137" s="45">
        <v>0.42699999999999999</v>
      </c>
      <c r="N2137" s="45">
        <v>35.479999999999997</v>
      </c>
      <c r="O2137" s="45" t="s">
        <v>203</v>
      </c>
      <c r="P2137" s="34">
        <v>32</v>
      </c>
      <c r="Q2137" s="34">
        <v>11</v>
      </c>
      <c r="R2137" s="45">
        <v>0</v>
      </c>
      <c r="S2137" s="57">
        <v>0</v>
      </c>
      <c r="T2137" s="45">
        <v>0</v>
      </c>
      <c r="U2137" s="45">
        <v>0</v>
      </c>
      <c r="V2137" s="45">
        <v>0</v>
      </c>
      <c r="W2137" s="45">
        <v>0</v>
      </c>
    </row>
    <row r="2138" spans="1:23" s="45" customFormat="1">
      <c r="A2138" s="34">
        <v>33</v>
      </c>
      <c r="B2138" s="45">
        <v>312</v>
      </c>
      <c r="C2138" s="45" t="s">
        <v>1053</v>
      </c>
      <c r="D2138" s="45" t="s">
        <v>1086</v>
      </c>
      <c r="E2138" s="45">
        <v>1240.81</v>
      </c>
      <c r="F2138" s="45">
        <v>3695.99</v>
      </c>
      <c r="G2138" s="45">
        <v>2288.21</v>
      </c>
      <c r="H2138" s="45">
        <v>85.96</v>
      </c>
      <c r="I2138" s="45">
        <v>28.43</v>
      </c>
      <c r="J2138" s="45">
        <v>10.34</v>
      </c>
      <c r="K2138" s="45">
        <v>21.74</v>
      </c>
      <c r="L2138" s="45">
        <v>1036.47</v>
      </c>
      <c r="M2138" s="45">
        <v>0.53900000000000003</v>
      </c>
      <c r="N2138" s="45">
        <v>28.73</v>
      </c>
      <c r="O2138" s="45" t="s">
        <v>203</v>
      </c>
      <c r="P2138" s="34">
        <v>32</v>
      </c>
      <c r="Q2138" s="34">
        <v>11</v>
      </c>
      <c r="R2138" s="45">
        <v>0</v>
      </c>
      <c r="S2138" s="57">
        <v>0</v>
      </c>
      <c r="T2138" s="45">
        <v>0</v>
      </c>
      <c r="U2138" s="45">
        <v>0</v>
      </c>
      <c r="V2138" s="45">
        <v>0</v>
      </c>
      <c r="W2138" s="45">
        <v>0</v>
      </c>
    </row>
    <row r="2139" spans="1:23" s="34" customFormat="1" ht="15">
      <c r="A2139" s="34">
        <v>33</v>
      </c>
      <c r="B2139" s="34">
        <v>314</v>
      </c>
      <c r="C2139" s="34" t="s">
        <v>1053</v>
      </c>
      <c r="D2139" s="34" t="s">
        <v>1087</v>
      </c>
      <c r="E2139" s="34">
        <v>7339.28</v>
      </c>
      <c r="F2139" s="34">
        <v>3961.46</v>
      </c>
      <c r="G2139" s="34">
        <v>1411</v>
      </c>
      <c r="H2139" s="34">
        <v>90.63</v>
      </c>
      <c r="I2139" s="34">
        <v>64.61</v>
      </c>
      <c r="J2139" s="34">
        <v>56.87</v>
      </c>
      <c r="K2139" s="34">
        <v>37.54</v>
      </c>
      <c r="L2139" s="34">
        <v>5713.11</v>
      </c>
      <c r="M2139" s="34">
        <v>0.32</v>
      </c>
      <c r="N2139" s="34">
        <v>71.459999999999994</v>
      </c>
      <c r="O2139" s="34" t="s">
        <v>249</v>
      </c>
      <c r="P2139" s="34">
        <v>32</v>
      </c>
      <c r="Q2139" s="34">
        <v>11</v>
      </c>
      <c r="R2139" s="34">
        <v>65</v>
      </c>
      <c r="S2139" s="58">
        <v>977655.17</v>
      </c>
      <c r="T2139" s="34">
        <v>3996.16</v>
      </c>
      <c r="U2139" s="34">
        <v>1425.83</v>
      </c>
      <c r="V2139" s="34">
        <v>85.7</v>
      </c>
      <c r="W2139" s="34">
        <v>439872.29</v>
      </c>
    </row>
    <row r="2140" spans="1:23" s="45" customFormat="1">
      <c r="A2140" s="34">
        <v>33</v>
      </c>
      <c r="B2140" s="45">
        <v>318</v>
      </c>
      <c r="C2140" s="45" t="s">
        <v>1053</v>
      </c>
      <c r="D2140" s="45" t="s">
        <v>1088</v>
      </c>
      <c r="E2140" s="45">
        <v>3273.63</v>
      </c>
      <c r="F2140" s="45">
        <v>3990.32</v>
      </c>
      <c r="G2140" s="45">
        <v>1758.38</v>
      </c>
      <c r="H2140" s="45">
        <v>84.12</v>
      </c>
      <c r="I2140" s="45">
        <v>15.51</v>
      </c>
      <c r="J2140" s="45">
        <v>33.6</v>
      </c>
      <c r="K2140" s="45">
        <v>45.45</v>
      </c>
      <c r="L2140" s="45">
        <v>2764.99</v>
      </c>
      <c r="M2140" s="45">
        <v>0.38600000000000001</v>
      </c>
      <c r="N2140" s="45">
        <v>47.3</v>
      </c>
      <c r="O2140" s="45" t="s">
        <v>256</v>
      </c>
      <c r="P2140" s="34">
        <v>32</v>
      </c>
      <c r="Q2140" s="34">
        <v>11</v>
      </c>
      <c r="R2140" s="45">
        <v>0</v>
      </c>
      <c r="S2140" s="57">
        <v>0</v>
      </c>
      <c r="T2140" s="45">
        <v>0</v>
      </c>
      <c r="U2140" s="45">
        <v>0</v>
      </c>
      <c r="V2140" s="45">
        <v>0</v>
      </c>
      <c r="W2140" s="45">
        <v>0</v>
      </c>
    </row>
    <row r="2141" spans="1:23" s="45" customFormat="1">
      <c r="A2141" s="34">
        <v>33</v>
      </c>
      <c r="B2141" s="45">
        <v>320</v>
      </c>
      <c r="C2141" s="45" t="s">
        <v>1053</v>
      </c>
      <c r="D2141" s="45" t="s">
        <v>1089</v>
      </c>
      <c r="E2141" s="45">
        <v>594.01</v>
      </c>
      <c r="F2141" s="45">
        <v>3525.81</v>
      </c>
      <c r="G2141" s="45">
        <v>2182.3200000000002</v>
      </c>
      <c r="H2141" s="45">
        <v>93.49</v>
      </c>
      <c r="I2141" s="45">
        <v>12.92</v>
      </c>
      <c r="J2141" s="45">
        <v>12.92</v>
      </c>
      <c r="K2141" s="45">
        <v>13.83</v>
      </c>
      <c r="L2141" s="45">
        <v>569.70000000000005</v>
      </c>
      <c r="M2141" s="45">
        <v>0.6</v>
      </c>
      <c r="N2141" s="45">
        <v>16.27</v>
      </c>
      <c r="O2141" s="45" t="s">
        <v>203</v>
      </c>
      <c r="P2141" s="34">
        <v>32</v>
      </c>
      <c r="Q2141" s="34">
        <v>11</v>
      </c>
      <c r="R2141" s="45">
        <v>0</v>
      </c>
      <c r="S2141" s="57">
        <v>0</v>
      </c>
      <c r="T2141" s="45">
        <v>0</v>
      </c>
      <c r="U2141" s="45">
        <v>0</v>
      </c>
      <c r="V2141" s="45">
        <v>0</v>
      </c>
      <c r="W2141" s="45">
        <v>0</v>
      </c>
    </row>
    <row r="2142" spans="1:23" s="45" customFormat="1">
      <c r="A2142" s="34">
        <v>33</v>
      </c>
      <c r="B2142" s="45">
        <v>324</v>
      </c>
      <c r="C2142" s="45" t="s">
        <v>1053</v>
      </c>
      <c r="D2142" s="45" t="s">
        <v>1090</v>
      </c>
      <c r="E2142" s="45">
        <v>2930.43</v>
      </c>
      <c r="F2142" s="45">
        <v>2996.81</v>
      </c>
      <c r="G2142" s="45">
        <v>2363.83</v>
      </c>
      <c r="H2142" s="45">
        <v>97.55</v>
      </c>
      <c r="I2142" s="45">
        <v>38.770000000000003</v>
      </c>
      <c r="J2142" s="45">
        <v>23.26</v>
      </c>
      <c r="K2142" s="45">
        <v>33.590000000000003</v>
      </c>
      <c r="L2142" s="45">
        <v>2478.62</v>
      </c>
      <c r="M2142" s="45">
        <v>0.4</v>
      </c>
      <c r="N2142" s="45">
        <v>35.590000000000003</v>
      </c>
      <c r="O2142" s="45" t="s">
        <v>203</v>
      </c>
      <c r="P2142" s="34">
        <v>32</v>
      </c>
      <c r="Q2142" s="34">
        <v>11</v>
      </c>
      <c r="R2142" s="45">
        <v>0</v>
      </c>
      <c r="S2142" s="57">
        <v>0</v>
      </c>
      <c r="T2142" s="45">
        <v>0</v>
      </c>
      <c r="U2142" s="45">
        <v>0</v>
      </c>
      <c r="V2142" s="45">
        <v>0</v>
      </c>
      <c r="W2142" s="45">
        <v>0</v>
      </c>
    </row>
    <row r="2143" spans="1:23" s="45" customFormat="1">
      <c r="A2143" s="34">
        <v>33</v>
      </c>
      <c r="B2143" s="45">
        <v>326</v>
      </c>
      <c r="C2143" s="45" t="s">
        <v>1053</v>
      </c>
      <c r="D2143" s="45" t="s">
        <v>1091</v>
      </c>
      <c r="E2143" s="45">
        <v>2296.8200000000002</v>
      </c>
      <c r="F2143" s="45">
        <v>4084.45</v>
      </c>
      <c r="G2143" s="45">
        <v>1378</v>
      </c>
      <c r="H2143" s="45">
        <v>106.68</v>
      </c>
      <c r="I2143" s="45">
        <v>20.67</v>
      </c>
      <c r="J2143" s="45">
        <v>15.51</v>
      </c>
      <c r="K2143" s="45">
        <v>35.57</v>
      </c>
      <c r="L2143" s="45">
        <v>1811.17</v>
      </c>
      <c r="M2143" s="45">
        <v>0.46500000000000002</v>
      </c>
      <c r="N2143" s="45">
        <v>35.24</v>
      </c>
      <c r="O2143" s="45" t="s">
        <v>256</v>
      </c>
      <c r="P2143" s="34">
        <v>32</v>
      </c>
      <c r="Q2143" s="34">
        <v>11</v>
      </c>
      <c r="R2143" s="45">
        <v>0</v>
      </c>
      <c r="S2143" s="57">
        <v>0</v>
      </c>
      <c r="T2143" s="45">
        <v>0</v>
      </c>
      <c r="U2143" s="45">
        <v>0</v>
      </c>
      <c r="V2143" s="45">
        <v>0</v>
      </c>
      <c r="W2143" s="45">
        <v>0</v>
      </c>
    </row>
    <row r="2144" spans="1:23" s="45" customFormat="1">
      <c r="A2144" s="34">
        <v>33</v>
      </c>
      <c r="B2144" s="45">
        <v>330</v>
      </c>
      <c r="C2144" s="45" t="s">
        <v>1053</v>
      </c>
      <c r="D2144" s="45" t="s">
        <v>1092</v>
      </c>
      <c r="E2144" s="45">
        <v>831.61</v>
      </c>
      <c r="F2144" s="45">
        <v>4042.84</v>
      </c>
      <c r="G2144" s="45">
        <v>1820.81</v>
      </c>
      <c r="H2144" s="45">
        <v>99.68</v>
      </c>
      <c r="I2144" s="45">
        <v>18.09</v>
      </c>
      <c r="J2144" s="45">
        <v>15.51</v>
      </c>
      <c r="K2144" s="45">
        <v>19.760000000000002</v>
      </c>
      <c r="L2144" s="45">
        <v>740.78</v>
      </c>
      <c r="M2144" s="45">
        <v>0.57699999999999996</v>
      </c>
      <c r="N2144" s="45">
        <v>21.57</v>
      </c>
      <c r="O2144" s="45" t="s">
        <v>203</v>
      </c>
      <c r="P2144" s="34">
        <v>32</v>
      </c>
      <c r="Q2144" s="34">
        <v>11</v>
      </c>
      <c r="R2144" s="45">
        <v>0</v>
      </c>
      <c r="S2144" s="57">
        <v>0</v>
      </c>
      <c r="T2144" s="45">
        <v>0</v>
      </c>
      <c r="U2144" s="45">
        <v>0</v>
      </c>
      <c r="V2144" s="45">
        <v>0</v>
      </c>
      <c r="W2144" s="45">
        <v>0</v>
      </c>
    </row>
    <row r="2145" spans="1:23" s="45" customFormat="1">
      <c r="A2145" s="34">
        <v>33</v>
      </c>
      <c r="B2145" s="45">
        <v>332</v>
      </c>
      <c r="C2145" s="45" t="s">
        <v>1053</v>
      </c>
      <c r="D2145" s="45" t="s">
        <v>1093</v>
      </c>
      <c r="E2145" s="45">
        <v>1940.42</v>
      </c>
      <c r="F2145" s="45">
        <v>3729.6</v>
      </c>
      <c r="G2145" s="45">
        <v>2260.9</v>
      </c>
      <c r="H2145" s="45">
        <v>89.09</v>
      </c>
      <c r="I2145" s="45">
        <v>31.01</v>
      </c>
      <c r="J2145" s="45">
        <v>15.51</v>
      </c>
      <c r="K2145" s="45">
        <v>29.64</v>
      </c>
      <c r="L2145" s="45">
        <v>1618.32</v>
      </c>
      <c r="M2145" s="45">
        <v>0.46500000000000002</v>
      </c>
      <c r="N2145" s="45">
        <v>31.29</v>
      </c>
      <c r="O2145" s="45" t="s">
        <v>203</v>
      </c>
      <c r="P2145" s="34">
        <v>32</v>
      </c>
      <c r="Q2145" s="34">
        <v>11</v>
      </c>
      <c r="R2145" s="45">
        <v>0</v>
      </c>
      <c r="S2145" s="57">
        <v>0</v>
      </c>
      <c r="T2145" s="45">
        <v>0</v>
      </c>
      <c r="U2145" s="45">
        <v>0</v>
      </c>
      <c r="V2145" s="45">
        <v>0</v>
      </c>
      <c r="W2145" s="45">
        <v>0</v>
      </c>
    </row>
    <row r="2146" spans="1:23" s="34" customFormat="1" ht="15">
      <c r="A2146" s="34">
        <v>33</v>
      </c>
      <c r="B2146" s="34">
        <v>334</v>
      </c>
      <c r="C2146" s="34" t="s">
        <v>1053</v>
      </c>
      <c r="D2146" s="34" t="s">
        <v>1094</v>
      </c>
      <c r="E2146" s="34">
        <v>2785.23</v>
      </c>
      <c r="F2146" s="34">
        <v>3966.76</v>
      </c>
      <c r="G2146" s="34">
        <v>1434.75</v>
      </c>
      <c r="H2146" s="34">
        <v>100.2</v>
      </c>
      <c r="I2146" s="34">
        <v>18.09</v>
      </c>
      <c r="J2146" s="34">
        <v>28.43</v>
      </c>
      <c r="K2146" s="34">
        <v>25.69</v>
      </c>
      <c r="L2146" s="34">
        <v>1852.36</v>
      </c>
      <c r="M2146" s="34">
        <v>0.51700000000000002</v>
      </c>
      <c r="N2146" s="34">
        <v>26.12</v>
      </c>
      <c r="O2146" s="34" t="s">
        <v>263</v>
      </c>
      <c r="P2146" s="34">
        <v>32</v>
      </c>
      <c r="Q2146" s="34">
        <v>11</v>
      </c>
      <c r="R2146" s="34">
        <v>65</v>
      </c>
      <c r="S2146" s="58">
        <v>977655.17</v>
      </c>
      <c r="T2146" s="34">
        <v>3996.16</v>
      </c>
      <c r="U2146" s="34">
        <v>1425.83</v>
      </c>
      <c r="V2146" s="34">
        <v>85.7</v>
      </c>
      <c r="W2146" s="34">
        <v>439872.29</v>
      </c>
    </row>
    <row r="2147" spans="1:23" s="45" customFormat="1">
      <c r="A2147" s="34">
        <v>33</v>
      </c>
      <c r="B2147" s="45">
        <v>336</v>
      </c>
      <c r="C2147" s="45" t="s">
        <v>1053</v>
      </c>
      <c r="D2147" s="45" t="s">
        <v>1095</v>
      </c>
      <c r="E2147" s="45">
        <v>2032.82</v>
      </c>
      <c r="F2147" s="45">
        <v>4033.65</v>
      </c>
      <c r="G2147" s="45">
        <v>1766.96</v>
      </c>
      <c r="H2147" s="45">
        <v>101.46</v>
      </c>
      <c r="I2147" s="45">
        <v>20.67</v>
      </c>
      <c r="J2147" s="45">
        <v>31.02</v>
      </c>
      <c r="K2147" s="45">
        <v>27.66</v>
      </c>
      <c r="L2147" s="45">
        <v>1756.11</v>
      </c>
      <c r="M2147" s="45">
        <v>0.442</v>
      </c>
      <c r="N2147" s="45">
        <v>29.22</v>
      </c>
      <c r="O2147" s="45" t="s">
        <v>249</v>
      </c>
      <c r="P2147" s="34">
        <v>32</v>
      </c>
      <c r="Q2147" s="34">
        <v>11</v>
      </c>
      <c r="R2147" s="45">
        <v>0</v>
      </c>
      <c r="S2147" s="57">
        <v>0</v>
      </c>
      <c r="T2147" s="45">
        <v>0</v>
      </c>
      <c r="U2147" s="45">
        <v>0</v>
      </c>
      <c r="V2147" s="45">
        <v>0</v>
      </c>
      <c r="W2147" s="45">
        <v>0</v>
      </c>
    </row>
    <row r="2148" spans="1:23" s="45" customFormat="1">
      <c r="A2148" s="34">
        <v>33</v>
      </c>
      <c r="B2148" s="45">
        <v>338</v>
      </c>
      <c r="C2148" s="45" t="s">
        <v>1053</v>
      </c>
      <c r="D2148" s="45" t="s">
        <v>1096</v>
      </c>
      <c r="E2148" s="45">
        <v>752.41</v>
      </c>
      <c r="F2148" s="45">
        <v>4021.31</v>
      </c>
      <c r="G2148" s="45">
        <v>1788.32</v>
      </c>
      <c r="H2148" s="45">
        <v>99.77</v>
      </c>
      <c r="I2148" s="45">
        <v>12.92</v>
      </c>
      <c r="J2148" s="45">
        <v>12.92</v>
      </c>
      <c r="K2148" s="45">
        <v>17.78</v>
      </c>
      <c r="L2148" s="45">
        <v>660.02</v>
      </c>
      <c r="M2148" s="45">
        <v>0.60599999999999998</v>
      </c>
      <c r="N2148" s="45">
        <v>16.829999999999998</v>
      </c>
      <c r="O2148" s="45" t="s">
        <v>203</v>
      </c>
      <c r="P2148" s="34">
        <v>32</v>
      </c>
      <c r="Q2148" s="34">
        <v>11</v>
      </c>
      <c r="R2148" s="45">
        <v>0</v>
      </c>
      <c r="S2148" s="57">
        <v>0</v>
      </c>
      <c r="T2148" s="45">
        <v>0</v>
      </c>
      <c r="U2148" s="45">
        <v>0</v>
      </c>
      <c r="V2148" s="45">
        <v>0</v>
      </c>
      <c r="W2148" s="45">
        <v>0</v>
      </c>
    </row>
    <row r="2149" spans="1:23" s="45" customFormat="1">
      <c r="A2149" s="34">
        <v>33</v>
      </c>
      <c r="B2149" s="45">
        <v>340</v>
      </c>
      <c r="C2149" s="45" t="s">
        <v>1053</v>
      </c>
      <c r="D2149" s="45" t="s">
        <v>1097</v>
      </c>
      <c r="E2149" s="45">
        <v>105.6</v>
      </c>
      <c r="F2149" s="45">
        <v>3709.85</v>
      </c>
      <c r="G2149" s="45">
        <v>2256.59</v>
      </c>
      <c r="H2149" s="45">
        <v>98.55</v>
      </c>
      <c r="I2149" s="45">
        <v>5.17</v>
      </c>
      <c r="J2149" s="45">
        <v>2.58</v>
      </c>
      <c r="K2149" s="45">
        <v>9.8800000000000008</v>
      </c>
      <c r="L2149" s="45">
        <v>134.91</v>
      </c>
      <c r="M2149" s="45">
        <v>0.80100000000000005</v>
      </c>
      <c r="N2149" s="45">
        <v>8.32</v>
      </c>
      <c r="O2149" s="45" t="s">
        <v>203</v>
      </c>
      <c r="P2149" s="34">
        <v>32</v>
      </c>
      <c r="Q2149" s="34">
        <v>11</v>
      </c>
      <c r="R2149" s="45">
        <v>0</v>
      </c>
      <c r="S2149" s="57">
        <v>0</v>
      </c>
      <c r="T2149" s="45">
        <v>0</v>
      </c>
      <c r="U2149" s="45">
        <v>0</v>
      </c>
      <c r="V2149" s="45">
        <v>0</v>
      </c>
      <c r="W2149" s="45">
        <v>0</v>
      </c>
    </row>
    <row r="2150" spans="1:23" s="45" customFormat="1">
      <c r="A2150" s="34">
        <v>33</v>
      </c>
      <c r="B2150" s="45">
        <v>342</v>
      </c>
      <c r="C2150" s="45" t="s">
        <v>1053</v>
      </c>
      <c r="D2150" s="45" t="s">
        <v>1098</v>
      </c>
      <c r="E2150" s="45">
        <v>1174.81</v>
      </c>
      <c r="F2150" s="45">
        <v>3853.77</v>
      </c>
      <c r="G2150" s="45">
        <v>1475.32</v>
      </c>
      <c r="H2150" s="45">
        <v>107.33</v>
      </c>
      <c r="I2150" s="45">
        <v>23.26</v>
      </c>
      <c r="J2150" s="45">
        <v>12.92</v>
      </c>
      <c r="K2150" s="45">
        <v>21.74</v>
      </c>
      <c r="L2150" s="45">
        <v>1050.3699999999999</v>
      </c>
      <c r="M2150" s="45">
        <v>0.51300000000000001</v>
      </c>
      <c r="N2150" s="45">
        <v>25.64</v>
      </c>
      <c r="O2150" s="45" t="s">
        <v>256</v>
      </c>
      <c r="P2150" s="34">
        <v>32</v>
      </c>
      <c r="Q2150" s="34">
        <v>11</v>
      </c>
      <c r="R2150" s="45">
        <v>0</v>
      </c>
      <c r="S2150" s="57">
        <v>0</v>
      </c>
      <c r="T2150" s="45">
        <v>0</v>
      </c>
      <c r="U2150" s="45">
        <v>0</v>
      </c>
      <c r="V2150" s="45">
        <v>0</v>
      </c>
      <c r="W2150" s="45">
        <v>0</v>
      </c>
    </row>
    <row r="2151" spans="1:23" s="45" customFormat="1">
      <c r="A2151" s="34">
        <v>33</v>
      </c>
      <c r="B2151" s="45">
        <v>344</v>
      </c>
      <c r="C2151" s="45" t="s">
        <v>1053</v>
      </c>
      <c r="D2151" s="45" t="s">
        <v>1099</v>
      </c>
      <c r="E2151" s="45">
        <v>409.2</v>
      </c>
      <c r="F2151" s="45">
        <v>3858.12</v>
      </c>
      <c r="G2151" s="45">
        <v>1486.3</v>
      </c>
      <c r="H2151" s="45">
        <v>108.62</v>
      </c>
      <c r="I2151" s="45">
        <v>7.75</v>
      </c>
      <c r="J2151" s="45">
        <v>15.51</v>
      </c>
      <c r="K2151" s="45">
        <v>13.83</v>
      </c>
      <c r="L2151" s="45">
        <v>444.18</v>
      </c>
      <c r="M2151" s="45">
        <v>0.6</v>
      </c>
      <c r="N2151" s="45">
        <v>14.4</v>
      </c>
      <c r="O2151" s="45" t="s">
        <v>256</v>
      </c>
      <c r="P2151" s="34">
        <v>32</v>
      </c>
      <c r="Q2151" s="34">
        <v>11</v>
      </c>
      <c r="R2151" s="45">
        <v>0</v>
      </c>
      <c r="S2151" s="57">
        <v>0</v>
      </c>
      <c r="T2151" s="45">
        <v>0</v>
      </c>
      <c r="U2151" s="45">
        <v>0</v>
      </c>
      <c r="V2151" s="45">
        <v>0</v>
      </c>
      <c r="W2151" s="45">
        <v>0</v>
      </c>
    </row>
    <row r="2152" spans="1:23" s="45" customFormat="1">
      <c r="A2152" s="34">
        <v>33</v>
      </c>
      <c r="B2152" s="45">
        <v>346</v>
      </c>
      <c r="C2152" s="45" t="s">
        <v>1053</v>
      </c>
      <c r="D2152" s="45" t="s">
        <v>1100</v>
      </c>
      <c r="E2152" s="45">
        <v>1161.6099999999999</v>
      </c>
      <c r="F2152" s="45">
        <v>3900.83</v>
      </c>
      <c r="G2152" s="45">
        <v>1499.61</v>
      </c>
      <c r="H2152" s="45">
        <v>108.01</v>
      </c>
      <c r="I2152" s="45">
        <v>20.67</v>
      </c>
      <c r="J2152" s="45">
        <v>23.26</v>
      </c>
      <c r="K2152" s="45">
        <v>19.760000000000002</v>
      </c>
      <c r="L2152" s="45">
        <v>1123.71</v>
      </c>
      <c r="M2152" s="45">
        <v>0.47599999999999998</v>
      </c>
      <c r="N2152" s="45">
        <v>22.02</v>
      </c>
      <c r="O2152" s="45" t="s">
        <v>203</v>
      </c>
      <c r="P2152" s="34">
        <v>32</v>
      </c>
      <c r="Q2152" s="34">
        <v>11</v>
      </c>
      <c r="R2152" s="45">
        <v>0</v>
      </c>
      <c r="S2152" s="57">
        <v>0</v>
      </c>
      <c r="T2152" s="45">
        <v>0</v>
      </c>
      <c r="U2152" s="45">
        <v>0</v>
      </c>
      <c r="V2152" s="45">
        <v>0</v>
      </c>
      <c r="W2152" s="45">
        <v>0</v>
      </c>
    </row>
    <row r="2153" spans="1:23" s="45" customFormat="1">
      <c r="A2153" s="34">
        <v>33</v>
      </c>
      <c r="B2153" s="45">
        <v>348</v>
      </c>
      <c r="C2153" s="45" t="s">
        <v>1053</v>
      </c>
      <c r="D2153" s="45" t="s">
        <v>1101</v>
      </c>
      <c r="E2153" s="45">
        <v>673.21</v>
      </c>
      <c r="F2153" s="45">
        <v>3899.34</v>
      </c>
      <c r="G2153" s="45">
        <v>1545.04</v>
      </c>
      <c r="H2153" s="45">
        <v>106.67</v>
      </c>
      <c r="I2153" s="45">
        <v>12.92</v>
      </c>
      <c r="J2153" s="45">
        <v>10.34</v>
      </c>
      <c r="K2153" s="45">
        <v>15.81</v>
      </c>
      <c r="L2153" s="45">
        <v>621.42999999999995</v>
      </c>
      <c r="M2153" s="45">
        <v>0.59799999999999998</v>
      </c>
      <c r="N2153" s="45">
        <v>15.86</v>
      </c>
      <c r="O2153" s="45" t="s">
        <v>203</v>
      </c>
      <c r="P2153" s="34">
        <v>32</v>
      </c>
      <c r="Q2153" s="34">
        <v>11</v>
      </c>
      <c r="R2153" s="45">
        <v>0</v>
      </c>
      <c r="S2153" s="57">
        <v>0</v>
      </c>
      <c r="T2153" s="45">
        <v>0</v>
      </c>
      <c r="U2153" s="45">
        <v>0</v>
      </c>
      <c r="V2153" s="45">
        <v>0</v>
      </c>
      <c r="W2153" s="45">
        <v>0</v>
      </c>
    </row>
    <row r="2154" spans="1:23" s="34" customFormat="1" ht="15">
      <c r="A2154" s="34">
        <v>33</v>
      </c>
      <c r="B2154" s="34">
        <v>352</v>
      </c>
      <c r="C2154" s="34" t="s">
        <v>1053</v>
      </c>
      <c r="D2154" s="34" t="s">
        <v>1102</v>
      </c>
      <c r="E2154" s="34">
        <v>1174.81</v>
      </c>
      <c r="F2154" s="34">
        <v>3923.49</v>
      </c>
      <c r="G2154" s="34">
        <v>1456.41</v>
      </c>
      <c r="H2154" s="34">
        <v>114.3</v>
      </c>
      <c r="I2154" s="34">
        <v>18.09</v>
      </c>
      <c r="J2154" s="34">
        <v>12.92</v>
      </c>
      <c r="K2154" s="34">
        <v>21.74</v>
      </c>
      <c r="L2154" s="34">
        <v>1004.83</v>
      </c>
      <c r="M2154" s="34">
        <v>0.53600000000000003</v>
      </c>
      <c r="N2154" s="34">
        <v>20.59</v>
      </c>
      <c r="O2154" s="34" t="s">
        <v>263</v>
      </c>
      <c r="P2154" s="34">
        <v>32</v>
      </c>
      <c r="Q2154" s="34">
        <v>11</v>
      </c>
      <c r="R2154" s="34">
        <v>65</v>
      </c>
      <c r="S2154" s="58">
        <v>977655.17</v>
      </c>
      <c r="T2154" s="34">
        <v>3996.16</v>
      </c>
      <c r="U2154" s="34">
        <v>1425.83</v>
      </c>
      <c r="V2154" s="34">
        <v>85.7</v>
      </c>
      <c r="W2154" s="34">
        <v>439872.29</v>
      </c>
    </row>
    <row r="2155" spans="1:23" s="34" customFormat="1" ht="15">
      <c r="A2155" s="34">
        <v>33</v>
      </c>
      <c r="B2155" s="34">
        <v>354</v>
      </c>
      <c r="C2155" s="34" t="s">
        <v>1053</v>
      </c>
      <c r="D2155" s="34" t="s">
        <v>1103</v>
      </c>
      <c r="E2155" s="34">
        <v>171.6</v>
      </c>
      <c r="F2155" s="34">
        <v>3975.94</v>
      </c>
      <c r="G2155" s="34">
        <v>1437.19</v>
      </c>
      <c r="H2155" s="34">
        <v>112.94</v>
      </c>
      <c r="I2155" s="34">
        <v>7.75</v>
      </c>
      <c r="J2155" s="34">
        <v>7.75</v>
      </c>
      <c r="K2155" s="34">
        <v>9.8800000000000008</v>
      </c>
      <c r="L2155" s="34">
        <v>217.33</v>
      </c>
      <c r="M2155" s="34">
        <v>0.68700000000000006</v>
      </c>
      <c r="N2155" s="34">
        <v>9.7899999999999991</v>
      </c>
      <c r="O2155" s="34" t="s">
        <v>263</v>
      </c>
      <c r="P2155" s="34">
        <v>32</v>
      </c>
      <c r="Q2155" s="34">
        <v>11</v>
      </c>
      <c r="R2155" s="34">
        <v>65</v>
      </c>
      <c r="S2155" s="58">
        <v>977655.17</v>
      </c>
      <c r="T2155" s="34">
        <v>3996.16</v>
      </c>
      <c r="U2155" s="34">
        <v>1425.83</v>
      </c>
      <c r="V2155" s="34">
        <v>85.7</v>
      </c>
      <c r="W2155" s="34">
        <v>439872.29</v>
      </c>
    </row>
    <row r="2156" spans="1:23" s="34" customFormat="1" ht="15">
      <c r="A2156" s="34">
        <v>33</v>
      </c>
      <c r="B2156" s="34">
        <v>360</v>
      </c>
      <c r="C2156" s="34" t="s">
        <v>1053</v>
      </c>
      <c r="D2156" s="34" t="s">
        <v>1104</v>
      </c>
      <c r="E2156" s="34">
        <v>1755.62</v>
      </c>
      <c r="F2156" s="34">
        <v>3980.98</v>
      </c>
      <c r="G2156" s="34">
        <v>1456.97</v>
      </c>
      <c r="H2156" s="34">
        <v>113.88</v>
      </c>
      <c r="I2156" s="34">
        <v>10.34</v>
      </c>
      <c r="J2156" s="34">
        <v>23.26</v>
      </c>
      <c r="K2156" s="34">
        <v>23.71</v>
      </c>
      <c r="L2156" s="34">
        <v>1300.92</v>
      </c>
      <c r="M2156" s="34">
        <v>0.54100000000000004</v>
      </c>
      <c r="N2156" s="34">
        <v>22.49</v>
      </c>
      <c r="O2156" s="34" t="s">
        <v>263</v>
      </c>
      <c r="P2156" s="34">
        <v>32</v>
      </c>
      <c r="Q2156" s="34">
        <v>11</v>
      </c>
      <c r="R2156" s="34">
        <v>65</v>
      </c>
      <c r="S2156" s="58">
        <v>977655.17</v>
      </c>
      <c r="T2156" s="34">
        <v>3996.16</v>
      </c>
      <c r="U2156" s="34">
        <v>1425.83</v>
      </c>
      <c r="V2156" s="34">
        <v>85.7</v>
      </c>
      <c r="W2156" s="34">
        <v>439872.29</v>
      </c>
    </row>
    <row r="2157" spans="1:23" s="45" customFormat="1">
      <c r="A2157" s="34">
        <v>33</v>
      </c>
      <c r="B2157" s="45">
        <v>362</v>
      </c>
      <c r="C2157" s="45" t="s">
        <v>1053</v>
      </c>
      <c r="D2157" s="45" t="s">
        <v>1105</v>
      </c>
      <c r="E2157" s="45">
        <v>92.4</v>
      </c>
      <c r="F2157" s="45">
        <v>4050.8</v>
      </c>
      <c r="G2157" s="45">
        <v>1675.36</v>
      </c>
      <c r="H2157" s="45">
        <v>112.07</v>
      </c>
      <c r="I2157" s="45">
        <v>5.17</v>
      </c>
      <c r="J2157" s="45">
        <v>7.75</v>
      </c>
      <c r="K2157" s="45">
        <v>5.93</v>
      </c>
      <c r="L2157" s="45">
        <v>114.96</v>
      </c>
      <c r="M2157" s="45">
        <v>0.86</v>
      </c>
      <c r="N2157" s="45">
        <v>6.11</v>
      </c>
      <c r="O2157" s="34" t="s">
        <v>203</v>
      </c>
      <c r="P2157" s="34">
        <v>32</v>
      </c>
      <c r="Q2157" s="34">
        <v>11</v>
      </c>
      <c r="R2157" s="45">
        <v>0</v>
      </c>
      <c r="S2157" s="57">
        <v>0</v>
      </c>
      <c r="T2157" s="45">
        <v>0</v>
      </c>
      <c r="U2157" s="45">
        <v>0</v>
      </c>
      <c r="V2157" s="45">
        <v>0</v>
      </c>
      <c r="W2157" s="45">
        <v>0</v>
      </c>
    </row>
    <row r="2158" spans="1:23" s="31" customFormat="1" thickBot="1">
      <c r="A2158" s="31">
        <v>33</v>
      </c>
      <c r="B2158" s="31">
        <v>364</v>
      </c>
      <c r="C2158" s="31" t="s">
        <v>1053</v>
      </c>
      <c r="D2158" s="31" t="s">
        <v>1106</v>
      </c>
      <c r="E2158" s="31">
        <v>4963.25</v>
      </c>
      <c r="F2158" s="31">
        <v>3882.66</v>
      </c>
      <c r="G2158" s="31">
        <v>1452.01</v>
      </c>
      <c r="H2158" s="31">
        <v>110.41</v>
      </c>
      <c r="I2158" s="31">
        <v>51.69</v>
      </c>
      <c r="J2158" s="31">
        <v>23.26</v>
      </c>
      <c r="K2158" s="31">
        <v>27.66</v>
      </c>
      <c r="L2158" s="31">
        <v>3369.73</v>
      </c>
      <c r="M2158" s="31">
        <v>0.41799999999999998</v>
      </c>
      <c r="N2158" s="31">
        <v>50.35</v>
      </c>
      <c r="O2158" s="31" t="s">
        <v>249</v>
      </c>
      <c r="P2158" s="31">
        <v>32</v>
      </c>
      <c r="Q2158" s="31">
        <v>11</v>
      </c>
      <c r="R2158" s="31">
        <v>65</v>
      </c>
      <c r="S2158" s="60">
        <v>977655.17</v>
      </c>
      <c r="T2158" s="31">
        <v>3996.16</v>
      </c>
      <c r="U2158" s="31">
        <v>1425.83</v>
      </c>
      <c r="V2158" s="31">
        <v>85.7</v>
      </c>
      <c r="W2158" s="31">
        <v>439872.29</v>
      </c>
    </row>
    <row r="2159" spans="1:23" s="34" customFormat="1" ht="15">
      <c r="A2159" s="34">
        <v>34</v>
      </c>
      <c r="B2159" s="34">
        <v>2</v>
      </c>
      <c r="C2159" s="34" t="s">
        <v>1053</v>
      </c>
      <c r="D2159" s="34" t="s">
        <v>260</v>
      </c>
      <c r="E2159" s="34">
        <v>633.61</v>
      </c>
      <c r="F2159" s="34">
        <v>1735.51</v>
      </c>
      <c r="G2159" s="34">
        <v>3550.8</v>
      </c>
      <c r="H2159" s="34">
        <v>4.78</v>
      </c>
      <c r="I2159" s="34">
        <v>15.51</v>
      </c>
      <c r="J2159" s="34">
        <v>15.51</v>
      </c>
      <c r="K2159" s="34">
        <v>9.8800000000000008</v>
      </c>
      <c r="L2159" s="34">
        <v>685.37</v>
      </c>
      <c r="M2159" s="34">
        <v>0.52100000000000002</v>
      </c>
      <c r="N2159" s="34">
        <v>15.2</v>
      </c>
      <c r="O2159" s="34" t="s">
        <v>263</v>
      </c>
      <c r="P2159" s="34">
        <v>32</v>
      </c>
      <c r="Q2159" s="34">
        <v>11</v>
      </c>
      <c r="R2159" s="34">
        <v>66</v>
      </c>
      <c r="S2159" s="58">
        <v>440066.27</v>
      </c>
      <c r="T2159" s="34">
        <v>1755.77</v>
      </c>
      <c r="U2159" s="34">
        <v>3527.1</v>
      </c>
      <c r="V2159" s="34">
        <v>33.840000000000003</v>
      </c>
      <c r="W2159" s="34">
        <v>258627.56</v>
      </c>
    </row>
    <row r="2160" spans="1:23" s="34" customFormat="1" ht="15">
      <c r="A2160" s="34">
        <v>34</v>
      </c>
      <c r="B2160" s="34">
        <v>4</v>
      </c>
      <c r="C2160" s="34" t="s">
        <v>1053</v>
      </c>
      <c r="D2160" s="34" t="s">
        <v>261</v>
      </c>
      <c r="E2160" s="34">
        <v>1135.21</v>
      </c>
      <c r="F2160" s="34">
        <v>1735.01</v>
      </c>
      <c r="G2160" s="34">
        <v>3505.77</v>
      </c>
      <c r="H2160" s="34">
        <v>15.03</v>
      </c>
      <c r="I2160" s="34">
        <v>20.67</v>
      </c>
      <c r="J2160" s="34">
        <v>18.09</v>
      </c>
      <c r="K2160" s="34">
        <v>15.81</v>
      </c>
      <c r="L2160" s="34">
        <v>1003.56</v>
      </c>
      <c r="M2160" s="34">
        <v>0.52400000000000002</v>
      </c>
      <c r="N2160" s="34">
        <v>20.41</v>
      </c>
      <c r="O2160" s="34" t="s">
        <v>263</v>
      </c>
      <c r="P2160" s="34">
        <v>32</v>
      </c>
      <c r="Q2160" s="34">
        <v>11</v>
      </c>
      <c r="R2160" s="34">
        <v>66</v>
      </c>
      <c r="S2160" s="58">
        <v>440066.27</v>
      </c>
      <c r="T2160" s="34">
        <v>1755.77</v>
      </c>
      <c r="U2160" s="34">
        <v>3527.1</v>
      </c>
      <c r="V2160" s="34">
        <v>33.840000000000003</v>
      </c>
      <c r="W2160" s="34">
        <v>258627.56</v>
      </c>
    </row>
    <row r="2161" spans="1:23" s="45" customFormat="1">
      <c r="A2161" s="34">
        <v>34</v>
      </c>
      <c r="B2161" s="45">
        <v>6</v>
      </c>
      <c r="C2161" s="45" t="s">
        <v>1053</v>
      </c>
      <c r="D2161" s="45" t="s">
        <v>262</v>
      </c>
      <c r="E2161" s="45">
        <v>739.21</v>
      </c>
      <c r="F2161" s="45">
        <v>1760.55</v>
      </c>
      <c r="G2161" s="45">
        <v>3563.61</v>
      </c>
      <c r="H2161" s="45">
        <v>14.29</v>
      </c>
      <c r="I2161" s="45">
        <v>12.92</v>
      </c>
      <c r="J2161" s="45">
        <v>20.68</v>
      </c>
      <c r="K2161" s="45">
        <v>11.86</v>
      </c>
      <c r="L2161" s="45">
        <v>661.16</v>
      </c>
      <c r="M2161" s="45">
        <v>0.59799999999999998</v>
      </c>
      <c r="N2161" s="45">
        <v>19.21</v>
      </c>
      <c r="O2161" s="34" t="s">
        <v>256</v>
      </c>
      <c r="P2161" s="34">
        <v>32</v>
      </c>
      <c r="Q2161" s="34">
        <v>11</v>
      </c>
      <c r="R2161" s="45">
        <v>0</v>
      </c>
      <c r="S2161" s="57">
        <v>0</v>
      </c>
      <c r="T2161" s="45">
        <v>0</v>
      </c>
      <c r="U2161" s="45">
        <v>0</v>
      </c>
      <c r="V2161" s="45">
        <v>0</v>
      </c>
      <c r="W2161" s="45">
        <v>0</v>
      </c>
    </row>
    <row r="2162" spans="1:23" s="34" customFormat="1" ht="15">
      <c r="A2162" s="34">
        <v>34</v>
      </c>
      <c r="B2162" s="34">
        <v>8</v>
      </c>
      <c r="C2162" s="34" t="s">
        <v>1053</v>
      </c>
      <c r="D2162" s="34" t="s">
        <v>264</v>
      </c>
      <c r="E2162" s="34">
        <v>3234.03</v>
      </c>
      <c r="F2162" s="34">
        <v>1735.52</v>
      </c>
      <c r="G2162" s="34">
        <v>3477.92</v>
      </c>
      <c r="H2162" s="34">
        <v>19.57</v>
      </c>
      <c r="I2162" s="34">
        <v>33.6</v>
      </c>
      <c r="J2162" s="34">
        <v>31.02</v>
      </c>
      <c r="K2162" s="34">
        <v>25.69</v>
      </c>
      <c r="L2162" s="34">
        <v>2336.63</v>
      </c>
      <c r="M2162" s="34">
        <v>0.45300000000000001</v>
      </c>
      <c r="N2162" s="34">
        <v>34.119999999999997</v>
      </c>
      <c r="O2162" s="34" t="s">
        <v>263</v>
      </c>
      <c r="P2162" s="34">
        <v>32</v>
      </c>
      <c r="Q2162" s="34">
        <v>11</v>
      </c>
      <c r="R2162" s="34">
        <v>66</v>
      </c>
      <c r="S2162" s="58">
        <v>440066.27</v>
      </c>
      <c r="T2162" s="34">
        <v>1755.77</v>
      </c>
      <c r="U2162" s="34">
        <v>3527.1</v>
      </c>
      <c r="V2162" s="34">
        <v>33.840000000000003</v>
      </c>
      <c r="W2162" s="34">
        <v>258627.56</v>
      </c>
    </row>
    <row r="2163" spans="1:23" s="34" customFormat="1" ht="15">
      <c r="A2163" s="34">
        <v>34</v>
      </c>
      <c r="B2163" s="34">
        <v>14</v>
      </c>
      <c r="C2163" s="34" t="s">
        <v>1053</v>
      </c>
      <c r="D2163" s="34" t="s">
        <v>267</v>
      </c>
      <c r="E2163" s="34">
        <v>554.41</v>
      </c>
      <c r="F2163" s="34">
        <v>1691.77</v>
      </c>
      <c r="G2163" s="34">
        <v>3595.68</v>
      </c>
      <c r="H2163" s="34">
        <v>38.770000000000003</v>
      </c>
      <c r="I2163" s="34">
        <v>18.09</v>
      </c>
      <c r="J2163" s="34">
        <v>10.34</v>
      </c>
      <c r="K2163" s="34">
        <v>19.760000000000002</v>
      </c>
      <c r="L2163" s="34">
        <v>602.23</v>
      </c>
      <c r="M2163" s="34">
        <v>0.54200000000000004</v>
      </c>
      <c r="N2163" s="34">
        <v>22.13</v>
      </c>
      <c r="O2163" s="34" t="s">
        <v>263</v>
      </c>
      <c r="P2163" s="34">
        <v>32</v>
      </c>
      <c r="Q2163" s="34">
        <v>11</v>
      </c>
      <c r="R2163" s="34">
        <v>66</v>
      </c>
      <c r="S2163" s="58">
        <v>440066.27</v>
      </c>
      <c r="T2163" s="34">
        <v>1755.77</v>
      </c>
      <c r="U2163" s="34">
        <v>3527.1</v>
      </c>
      <c r="V2163" s="34">
        <v>33.840000000000003</v>
      </c>
      <c r="W2163" s="34">
        <v>258627.56</v>
      </c>
    </row>
    <row r="2164" spans="1:23" s="34" customFormat="1" ht="15">
      <c r="A2164" s="34">
        <v>34</v>
      </c>
      <c r="B2164" s="34">
        <v>16</v>
      </c>
      <c r="C2164" s="34" t="s">
        <v>1053</v>
      </c>
      <c r="D2164" s="34" t="s">
        <v>273</v>
      </c>
      <c r="E2164" s="34">
        <v>409.2</v>
      </c>
      <c r="F2164" s="34">
        <v>1733.11</v>
      </c>
      <c r="G2164" s="34">
        <v>3587.05</v>
      </c>
      <c r="H2164" s="34">
        <v>33.15</v>
      </c>
      <c r="I2164" s="34">
        <v>10.34</v>
      </c>
      <c r="J2164" s="34">
        <v>15.51</v>
      </c>
      <c r="K2164" s="34">
        <v>9.8800000000000008</v>
      </c>
      <c r="L2164" s="34">
        <v>429.89</v>
      </c>
      <c r="M2164" s="34">
        <v>0.62</v>
      </c>
      <c r="N2164" s="34">
        <v>14.06</v>
      </c>
      <c r="O2164" s="34" t="s">
        <v>263</v>
      </c>
      <c r="P2164" s="34">
        <v>32</v>
      </c>
      <c r="Q2164" s="34">
        <v>11</v>
      </c>
      <c r="R2164" s="34">
        <v>66</v>
      </c>
      <c r="S2164" s="58">
        <v>440066.27</v>
      </c>
      <c r="T2164" s="34">
        <v>1755.77</v>
      </c>
      <c r="U2164" s="34">
        <v>3527.1</v>
      </c>
      <c r="V2164" s="34">
        <v>33.840000000000003</v>
      </c>
      <c r="W2164" s="34">
        <v>258627.56</v>
      </c>
    </row>
    <row r="2165" spans="1:23" s="34" customFormat="1" ht="15">
      <c r="A2165" s="34">
        <v>34</v>
      </c>
      <c r="B2165" s="34">
        <v>18</v>
      </c>
      <c r="C2165" s="34" t="s">
        <v>1053</v>
      </c>
      <c r="D2165" s="34" t="s">
        <v>268</v>
      </c>
      <c r="E2165" s="34">
        <v>620.41</v>
      </c>
      <c r="F2165" s="34">
        <v>1691.66</v>
      </c>
      <c r="G2165" s="34">
        <v>3531.32</v>
      </c>
      <c r="H2165" s="34">
        <v>39.31</v>
      </c>
      <c r="I2165" s="34">
        <v>10.34</v>
      </c>
      <c r="J2165" s="34">
        <v>15.51</v>
      </c>
      <c r="K2165" s="34">
        <v>13.83</v>
      </c>
      <c r="L2165" s="34">
        <v>612.51</v>
      </c>
      <c r="M2165" s="34">
        <v>0.57399999999999995</v>
      </c>
      <c r="N2165" s="34">
        <v>15.94</v>
      </c>
      <c r="O2165" s="34" t="s">
        <v>263</v>
      </c>
      <c r="P2165" s="34">
        <v>32</v>
      </c>
      <c r="Q2165" s="34">
        <v>11</v>
      </c>
      <c r="R2165" s="34">
        <v>66</v>
      </c>
      <c r="S2165" s="58">
        <v>440066.27</v>
      </c>
      <c r="T2165" s="34">
        <v>1755.77</v>
      </c>
      <c r="U2165" s="34">
        <v>3527.1</v>
      </c>
      <c r="V2165" s="34">
        <v>33.840000000000003</v>
      </c>
      <c r="W2165" s="34">
        <v>258627.56</v>
      </c>
    </row>
    <row r="2166" spans="1:23" s="34" customFormat="1" ht="15">
      <c r="A2166" s="34">
        <v>34</v>
      </c>
      <c r="B2166" s="34">
        <v>20</v>
      </c>
      <c r="C2166" s="34" t="s">
        <v>1053</v>
      </c>
      <c r="D2166" s="34" t="s">
        <v>269</v>
      </c>
      <c r="E2166" s="34">
        <v>1201.21</v>
      </c>
      <c r="F2166" s="34">
        <v>1702.07</v>
      </c>
      <c r="G2166" s="34">
        <v>3545.9</v>
      </c>
      <c r="H2166" s="34">
        <v>41.3</v>
      </c>
      <c r="I2166" s="34">
        <v>15.51</v>
      </c>
      <c r="J2166" s="34">
        <v>23.26</v>
      </c>
      <c r="K2166" s="34">
        <v>13.83</v>
      </c>
      <c r="L2166" s="34">
        <v>1060.9000000000001</v>
      </c>
      <c r="M2166" s="34">
        <v>0.51500000000000001</v>
      </c>
      <c r="N2166" s="34">
        <v>24.43</v>
      </c>
      <c r="O2166" s="34" t="s">
        <v>263</v>
      </c>
      <c r="P2166" s="34">
        <v>32</v>
      </c>
      <c r="Q2166" s="34">
        <v>11</v>
      </c>
      <c r="R2166" s="34">
        <v>66</v>
      </c>
      <c r="S2166" s="58">
        <v>440066.27</v>
      </c>
      <c r="T2166" s="34">
        <v>1755.77</v>
      </c>
      <c r="U2166" s="34">
        <v>3527.1</v>
      </c>
      <c r="V2166" s="34">
        <v>33.840000000000003</v>
      </c>
      <c r="W2166" s="34">
        <v>258627.56</v>
      </c>
    </row>
    <row r="2167" spans="1:23" s="45" customFormat="1">
      <c r="A2167" s="34">
        <v>34</v>
      </c>
      <c r="B2167" s="45">
        <v>22</v>
      </c>
      <c r="C2167" s="45" t="s">
        <v>1053</v>
      </c>
      <c r="D2167" s="45" t="s">
        <v>270</v>
      </c>
      <c r="E2167" s="45">
        <v>1570.82</v>
      </c>
      <c r="F2167" s="45">
        <v>1798.87</v>
      </c>
      <c r="G2167" s="45">
        <v>3461.16</v>
      </c>
      <c r="H2167" s="45">
        <v>47.22</v>
      </c>
      <c r="I2167" s="45">
        <v>20.67</v>
      </c>
      <c r="J2167" s="45">
        <v>18.09</v>
      </c>
      <c r="K2167" s="45">
        <v>19.760000000000002</v>
      </c>
      <c r="L2167" s="45">
        <v>1347.56</v>
      </c>
      <c r="M2167" s="45">
        <v>0.48499999999999999</v>
      </c>
      <c r="N2167" s="45">
        <v>24.84</v>
      </c>
      <c r="O2167" s="34" t="s">
        <v>256</v>
      </c>
      <c r="P2167" s="34">
        <v>32</v>
      </c>
      <c r="Q2167" s="34">
        <v>11</v>
      </c>
      <c r="R2167" s="34">
        <v>0</v>
      </c>
      <c r="S2167" s="58">
        <v>0</v>
      </c>
      <c r="T2167" s="34">
        <v>0</v>
      </c>
      <c r="U2167" s="34">
        <v>0</v>
      </c>
      <c r="V2167" s="34">
        <v>0</v>
      </c>
      <c r="W2167" s="34">
        <v>0</v>
      </c>
    </row>
    <row r="2168" spans="1:23" s="45" customFormat="1">
      <c r="A2168" s="34">
        <v>34</v>
      </c>
      <c r="B2168" s="45">
        <v>26</v>
      </c>
      <c r="C2168" s="45" t="s">
        <v>1053</v>
      </c>
      <c r="D2168" s="45" t="s">
        <v>272</v>
      </c>
      <c r="E2168" s="45">
        <v>871.21</v>
      </c>
      <c r="F2168" s="45">
        <v>1782.5</v>
      </c>
      <c r="G2168" s="45">
        <v>3450.76</v>
      </c>
      <c r="H2168" s="45">
        <v>55.45</v>
      </c>
      <c r="I2168" s="45">
        <v>12.92</v>
      </c>
      <c r="J2168" s="45">
        <v>15.51</v>
      </c>
      <c r="K2168" s="45">
        <v>19.760000000000002</v>
      </c>
      <c r="L2168" s="45">
        <v>766.63</v>
      </c>
      <c r="M2168" s="45">
        <v>0.57499999999999996</v>
      </c>
      <c r="N2168" s="45">
        <v>18.16</v>
      </c>
      <c r="O2168" s="34" t="s">
        <v>256</v>
      </c>
      <c r="P2168" s="34">
        <v>32</v>
      </c>
      <c r="Q2168" s="34">
        <v>11</v>
      </c>
      <c r="R2168" s="34">
        <v>0</v>
      </c>
      <c r="S2168" s="58">
        <v>0</v>
      </c>
      <c r="T2168" s="34">
        <v>0</v>
      </c>
      <c r="U2168" s="34">
        <v>0</v>
      </c>
      <c r="V2168" s="34">
        <v>0</v>
      </c>
      <c r="W2168" s="34">
        <v>0</v>
      </c>
    </row>
    <row r="2169" spans="1:23" s="34" customFormat="1" ht="15">
      <c r="A2169" s="34">
        <v>34</v>
      </c>
      <c r="B2169" s="34">
        <v>32</v>
      </c>
      <c r="C2169" s="34" t="s">
        <v>1053</v>
      </c>
      <c r="D2169" s="34" t="s">
        <v>441</v>
      </c>
      <c r="E2169" s="34">
        <v>2125.2199999999998</v>
      </c>
      <c r="F2169" s="34">
        <v>1762.69</v>
      </c>
      <c r="G2169" s="34">
        <v>3445.63</v>
      </c>
      <c r="H2169" s="34">
        <v>63.77</v>
      </c>
      <c r="I2169" s="34">
        <v>23.26</v>
      </c>
      <c r="J2169" s="34">
        <v>25.85</v>
      </c>
      <c r="K2169" s="34">
        <v>25.69</v>
      </c>
      <c r="L2169" s="34">
        <v>1720.24</v>
      </c>
      <c r="M2169" s="34">
        <v>0.46500000000000002</v>
      </c>
      <c r="N2169" s="34">
        <v>29.94</v>
      </c>
      <c r="O2169" s="34" t="s">
        <v>263</v>
      </c>
      <c r="P2169" s="34">
        <v>32</v>
      </c>
      <c r="Q2169" s="34">
        <v>11</v>
      </c>
      <c r="R2169" s="34">
        <v>66</v>
      </c>
      <c r="S2169" s="58">
        <v>440066.27</v>
      </c>
      <c r="T2169" s="34">
        <v>1755.77</v>
      </c>
      <c r="U2169" s="34">
        <v>3527.1</v>
      </c>
      <c r="V2169" s="34">
        <v>33.840000000000003</v>
      </c>
      <c r="W2169" s="34">
        <v>258627.56</v>
      </c>
    </row>
    <row r="2170" spans="1:23" s="31" customFormat="1" thickBot="1">
      <c r="A2170" s="31">
        <v>34</v>
      </c>
      <c r="B2170" s="31">
        <v>34</v>
      </c>
      <c r="C2170" s="31" t="s">
        <v>1053</v>
      </c>
      <c r="D2170" s="31" t="s">
        <v>442</v>
      </c>
      <c r="E2170" s="31">
        <v>567.61</v>
      </c>
      <c r="F2170" s="31">
        <v>1799.08</v>
      </c>
      <c r="G2170" s="31">
        <v>3455.97</v>
      </c>
      <c r="H2170" s="31">
        <v>69.760000000000005</v>
      </c>
      <c r="I2170" s="31">
        <v>12.92</v>
      </c>
      <c r="J2170" s="31">
        <v>7.75</v>
      </c>
      <c r="K2170" s="31">
        <v>17.78</v>
      </c>
      <c r="L2170" s="31">
        <v>565.34</v>
      </c>
      <c r="M2170" s="31">
        <v>0.58599999999999997</v>
      </c>
      <c r="N2170" s="31">
        <v>16.02</v>
      </c>
      <c r="O2170" s="31" t="s">
        <v>263</v>
      </c>
      <c r="P2170" s="31">
        <v>32</v>
      </c>
      <c r="Q2170" s="31">
        <v>11</v>
      </c>
      <c r="R2170" s="31">
        <v>66</v>
      </c>
      <c r="S2170" s="60">
        <v>440066.27</v>
      </c>
      <c r="T2170" s="31">
        <v>1755.77</v>
      </c>
      <c r="U2170" s="31">
        <v>3527.1</v>
      </c>
      <c r="V2170" s="31">
        <v>33.840000000000003</v>
      </c>
      <c r="W2170" s="31">
        <v>258627.56</v>
      </c>
    </row>
    <row r="2171" spans="1:23" s="34" customFormat="1">
      <c r="A2171" s="34">
        <v>35</v>
      </c>
      <c r="B2171" s="34">
        <v>2</v>
      </c>
      <c r="C2171" s="45" t="s">
        <v>1053</v>
      </c>
      <c r="D2171" s="34" t="s">
        <v>260</v>
      </c>
      <c r="E2171" s="34">
        <v>171.6</v>
      </c>
      <c r="F2171" s="34">
        <v>1267.93</v>
      </c>
      <c r="G2171" s="34">
        <v>3901.36</v>
      </c>
      <c r="H2171" s="34">
        <v>25.69</v>
      </c>
      <c r="I2171" s="34">
        <v>10.34</v>
      </c>
      <c r="J2171" s="34">
        <v>7.75</v>
      </c>
      <c r="K2171" s="34">
        <v>5.93</v>
      </c>
      <c r="L2171" s="34">
        <v>191.8</v>
      </c>
      <c r="M2171" s="34">
        <v>0.77900000000000003</v>
      </c>
      <c r="N2171" s="34">
        <v>9.08</v>
      </c>
      <c r="O2171" s="34" t="s">
        <v>263</v>
      </c>
      <c r="P2171" s="34">
        <v>32</v>
      </c>
      <c r="Q2171" s="34">
        <v>11</v>
      </c>
      <c r="R2171" s="34">
        <v>67</v>
      </c>
      <c r="S2171" s="58">
        <v>500153.31</v>
      </c>
      <c r="T2171" s="34">
        <v>1269.58</v>
      </c>
      <c r="U2171" s="34">
        <v>3849.66</v>
      </c>
      <c r="V2171" s="34">
        <v>33.090000000000003</v>
      </c>
      <c r="W2171" s="34">
        <v>205189.12</v>
      </c>
    </row>
    <row r="2172" spans="1:23" s="34" customFormat="1">
      <c r="A2172" s="34">
        <v>35</v>
      </c>
      <c r="B2172" s="34">
        <v>4</v>
      </c>
      <c r="C2172" s="45" t="s">
        <v>1053</v>
      </c>
      <c r="D2172" s="34" t="s">
        <v>261</v>
      </c>
      <c r="E2172" s="34">
        <v>158.4</v>
      </c>
      <c r="F2172" s="34">
        <v>1210.1300000000001</v>
      </c>
      <c r="G2172" s="34">
        <v>3904.88</v>
      </c>
      <c r="H2172" s="34">
        <v>26.51</v>
      </c>
      <c r="I2172" s="34">
        <v>15.51</v>
      </c>
      <c r="J2172" s="34">
        <v>5.17</v>
      </c>
      <c r="K2172" s="34">
        <v>7.9</v>
      </c>
      <c r="L2172" s="34">
        <v>207.85</v>
      </c>
      <c r="M2172" s="34">
        <v>0.68100000000000005</v>
      </c>
      <c r="N2172" s="34">
        <v>13.51</v>
      </c>
      <c r="O2172" s="34" t="s">
        <v>263</v>
      </c>
      <c r="P2172" s="34">
        <v>32</v>
      </c>
      <c r="Q2172" s="34">
        <v>11</v>
      </c>
      <c r="R2172" s="34">
        <v>67</v>
      </c>
      <c r="S2172" s="58">
        <v>500153.31</v>
      </c>
      <c r="T2172" s="34">
        <v>1269.58</v>
      </c>
      <c r="U2172" s="34">
        <v>3849.66</v>
      </c>
      <c r="V2172" s="34">
        <v>33.090000000000003</v>
      </c>
      <c r="W2172" s="34">
        <v>205189.12</v>
      </c>
    </row>
    <row r="2173" spans="1:23" s="34" customFormat="1">
      <c r="A2173" s="34">
        <v>35</v>
      </c>
      <c r="B2173" s="34">
        <v>6</v>
      </c>
      <c r="C2173" s="45" t="s">
        <v>1053</v>
      </c>
      <c r="D2173" s="34" t="s">
        <v>262</v>
      </c>
      <c r="E2173" s="34">
        <v>316.8</v>
      </c>
      <c r="F2173" s="34">
        <v>1247.82</v>
      </c>
      <c r="G2173" s="34">
        <v>3912.31</v>
      </c>
      <c r="H2173" s="34">
        <v>31.86</v>
      </c>
      <c r="I2173" s="34">
        <v>12.92</v>
      </c>
      <c r="J2173" s="34">
        <v>7.75</v>
      </c>
      <c r="K2173" s="34">
        <v>11.86</v>
      </c>
      <c r="L2173" s="34">
        <v>349</v>
      </c>
      <c r="M2173" s="34">
        <v>0.64400000000000002</v>
      </c>
      <c r="N2173" s="34">
        <v>12.29</v>
      </c>
      <c r="O2173" s="34" t="s">
        <v>263</v>
      </c>
      <c r="P2173" s="34">
        <v>32</v>
      </c>
      <c r="Q2173" s="34">
        <v>11</v>
      </c>
      <c r="R2173" s="34">
        <v>67</v>
      </c>
      <c r="S2173" s="58">
        <v>500153.31</v>
      </c>
      <c r="T2173" s="34">
        <v>1269.58</v>
      </c>
      <c r="U2173" s="34">
        <v>3849.66</v>
      </c>
      <c r="V2173" s="34">
        <v>33.090000000000003</v>
      </c>
      <c r="W2173" s="34">
        <v>205189.12</v>
      </c>
    </row>
    <row r="2174" spans="1:23" s="34" customFormat="1">
      <c r="A2174" s="34">
        <v>35</v>
      </c>
      <c r="B2174" s="34">
        <v>8</v>
      </c>
      <c r="C2174" s="45" t="s">
        <v>1053</v>
      </c>
      <c r="D2174" s="34" t="s">
        <v>264</v>
      </c>
      <c r="E2174" s="34">
        <v>211.2</v>
      </c>
      <c r="F2174" s="34">
        <v>1250.51</v>
      </c>
      <c r="G2174" s="34">
        <v>3892.49</v>
      </c>
      <c r="H2174" s="34">
        <v>42.73</v>
      </c>
      <c r="I2174" s="34">
        <v>7.75</v>
      </c>
      <c r="J2174" s="34">
        <v>10.34</v>
      </c>
      <c r="K2174" s="34">
        <v>9.8800000000000008</v>
      </c>
      <c r="L2174" s="34">
        <v>224.72</v>
      </c>
      <c r="M2174" s="34">
        <v>0.76300000000000001</v>
      </c>
      <c r="N2174" s="34">
        <v>11.37</v>
      </c>
      <c r="O2174" s="34" t="s">
        <v>263</v>
      </c>
      <c r="P2174" s="34">
        <v>32</v>
      </c>
      <c r="Q2174" s="34">
        <v>11</v>
      </c>
      <c r="R2174" s="34">
        <v>67</v>
      </c>
      <c r="S2174" s="58">
        <v>500153.31</v>
      </c>
      <c r="T2174" s="34">
        <v>1269.58</v>
      </c>
      <c r="U2174" s="34">
        <v>3849.66</v>
      </c>
      <c r="V2174" s="34">
        <v>33.090000000000003</v>
      </c>
      <c r="W2174" s="34">
        <v>205189.12</v>
      </c>
    </row>
    <row r="2175" spans="1:23" s="31" customFormat="1" ht="17" thickBot="1">
      <c r="A2175" s="31">
        <v>35</v>
      </c>
      <c r="B2175" s="31">
        <v>10</v>
      </c>
      <c r="C2175" s="46" t="s">
        <v>1053</v>
      </c>
      <c r="D2175" s="31" t="s">
        <v>265</v>
      </c>
      <c r="E2175" s="31">
        <v>303.60000000000002</v>
      </c>
      <c r="F2175" s="31">
        <v>1238.3599999999999</v>
      </c>
      <c r="G2175" s="31">
        <v>3867.3</v>
      </c>
      <c r="H2175" s="31">
        <v>47.94</v>
      </c>
      <c r="I2175" s="31">
        <v>12.92</v>
      </c>
      <c r="J2175" s="31">
        <v>10.34</v>
      </c>
      <c r="K2175" s="31">
        <v>9.8800000000000008</v>
      </c>
      <c r="L2175" s="31">
        <v>343.5</v>
      </c>
      <c r="M2175" s="31">
        <v>0.63600000000000001</v>
      </c>
      <c r="N2175" s="31">
        <v>11.36</v>
      </c>
      <c r="O2175" s="31" t="s">
        <v>263</v>
      </c>
      <c r="P2175" s="31">
        <v>32</v>
      </c>
      <c r="Q2175" s="31">
        <v>11</v>
      </c>
      <c r="R2175" s="31">
        <v>67</v>
      </c>
      <c r="S2175" s="60">
        <v>500153.31</v>
      </c>
      <c r="T2175" s="31">
        <v>1269.58</v>
      </c>
      <c r="U2175" s="31">
        <v>3849.66</v>
      </c>
      <c r="V2175" s="31">
        <v>33.090000000000003</v>
      </c>
      <c r="W2175" s="31">
        <v>205189.12</v>
      </c>
    </row>
    <row r="2176" spans="1:23" s="34" customFormat="1" ht="15">
      <c r="A2176" s="34">
        <v>36</v>
      </c>
      <c r="B2176" s="34">
        <v>2</v>
      </c>
      <c r="C2176" s="34" t="s">
        <v>1053</v>
      </c>
      <c r="D2176" s="34" t="s">
        <v>260</v>
      </c>
      <c r="E2176" s="34">
        <v>1333.21</v>
      </c>
      <c r="F2176" s="34">
        <v>2255.23</v>
      </c>
      <c r="G2176" s="34">
        <v>2804.3</v>
      </c>
      <c r="H2176" s="34">
        <v>33.729999999999997</v>
      </c>
      <c r="I2176" s="34">
        <v>18.09</v>
      </c>
      <c r="J2176" s="34">
        <v>15.51</v>
      </c>
      <c r="K2176" s="34">
        <v>15.81</v>
      </c>
      <c r="L2176" s="34">
        <v>994.58</v>
      </c>
      <c r="M2176" s="34">
        <v>0.58899999999999997</v>
      </c>
      <c r="N2176" s="34">
        <v>17.649999999999999</v>
      </c>
      <c r="O2176" s="34" t="s">
        <v>263</v>
      </c>
      <c r="P2176" s="34">
        <v>32</v>
      </c>
      <c r="Q2176" s="34">
        <v>11</v>
      </c>
      <c r="R2176" s="34">
        <v>68</v>
      </c>
      <c r="S2176" s="58">
        <v>763390.5</v>
      </c>
      <c r="T2176" s="34">
        <v>2279.58</v>
      </c>
      <c r="U2176" s="34">
        <v>2764.24</v>
      </c>
      <c r="V2176" s="34">
        <v>67.760000000000005</v>
      </c>
      <c r="W2176" s="34">
        <v>387945.68</v>
      </c>
    </row>
    <row r="2177" spans="1:23" s="34" customFormat="1" ht="15">
      <c r="A2177" s="34">
        <v>36</v>
      </c>
      <c r="B2177" s="34">
        <v>4</v>
      </c>
      <c r="C2177" s="34" t="s">
        <v>1053</v>
      </c>
      <c r="D2177" s="34" t="s">
        <v>261</v>
      </c>
      <c r="E2177" s="34">
        <v>1254.01</v>
      </c>
      <c r="F2177" s="34">
        <v>2264.88</v>
      </c>
      <c r="G2177" s="34">
        <v>2788.2</v>
      </c>
      <c r="H2177" s="34">
        <v>31.82</v>
      </c>
      <c r="I2177" s="34">
        <v>23.26</v>
      </c>
      <c r="J2177" s="34">
        <v>18.09</v>
      </c>
      <c r="K2177" s="34">
        <v>17.78</v>
      </c>
      <c r="L2177" s="34">
        <v>1052.5</v>
      </c>
      <c r="M2177" s="34">
        <v>0.53400000000000003</v>
      </c>
      <c r="N2177" s="34">
        <v>20.46</v>
      </c>
      <c r="O2177" s="34" t="s">
        <v>263</v>
      </c>
      <c r="P2177" s="34">
        <v>32</v>
      </c>
      <c r="Q2177" s="34">
        <v>11</v>
      </c>
      <c r="R2177" s="34">
        <v>68</v>
      </c>
      <c r="S2177" s="58">
        <v>763390.5</v>
      </c>
      <c r="T2177" s="34">
        <v>2279.58</v>
      </c>
      <c r="U2177" s="34">
        <v>2764.24</v>
      </c>
      <c r="V2177" s="34">
        <v>67.760000000000005</v>
      </c>
      <c r="W2177" s="34">
        <v>387945.68</v>
      </c>
    </row>
    <row r="2178" spans="1:23" s="34" customFormat="1" ht="15">
      <c r="A2178" s="34">
        <v>36</v>
      </c>
      <c r="B2178" s="34">
        <v>6</v>
      </c>
      <c r="C2178" s="34" t="s">
        <v>1053</v>
      </c>
      <c r="D2178" s="34" t="s">
        <v>262</v>
      </c>
      <c r="E2178" s="34">
        <v>1333.21</v>
      </c>
      <c r="F2178" s="34">
        <v>2266.13</v>
      </c>
      <c r="G2178" s="34">
        <v>2766.86</v>
      </c>
      <c r="H2178" s="34">
        <v>47.17</v>
      </c>
      <c r="I2178" s="34">
        <v>15.51</v>
      </c>
      <c r="J2178" s="34">
        <v>15.51</v>
      </c>
      <c r="K2178" s="34">
        <v>17.78</v>
      </c>
      <c r="L2178" s="34">
        <v>956.45</v>
      </c>
      <c r="M2178" s="34">
        <v>0.61199999999999999</v>
      </c>
      <c r="N2178" s="34">
        <v>16.63</v>
      </c>
      <c r="O2178" s="34" t="s">
        <v>263</v>
      </c>
      <c r="P2178" s="34">
        <v>32</v>
      </c>
      <c r="Q2178" s="34">
        <v>11</v>
      </c>
      <c r="R2178" s="34">
        <v>68</v>
      </c>
      <c r="S2178" s="58">
        <v>763390.5</v>
      </c>
      <c r="T2178" s="34">
        <v>2279.58</v>
      </c>
      <c r="U2178" s="34">
        <v>2764.24</v>
      </c>
      <c r="V2178" s="34">
        <v>67.760000000000005</v>
      </c>
      <c r="W2178" s="34">
        <v>387945.68</v>
      </c>
    </row>
    <row r="2179" spans="1:23" s="34" customFormat="1" ht="15">
      <c r="A2179" s="34">
        <v>36</v>
      </c>
      <c r="B2179" s="34">
        <v>8</v>
      </c>
      <c r="C2179" s="34" t="s">
        <v>1053</v>
      </c>
      <c r="D2179" s="34" t="s">
        <v>264</v>
      </c>
      <c r="E2179" s="34">
        <v>607.21</v>
      </c>
      <c r="F2179" s="34">
        <v>2282.27</v>
      </c>
      <c r="G2179" s="34">
        <v>2782.05</v>
      </c>
      <c r="H2179" s="34">
        <v>55.59</v>
      </c>
      <c r="I2179" s="34">
        <v>12.92</v>
      </c>
      <c r="J2179" s="34">
        <v>10.34</v>
      </c>
      <c r="K2179" s="34">
        <v>11.86</v>
      </c>
      <c r="L2179" s="34">
        <v>556.47</v>
      </c>
      <c r="M2179" s="34">
        <v>0.623</v>
      </c>
      <c r="N2179" s="34">
        <v>12.29</v>
      </c>
      <c r="O2179" s="34" t="s">
        <v>256</v>
      </c>
      <c r="P2179" s="34">
        <v>32</v>
      </c>
      <c r="Q2179" s="34">
        <v>11</v>
      </c>
      <c r="R2179" s="34">
        <v>0</v>
      </c>
      <c r="S2179" s="58">
        <v>0</v>
      </c>
      <c r="T2179" s="34">
        <v>0</v>
      </c>
      <c r="U2179" s="34">
        <v>0</v>
      </c>
      <c r="V2179" s="34">
        <v>0</v>
      </c>
      <c r="W2179" s="34">
        <v>0</v>
      </c>
    </row>
    <row r="2180" spans="1:23" s="34" customFormat="1" ht="15">
      <c r="A2180" s="34">
        <v>36</v>
      </c>
      <c r="B2180" s="34">
        <v>10</v>
      </c>
      <c r="C2180" s="34" t="s">
        <v>1053</v>
      </c>
      <c r="D2180" s="34" t="s">
        <v>265</v>
      </c>
      <c r="E2180" s="34">
        <v>2072.42</v>
      </c>
      <c r="F2180" s="34">
        <v>2274.15</v>
      </c>
      <c r="G2180" s="34">
        <v>2738.94</v>
      </c>
      <c r="H2180" s="34">
        <v>56.83</v>
      </c>
      <c r="I2180" s="34">
        <v>20.67</v>
      </c>
      <c r="J2180" s="34">
        <v>15.51</v>
      </c>
      <c r="K2180" s="34">
        <v>23.71</v>
      </c>
      <c r="L2180" s="34">
        <v>1560.9</v>
      </c>
      <c r="M2180" s="34">
        <v>0.504</v>
      </c>
      <c r="N2180" s="34">
        <v>25.64</v>
      </c>
      <c r="O2180" s="34" t="s">
        <v>256</v>
      </c>
      <c r="P2180" s="34">
        <v>32</v>
      </c>
      <c r="Q2180" s="34">
        <v>11</v>
      </c>
      <c r="R2180" s="34">
        <v>0</v>
      </c>
      <c r="S2180" s="58">
        <v>0</v>
      </c>
      <c r="T2180" s="34">
        <v>0</v>
      </c>
      <c r="U2180" s="34">
        <v>0</v>
      </c>
      <c r="V2180" s="34">
        <v>0</v>
      </c>
      <c r="W2180" s="34">
        <v>0</v>
      </c>
    </row>
    <row r="2181" spans="1:23" s="34" customFormat="1" ht="15">
      <c r="A2181" s="34">
        <v>36</v>
      </c>
      <c r="B2181" s="34">
        <v>12</v>
      </c>
      <c r="C2181" s="34" t="s">
        <v>1053</v>
      </c>
      <c r="D2181" s="34" t="s">
        <v>266</v>
      </c>
      <c r="E2181" s="34">
        <v>712.81</v>
      </c>
      <c r="F2181" s="34">
        <v>2238.1999999999998</v>
      </c>
      <c r="G2181" s="34">
        <v>2823.25</v>
      </c>
      <c r="H2181" s="34">
        <v>61.07</v>
      </c>
      <c r="I2181" s="34">
        <v>12.92</v>
      </c>
      <c r="J2181" s="34">
        <v>12.92</v>
      </c>
      <c r="K2181" s="34">
        <v>17.78</v>
      </c>
      <c r="L2181" s="34">
        <v>637.62</v>
      </c>
      <c r="M2181" s="34">
        <v>0.60499999999999998</v>
      </c>
      <c r="N2181" s="34">
        <v>16.23</v>
      </c>
      <c r="O2181" s="34" t="s">
        <v>203</v>
      </c>
      <c r="P2181" s="34">
        <v>32</v>
      </c>
      <c r="Q2181" s="34">
        <v>11</v>
      </c>
      <c r="R2181" s="34">
        <v>0</v>
      </c>
      <c r="S2181" s="58">
        <v>0</v>
      </c>
      <c r="T2181" s="34">
        <v>0</v>
      </c>
      <c r="U2181" s="34">
        <v>0</v>
      </c>
      <c r="V2181" s="34">
        <v>0</v>
      </c>
      <c r="W2181" s="34">
        <v>0</v>
      </c>
    </row>
    <row r="2182" spans="1:23" s="34" customFormat="1" ht="15">
      <c r="A2182" s="34">
        <v>36</v>
      </c>
      <c r="B2182" s="34">
        <v>14</v>
      </c>
      <c r="C2182" s="34" t="s">
        <v>1053</v>
      </c>
      <c r="D2182" s="34" t="s">
        <v>267</v>
      </c>
      <c r="E2182" s="34">
        <v>528.01</v>
      </c>
      <c r="F2182" s="34">
        <v>2297.37</v>
      </c>
      <c r="G2182" s="34">
        <v>2786.3</v>
      </c>
      <c r="H2182" s="34">
        <v>60.22</v>
      </c>
      <c r="I2182" s="34">
        <v>10.34</v>
      </c>
      <c r="J2182" s="34">
        <v>12.92</v>
      </c>
      <c r="K2182" s="34">
        <v>11.86</v>
      </c>
      <c r="L2182" s="34">
        <v>502.87</v>
      </c>
      <c r="M2182" s="34">
        <v>0.628</v>
      </c>
      <c r="N2182" s="34">
        <v>11.45</v>
      </c>
      <c r="O2182" s="34" t="s">
        <v>256</v>
      </c>
      <c r="P2182" s="34">
        <v>32</v>
      </c>
      <c r="Q2182" s="34">
        <v>11</v>
      </c>
      <c r="R2182" s="34">
        <v>0</v>
      </c>
      <c r="S2182" s="58">
        <v>0</v>
      </c>
      <c r="T2182" s="34">
        <v>0</v>
      </c>
      <c r="U2182" s="34">
        <v>0</v>
      </c>
      <c r="V2182" s="34">
        <v>0</v>
      </c>
      <c r="W2182" s="34">
        <v>0</v>
      </c>
    </row>
    <row r="2183" spans="1:23" s="34" customFormat="1" ht="15">
      <c r="A2183" s="34">
        <v>36</v>
      </c>
      <c r="B2183" s="34">
        <v>16</v>
      </c>
      <c r="C2183" s="34" t="s">
        <v>1053</v>
      </c>
      <c r="D2183" s="34" t="s">
        <v>273</v>
      </c>
      <c r="E2183" s="34">
        <v>1346.41</v>
      </c>
      <c r="F2183" s="34">
        <v>2252.0700000000002</v>
      </c>
      <c r="G2183" s="34">
        <v>2769.71</v>
      </c>
      <c r="H2183" s="34">
        <v>50.74</v>
      </c>
      <c r="I2183" s="34">
        <v>15.51</v>
      </c>
      <c r="J2183" s="34">
        <v>15.51</v>
      </c>
      <c r="K2183" s="34">
        <v>19.760000000000002</v>
      </c>
      <c r="L2183" s="34">
        <v>955.14</v>
      </c>
      <c r="M2183" s="34">
        <v>0.61699999999999999</v>
      </c>
      <c r="N2183" s="34">
        <v>18.7</v>
      </c>
      <c r="O2183" s="34" t="s">
        <v>263</v>
      </c>
      <c r="P2183" s="34">
        <v>32</v>
      </c>
      <c r="Q2183" s="34">
        <v>11</v>
      </c>
      <c r="R2183" s="34">
        <v>68</v>
      </c>
      <c r="S2183" s="58">
        <v>763390.5</v>
      </c>
      <c r="T2183" s="34">
        <v>2279.58</v>
      </c>
      <c r="U2183" s="34">
        <v>2764.24</v>
      </c>
      <c r="V2183" s="34">
        <v>67.760000000000005</v>
      </c>
      <c r="W2183" s="34">
        <v>387945.68</v>
      </c>
    </row>
    <row r="2184" spans="1:23" s="34" customFormat="1" ht="15">
      <c r="A2184" s="34">
        <v>36</v>
      </c>
      <c r="B2184" s="34">
        <v>18</v>
      </c>
      <c r="C2184" s="34" t="s">
        <v>1053</v>
      </c>
      <c r="D2184" s="34" t="s">
        <v>268</v>
      </c>
      <c r="E2184" s="34">
        <v>528.01</v>
      </c>
      <c r="F2184" s="34">
        <v>2189.92</v>
      </c>
      <c r="G2184" s="34">
        <v>2867.4</v>
      </c>
      <c r="H2184" s="34">
        <v>60.37</v>
      </c>
      <c r="I2184" s="34">
        <v>12.92</v>
      </c>
      <c r="J2184" s="34">
        <v>10.34</v>
      </c>
      <c r="K2184" s="34">
        <v>15.81</v>
      </c>
      <c r="L2184" s="34">
        <v>517.44000000000005</v>
      </c>
      <c r="M2184" s="34">
        <v>0.61099999999999999</v>
      </c>
      <c r="N2184" s="34">
        <v>14.99</v>
      </c>
      <c r="O2184" s="34" t="s">
        <v>203</v>
      </c>
      <c r="P2184" s="34">
        <v>32</v>
      </c>
      <c r="Q2184" s="34">
        <v>11</v>
      </c>
      <c r="R2184" s="34">
        <v>0</v>
      </c>
      <c r="S2184" s="58">
        <v>0</v>
      </c>
      <c r="T2184" s="34">
        <v>0</v>
      </c>
      <c r="U2184" s="34">
        <v>0</v>
      </c>
      <c r="V2184" s="34">
        <v>0</v>
      </c>
      <c r="W2184" s="34">
        <v>0</v>
      </c>
    </row>
    <row r="2185" spans="1:23" s="34" customFormat="1" ht="15">
      <c r="A2185" s="34">
        <v>36</v>
      </c>
      <c r="B2185" s="34">
        <v>20</v>
      </c>
      <c r="C2185" s="34" t="s">
        <v>1053</v>
      </c>
      <c r="D2185" s="34" t="s">
        <v>269</v>
      </c>
      <c r="E2185" s="34">
        <v>330</v>
      </c>
      <c r="F2185" s="34">
        <v>2294.91</v>
      </c>
      <c r="G2185" s="34">
        <v>2759.4</v>
      </c>
      <c r="H2185" s="34">
        <v>65.84</v>
      </c>
      <c r="I2185" s="34">
        <v>12.92</v>
      </c>
      <c r="J2185" s="34">
        <v>7.75</v>
      </c>
      <c r="K2185" s="34">
        <v>9.8800000000000008</v>
      </c>
      <c r="L2185" s="34">
        <v>329.44</v>
      </c>
      <c r="M2185" s="34">
        <v>0.70099999999999996</v>
      </c>
      <c r="N2185" s="34">
        <v>10.77</v>
      </c>
      <c r="O2185" s="34" t="s">
        <v>256</v>
      </c>
      <c r="P2185" s="34">
        <v>32</v>
      </c>
      <c r="Q2185" s="34">
        <v>11</v>
      </c>
      <c r="R2185" s="34">
        <v>0</v>
      </c>
      <c r="S2185" s="58">
        <v>0</v>
      </c>
      <c r="T2185" s="34">
        <v>0</v>
      </c>
      <c r="U2185" s="34">
        <v>0</v>
      </c>
      <c r="V2185" s="34">
        <v>0</v>
      </c>
      <c r="W2185" s="34">
        <v>0</v>
      </c>
    </row>
    <row r="2186" spans="1:23" s="34" customFormat="1" ht="15">
      <c r="A2186" s="34">
        <v>36</v>
      </c>
      <c r="B2186" s="34">
        <v>24</v>
      </c>
      <c r="C2186" s="34" t="s">
        <v>1053</v>
      </c>
      <c r="D2186" s="34" t="s">
        <v>271</v>
      </c>
      <c r="E2186" s="34">
        <v>567.61</v>
      </c>
      <c r="F2186" s="34">
        <v>2131.44</v>
      </c>
      <c r="G2186" s="34">
        <v>2945.61</v>
      </c>
      <c r="H2186" s="34">
        <v>99.99</v>
      </c>
      <c r="I2186" s="34">
        <v>7.75</v>
      </c>
      <c r="J2186" s="34">
        <v>12.92</v>
      </c>
      <c r="K2186" s="34">
        <v>13.83</v>
      </c>
      <c r="L2186" s="34">
        <v>543.19000000000005</v>
      </c>
      <c r="M2186" s="34">
        <v>0.61</v>
      </c>
      <c r="N2186" s="34">
        <v>15.08</v>
      </c>
      <c r="O2186" s="34" t="s">
        <v>203</v>
      </c>
      <c r="P2186" s="34">
        <v>32</v>
      </c>
      <c r="Q2186" s="34">
        <v>11</v>
      </c>
      <c r="R2186" s="34">
        <v>0</v>
      </c>
      <c r="S2186" s="58">
        <v>0</v>
      </c>
      <c r="T2186" s="34">
        <v>0</v>
      </c>
      <c r="U2186" s="34">
        <v>0</v>
      </c>
      <c r="V2186" s="34">
        <v>0</v>
      </c>
      <c r="W2186" s="34">
        <v>0</v>
      </c>
    </row>
    <row r="2187" spans="1:23" s="31" customFormat="1" thickBot="1">
      <c r="A2187" s="31">
        <v>36</v>
      </c>
      <c r="B2187" s="31">
        <v>28</v>
      </c>
      <c r="C2187" s="31" t="s">
        <v>1053</v>
      </c>
      <c r="D2187" s="31" t="s">
        <v>440</v>
      </c>
      <c r="E2187" s="31">
        <v>158.4</v>
      </c>
      <c r="F2187" s="31">
        <v>2277.04</v>
      </c>
      <c r="G2187" s="31">
        <v>2795.97</v>
      </c>
      <c r="H2187" s="31">
        <v>103.08</v>
      </c>
      <c r="I2187" s="31">
        <v>7.75</v>
      </c>
      <c r="J2187" s="31">
        <v>7.75</v>
      </c>
      <c r="K2187" s="31">
        <v>7.9</v>
      </c>
      <c r="L2187" s="31">
        <v>203.45</v>
      </c>
      <c r="M2187" s="31">
        <v>0.69599999999999995</v>
      </c>
      <c r="N2187" s="31">
        <v>8.2799999999999994</v>
      </c>
      <c r="O2187" s="31" t="s">
        <v>263</v>
      </c>
      <c r="P2187" s="31">
        <v>32</v>
      </c>
      <c r="Q2187" s="31">
        <v>11</v>
      </c>
      <c r="R2187" s="31">
        <v>68</v>
      </c>
      <c r="S2187" s="60">
        <v>763390.5</v>
      </c>
      <c r="T2187" s="31">
        <v>2279.58</v>
      </c>
      <c r="U2187" s="31">
        <v>2764.24</v>
      </c>
      <c r="V2187" s="31">
        <v>67.760000000000005</v>
      </c>
      <c r="W2187" s="31">
        <v>387945.68</v>
      </c>
    </row>
    <row r="2188" spans="1:23" s="34" customFormat="1" ht="15">
      <c r="A2188" s="34">
        <v>37</v>
      </c>
      <c r="B2188" s="34">
        <v>6</v>
      </c>
      <c r="C2188" s="34" t="s">
        <v>1053</v>
      </c>
      <c r="D2188" s="34" t="s">
        <v>247</v>
      </c>
      <c r="E2188" s="34">
        <v>448.8</v>
      </c>
      <c r="F2188" s="34">
        <v>2198.23</v>
      </c>
      <c r="G2188" s="34">
        <v>2808.61</v>
      </c>
      <c r="H2188" s="34">
        <v>39.4</v>
      </c>
      <c r="I2188" s="34">
        <v>7.75</v>
      </c>
      <c r="J2188" s="34">
        <v>12.92</v>
      </c>
      <c r="K2188" s="34">
        <v>13.83</v>
      </c>
      <c r="L2188" s="34">
        <v>414.85</v>
      </c>
      <c r="M2188" s="34">
        <v>0.68300000000000005</v>
      </c>
      <c r="N2188" s="34">
        <v>12.93</v>
      </c>
      <c r="O2188" s="34" t="s">
        <v>263</v>
      </c>
      <c r="P2188" s="34">
        <v>32</v>
      </c>
      <c r="Q2188" s="34">
        <v>11</v>
      </c>
      <c r="R2188" s="34">
        <v>68</v>
      </c>
      <c r="S2188" s="61">
        <v>763000</v>
      </c>
      <c r="T2188" s="34">
        <v>2279.58</v>
      </c>
      <c r="U2188" s="34">
        <v>2764.24</v>
      </c>
      <c r="V2188" s="34">
        <v>67.760000000000005</v>
      </c>
      <c r="W2188" s="34">
        <v>387945.68</v>
      </c>
    </row>
    <row r="2189" spans="1:23" s="34" customFormat="1" ht="15">
      <c r="A2189" s="34">
        <v>37</v>
      </c>
      <c r="B2189" s="34">
        <v>8</v>
      </c>
      <c r="C2189" s="34" t="s">
        <v>1053</v>
      </c>
      <c r="D2189" s="34" t="s">
        <v>248</v>
      </c>
      <c r="E2189" s="34">
        <v>2204.42</v>
      </c>
      <c r="F2189" s="34">
        <v>2192.06</v>
      </c>
      <c r="G2189" s="34">
        <v>2796.09</v>
      </c>
      <c r="H2189" s="34">
        <v>52.17</v>
      </c>
      <c r="I2189" s="34">
        <v>18.09</v>
      </c>
      <c r="J2189" s="34">
        <v>20.68</v>
      </c>
      <c r="K2189" s="34">
        <v>23.71</v>
      </c>
      <c r="L2189" s="34">
        <v>1474.8</v>
      </c>
      <c r="M2189" s="34">
        <v>0.55500000000000005</v>
      </c>
      <c r="N2189" s="34">
        <v>22.93</v>
      </c>
      <c r="O2189" s="34" t="s">
        <v>263</v>
      </c>
      <c r="P2189" s="34">
        <v>32</v>
      </c>
      <c r="Q2189" s="34">
        <v>11</v>
      </c>
      <c r="R2189" s="34">
        <v>68</v>
      </c>
      <c r="S2189" s="61">
        <v>763000</v>
      </c>
      <c r="T2189" s="34">
        <v>2279.58</v>
      </c>
      <c r="U2189" s="34">
        <v>2764.24</v>
      </c>
      <c r="V2189" s="34">
        <v>67.760000000000005</v>
      </c>
      <c r="W2189" s="34">
        <v>387945.68</v>
      </c>
    </row>
    <row r="2190" spans="1:23" s="34" customFormat="1" ht="15">
      <c r="A2190" s="34">
        <v>37</v>
      </c>
      <c r="B2190" s="34">
        <v>12</v>
      </c>
      <c r="C2190" s="34" t="s">
        <v>1053</v>
      </c>
      <c r="D2190" s="34" t="s">
        <v>252</v>
      </c>
      <c r="E2190" s="34">
        <v>6388.87</v>
      </c>
      <c r="F2190" s="34">
        <v>2242.89</v>
      </c>
      <c r="G2190" s="34">
        <v>2754.23</v>
      </c>
      <c r="H2190" s="34">
        <v>47.6</v>
      </c>
      <c r="I2190" s="34">
        <v>28.43</v>
      </c>
      <c r="J2190" s="34">
        <v>36.19</v>
      </c>
      <c r="K2190" s="34">
        <v>37.54</v>
      </c>
      <c r="L2190" s="34">
        <v>4000.27</v>
      </c>
      <c r="M2190" s="34">
        <v>0.41599999999999998</v>
      </c>
      <c r="N2190" s="34">
        <v>40.24</v>
      </c>
      <c r="O2190" s="34" t="s">
        <v>263</v>
      </c>
      <c r="P2190" s="34">
        <v>32</v>
      </c>
      <c r="Q2190" s="34">
        <v>11</v>
      </c>
      <c r="R2190" s="34">
        <v>68</v>
      </c>
      <c r="S2190" s="61">
        <v>763000</v>
      </c>
      <c r="T2190" s="34">
        <v>2279.58</v>
      </c>
      <c r="U2190" s="34">
        <v>2764.24</v>
      </c>
      <c r="V2190" s="34">
        <v>67.760000000000005</v>
      </c>
      <c r="W2190" s="34">
        <v>387945.68</v>
      </c>
    </row>
    <row r="2191" spans="1:23" s="45" customFormat="1">
      <c r="A2191" s="34">
        <v>37</v>
      </c>
      <c r="B2191" s="45">
        <v>18</v>
      </c>
      <c r="C2191" s="34" t="s">
        <v>1053</v>
      </c>
      <c r="D2191" s="45" t="s">
        <v>255</v>
      </c>
      <c r="E2191" s="45">
        <v>976.81</v>
      </c>
      <c r="F2191" s="45">
        <v>2219.44</v>
      </c>
      <c r="G2191" s="45">
        <v>2858.27</v>
      </c>
      <c r="H2191" s="45">
        <v>62.35</v>
      </c>
      <c r="I2191" s="45">
        <v>12.92</v>
      </c>
      <c r="J2191" s="45">
        <v>15.51</v>
      </c>
      <c r="K2191" s="45">
        <v>15.81</v>
      </c>
      <c r="L2191" s="45">
        <v>754.57</v>
      </c>
      <c r="M2191" s="45">
        <v>0.63100000000000001</v>
      </c>
      <c r="N2191" s="45">
        <v>14.99</v>
      </c>
      <c r="O2191" s="34" t="s">
        <v>256</v>
      </c>
      <c r="P2191" s="34">
        <v>32</v>
      </c>
      <c r="Q2191" s="34">
        <v>11</v>
      </c>
      <c r="R2191" s="34">
        <v>0</v>
      </c>
      <c r="S2191" s="58">
        <v>0</v>
      </c>
      <c r="T2191" s="34">
        <v>0</v>
      </c>
      <c r="U2191" s="34">
        <v>0</v>
      </c>
      <c r="V2191" s="34">
        <v>0</v>
      </c>
      <c r="W2191" s="34">
        <v>0</v>
      </c>
    </row>
    <row r="2192" spans="1:23" s="45" customFormat="1">
      <c r="A2192" s="34">
        <v>37</v>
      </c>
      <c r="B2192" s="45">
        <v>20</v>
      </c>
      <c r="C2192" s="34" t="s">
        <v>1053</v>
      </c>
      <c r="D2192" s="45" t="s">
        <v>257</v>
      </c>
      <c r="E2192" s="45">
        <v>976.81</v>
      </c>
      <c r="F2192" s="45">
        <v>2169.61</v>
      </c>
      <c r="G2192" s="45">
        <v>2906.13</v>
      </c>
      <c r="H2192" s="45">
        <v>62.14</v>
      </c>
      <c r="I2192" s="45">
        <v>10.34</v>
      </c>
      <c r="J2192" s="45">
        <v>20.68</v>
      </c>
      <c r="K2192" s="45">
        <v>17.78</v>
      </c>
      <c r="L2192" s="45">
        <v>848.34</v>
      </c>
      <c r="M2192" s="45">
        <v>0.56100000000000005</v>
      </c>
      <c r="N2192" s="45">
        <v>20.58</v>
      </c>
      <c r="O2192" s="34" t="s">
        <v>256</v>
      </c>
      <c r="P2192" s="34">
        <v>32</v>
      </c>
      <c r="Q2192" s="34">
        <v>11</v>
      </c>
      <c r="R2192" s="34">
        <v>0</v>
      </c>
      <c r="S2192" s="58">
        <v>0</v>
      </c>
      <c r="T2192" s="34">
        <v>0</v>
      </c>
      <c r="U2192" s="34">
        <v>0</v>
      </c>
      <c r="V2192" s="34">
        <v>0</v>
      </c>
      <c r="W2192" s="34">
        <v>0</v>
      </c>
    </row>
    <row r="2193" spans="1:23" s="45" customFormat="1">
      <c r="A2193" s="34">
        <v>37</v>
      </c>
      <c r="B2193" s="45">
        <v>22</v>
      </c>
      <c r="C2193" s="34" t="s">
        <v>1053</v>
      </c>
      <c r="D2193" s="45" t="s">
        <v>258</v>
      </c>
      <c r="E2193" s="45">
        <v>1755.62</v>
      </c>
      <c r="F2193" s="45">
        <v>2210.17</v>
      </c>
      <c r="G2193" s="45">
        <v>2841.51</v>
      </c>
      <c r="H2193" s="45">
        <v>68.790000000000006</v>
      </c>
      <c r="I2193" s="45">
        <v>18.09</v>
      </c>
      <c r="J2193" s="45">
        <v>15.51</v>
      </c>
      <c r="K2193" s="45">
        <v>19.760000000000002</v>
      </c>
      <c r="L2193" s="45">
        <v>1187.0899999999999</v>
      </c>
      <c r="M2193" s="45">
        <v>0.59299999999999997</v>
      </c>
      <c r="N2193" s="45">
        <v>21.98</v>
      </c>
      <c r="O2193" s="34" t="s">
        <v>256</v>
      </c>
      <c r="P2193" s="34">
        <v>32</v>
      </c>
      <c r="Q2193" s="34">
        <v>11</v>
      </c>
      <c r="R2193" s="34">
        <v>0</v>
      </c>
      <c r="S2193" s="58">
        <v>0</v>
      </c>
      <c r="T2193" s="34">
        <v>0</v>
      </c>
      <c r="U2193" s="34">
        <v>0</v>
      </c>
      <c r="V2193" s="34">
        <v>0</v>
      </c>
      <c r="W2193" s="34">
        <v>0</v>
      </c>
    </row>
    <row r="2194" spans="1:23" s="45" customFormat="1">
      <c r="A2194" s="34">
        <v>37</v>
      </c>
      <c r="B2194" s="45">
        <v>24</v>
      </c>
      <c r="C2194" s="34" t="s">
        <v>1053</v>
      </c>
      <c r="D2194" s="45" t="s">
        <v>308</v>
      </c>
      <c r="E2194" s="45">
        <v>1438.82</v>
      </c>
      <c r="F2194" s="45">
        <v>2161.59</v>
      </c>
      <c r="G2194" s="45">
        <v>2889.01</v>
      </c>
      <c r="H2194" s="45">
        <v>69.180000000000007</v>
      </c>
      <c r="I2194" s="45">
        <v>15.51</v>
      </c>
      <c r="J2194" s="45">
        <v>18.09</v>
      </c>
      <c r="K2194" s="45">
        <v>15.81</v>
      </c>
      <c r="L2194" s="45">
        <v>1039.9100000000001</v>
      </c>
      <c r="M2194" s="45">
        <v>0.59299999999999997</v>
      </c>
      <c r="N2194" s="45">
        <v>20.13</v>
      </c>
      <c r="O2194" s="34" t="s">
        <v>256</v>
      </c>
      <c r="P2194" s="34">
        <v>32</v>
      </c>
      <c r="Q2194" s="34">
        <v>11</v>
      </c>
      <c r="R2194" s="34">
        <v>0</v>
      </c>
      <c r="S2194" s="58">
        <v>0</v>
      </c>
      <c r="T2194" s="34">
        <v>0</v>
      </c>
      <c r="U2194" s="34">
        <v>0</v>
      </c>
      <c r="V2194" s="34">
        <v>0</v>
      </c>
      <c r="W2194" s="34">
        <v>0</v>
      </c>
    </row>
    <row r="2195" spans="1:23" s="34" customFormat="1" ht="15">
      <c r="A2195" s="34">
        <v>37</v>
      </c>
      <c r="B2195" s="34">
        <v>26</v>
      </c>
      <c r="C2195" s="34" t="s">
        <v>1053</v>
      </c>
      <c r="D2195" s="34" t="s">
        <v>309</v>
      </c>
      <c r="E2195" s="34">
        <v>2772.03</v>
      </c>
      <c r="F2195" s="34">
        <v>1888.8</v>
      </c>
      <c r="G2195" s="34">
        <v>3141.9</v>
      </c>
      <c r="H2195" s="34">
        <v>85.18</v>
      </c>
      <c r="I2195" s="34">
        <v>18.09</v>
      </c>
      <c r="J2195" s="34">
        <v>25.85</v>
      </c>
      <c r="K2195" s="34">
        <v>25.69</v>
      </c>
      <c r="L2195" s="34">
        <v>2245.29</v>
      </c>
      <c r="M2195" s="34">
        <v>0.42499999999999999</v>
      </c>
      <c r="N2195" s="34">
        <v>27.49</v>
      </c>
      <c r="O2195" s="34" t="s">
        <v>263</v>
      </c>
      <c r="P2195" s="34">
        <v>32</v>
      </c>
      <c r="Q2195" s="34">
        <v>11</v>
      </c>
      <c r="R2195" s="34">
        <v>69</v>
      </c>
      <c r="S2195" s="58">
        <v>788351.96</v>
      </c>
      <c r="T2195" s="34">
        <v>1972.83</v>
      </c>
      <c r="U2195" s="34">
        <v>3097.38</v>
      </c>
      <c r="V2195" s="34">
        <v>67.760000000000005</v>
      </c>
      <c r="W2195" s="34">
        <v>389722.23</v>
      </c>
    </row>
    <row r="2196" spans="1:23" s="45" customFormat="1">
      <c r="A2196" s="34">
        <v>37</v>
      </c>
      <c r="B2196" s="45">
        <v>28</v>
      </c>
      <c r="C2196" s="34" t="s">
        <v>1053</v>
      </c>
      <c r="D2196" s="45" t="s">
        <v>310</v>
      </c>
      <c r="E2196" s="45">
        <v>224.4</v>
      </c>
      <c r="F2196" s="45">
        <v>2108.08</v>
      </c>
      <c r="G2196" s="45">
        <v>2908.89</v>
      </c>
      <c r="H2196" s="45">
        <v>97.64</v>
      </c>
      <c r="I2196" s="45">
        <v>5.17</v>
      </c>
      <c r="J2196" s="45">
        <v>10.34</v>
      </c>
      <c r="K2196" s="45">
        <v>11.86</v>
      </c>
      <c r="L2196" s="45">
        <v>247.1</v>
      </c>
      <c r="M2196" s="45">
        <v>0.72299999999999998</v>
      </c>
      <c r="N2196" s="45">
        <v>10.210000000000001</v>
      </c>
      <c r="O2196" s="34" t="s">
        <v>256</v>
      </c>
      <c r="P2196" s="34">
        <v>32</v>
      </c>
      <c r="Q2196" s="34">
        <v>11</v>
      </c>
      <c r="R2196" s="34">
        <v>0</v>
      </c>
      <c r="S2196" s="58">
        <v>0</v>
      </c>
      <c r="T2196" s="34">
        <v>0</v>
      </c>
      <c r="U2196" s="34">
        <v>0</v>
      </c>
      <c r="V2196" s="34">
        <v>0</v>
      </c>
      <c r="W2196" s="34">
        <v>0</v>
      </c>
    </row>
    <row r="2197" spans="1:23" s="45" customFormat="1">
      <c r="A2197" s="34">
        <v>37</v>
      </c>
      <c r="B2197" s="45">
        <v>30</v>
      </c>
      <c r="C2197" s="34" t="s">
        <v>1053</v>
      </c>
      <c r="D2197" s="45" t="s">
        <v>311</v>
      </c>
      <c r="E2197" s="45">
        <v>726.01</v>
      </c>
      <c r="F2197" s="45">
        <v>2053.58</v>
      </c>
      <c r="G2197" s="45">
        <v>2966.4</v>
      </c>
      <c r="H2197" s="45">
        <v>103.58</v>
      </c>
      <c r="I2197" s="45">
        <v>15.51</v>
      </c>
      <c r="J2197" s="45">
        <v>12.92</v>
      </c>
      <c r="K2197" s="45">
        <v>17.78</v>
      </c>
      <c r="L2197" s="45">
        <v>664.35</v>
      </c>
      <c r="M2197" s="45">
        <v>0.58799999999999997</v>
      </c>
      <c r="N2197" s="45">
        <v>16.23</v>
      </c>
      <c r="O2197" s="34" t="s">
        <v>256</v>
      </c>
      <c r="P2197" s="34">
        <v>32</v>
      </c>
      <c r="Q2197" s="34">
        <v>11</v>
      </c>
      <c r="R2197" s="34">
        <v>0</v>
      </c>
      <c r="S2197" s="58">
        <v>0</v>
      </c>
      <c r="T2197" s="34">
        <v>0</v>
      </c>
      <c r="U2197" s="34">
        <v>0</v>
      </c>
      <c r="V2197" s="34">
        <v>0</v>
      </c>
      <c r="W2197" s="34">
        <v>0</v>
      </c>
    </row>
    <row r="2198" spans="1:23" s="45" customFormat="1">
      <c r="A2198" s="34">
        <v>37</v>
      </c>
      <c r="B2198" s="45">
        <v>32</v>
      </c>
      <c r="C2198" s="34" t="s">
        <v>1053</v>
      </c>
      <c r="D2198" s="45" t="s">
        <v>312</v>
      </c>
      <c r="E2198" s="45">
        <v>145.19999999999999</v>
      </c>
      <c r="F2198" s="45">
        <v>2120.58</v>
      </c>
      <c r="G2198" s="45">
        <v>2889.41</v>
      </c>
      <c r="H2198" s="45">
        <v>99.88</v>
      </c>
      <c r="I2198" s="45">
        <v>5.17</v>
      </c>
      <c r="J2198" s="45">
        <v>7.75</v>
      </c>
      <c r="K2198" s="45">
        <v>9.8800000000000008</v>
      </c>
      <c r="L2198" s="45">
        <v>171.98</v>
      </c>
      <c r="M2198" s="45">
        <v>0.77700000000000002</v>
      </c>
      <c r="N2198" s="45">
        <v>8.32</v>
      </c>
      <c r="O2198" s="34" t="s">
        <v>256</v>
      </c>
      <c r="P2198" s="34">
        <v>32</v>
      </c>
      <c r="Q2198" s="34">
        <v>11</v>
      </c>
      <c r="R2198" s="34">
        <v>0</v>
      </c>
      <c r="S2198" s="58">
        <v>0</v>
      </c>
      <c r="T2198" s="34">
        <v>0</v>
      </c>
      <c r="U2198" s="34">
        <v>0</v>
      </c>
      <c r="V2198" s="34">
        <v>0</v>
      </c>
      <c r="W2198" s="34">
        <v>0</v>
      </c>
    </row>
    <row r="2199" spans="1:23" s="45" customFormat="1">
      <c r="A2199" s="34">
        <v>37</v>
      </c>
      <c r="B2199" s="45">
        <v>34</v>
      </c>
      <c r="C2199" s="34" t="s">
        <v>1053</v>
      </c>
      <c r="D2199" s="45" t="s">
        <v>420</v>
      </c>
      <c r="E2199" s="45">
        <v>3207.63</v>
      </c>
      <c r="F2199" s="45">
        <v>2050.4899999999998</v>
      </c>
      <c r="G2199" s="45">
        <v>2987.26</v>
      </c>
      <c r="H2199" s="45">
        <v>103.39</v>
      </c>
      <c r="I2199" s="45">
        <v>25.84</v>
      </c>
      <c r="J2199" s="45">
        <v>23.26</v>
      </c>
      <c r="K2199" s="45">
        <v>23.71</v>
      </c>
      <c r="L2199" s="45">
        <v>2151.5700000000002</v>
      </c>
      <c r="M2199" s="45">
        <v>0.48899999999999999</v>
      </c>
      <c r="N2199" s="45">
        <v>30.51</v>
      </c>
      <c r="O2199" s="34" t="s">
        <v>256</v>
      </c>
      <c r="P2199" s="34">
        <v>32</v>
      </c>
      <c r="Q2199" s="34">
        <v>11</v>
      </c>
      <c r="R2199" s="34">
        <v>0</v>
      </c>
      <c r="S2199" s="58">
        <v>0</v>
      </c>
      <c r="T2199" s="34">
        <v>0</v>
      </c>
      <c r="U2199" s="34">
        <v>0</v>
      </c>
      <c r="V2199" s="34">
        <v>0</v>
      </c>
      <c r="W2199" s="34">
        <v>0</v>
      </c>
    </row>
    <row r="2200" spans="1:23" s="46" customFormat="1" ht="17" thickBot="1">
      <c r="A2200" s="31">
        <v>37</v>
      </c>
      <c r="B2200" s="46">
        <v>36</v>
      </c>
      <c r="C2200" s="31" t="s">
        <v>1053</v>
      </c>
      <c r="D2200" s="46" t="s">
        <v>421</v>
      </c>
      <c r="E2200" s="46">
        <v>330</v>
      </c>
      <c r="F2200" s="46">
        <v>2029.86</v>
      </c>
      <c r="G2200" s="46">
        <v>3039.29</v>
      </c>
      <c r="H2200" s="46">
        <v>101.41</v>
      </c>
      <c r="I2200" s="46">
        <v>7.75</v>
      </c>
      <c r="J2200" s="46">
        <v>12.92</v>
      </c>
      <c r="K2200" s="46">
        <v>11.86</v>
      </c>
      <c r="L2200" s="46">
        <v>367.32</v>
      </c>
      <c r="M2200" s="46">
        <v>0.629</v>
      </c>
      <c r="N2200" s="46">
        <v>12.82</v>
      </c>
      <c r="O2200" s="31" t="s">
        <v>256</v>
      </c>
      <c r="P2200" s="31">
        <v>32</v>
      </c>
      <c r="Q2200" s="31">
        <v>11</v>
      </c>
      <c r="R2200" s="31">
        <v>0</v>
      </c>
      <c r="S2200" s="60">
        <v>0</v>
      </c>
      <c r="T2200" s="31">
        <v>0</v>
      </c>
      <c r="U2200" s="31">
        <v>0</v>
      </c>
      <c r="V2200" s="31">
        <v>0</v>
      </c>
      <c r="W2200" s="31">
        <v>0</v>
      </c>
    </row>
    <row r="2201" spans="1:23" s="34" customFormat="1" ht="15">
      <c r="A2201" s="34">
        <v>38</v>
      </c>
      <c r="B2201" s="34">
        <v>2</v>
      </c>
      <c r="C2201" s="34" t="s">
        <v>1053</v>
      </c>
      <c r="D2201" s="34" t="s">
        <v>260</v>
      </c>
      <c r="E2201" s="34">
        <v>369.6</v>
      </c>
      <c r="F2201" s="34">
        <v>3126.61</v>
      </c>
      <c r="G2201" s="34">
        <v>2210.4299999999998</v>
      </c>
      <c r="H2201" s="34">
        <v>37.61</v>
      </c>
      <c r="I2201" s="34">
        <v>12.92</v>
      </c>
      <c r="J2201" s="34">
        <v>15.51</v>
      </c>
      <c r="K2201" s="34">
        <v>13.83</v>
      </c>
      <c r="L2201" s="34">
        <v>392.34</v>
      </c>
      <c r="M2201" s="34">
        <v>0.63500000000000001</v>
      </c>
      <c r="N2201" s="34">
        <v>16.27</v>
      </c>
      <c r="O2201" s="34" t="s">
        <v>263</v>
      </c>
      <c r="P2201" s="34">
        <v>32</v>
      </c>
      <c r="Q2201" s="34">
        <v>11</v>
      </c>
      <c r="R2201" s="34">
        <v>70</v>
      </c>
      <c r="S2201" s="58">
        <v>479732.69</v>
      </c>
      <c r="T2201" s="34">
        <v>3075.1</v>
      </c>
      <c r="U2201" s="34">
        <v>2186.2399999999998</v>
      </c>
      <c r="V2201" s="34">
        <v>47.25</v>
      </c>
      <c r="W2201" s="34">
        <v>271195.56</v>
      </c>
    </row>
    <row r="2202" spans="1:23" s="34" customFormat="1" ht="15">
      <c r="A2202" s="34">
        <v>38</v>
      </c>
      <c r="B2202" s="34">
        <v>4</v>
      </c>
      <c r="C2202" s="34" t="s">
        <v>1053</v>
      </c>
      <c r="D2202" s="34" t="s">
        <v>261</v>
      </c>
      <c r="E2202" s="34">
        <v>448.8</v>
      </c>
      <c r="F2202" s="34">
        <v>3153.6</v>
      </c>
      <c r="G2202" s="34">
        <v>2231.73</v>
      </c>
      <c r="H2202" s="34">
        <v>34.869999999999997</v>
      </c>
      <c r="I2202" s="34">
        <v>10.34</v>
      </c>
      <c r="J2202" s="34">
        <v>18.09</v>
      </c>
      <c r="K2202" s="34">
        <v>9.8800000000000008</v>
      </c>
      <c r="L2202" s="34">
        <v>420.71</v>
      </c>
      <c r="M2202" s="34">
        <v>0.67400000000000004</v>
      </c>
      <c r="N2202" s="34">
        <v>15.51</v>
      </c>
      <c r="O2202" s="34" t="s">
        <v>203</v>
      </c>
      <c r="P2202" s="34">
        <v>32</v>
      </c>
      <c r="Q2202" s="34">
        <v>11</v>
      </c>
      <c r="R2202" s="34">
        <v>0</v>
      </c>
      <c r="S2202" s="58">
        <v>0</v>
      </c>
      <c r="T2202" s="34">
        <v>0</v>
      </c>
      <c r="U2202" s="34">
        <v>0</v>
      </c>
      <c r="V2202" s="34">
        <v>0</v>
      </c>
      <c r="W2202" s="34">
        <v>0</v>
      </c>
    </row>
    <row r="2203" spans="1:23" s="34" customFormat="1" ht="15">
      <c r="A2203" s="34">
        <v>38</v>
      </c>
      <c r="B2203" s="34">
        <v>6</v>
      </c>
      <c r="C2203" s="34" t="s">
        <v>1053</v>
      </c>
      <c r="D2203" s="34" t="s">
        <v>262</v>
      </c>
      <c r="E2203" s="34">
        <v>475.21</v>
      </c>
      <c r="F2203" s="34">
        <v>3110.71</v>
      </c>
      <c r="G2203" s="34">
        <v>2228.09</v>
      </c>
      <c r="H2203" s="34">
        <v>40.18</v>
      </c>
      <c r="I2203" s="34">
        <v>12.92</v>
      </c>
      <c r="J2203" s="34">
        <v>10.34</v>
      </c>
      <c r="K2203" s="34">
        <v>13.83</v>
      </c>
      <c r="L2203" s="34">
        <v>471.94</v>
      </c>
      <c r="M2203" s="34">
        <v>0.624</v>
      </c>
      <c r="N2203" s="34">
        <v>13.19</v>
      </c>
      <c r="O2203" s="34" t="s">
        <v>263</v>
      </c>
      <c r="P2203" s="34">
        <v>32</v>
      </c>
      <c r="Q2203" s="34">
        <v>11</v>
      </c>
      <c r="R2203" s="34">
        <v>70</v>
      </c>
      <c r="S2203" s="58">
        <v>479732.69</v>
      </c>
      <c r="T2203" s="34">
        <v>3075.1</v>
      </c>
      <c r="U2203" s="34">
        <v>2186.2399999999998</v>
      </c>
      <c r="V2203" s="34">
        <v>47.25</v>
      </c>
      <c r="W2203" s="34">
        <v>271195.56</v>
      </c>
    </row>
    <row r="2204" spans="1:23" s="34" customFormat="1" ht="15">
      <c r="A2204" s="34">
        <v>38</v>
      </c>
      <c r="B2204" s="34">
        <v>8</v>
      </c>
      <c r="C2204" s="34" t="s">
        <v>1053</v>
      </c>
      <c r="D2204" s="34" t="s">
        <v>264</v>
      </c>
      <c r="E2204" s="34">
        <v>3643.24</v>
      </c>
      <c r="F2204" s="34">
        <v>3159.13</v>
      </c>
      <c r="G2204" s="34">
        <v>2193.23</v>
      </c>
      <c r="H2204" s="34">
        <v>41.73</v>
      </c>
      <c r="I2204" s="34">
        <v>31.01</v>
      </c>
      <c r="J2204" s="34">
        <v>31.02</v>
      </c>
      <c r="K2204" s="34">
        <v>17.78</v>
      </c>
      <c r="L2204" s="34">
        <v>2252.63</v>
      </c>
      <c r="M2204" s="34">
        <v>0.50800000000000001</v>
      </c>
      <c r="N2204" s="34">
        <v>33.159999999999997</v>
      </c>
      <c r="O2204" s="34" t="s">
        <v>249</v>
      </c>
      <c r="P2204" s="34">
        <v>32</v>
      </c>
      <c r="Q2204" s="34">
        <v>11</v>
      </c>
      <c r="R2204" s="34">
        <v>0</v>
      </c>
      <c r="S2204" s="58">
        <v>0</v>
      </c>
      <c r="T2204" s="34">
        <v>0</v>
      </c>
      <c r="U2204" s="34">
        <v>0</v>
      </c>
      <c r="V2204" s="34">
        <v>0</v>
      </c>
      <c r="W2204" s="34">
        <v>0</v>
      </c>
    </row>
    <row r="2205" spans="1:23" s="34" customFormat="1" ht="15">
      <c r="A2205" s="34">
        <v>38</v>
      </c>
      <c r="B2205" s="34">
        <v>10</v>
      </c>
      <c r="C2205" s="34" t="s">
        <v>1053</v>
      </c>
      <c r="D2205" s="34" t="s">
        <v>265</v>
      </c>
      <c r="E2205" s="34">
        <v>290.39999999999998</v>
      </c>
      <c r="F2205" s="34">
        <v>3107.81</v>
      </c>
      <c r="G2205" s="34">
        <v>2216.7600000000002</v>
      </c>
      <c r="H2205" s="34">
        <v>47.6</v>
      </c>
      <c r="I2205" s="34">
        <v>10.34</v>
      </c>
      <c r="J2205" s="34">
        <v>10.34</v>
      </c>
      <c r="K2205" s="34">
        <v>11.86</v>
      </c>
      <c r="L2205" s="34">
        <v>321.41000000000003</v>
      </c>
      <c r="M2205" s="34">
        <v>0.66</v>
      </c>
      <c r="N2205" s="34">
        <v>12.29</v>
      </c>
      <c r="O2205" s="34" t="s">
        <v>263</v>
      </c>
      <c r="P2205" s="34">
        <v>32</v>
      </c>
      <c r="Q2205" s="34">
        <v>11</v>
      </c>
      <c r="R2205" s="34">
        <v>70</v>
      </c>
      <c r="S2205" s="58">
        <v>479732.69</v>
      </c>
      <c r="T2205" s="34">
        <v>3075.1</v>
      </c>
      <c r="U2205" s="34">
        <v>2186.2399999999998</v>
      </c>
      <c r="V2205" s="34">
        <v>47.25</v>
      </c>
      <c r="W2205" s="34">
        <v>271195.56</v>
      </c>
    </row>
    <row r="2206" spans="1:23" s="34" customFormat="1" ht="15">
      <c r="A2206" s="34">
        <v>38</v>
      </c>
      <c r="B2206" s="34">
        <v>12</v>
      </c>
      <c r="C2206" s="34" t="s">
        <v>1053</v>
      </c>
      <c r="D2206" s="34" t="s">
        <v>266</v>
      </c>
      <c r="E2206" s="34">
        <v>303.60000000000002</v>
      </c>
      <c r="F2206" s="34">
        <v>3127.3</v>
      </c>
      <c r="G2206" s="34">
        <v>2198.8200000000002</v>
      </c>
      <c r="H2206" s="34">
        <v>51.55</v>
      </c>
      <c r="I2206" s="34">
        <v>7.75</v>
      </c>
      <c r="J2206" s="34">
        <v>7.75</v>
      </c>
      <c r="K2206" s="34">
        <v>11.86</v>
      </c>
      <c r="L2206" s="34">
        <v>287.44</v>
      </c>
      <c r="M2206" s="34">
        <v>0.76</v>
      </c>
      <c r="N2206" s="34">
        <v>11.15</v>
      </c>
      <c r="O2206" s="34" t="s">
        <v>263</v>
      </c>
      <c r="P2206" s="34">
        <v>32</v>
      </c>
      <c r="Q2206" s="34">
        <v>11</v>
      </c>
      <c r="R2206" s="34">
        <v>70</v>
      </c>
      <c r="S2206" s="58">
        <v>479732.69</v>
      </c>
      <c r="T2206" s="34">
        <v>3075.1</v>
      </c>
      <c r="U2206" s="34">
        <v>2186.2399999999998</v>
      </c>
      <c r="V2206" s="34">
        <v>47.25</v>
      </c>
      <c r="W2206" s="34">
        <v>271195.56</v>
      </c>
    </row>
    <row r="2207" spans="1:23" s="31" customFormat="1" thickBot="1">
      <c r="A2207" s="31">
        <v>38</v>
      </c>
      <c r="B2207" s="31">
        <v>14</v>
      </c>
      <c r="C2207" s="31" t="s">
        <v>1053</v>
      </c>
      <c r="D2207" s="31" t="s">
        <v>267</v>
      </c>
      <c r="E2207" s="31">
        <v>211.2</v>
      </c>
      <c r="F2207" s="31">
        <v>3140.32</v>
      </c>
      <c r="G2207" s="31">
        <v>2183.73</v>
      </c>
      <c r="H2207" s="31">
        <v>52.12</v>
      </c>
      <c r="I2207" s="31">
        <v>7.75</v>
      </c>
      <c r="J2207" s="31">
        <v>12.92</v>
      </c>
      <c r="K2207" s="31">
        <v>9.8800000000000008</v>
      </c>
      <c r="L2207" s="31">
        <v>260.66000000000003</v>
      </c>
      <c r="M2207" s="31">
        <v>0.65800000000000003</v>
      </c>
      <c r="N2207" s="31">
        <v>9.7899999999999991</v>
      </c>
      <c r="O2207" s="31" t="s">
        <v>263</v>
      </c>
      <c r="P2207" s="31">
        <v>32</v>
      </c>
      <c r="Q2207" s="31">
        <v>11</v>
      </c>
      <c r="R2207" s="31">
        <v>70</v>
      </c>
      <c r="S2207" s="60">
        <v>479732.69</v>
      </c>
      <c r="T2207" s="31">
        <v>3075.1</v>
      </c>
      <c r="U2207" s="31">
        <v>2186.2399999999998</v>
      </c>
      <c r="V2207" s="31">
        <v>47.25</v>
      </c>
      <c r="W2207" s="31">
        <v>271195.56</v>
      </c>
    </row>
    <row r="2208" spans="1:23" s="45" customFormat="1">
      <c r="A2208" s="37">
        <v>39</v>
      </c>
      <c r="B2208" s="45">
        <v>2</v>
      </c>
      <c r="C2208" s="34" t="s">
        <v>1107</v>
      </c>
      <c r="D2208" s="45" t="s">
        <v>245</v>
      </c>
      <c r="E2208" s="45">
        <v>1557.4</v>
      </c>
      <c r="F2208" s="45">
        <v>6275.07</v>
      </c>
      <c r="G2208" s="45">
        <v>1773.31</v>
      </c>
      <c r="H2208" s="45">
        <v>64.3</v>
      </c>
      <c r="I2208" s="45">
        <v>28.43</v>
      </c>
      <c r="J2208" s="45">
        <v>15.51</v>
      </c>
      <c r="K2208" s="45">
        <v>17.78</v>
      </c>
      <c r="L2208" s="45">
        <v>1158.4100000000001</v>
      </c>
      <c r="M2208" s="45">
        <v>0.56100000000000005</v>
      </c>
      <c r="N2208" s="45">
        <v>27.63</v>
      </c>
      <c r="O2208" s="34" t="s">
        <v>203</v>
      </c>
      <c r="P2208" s="45">
        <v>29</v>
      </c>
      <c r="Q2208" s="45">
        <v>4</v>
      </c>
      <c r="R2208" s="45">
        <v>0</v>
      </c>
      <c r="S2208" s="57">
        <v>0</v>
      </c>
      <c r="T2208" s="45">
        <v>0</v>
      </c>
      <c r="U2208" s="45">
        <v>0</v>
      </c>
      <c r="V2208" s="45">
        <v>0</v>
      </c>
      <c r="W2208" s="45">
        <v>0</v>
      </c>
    </row>
    <row r="2209" spans="1:23" s="45" customFormat="1">
      <c r="A2209" s="34">
        <v>39</v>
      </c>
      <c r="B2209" s="45">
        <v>6</v>
      </c>
      <c r="C2209" s="34" t="s">
        <v>1107</v>
      </c>
      <c r="D2209" s="45" t="s">
        <v>247</v>
      </c>
      <c r="E2209" s="45">
        <v>871.09</v>
      </c>
      <c r="F2209" s="45">
        <v>5726.71</v>
      </c>
      <c r="G2209" s="45">
        <v>2431.11</v>
      </c>
      <c r="H2209" s="45">
        <v>69.400000000000006</v>
      </c>
      <c r="I2209" s="45">
        <v>12.92</v>
      </c>
      <c r="J2209" s="45">
        <v>31.01</v>
      </c>
      <c r="K2209" s="45">
        <v>17.78</v>
      </c>
      <c r="L2209" s="45">
        <v>949.25</v>
      </c>
      <c r="M2209" s="45">
        <v>0.46500000000000002</v>
      </c>
      <c r="N2209" s="45">
        <v>31.76</v>
      </c>
      <c r="O2209" s="34" t="s">
        <v>256</v>
      </c>
      <c r="P2209" s="45">
        <v>29</v>
      </c>
      <c r="Q2209" s="45">
        <v>4</v>
      </c>
      <c r="R2209" s="45">
        <v>0</v>
      </c>
      <c r="S2209" s="57">
        <v>0</v>
      </c>
      <c r="T2209" s="45">
        <v>0</v>
      </c>
      <c r="U2209" s="45">
        <v>0</v>
      </c>
      <c r="V2209" s="45">
        <v>0</v>
      </c>
      <c r="W2209" s="45">
        <v>0</v>
      </c>
    </row>
    <row r="2210" spans="1:23" s="45" customFormat="1">
      <c r="A2210" s="34">
        <v>39</v>
      </c>
      <c r="B2210" s="45">
        <v>8</v>
      </c>
      <c r="C2210" s="34" t="s">
        <v>1107</v>
      </c>
      <c r="D2210" s="45" t="s">
        <v>248</v>
      </c>
      <c r="E2210" s="45">
        <v>739.11</v>
      </c>
      <c r="F2210" s="45">
        <v>5713.59</v>
      </c>
      <c r="G2210" s="45">
        <v>2239.48</v>
      </c>
      <c r="H2210" s="45">
        <v>72.27</v>
      </c>
      <c r="I2210" s="45">
        <v>10.34</v>
      </c>
      <c r="J2210" s="45">
        <v>18.09</v>
      </c>
      <c r="K2210" s="45">
        <v>19.760000000000002</v>
      </c>
      <c r="L2210" s="45">
        <v>754.24</v>
      </c>
      <c r="M2210" s="45">
        <v>0.52400000000000002</v>
      </c>
      <c r="N2210" s="45">
        <v>22.58</v>
      </c>
      <c r="O2210" s="45" t="s">
        <v>203</v>
      </c>
      <c r="P2210" s="45">
        <v>29</v>
      </c>
      <c r="Q2210" s="45">
        <v>4</v>
      </c>
      <c r="R2210" s="45">
        <v>0</v>
      </c>
      <c r="S2210" s="57">
        <v>0</v>
      </c>
      <c r="T2210" s="45">
        <v>0</v>
      </c>
      <c r="U2210" s="45">
        <v>0</v>
      </c>
      <c r="V2210" s="45">
        <v>0</v>
      </c>
      <c r="W2210" s="45">
        <v>0</v>
      </c>
    </row>
    <row r="2211" spans="1:23" s="45" customFormat="1">
      <c r="A2211" s="34">
        <v>39</v>
      </c>
      <c r="B2211" s="45">
        <v>10</v>
      </c>
      <c r="C2211" s="34" t="s">
        <v>1107</v>
      </c>
      <c r="D2211" s="45" t="s">
        <v>250</v>
      </c>
      <c r="E2211" s="45">
        <v>79.19</v>
      </c>
      <c r="F2211" s="45">
        <v>5335.96</v>
      </c>
      <c r="G2211" s="45">
        <v>2276.04</v>
      </c>
      <c r="H2211" s="45">
        <v>64.55</v>
      </c>
      <c r="I2211" s="45">
        <v>5.17</v>
      </c>
      <c r="J2211" s="45">
        <v>7.75</v>
      </c>
      <c r="K2211" s="45">
        <v>3.95</v>
      </c>
      <c r="L2211" s="45">
        <v>100.12</v>
      </c>
      <c r="M2211" s="45">
        <v>0.89100000000000001</v>
      </c>
      <c r="N2211" s="45">
        <v>6.11</v>
      </c>
      <c r="O2211" s="45" t="s">
        <v>203</v>
      </c>
      <c r="P2211" s="45">
        <v>29</v>
      </c>
      <c r="Q2211" s="45">
        <v>4</v>
      </c>
      <c r="R2211" s="45">
        <v>0</v>
      </c>
      <c r="S2211" s="57">
        <v>0</v>
      </c>
      <c r="T2211" s="45">
        <v>0</v>
      </c>
      <c r="U2211" s="45">
        <v>0</v>
      </c>
      <c r="V2211" s="45">
        <v>0</v>
      </c>
      <c r="W2211" s="45">
        <v>0</v>
      </c>
    </row>
    <row r="2212" spans="1:23" s="45" customFormat="1">
      <c r="A2212" s="34">
        <v>39</v>
      </c>
      <c r="B2212" s="45">
        <v>14</v>
      </c>
      <c r="C2212" s="34" t="s">
        <v>1107</v>
      </c>
      <c r="D2212" s="45" t="s">
        <v>253</v>
      </c>
      <c r="E2212" s="45">
        <v>3035.61</v>
      </c>
      <c r="F2212" s="45">
        <v>5760.5</v>
      </c>
      <c r="G2212" s="45">
        <v>1913.06</v>
      </c>
      <c r="H2212" s="45">
        <v>80.11</v>
      </c>
      <c r="I2212" s="45">
        <v>20.68</v>
      </c>
      <c r="J2212" s="45">
        <v>64.61</v>
      </c>
      <c r="K2212" s="45">
        <v>27.66</v>
      </c>
      <c r="L2212" s="45">
        <v>2592.52</v>
      </c>
      <c r="M2212" s="45">
        <v>0.39100000000000001</v>
      </c>
      <c r="N2212" s="45">
        <v>68.17</v>
      </c>
      <c r="O2212" s="34" t="s">
        <v>203</v>
      </c>
      <c r="P2212" s="45">
        <v>29</v>
      </c>
      <c r="Q2212" s="45">
        <v>4</v>
      </c>
      <c r="R2212" s="45">
        <v>0</v>
      </c>
      <c r="S2212" s="57">
        <v>0</v>
      </c>
      <c r="T2212" s="45">
        <v>0</v>
      </c>
      <c r="U2212" s="45">
        <v>0</v>
      </c>
      <c r="V2212" s="45">
        <v>0</v>
      </c>
      <c r="W2212" s="45">
        <v>0</v>
      </c>
    </row>
    <row r="2213" spans="1:23" s="34" customFormat="1" ht="15">
      <c r="A2213" s="34">
        <v>39</v>
      </c>
      <c r="B2213" s="34">
        <v>16</v>
      </c>
      <c r="C2213" s="34" t="s">
        <v>1107</v>
      </c>
      <c r="D2213" s="34" t="s">
        <v>254</v>
      </c>
      <c r="E2213" s="34">
        <v>593.91999999999996</v>
      </c>
      <c r="F2213" s="34">
        <v>5613.29</v>
      </c>
      <c r="G2213" s="34">
        <v>2187.83</v>
      </c>
      <c r="H2213" s="34">
        <v>71.22</v>
      </c>
      <c r="I2213" s="34">
        <v>7.75</v>
      </c>
      <c r="J2213" s="34">
        <v>12.92</v>
      </c>
      <c r="K2213" s="34">
        <v>13.83</v>
      </c>
      <c r="L2213" s="34">
        <v>513.04</v>
      </c>
      <c r="M2213" s="34">
        <v>0.66600000000000004</v>
      </c>
      <c r="N2213" s="34">
        <v>14.4</v>
      </c>
      <c r="O2213" s="34" t="s">
        <v>263</v>
      </c>
      <c r="P2213" s="34">
        <v>29</v>
      </c>
      <c r="Q2213" s="34">
        <v>4</v>
      </c>
      <c r="R2213" s="34">
        <v>71</v>
      </c>
      <c r="S2213" s="58">
        <v>665406.02</v>
      </c>
      <c r="T2213" s="34">
        <v>5579.97</v>
      </c>
      <c r="U2213" s="34">
        <v>2142.5700000000002</v>
      </c>
      <c r="V2213" s="34">
        <v>90.01</v>
      </c>
      <c r="W2213" s="34">
        <v>389472.43</v>
      </c>
    </row>
    <row r="2214" spans="1:23" s="45" customFormat="1">
      <c r="A2214" s="34">
        <v>39</v>
      </c>
      <c r="B2214" s="45">
        <v>18</v>
      </c>
      <c r="C2214" s="34" t="s">
        <v>1107</v>
      </c>
      <c r="D2214" s="45" t="s">
        <v>255</v>
      </c>
      <c r="E2214" s="45">
        <v>1597</v>
      </c>
      <c r="F2214" s="45">
        <v>6266.37</v>
      </c>
      <c r="G2214" s="45">
        <v>1388.75</v>
      </c>
      <c r="H2214" s="45">
        <v>78.13</v>
      </c>
      <c r="I2214" s="45">
        <v>12.92</v>
      </c>
      <c r="J2214" s="45">
        <v>20.68</v>
      </c>
      <c r="K2214" s="45">
        <v>27.66</v>
      </c>
      <c r="L2214" s="45">
        <v>1112.1600000000001</v>
      </c>
      <c r="M2214" s="45">
        <v>0.59399999999999997</v>
      </c>
      <c r="N2214" s="45">
        <v>27.81</v>
      </c>
      <c r="O2214" s="45" t="s">
        <v>256</v>
      </c>
      <c r="P2214" s="45">
        <v>29</v>
      </c>
      <c r="Q2214" s="45">
        <v>4</v>
      </c>
      <c r="R2214" s="45">
        <v>0</v>
      </c>
      <c r="S2214" s="57">
        <v>0</v>
      </c>
      <c r="T2214" s="45">
        <v>0</v>
      </c>
      <c r="U2214" s="45">
        <v>0</v>
      </c>
      <c r="V2214" s="45">
        <v>0</v>
      </c>
      <c r="W2214" s="45">
        <v>0</v>
      </c>
    </row>
    <row r="2215" spans="1:23" s="45" customFormat="1">
      <c r="A2215" s="34">
        <v>39</v>
      </c>
      <c r="B2215" s="45">
        <v>20</v>
      </c>
      <c r="C2215" s="34" t="s">
        <v>1107</v>
      </c>
      <c r="D2215" s="45" t="s">
        <v>257</v>
      </c>
      <c r="E2215" s="45">
        <v>131.97999999999999</v>
      </c>
      <c r="F2215" s="45">
        <v>5763.25</v>
      </c>
      <c r="G2215" s="45">
        <v>2126.4899999999998</v>
      </c>
      <c r="H2215" s="45">
        <v>71.73</v>
      </c>
      <c r="I2215" s="45">
        <v>2.58</v>
      </c>
      <c r="J2215" s="45">
        <v>10.34</v>
      </c>
      <c r="K2215" s="45">
        <v>9.8800000000000008</v>
      </c>
      <c r="L2215" s="45">
        <v>163.75</v>
      </c>
      <c r="M2215" s="45">
        <v>0.76600000000000001</v>
      </c>
      <c r="N2215" s="45">
        <v>8.32</v>
      </c>
      <c r="O2215" s="45" t="s">
        <v>256</v>
      </c>
      <c r="P2215" s="45">
        <v>29</v>
      </c>
      <c r="Q2215" s="45">
        <v>4</v>
      </c>
      <c r="R2215" s="45">
        <v>0</v>
      </c>
      <c r="S2215" s="57">
        <v>0</v>
      </c>
      <c r="T2215" s="45">
        <v>0</v>
      </c>
      <c r="U2215" s="45">
        <v>0</v>
      </c>
      <c r="V2215" s="45">
        <v>0</v>
      </c>
      <c r="W2215" s="45">
        <v>0</v>
      </c>
    </row>
    <row r="2216" spans="1:23" s="34" customFormat="1" ht="15">
      <c r="A2216" s="34">
        <v>39</v>
      </c>
      <c r="B2216" s="34">
        <v>24</v>
      </c>
      <c r="C2216" s="34" t="s">
        <v>1107</v>
      </c>
      <c r="D2216" s="34" t="s">
        <v>308</v>
      </c>
      <c r="E2216" s="34">
        <v>2217.3200000000002</v>
      </c>
      <c r="F2216" s="34">
        <v>5491.13</v>
      </c>
      <c r="G2216" s="34">
        <v>2150.19</v>
      </c>
      <c r="H2216" s="34">
        <v>71.849999999999994</v>
      </c>
      <c r="I2216" s="34">
        <v>25.84</v>
      </c>
      <c r="J2216" s="34">
        <v>28.43</v>
      </c>
      <c r="K2216" s="34">
        <v>23.71</v>
      </c>
      <c r="L2216" s="34">
        <v>1789.81</v>
      </c>
      <c r="M2216" s="34">
        <v>0.45900000000000002</v>
      </c>
      <c r="N2216" s="34">
        <v>35.659999999999997</v>
      </c>
      <c r="O2216" s="34" t="s">
        <v>263</v>
      </c>
      <c r="P2216" s="34">
        <v>29</v>
      </c>
      <c r="Q2216" s="34">
        <v>4</v>
      </c>
      <c r="R2216" s="34">
        <v>71</v>
      </c>
      <c r="S2216" s="58">
        <v>665406.02</v>
      </c>
      <c r="T2216" s="34">
        <v>5579.97</v>
      </c>
      <c r="U2216" s="34">
        <v>2142.5700000000002</v>
      </c>
      <c r="V2216" s="34">
        <v>90.01</v>
      </c>
      <c r="W2216" s="34">
        <v>389472.43</v>
      </c>
    </row>
    <row r="2217" spans="1:23" s="34" customFormat="1" ht="15">
      <c r="A2217" s="34">
        <v>39</v>
      </c>
      <c r="B2217" s="34">
        <v>26</v>
      </c>
      <c r="C2217" s="34" t="s">
        <v>1107</v>
      </c>
      <c r="D2217" s="34" t="s">
        <v>309</v>
      </c>
      <c r="E2217" s="34">
        <v>3748.32</v>
      </c>
      <c r="F2217" s="34">
        <v>5343.64</v>
      </c>
      <c r="G2217" s="34">
        <v>2275.4299999999998</v>
      </c>
      <c r="H2217" s="34">
        <v>79.05</v>
      </c>
      <c r="I2217" s="34">
        <v>15.51</v>
      </c>
      <c r="J2217" s="34">
        <v>43.94</v>
      </c>
      <c r="K2217" s="34">
        <v>27.66</v>
      </c>
      <c r="L2217" s="34">
        <v>2530.31</v>
      </c>
      <c r="M2217" s="34">
        <v>0.46100000000000002</v>
      </c>
      <c r="N2217" s="34">
        <v>43.91</v>
      </c>
      <c r="O2217" s="34" t="s">
        <v>263</v>
      </c>
      <c r="P2217" s="34">
        <v>29</v>
      </c>
      <c r="Q2217" s="34">
        <v>4</v>
      </c>
      <c r="R2217" s="34">
        <v>72</v>
      </c>
      <c r="S2217" s="61">
        <v>68156.08</v>
      </c>
      <c r="T2217" s="34">
        <v>5348.47</v>
      </c>
      <c r="U2217" s="34">
        <v>2234.33</v>
      </c>
      <c r="V2217" s="34">
        <v>87.98</v>
      </c>
      <c r="W2217" s="34">
        <v>38499.56</v>
      </c>
    </row>
    <row r="2218" spans="1:23" s="34" customFormat="1" ht="15">
      <c r="A2218" s="34">
        <v>39</v>
      </c>
      <c r="B2218" s="34">
        <v>28</v>
      </c>
      <c r="C2218" s="34" t="s">
        <v>1107</v>
      </c>
      <c r="D2218" s="34" t="s">
        <v>310</v>
      </c>
      <c r="E2218" s="34">
        <v>1333.03</v>
      </c>
      <c r="F2218" s="34">
        <v>5909.56</v>
      </c>
      <c r="G2218" s="34">
        <v>1679.15</v>
      </c>
      <c r="H2218" s="34">
        <v>81.150000000000006</v>
      </c>
      <c r="I2218" s="34">
        <v>15.51</v>
      </c>
      <c r="J2218" s="34">
        <v>12.92</v>
      </c>
      <c r="K2218" s="34">
        <v>27.66</v>
      </c>
      <c r="L2218" s="34">
        <v>1049.6500000000001</v>
      </c>
      <c r="M2218" s="34">
        <v>0.55800000000000005</v>
      </c>
      <c r="N2218" s="34">
        <v>26.33</v>
      </c>
      <c r="O2218" s="34" t="s">
        <v>263</v>
      </c>
      <c r="P2218" s="34">
        <v>29</v>
      </c>
      <c r="Q2218" s="34">
        <v>4</v>
      </c>
      <c r="R2218" s="34">
        <v>74</v>
      </c>
      <c r="S2218" s="58">
        <v>107817</v>
      </c>
      <c r="T2218" s="34">
        <v>5873.29</v>
      </c>
      <c r="U2218" s="34">
        <v>1648</v>
      </c>
      <c r="V2218" s="34">
        <v>93.7</v>
      </c>
      <c r="W2218" s="34">
        <v>93763.64</v>
      </c>
    </row>
    <row r="2219" spans="1:23" s="45" customFormat="1">
      <c r="A2219" s="34">
        <v>39</v>
      </c>
      <c r="B2219" s="45">
        <v>30</v>
      </c>
      <c r="C2219" s="34" t="s">
        <v>1107</v>
      </c>
      <c r="D2219" s="45" t="s">
        <v>311</v>
      </c>
      <c r="E2219" s="45">
        <v>950.28</v>
      </c>
      <c r="F2219" s="45">
        <v>6335.69</v>
      </c>
      <c r="G2219" s="45">
        <v>1751.15</v>
      </c>
      <c r="H2219" s="45">
        <v>75.44</v>
      </c>
      <c r="I2219" s="45">
        <v>20.68</v>
      </c>
      <c r="J2219" s="45">
        <v>7.75</v>
      </c>
      <c r="K2219" s="45">
        <v>21.74</v>
      </c>
      <c r="L2219" s="45">
        <v>769.15</v>
      </c>
      <c r="M2219" s="45">
        <v>0.60799999999999998</v>
      </c>
      <c r="N2219" s="45">
        <v>20.100000000000001</v>
      </c>
      <c r="O2219" s="34" t="s">
        <v>203</v>
      </c>
      <c r="P2219" s="45">
        <v>29</v>
      </c>
      <c r="Q2219" s="45">
        <v>4</v>
      </c>
      <c r="R2219" s="45">
        <v>0</v>
      </c>
      <c r="S2219" s="57">
        <v>0</v>
      </c>
      <c r="T2219" s="45">
        <v>0</v>
      </c>
      <c r="U2219" s="45">
        <v>0</v>
      </c>
      <c r="V2219" s="45">
        <v>0</v>
      </c>
      <c r="W2219" s="45">
        <v>0</v>
      </c>
    </row>
    <row r="2220" spans="1:23" s="45" customFormat="1">
      <c r="A2220" s="34">
        <v>39</v>
      </c>
      <c r="B2220" s="45">
        <v>32</v>
      </c>
      <c r="C2220" s="34" t="s">
        <v>1107</v>
      </c>
      <c r="D2220" s="45" t="s">
        <v>312</v>
      </c>
      <c r="E2220" s="45">
        <v>13132.32</v>
      </c>
      <c r="F2220" s="45">
        <v>5686.82</v>
      </c>
      <c r="G2220" s="45">
        <v>2337.29</v>
      </c>
      <c r="H2220" s="45">
        <v>76.739999999999995</v>
      </c>
      <c r="I2220" s="45">
        <v>49.1</v>
      </c>
      <c r="J2220" s="45">
        <v>103.38</v>
      </c>
      <c r="K2220" s="45">
        <v>39.520000000000003</v>
      </c>
      <c r="L2220" s="45">
        <v>9222.51</v>
      </c>
      <c r="M2220" s="45">
        <v>0.29199999999999998</v>
      </c>
      <c r="N2220" s="45">
        <v>107.16</v>
      </c>
      <c r="O2220" s="34" t="s">
        <v>256</v>
      </c>
      <c r="P2220" s="45">
        <v>29</v>
      </c>
      <c r="Q2220" s="45">
        <v>4</v>
      </c>
      <c r="R2220" s="45">
        <v>0</v>
      </c>
      <c r="S2220" s="57">
        <v>0</v>
      </c>
      <c r="T2220" s="45">
        <v>0</v>
      </c>
      <c r="U2220" s="45">
        <v>0</v>
      </c>
      <c r="V2220" s="45">
        <v>0</v>
      </c>
      <c r="W2220" s="45">
        <v>0</v>
      </c>
    </row>
    <row r="2221" spans="1:23" s="45" customFormat="1">
      <c r="A2221" s="34">
        <v>39</v>
      </c>
      <c r="B2221" s="45">
        <v>34</v>
      </c>
      <c r="C2221" s="34" t="s">
        <v>1107</v>
      </c>
      <c r="D2221" s="45" t="s">
        <v>420</v>
      </c>
      <c r="E2221" s="45">
        <v>448.74</v>
      </c>
      <c r="F2221" s="45">
        <v>5743.18</v>
      </c>
      <c r="G2221" s="45">
        <v>2468.9899999999998</v>
      </c>
      <c r="H2221" s="45">
        <v>74.680000000000007</v>
      </c>
      <c r="I2221" s="45">
        <v>10.34</v>
      </c>
      <c r="J2221" s="45">
        <v>10.34</v>
      </c>
      <c r="K2221" s="45">
        <v>13.83</v>
      </c>
      <c r="L2221" s="45">
        <v>421.86</v>
      </c>
      <c r="M2221" s="45">
        <v>0.67200000000000004</v>
      </c>
      <c r="N2221" s="45">
        <v>16.149999999999999</v>
      </c>
      <c r="O2221" s="34" t="s">
        <v>256</v>
      </c>
      <c r="P2221" s="45">
        <v>29</v>
      </c>
      <c r="Q2221" s="45">
        <v>4</v>
      </c>
      <c r="R2221" s="45">
        <v>0</v>
      </c>
      <c r="S2221" s="57">
        <v>0</v>
      </c>
      <c r="T2221" s="45">
        <v>0</v>
      </c>
      <c r="U2221" s="45">
        <v>0</v>
      </c>
      <c r="V2221" s="45">
        <v>0</v>
      </c>
      <c r="W2221" s="45">
        <v>0</v>
      </c>
    </row>
    <row r="2222" spans="1:23" s="34" customFormat="1" ht="15">
      <c r="A2222" s="34">
        <v>39</v>
      </c>
      <c r="B2222" s="34">
        <v>36</v>
      </c>
      <c r="C2222" s="34" t="s">
        <v>1107</v>
      </c>
      <c r="D2222" s="34" t="s">
        <v>421</v>
      </c>
      <c r="E2222" s="34">
        <v>659.92</v>
      </c>
      <c r="F2222" s="34">
        <v>5845.07</v>
      </c>
      <c r="G2222" s="34">
        <v>1676.64</v>
      </c>
      <c r="H2222" s="34">
        <v>77.099999999999994</v>
      </c>
      <c r="I2222" s="34">
        <v>7.75</v>
      </c>
      <c r="J2222" s="34">
        <v>12.92</v>
      </c>
      <c r="K2222" s="34">
        <v>15.81</v>
      </c>
      <c r="L2222" s="34">
        <v>552.45000000000005</v>
      </c>
      <c r="M2222" s="34">
        <v>0.66400000000000003</v>
      </c>
      <c r="N2222" s="34">
        <v>14.99</v>
      </c>
      <c r="O2222" s="34" t="s">
        <v>263</v>
      </c>
      <c r="P2222" s="34">
        <v>29</v>
      </c>
      <c r="Q2222" s="34">
        <v>4</v>
      </c>
      <c r="R2222" s="34">
        <v>74</v>
      </c>
      <c r="S2222" s="58">
        <v>107817</v>
      </c>
      <c r="T2222" s="34">
        <v>5873.29</v>
      </c>
      <c r="U2222" s="34">
        <v>1648</v>
      </c>
      <c r="V2222" s="34">
        <v>93.7</v>
      </c>
      <c r="W2222" s="34">
        <v>93763.64</v>
      </c>
    </row>
    <row r="2223" spans="1:23" s="45" customFormat="1">
      <c r="A2223" s="34">
        <v>39</v>
      </c>
      <c r="B2223" s="45">
        <v>38</v>
      </c>
      <c r="C2223" s="34" t="s">
        <v>1107</v>
      </c>
      <c r="D2223" s="45" t="s">
        <v>422</v>
      </c>
      <c r="E2223" s="45">
        <v>448.74</v>
      </c>
      <c r="F2223" s="45">
        <v>5766.89</v>
      </c>
      <c r="G2223" s="45">
        <v>2140.0100000000002</v>
      </c>
      <c r="H2223" s="45">
        <v>67.53</v>
      </c>
      <c r="I2223" s="45">
        <v>10.34</v>
      </c>
      <c r="J2223" s="45">
        <v>12.92</v>
      </c>
      <c r="K2223" s="45">
        <v>15.81</v>
      </c>
      <c r="L2223" s="45">
        <v>456.8</v>
      </c>
      <c r="M2223" s="45">
        <v>0.621</v>
      </c>
      <c r="N2223" s="45">
        <v>17.46</v>
      </c>
      <c r="O2223" s="34" t="s">
        <v>256</v>
      </c>
      <c r="P2223" s="45">
        <v>29</v>
      </c>
      <c r="Q2223" s="45">
        <v>4</v>
      </c>
      <c r="R2223" s="45">
        <v>0</v>
      </c>
      <c r="S2223" s="57">
        <v>0</v>
      </c>
      <c r="T2223" s="45">
        <v>0</v>
      </c>
      <c r="U2223" s="45">
        <v>0</v>
      </c>
      <c r="V2223" s="45">
        <v>0</v>
      </c>
      <c r="W2223" s="45">
        <v>0</v>
      </c>
    </row>
    <row r="2224" spans="1:23" s="34" customFormat="1" ht="15">
      <c r="A2224" s="34">
        <v>39</v>
      </c>
      <c r="B2224" s="34">
        <v>40</v>
      </c>
      <c r="C2224" s="34" t="s">
        <v>1107</v>
      </c>
      <c r="D2224" s="34" t="s">
        <v>423</v>
      </c>
      <c r="E2224" s="34">
        <v>145.18</v>
      </c>
      <c r="F2224" s="34">
        <v>5615.23</v>
      </c>
      <c r="G2224" s="34">
        <v>2158.96</v>
      </c>
      <c r="H2224" s="34">
        <v>74.37</v>
      </c>
      <c r="I2224" s="34">
        <v>5.17</v>
      </c>
      <c r="J2224" s="34">
        <v>10.34</v>
      </c>
      <c r="K2224" s="34">
        <v>7.9</v>
      </c>
      <c r="L2224" s="34">
        <v>176.22</v>
      </c>
      <c r="M2224" s="34">
        <v>0.75800000000000001</v>
      </c>
      <c r="N2224" s="34">
        <v>6.96</v>
      </c>
      <c r="O2224" s="34" t="s">
        <v>263</v>
      </c>
      <c r="P2224" s="34">
        <v>29</v>
      </c>
      <c r="Q2224" s="34">
        <v>4</v>
      </c>
      <c r="R2224" s="34">
        <v>71</v>
      </c>
      <c r="S2224" s="58">
        <v>665406.02</v>
      </c>
      <c r="T2224" s="34">
        <v>5579.97</v>
      </c>
      <c r="U2224" s="34">
        <v>2142.5700000000002</v>
      </c>
      <c r="V2224" s="34">
        <v>90.01</v>
      </c>
      <c r="W2224" s="34">
        <v>389472.43</v>
      </c>
    </row>
    <row r="2225" spans="1:23" s="45" customFormat="1">
      <c r="A2225" s="34">
        <v>39</v>
      </c>
      <c r="B2225" s="45">
        <v>42</v>
      </c>
      <c r="C2225" s="34" t="s">
        <v>1107</v>
      </c>
      <c r="D2225" s="45" t="s">
        <v>424</v>
      </c>
      <c r="E2225" s="45">
        <v>250.77</v>
      </c>
      <c r="F2225" s="45">
        <v>6110.78</v>
      </c>
      <c r="G2225" s="45">
        <v>1468.65</v>
      </c>
      <c r="H2225" s="45">
        <v>79.14</v>
      </c>
      <c r="I2225" s="45">
        <v>12.92</v>
      </c>
      <c r="J2225" s="45">
        <v>5.17</v>
      </c>
      <c r="K2225" s="45">
        <v>11.86</v>
      </c>
      <c r="L2225" s="45">
        <v>272.29000000000002</v>
      </c>
      <c r="M2225" s="45">
        <v>0.70599999999999996</v>
      </c>
      <c r="N2225" s="45">
        <v>10.53</v>
      </c>
      <c r="O2225" s="34" t="s">
        <v>256</v>
      </c>
      <c r="P2225" s="45">
        <v>29</v>
      </c>
      <c r="Q2225" s="45">
        <v>4</v>
      </c>
      <c r="R2225" s="45">
        <v>0</v>
      </c>
      <c r="S2225" s="57">
        <v>0</v>
      </c>
      <c r="T2225" s="45">
        <v>0</v>
      </c>
      <c r="U2225" s="45">
        <v>0</v>
      </c>
      <c r="V2225" s="45">
        <v>0</v>
      </c>
      <c r="W2225" s="45">
        <v>0</v>
      </c>
    </row>
    <row r="2226" spans="1:23" s="45" customFormat="1">
      <c r="A2226" s="34">
        <v>39</v>
      </c>
      <c r="B2226" s="45">
        <v>44</v>
      </c>
      <c r="C2226" s="34" t="s">
        <v>1107</v>
      </c>
      <c r="D2226" s="45" t="s">
        <v>425</v>
      </c>
      <c r="E2226" s="45">
        <v>1517.81</v>
      </c>
      <c r="F2226" s="45">
        <v>6010.99</v>
      </c>
      <c r="G2226" s="45">
        <v>1681.42</v>
      </c>
      <c r="H2226" s="45">
        <v>75.23</v>
      </c>
      <c r="I2226" s="45">
        <v>7.75</v>
      </c>
      <c r="J2226" s="45">
        <v>38.770000000000003</v>
      </c>
      <c r="K2226" s="45">
        <v>15.81</v>
      </c>
      <c r="L2226" s="45">
        <v>1227.49</v>
      </c>
      <c r="M2226" s="45">
        <v>0.52</v>
      </c>
      <c r="N2226" s="45">
        <v>36.4</v>
      </c>
      <c r="O2226" s="34" t="s">
        <v>203</v>
      </c>
      <c r="P2226" s="45">
        <v>29</v>
      </c>
      <c r="Q2226" s="45">
        <v>4</v>
      </c>
      <c r="R2226" s="45">
        <v>0</v>
      </c>
      <c r="S2226" s="57">
        <v>0</v>
      </c>
      <c r="T2226" s="45">
        <v>0</v>
      </c>
      <c r="U2226" s="45">
        <v>0</v>
      </c>
      <c r="V2226" s="45">
        <v>0</v>
      </c>
      <c r="W2226" s="45">
        <v>0</v>
      </c>
    </row>
    <row r="2227" spans="1:23" s="45" customFormat="1">
      <c r="A2227" s="34">
        <v>39</v>
      </c>
      <c r="B2227" s="45">
        <v>46</v>
      </c>
      <c r="C2227" s="34" t="s">
        <v>1107</v>
      </c>
      <c r="D2227" s="45" t="s">
        <v>519</v>
      </c>
      <c r="E2227" s="45">
        <v>343.16</v>
      </c>
      <c r="F2227" s="45">
        <v>6208.76</v>
      </c>
      <c r="G2227" s="45">
        <v>1668.96</v>
      </c>
      <c r="H2227" s="45">
        <v>76</v>
      </c>
      <c r="I2227" s="45">
        <v>5.17</v>
      </c>
      <c r="J2227" s="45">
        <v>15.51</v>
      </c>
      <c r="K2227" s="45">
        <v>11.86</v>
      </c>
      <c r="L2227" s="45">
        <v>372.48</v>
      </c>
      <c r="M2227" s="45">
        <v>0.63600000000000001</v>
      </c>
      <c r="N2227" s="45">
        <v>11.45</v>
      </c>
      <c r="O2227" s="34" t="s">
        <v>203</v>
      </c>
      <c r="P2227" s="45">
        <v>29</v>
      </c>
      <c r="Q2227" s="45">
        <v>4</v>
      </c>
      <c r="R2227" s="45">
        <v>0</v>
      </c>
      <c r="S2227" s="57">
        <v>0</v>
      </c>
      <c r="T2227" s="45">
        <v>0</v>
      </c>
      <c r="U2227" s="45">
        <v>0</v>
      </c>
      <c r="V2227" s="45">
        <v>0</v>
      </c>
      <c r="W2227" s="45">
        <v>0</v>
      </c>
    </row>
    <row r="2228" spans="1:23" s="45" customFormat="1">
      <c r="A2228" s="34">
        <v>39</v>
      </c>
      <c r="B2228" s="45">
        <v>50</v>
      </c>
      <c r="C2228" s="34" t="s">
        <v>1107</v>
      </c>
      <c r="D2228" s="45" t="s">
        <v>521</v>
      </c>
      <c r="E2228" s="45">
        <v>131.97999999999999</v>
      </c>
      <c r="F2228" s="45">
        <v>5769.45</v>
      </c>
      <c r="G2228" s="45">
        <v>2128.8200000000002</v>
      </c>
      <c r="H2228" s="45">
        <v>75.680000000000007</v>
      </c>
      <c r="I2228" s="45">
        <v>5.17</v>
      </c>
      <c r="J2228" s="45">
        <v>7.75</v>
      </c>
      <c r="K2228" s="45">
        <v>7.9</v>
      </c>
      <c r="L2228" s="45">
        <v>156.84</v>
      </c>
      <c r="M2228" s="45">
        <v>0.79900000000000004</v>
      </c>
      <c r="N2228" s="45">
        <v>6.96</v>
      </c>
      <c r="O2228" s="34" t="s">
        <v>256</v>
      </c>
      <c r="P2228" s="45">
        <v>29</v>
      </c>
      <c r="Q2228" s="45">
        <v>4</v>
      </c>
      <c r="R2228" s="45">
        <v>0</v>
      </c>
      <c r="S2228" s="57">
        <v>0</v>
      </c>
      <c r="T2228" s="45">
        <v>0</v>
      </c>
      <c r="U2228" s="45">
        <v>0</v>
      </c>
      <c r="V2228" s="45">
        <v>0</v>
      </c>
      <c r="W2228" s="45">
        <v>0</v>
      </c>
    </row>
    <row r="2229" spans="1:23" s="45" customFormat="1">
      <c r="A2229" s="34">
        <v>39</v>
      </c>
      <c r="B2229" s="45">
        <v>52</v>
      </c>
      <c r="C2229" s="34" t="s">
        <v>1107</v>
      </c>
      <c r="D2229" s="45" t="s">
        <v>522</v>
      </c>
      <c r="E2229" s="45">
        <v>475.14</v>
      </c>
      <c r="F2229" s="45">
        <v>5781.19</v>
      </c>
      <c r="G2229" s="45">
        <v>2171.88</v>
      </c>
      <c r="H2229" s="45">
        <v>74.209999999999994</v>
      </c>
      <c r="I2229" s="45">
        <v>12.92</v>
      </c>
      <c r="J2229" s="45">
        <v>10.34</v>
      </c>
      <c r="K2229" s="45">
        <v>13.83</v>
      </c>
      <c r="L2229" s="45">
        <v>454.37</v>
      </c>
      <c r="M2229" s="45">
        <v>0.64800000000000002</v>
      </c>
      <c r="N2229" s="45">
        <v>13.19</v>
      </c>
      <c r="O2229" s="34" t="s">
        <v>256</v>
      </c>
      <c r="P2229" s="45">
        <v>29</v>
      </c>
      <c r="Q2229" s="45">
        <v>4</v>
      </c>
      <c r="R2229" s="45">
        <v>0</v>
      </c>
      <c r="S2229" s="57">
        <v>0</v>
      </c>
      <c r="T2229" s="45">
        <v>0</v>
      </c>
      <c r="U2229" s="45">
        <v>0</v>
      </c>
      <c r="V2229" s="45">
        <v>0</v>
      </c>
      <c r="W2229" s="45">
        <v>0</v>
      </c>
    </row>
    <row r="2230" spans="1:23" s="45" customFormat="1">
      <c r="A2230" s="34">
        <v>39</v>
      </c>
      <c r="B2230" s="45">
        <v>54</v>
      </c>
      <c r="C2230" s="34" t="s">
        <v>1107</v>
      </c>
      <c r="D2230" s="45" t="s">
        <v>523</v>
      </c>
      <c r="E2230" s="45">
        <v>976.67</v>
      </c>
      <c r="F2230" s="45">
        <v>5911.81</v>
      </c>
      <c r="G2230" s="45">
        <v>1733.4</v>
      </c>
      <c r="H2230" s="45">
        <v>84.75</v>
      </c>
      <c r="I2230" s="45">
        <v>10.34</v>
      </c>
      <c r="J2230" s="45">
        <v>18.09</v>
      </c>
      <c r="K2230" s="45">
        <v>19.760000000000002</v>
      </c>
      <c r="L2230" s="45">
        <v>704.02</v>
      </c>
      <c r="M2230" s="45">
        <v>0.67600000000000005</v>
      </c>
      <c r="N2230" s="45">
        <v>19.57</v>
      </c>
      <c r="O2230" s="45" t="s">
        <v>203</v>
      </c>
      <c r="P2230" s="45">
        <v>29</v>
      </c>
      <c r="Q2230" s="45">
        <v>4</v>
      </c>
      <c r="R2230" s="45">
        <v>0</v>
      </c>
      <c r="S2230" s="57">
        <v>0</v>
      </c>
      <c r="T2230" s="45">
        <v>0</v>
      </c>
      <c r="U2230" s="45">
        <v>0</v>
      </c>
      <c r="V2230" s="45">
        <v>0</v>
      </c>
      <c r="W2230" s="45">
        <v>0</v>
      </c>
    </row>
    <row r="2231" spans="1:23" s="45" customFormat="1">
      <c r="A2231" s="34">
        <v>39</v>
      </c>
      <c r="B2231" s="45">
        <v>56</v>
      </c>
      <c r="C2231" s="34" t="s">
        <v>1107</v>
      </c>
      <c r="D2231" s="45" t="s">
        <v>524</v>
      </c>
      <c r="E2231" s="45">
        <v>1135.05</v>
      </c>
      <c r="F2231" s="45">
        <v>5761.8</v>
      </c>
      <c r="G2231" s="45">
        <v>2043.19</v>
      </c>
      <c r="H2231" s="45">
        <v>84.85</v>
      </c>
      <c r="I2231" s="45">
        <v>10.34</v>
      </c>
      <c r="J2231" s="45">
        <v>23.26</v>
      </c>
      <c r="K2231" s="45">
        <v>25.69</v>
      </c>
      <c r="L2231" s="45">
        <v>1002.96</v>
      </c>
      <c r="M2231" s="45">
        <v>0.52500000000000002</v>
      </c>
      <c r="N2231" s="45">
        <v>29.63</v>
      </c>
      <c r="O2231" s="45" t="s">
        <v>203</v>
      </c>
      <c r="P2231" s="45">
        <v>29</v>
      </c>
      <c r="Q2231" s="45">
        <v>4</v>
      </c>
      <c r="R2231" s="45">
        <v>0</v>
      </c>
      <c r="S2231" s="57">
        <v>0</v>
      </c>
      <c r="T2231" s="45">
        <v>0</v>
      </c>
      <c r="U2231" s="45">
        <v>0</v>
      </c>
      <c r="V2231" s="45">
        <v>0</v>
      </c>
      <c r="W2231" s="45">
        <v>0</v>
      </c>
    </row>
    <row r="2232" spans="1:23" s="45" customFormat="1">
      <c r="A2232" s="34">
        <v>39</v>
      </c>
      <c r="B2232" s="45">
        <v>58</v>
      </c>
      <c r="C2232" s="34" t="s">
        <v>1107</v>
      </c>
      <c r="D2232" s="45" t="s">
        <v>525</v>
      </c>
      <c r="E2232" s="45">
        <v>2666.06</v>
      </c>
      <c r="F2232" s="45">
        <v>5722.85</v>
      </c>
      <c r="G2232" s="45">
        <v>2204.25</v>
      </c>
      <c r="H2232" s="45">
        <v>81.89</v>
      </c>
      <c r="I2232" s="45">
        <v>12.92</v>
      </c>
      <c r="J2232" s="45">
        <v>49.1</v>
      </c>
      <c r="K2232" s="45">
        <v>23.71</v>
      </c>
      <c r="L2232" s="45">
        <v>2149.8000000000002</v>
      </c>
      <c r="M2232" s="45">
        <v>0.433</v>
      </c>
      <c r="N2232" s="45">
        <v>48.63</v>
      </c>
      <c r="O2232" s="45" t="s">
        <v>203</v>
      </c>
      <c r="P2232" s="45">
        <v>29</v>
      </c>
      <c r="Q2232" s="45">
        <v>4</v>
      </c>
      <c r="R2232" s="45">
        <v>0</v>
      </c>
      <c r="S2232" s="57">
        <v>0</v>
      </c>
      <c r="T2232" s="45">
        <v>0</v>
      </c>
      <c r="U2232" s="45">
        <v>0</v>
      </c>
      <c r="V2232" s="45">
        <v>0</v>
      </c>
      <c r="W2232" s="45">
        <v>0</v>
      </c>
    </row>
    <row r="2233" spans="1:23" s="45" customFormat="1">
      <c r="A2233" s="34">
        <v>39</v>
      </c>
      <c r="B2233" s="45">
        <v>60</v>
      </c>
      <c r="C2233" s="34" t="s">
        <v>1107</v>
      </c>
      <c r="D2233" s="45" t="s">
        <v>526</v>
      </c>
      <c r="E2233" s="45">
        <v>1108.6600000000001</v>
      </c>
      <c r="F2233" s="45">
        <v>5723.13</v>
      </c>
      <c r="G2233" s="45">
        <v>2339.4899999999998</v>
      </c>
      <c r="H2233" s="45">
        <v>86.43</v>
      </c>
      <c r="I2233" s="45">
        <v>12.92</v>
      </c>
      <c r="J2233" s="45">
        <v>18.09</v>
      </c>
      <c r="K2233" s="45">
        <v>23.71</v>
      </c>
      <c r="L2233" s="45">
        <v>1011.35</v>
      </c>
      <c r="M2233" s="45">
        <v>0.51200000000000001</v>
      </c>
      <c r="N2233" s="45">
        <v>24.62</v>
      </c>
      <c r="O2233" s="45" t="s">
        <v>203</v>
      </c>
      <c r="P2233" s="45">
        <v>29</v>
      </c>
      <c r="Q2233" s="45">
        <v>4</v>
      </c>
      <c r="R2233" s="45">
        <v>0</v>
      </c>
      <c r="S2233" s="57">
        <v>0</v>
      </c>
      <c r="T2233" s="45">
        <v>0</v>
      </c>
      <c r="U2233" s="45">
        <v>0</v>
      </c>
      <c r="V2233" s="45">
        <v>0</v>
      </c>
      <c r="W2233" s="45">
        <v>0</v>
      </c>
    </row>
    <row r="2234" spans="1:23" s="45" customFormat="1">
      <c r="A2234" s="34">
        <v>39</v>
      </c>
      <c r="B2234" s="45">
        <v>62</v>
      </c>
      <c r="C2234" s="34" t="s">
        <v>1107</v>
      </c>
      <c r="D2234" s="45" t="s">
        <v>527</v>
      </c>
      <c r="E2234" s="45">
        <v>3299.58</v>
      </c>
      <c r="F2234" s="45">
        <v>6141.59</v>
      </c>
      <c r="G2234" s="45">
        <v>1437.45</v>
      </c>
      <c r="H2234" s="45">
        <v>89.53</v>
      </c>
      <c r="I2234" s="45">
        <v>15.51</v>
      </c>
      <c r="J2234" s="45">
        <v>25.84</v>
      </c>
      <c r="K2234" s="45">
        <v>37.54</v>
      </c>
      <c r="L2234" s="45">
        <v>2304.66</v>
      </c>
      <c r="M2234" s="45">
        <v>0.46500000000000002</v>
      </c>
      <c r="N2234" s="45">
        <v>42.58</v>
      </c>
      <c r="O2234" s="45" t="s">
        <v>256</v>
      </c>
      <c r="P2234" s="45">
        <v>29</v>
      </c>
      <c r="Q2234" s="45">
        <v>4</v>
      </c>
      <c r="R2234" s="45">
        <v>0</v>
      </c>
      <c r="S2234" s="57">
        <v>0</v>
      </c>
      <c r="T2234" s="45">
        <v>0</v>
      </c>
      <c r="U2234" s="45">
        <v>0</v>
      </c>
      <c r="V2234" s="45">
        <v>0</v>
      </c>
      <c r="W2234" s="45">
        <v>0</v>
      </c>
    </row>
    <row r="2235" spans="1:23" s="45" customFormat="1">
      <c r="A2235" s="34">
        <v>39</v>
      </c>
      <c r="B2235" s="45">
        <v>64</v>
      </c>
      <c r="C2235" s="34" t="s">
        <v>1107</v>
      </c>
      <c r="D2235" s="45" t="s">
        <v>528</v>
      </c>
      <c r="E2235" s="45">
        <v>3062.01</v>
      </c>
      <c r="F2235" s="45">
        <v>6369.78</v>
      </c>
      <c r="G2235" s="45">
        <v>1474.65</v>
      </c>
      <c r="H2235" s="45">
        <v>94.14</v>
      </c>
      <c r="I2235" s="45">
        <v>18.09</v>
      </c>
      <c r="J2235" s="45">
        <v>36.18</v>
      </c>
      <c r="K2235" s="45">
        <v>51.38</v>
      </c>
      <c r="L2235" s="45">
        <v>2636.21</v>
      </c>
      <c r="M2235" s="45">
        <v>0.38700000000000001</v>
      </c>
      <c r="N2235" s="45">
        <v>55.75</v>
      </c>
      <c r="O2235" s="45" t="s">
        <v>256</v>
      </c>
      <c r="P2235" s="45">
        <v>29</v>
      </c>
      <c r="Q2235" s="45">
        <v>4</v>
      </c>
      <c r="R2235" s="45">
        <v>0</v>
      </c>
      <c r="S2235" s="57">
        <v>0</v>
      </c>
      <c r="T2235" s="45">
        <v>0</v>
      </c>
      <c r="U2235" s="45">
        <v>0</v>
      </c>
      <c r="V2235" s="45">
        <v>0</v>
      </c>
      <c r="W2235" s="45">
        <v>0</v>
      </c>
    </row>
    <row r="2236" spans="1:23" s="45" customFormat="1">
      <c r="A2236" s="34">
        <v>39</v>
      </c>
      <c r="B2236" s="45">
        <v>66</v>
      </c>
      <c r="C2236" s="34" t="s">
        <v>1107</v>
      </c>
      <c r="D2236" s="45" t="s">
        <v>529</v>
      </c>
      <c r="E2236" s="45">
        <v>5358.51</v>
      </c>
      <c r="F2236" s="45">
        <v>6275.41</v>
      </c>
      <c r="G2236" s="45">
        <v>1662.86</v>
      </c>
      <c r="H2236" s="45">
        <v>75.97</v>
      </c>
      <c r="I2236" s="45">
        <v>43.94</v>
      </c>
      <c r="J2236" s="45">
        <v>54.27</v>
      </c>
      <c r="K2236" s="45">
        <v>33.590000000000003</v>
      </c>
      <c r="L2236" s="45">
        <v>4008.15</v>
      </c>
      <c r="M2236" s="45">
        <v>0.36899999999999999</v>
      </c>
      <c r="N2236" s="45">
        <v>58.63</v>
      </c>
      <c r="O2236" s="45" t="s">
        <v>256</v>
      </c>
      <c r="P2236" s="45">
        <v>29</v>
      </c>
      <c r="Q2236" s="45">
        <v>4</v>
      </c>
      <c r="R2236" s="45">
        <v>0</v>
      </c>
      <c r="S2236" s="57">
        <v>0</v>
      </c>
      <c r="T2236" s="45">
        <v>0</v>
      </c>
      <c r="U2236" s="45">
        <v>0</v>
      </c>
      <c r="V2236" s="45">
        <v>0</v>
      </c>
      <c r="W2236" s="45">
        <v>0</v>
      </c>
    </row>
    <row r="2237" spans="1:23" s="45" customFormat="1">
      <c r="A2237" s="34">
        <v>39</v>
      </c>
      <c r="B2237" s="45">
        <v>68</v>
      </c>
      <c r="C2237" s="34" t="s">
        <v>1107</v>
      </c>
      <c r="D2237" s="45" t="s">
        <v>760</v>
      </c>
      <c r="E2237" s="45">
        <v>184.78</v>
      </c>
      <c r="F2237" s="45">
        <v>6183.58</v>
      </c>
      <c r="G2237" s="45">
        <v>1725.68</v>
      </c>
      <c r="H2237" s="45">
        <v>82.71</v>
      </c>
      <c r="I2237" s="45">
        <v>7.75</v>
      </c>
      <c r="J2237" s="45">
        <v>5.17</v>
      </c>
      <c r="K2237" s="45">
        <v>13.83</v>
      </c>
      <c r="L2237" s="45">
        <v>232.96</v>
      </c>
      <c r="M2237" s="45">
        <v>0.67300000000000004</v>
      </c>
      <c r="N2237" s="45">
        <v>13.19</v>
      </c>
      <c r="O2237" s="45" t="s">
        <v>203</v>
      </c>
      <c r="P2237" s="45">
        <v>29</v>
      </c>
      <c r="Q2237" s="45">
        <v>4</v>
      </c>
      <c r="R2237" s="45">
        <v>0</v>
      </c>
      <c r="S2237" s="57">
        <v>0</v>
      </c>
      <c r="T2237" s="45">
        <v>0</v>
      </c>
      <c r="U2237" s="45">
        <v>0</v>
      </c>
      <c r="V2237" s="45">
        <v>0</v>
      </c>
      <c r="W2237" s="45">
        <v>0</v>
      </c>
    </row>
    <row r="2238" spans="1:23" s="45" customFormat="1">
      <c r="A2238" s="34">
        <v>39</v>
      </c>
      <c r="B2238" s="45">
        <v>72</v>
      </c>
      <c r="C2238" s="34" t="s">
        <v>1107</v>
      </c>
      <c r="D2238" s="45" t="s">
        <v>762</v>
      </c>
      <c r="E2238" s="45">
        <v>1702.58</v>
      </c>
      <c r="F2238" s="45">
        <v>5962.21</v>
      </c>
      <c r="G2238" s="45">
        <v>1738</v>
      </c>
      <c r="H2238" s="45">
        <v>87.27</v>
      </c>
      <c r="I2238" s="45">
        <v>23.26</v>
      </c>
      <c r="J2238" s="45">
        <v>18.09</v>
      </c>
      <c r="K2238" s="45">
        <v>21.74</v>
      </c>
      <c r="L2238" s="45">
        <v>1391.3</v>
      </c>
      <c r="M2238" s="45">
        <v>0.496</v>
      </c>
      <c r="N2238" s="45">
        <v>24.85</v>
      </c>
      <c r="O2238" s="45" t="s">
        <v>256</v>
      </c>
      <c r="P2238" s="45">
        <v>29</v>
      </c>
      <c r="Q2238" s="45">
        <v>4</v>
      </c>
      <c r="R2238" s="45">
        <v>0</v>
      </c>
      <c r="S2238" s="57">
        <v>0</v>
      </c>
      <c r="T2238" s="45">
        <v>0</v>
      </c>
      <c r="U2238" s="45">
        <v>0</v>
      </c>
      <c r="V2238" s="45">
        <v>0</v>
      </c>
      <c r="W2238" s="45">
        <v>0</v>
      </c>
    </row>
    <row r="2239" spans="1:23" s="45" customFormat="1">
      <c r="A2239" s="34">
        <v>39</v>
      </c>
      <c r="B2239" s="45">
        <v>74</v>
      </c>
      <c r="C2239" s="34" t="s">
        <v>1107</v>
      </c>
      <c r="D2239" s="45" t="s">
        <v>763</v>
      </c>
      <c r="E2239" s="45">
        <v>409.15</v>
      </c>
      <c r="F2239" s="45">
        <v>5876.63</v>
      </c>
      <c r="G2239" s="45">
        <v>1781.19</v>
      </c>
      <c r="H2239" s="45">
        <v>86.05</v>
      </c>
      <c r="I2239" s="45">
        <v>10.34</v>
      </c>
      <c r="J2239" s="45">
        <v>10.34</v>
      </c>
      <c r="K2239" s="45">
        <v>19.760000000000002</v>
      </c>
      <c r="L2239" s="45">
        <v>481.47</v>
      </c>
      <c r="M2239" s="45">
        <v>0.55400000000000005</v>
      </c>
      <c r="N2239" s="45">
        <v>20.079999999999998</v>
      </c>
      <c r="O2239" s="45" t="s">
        <v>203</v>
      </c>
      <c r="P2239" s="45">
        <v>29</v>
      </c>
      <c r="Q2239" s="45">
        <v>4</v>
      </c>
      <c r="R2239" s="45">
        <v>0</v>
      </c>
      <c r="S2239" s="57">
        <v>0</v>
      </c>
      <c r="T2239" s="45">
        <v>0</v>
      </c>
      <c r="U2239" s="45">
        <v>0</v>
      </c>
      <c r="V2239" s="45">
        <v>0</v>
      </c>
      <c r="W2239" s="45">
        <v>0</v>
      </c>
    </row>
    <row r="2240" spans="1:23" s="45" customFormat="1">
      <c r="A2240" s="34">
        <v>39</v>
      </c>
      <c r="B2240" s="45">
        <v>76</v>
      </c>
      <c r="C2240" s="34" t="s">
        <v>1107</v>
      </c>
      <c r="D2240" s="45" t="s">
        <v>764</v>
      </c>
      <c r="E2240" s="45">
        <v>950.28</v>
      </c>
      <c r="F2240" s="45">
        <v>6224.99</v>
      </c>
      <c r="G2240" s="45">
        <v>1790.35</v>
      </c>
      <c r="H2240" s="45">
        <v>77.5</v>
      </c>
      <c r="I2240" s="45">
        <v>12.92</v>
      </c>
      <c r="J2240" s="45">
        <v>18.09</v>
      </c>
      <c r="K2240" s="45">
        <v>27.66</v>
      </c>
      <c r="L2240" s="45">
        <v>962.31</v>
      </c>
      <c r="M2240" s="45">
        <v>0.48599999999999999</v>
      </c>
      <c r="N2240" s="45">
        <v>27.33</v>
      </c>
      <c r="O2240" s="45" t="s">
        <v>256</v>
      </c>
      <c r="P2240" s="45">
        <v>29</v>
      </c>
      <c r="Q2240" s="45">
        <v>4</v>
      </c>
      <c r="R2240" s="45">
        <v>0</v>
      </c>
      <c r="S2240" s="57">
        <v>0</v>
      </c>
      <c r="T2240" s="45">
        <v>0</v>
      </c>
      <c r="U2240" s="45">
        <v>0</v>
      </c>
      <c r="V2240" s="45">
        <v>0</v>
      </c>
      <c r="W2240" s="45">
        <v>0</v>
      </c>
    </row>
    <row r="2241" spans="1:23" s="45" customFormat="1">
      <c r="A2241" s="34">
        <v>39</v>
      </c>
      <c r="B2241" s="45">
        <v>84</v>
      </c>
      <c r="C2241" s="34" t="s">
        <v>1107</v>
      </c>
      <c r="D2241" s="45" t="s">
        <v>768</v>
      </c>
      <c r="E2241" s="45">
        <v>831.49</v>
      </c>
      <c r="F2241" s="45">
        <v>5954.98</v>
      </c>
      <c r="G2241" s="45">
        <v>1471.7</v>
      </c>
      <c r="H2241" s="45">
        <v>84.25</v>
      </c>
      <c r="I2241" s="45">
        <v>20.68</v>
      </c>
      <c r="J2241" s="45">
        <v>10.34</v>
      </c>
      <c r="K2241" s="45">
        <v>19.760000000000002</v>
      </c>
      <c r="L2241" s="45">
        <v>899.97</v>
      </c>
      <c r="M2241" s="45">
        <v>0.47499999999999998</v>
      </c>
      <c r="N2241" s="45">
        <v>22.58</v>
      </c>
      <c r="O2241" s="45" t="s">
        <v>203</v>
      </c>
      <c r="P2241" s="45">
        <v>29</v>
      </c>
      <c r="Q2241" s="45">
        <v>4</v>
      </c>
      <c r="R2241" s="45">
        <v>0</v>
      </c>
      <c r="S2241" s="57">
        <v>0</v>
      </c>
      <c r="T2241" s="45">
        <v>0</v>
      </c>
      <c r="U2241" s="45">
        <v>0</v>
      </c>
      <c r="V2241" s="45">
        <v>0</v>
      </c>
      <c r="W2241" s="45">
        <v>0</v>
      </c>
    </row>
    <row r="2242" spans="1:23" s="45" customFormat="1">
      <c r="A2242" s="34">
        <v>39</v>
      </c>
      <c r="B2242" s="45">
        <v>86</v>
      </c>
      <c r="C2242" s="34" t="s">
        <v>1107</v>
      </c>
      <c r="D2242" s="45" t="s">
        <v>769</v>
      </c>
      <c r="E2242" s="45">
        <v>1280.24</v>
      </c>
      <c r="F2242" s="45">
        <v>5953.99</v>
      </c>
      <c r="G2242" s="45">
        <v>1751.46</v>
      </c>
      <c r="H2242" s="45">
        <v>89.67</v>
      </c>
      <c r="I2242" s="45">
        <v>15.51</v>
      </c>
      <c r="J2242" s="45">
        <v>12.92</v>
      </c>
      <c r="K2242" s="45">
        <v>29.64</v>
      </c>
      <c r="L2242" s="45">
        <v>1230.3800000000001</v>
      </c>
      <c r="M2242" s="45">
        <v>0.46300000000000002</v>
      </c>
      <c r="N2242" s="45">
        <v>29.76</v>
      </c>
      <c r="O2242" s="45" t="s">
        <v>256</v>
      </c>
      <c r="P2242" s="45">
        <v>29</v>
      </c>
      <c r="Q2242" s="45">
        <v>4</v>
      </c>
      <c r="R2242" s="45">
        <v>0</v>
      </c>
      <c r="S2242" s="57">
        <v>0</v>
      </c>
      <c r="T2242" s="45">
        <v>0</v>
      </c>
      <c r="U2242" s="45">
        <v>0</v>
      </c>
      <c r="V2242" s="45">
        <v>0</v>
      </c>
      <c r="W2242" s="45">
        <v>0</v>
      </c>
    </row>
    <row r="2243" spans="1:23" s="45" customFormat="1">
      <c r="A2243" s="34">
        <v>39</v>
      </c>
      <c r="B2243" s="45">
        <v>88</v>
      </c>
      <c r="C2243" s="34" t="s">
        <v>1107</v>
      </c>
      <c r="D2243" s="45" t="s">
        <v>770</v>
      </c>
      <c r="E2243" s="45">
        <v>739.11</v>
      </c>
      <c r="F2243" s="45">
        <v>6306.53</v>
      </c>
      <c r="G2243" s="45">
        <v>1762.6</v>
      </c>
      <c r="H2243" s="45">
        <v>78.62</v>
      </c>
      <c r="I2243" s="45">
        <v>12.92</v>
      </c>
      <c r="J2243" s="45">
        <v>18.09</v>
      </c>
      <c r="K2243" s="45">
        <v>21.74</v>
      </c>
      <c r="L2243" s="45">
        <v>712.22</v>
      </c>
      <c r="M2243" s="45">
        <v>0.55500000000000005</v>
      </c>
      <c r="N2243" s="45">
        <v>20.420000000000002</v>
      </c>
      <c r="O2243" s="45" t="s">
        <v>256</v>
      </c>
      <c r="P2243" s="45">
        <v>29</v>
      </c>
      <c r="Q2243" s="45">
        <v>4</v>
      </c>
      <c r="R2243" s="45">
        <v>0</v>
      </c>
      <c r="S2243" s="57">
        <v>0</v>
      </c>
      <c r="T2243" s="45">
        <v>0</v>
      </c>
      <c r="U2243" s="45">
        <v>0</v>
      </c>
      <c r="V2243" s="45">
        <v>0</v>
      </c>
      <c r="W2243" s="45">
        <v>0</v>
      </c>
    </row>
    <row r="2244" spans="1:23" s="45" customFormat="1">
      <c r="A2244" s="34">
        <v>39</v>
      </c>
      <c r="B2244" s="45">
        <v>90</v>
      </c>
      <c r="C2244" s="34" t="s">
        <v>1107</v>
      </c>
      <c r="D2244" s="45" t="s">
        <v>771</v>
      </c>
      <c r="E2244" s="45">
        <v>897.49</v>
      </c>
      <c r="F2244" s="45">
        <v>6258.85</v>
      </c>
      <c r="G2244" s="45">
        <v>1762.1</v>
      </c>
      <c r="H2244" s="45">
        <v>86.77</v>
      </c>
      <c r="I2244" s="45">
        <v>20.68</v>
      </c>
      <c r="J2244" s="45">
        <v>12.92</v>
      </c>
      <c r="K2244" s="45">
        <v>15.81</v>
      </c>
      <c r="L2244" s="45">
        <v>832.46</v>
      </c>
      <c r="M2244" s="45">
        <v>0.54100000000000004</v>
      </c>
      <c r="N2244" s="45">
        <v>19.100000000000001</v>
      </c>
      <c r="O2244" s="45" t="s">
        <v>203</v>
      </c>
      <c r="P2244" s="45">
        <v>29</v>
      </c>
      <c r="Q2244" s="45">
        <v>4</v>
      </c>
      <c r="R2244" s="45">
        <v>0</v>
      </c>
      <c r="S2244" s="57">
        <v>0</v>
      </c>
      <c r="T2244" s="45">
        <v>0</v>
      </c>
      <c r="U2244" s="45">
        <v>0</v>
      </c>
      <c r="V2244" s="45">
        <v>0</v>
      </c>
      <c r="W2244" s="45">
        <v>0</v>
      </c>
    </row>
    <row r="2245" spans="1:23" s="45" customFormat="1">
      <c r="A2245" s="34">
        <v>39</v>
      </c>
      <c r="B2245" s="45">
        <v>92</v>
      </c>
      <c r="C2245" s="34" t="s">
        <v>1107</v>
      </c>
      <c r="D2245" s="45" t="s">
        <v>772</v>
      </c>
      <c r="E2245" s="45">
        <v>527.92999999999995</v>
      </c>
      <c r="F2245" s="45">
        <v>6320.77</v>
      </c>
      <c r="G2245" s="45">
        <v>1831.47</v>
      </c>
      <c r="H2245" s="45">
        <v>86.2</v>
      </c>
      <c r="I2245" s="45">
        <v>7.75</v>
      </c>
      <c r="J2245" s="45">
        <v>15.51</v>
      </c>
      <c r="K2245" s="45">
        <v>19.760000000000002</v>
      </c>
      <c r="L2245" s="45">
        <v>588.58000000000004</v>
      </c>
      <c r="M2245" s="45">
        <v>0.53700000000000003</v>
      </c>
      <c r="N2245" s="45">
        <v>18.7</v>
      </c>
      <c r="O2245" s="45" t="s">
        <v>203</v>
      </c>
      <c r="P2245" s="45">
        <v>29</v>
      </c>
      <c r="Q2245" s="45">
        <v>4</v>
      </c>
      <c r="R2245" s="45">
        <v>0</v>
      </c>
      <c r="S2245" s="57">
        <v>0</v>
      </c>
      <c r="T2245" s="45">
        <v>0</v>
      </c>
      <c r="U2245" s="45">
        <v>0</v>
      </c>
      <c r="V2245" s="45">
        <v>0</v>
      </c>
      <c r="W2245" s="45">
        <v>0</v>
      </c>
    </row>
    <row r="2246" spans="1:23" s="45" customFormat="1">
      <c r="A2246" s="34">
        <v>39</v>
      </c>
      <c r="B2246" s="45">
        <v>98</v>
      </c>
      <c r="C2246" s="34" t="s">
        <v>1107</v>
      </c>
      <c r="D2246" s="45" t="s">
        <v>775</v>
      </c>
      <c r="E2246" s="45">
        <v>211.17</v>
      </c>
      <c r="F2246" s="45">
        <v>5928.49</v>
      </c>
      <c r="G2246" s="45">
        <v>1714.63</v>
      </c>
      <c r="H2246" s="45">
        <v>87.68</v>
      </c>
      <c r="I2246" s="45">
        <v>7.75</v>
      </c>
      <c r="J2246" s="45">
        <v>5.17</v>
      </c>
      <c r="K2246" s="45">
        <v>13.83</v>
      </c>
      <c r="L2246" s="45">
        <v>222.21</v>
      </c>
      <c r="M2246" s="45">
        <v>0.77200000000000002</v>
      </c>
      <c r="N2246" s="45">
        <v>11.86</v>
      </c>
      <c r="O2246" s="45" t="s">
        <v>256</v>
      </c>
      <c r="P2246" s="45">
        <v>29</v>
      </c>
      <c r="Q2246" s="45">
        <v>4</v>
      </c>
      <c r="R2246" s="45">
        <v>0</v>
      </c>
      <c r="S2246" s="57">
        <v>0</v>
      </c>
      <c r="T2246" s="45">
        <v>0</v>
      </c>
      <c r="U2246" s="45">
        <v>0</v>
      </c>
      <c r="V2246" s="45">
        <v>0</v>
      </c>
      <c r="W2246" s="45">
        <v>0</v>
      </c>
    </row>
    <row r="2247" spans="1:23" s="45" customFormat="1">
      <c r="A2247" s="34">
        <v>39</v>
      </c>
      <c r="B2247" s="45">
        <v>100</v>
      </c>
      <c r="C2247" s="34" t="s">
        <v>1107</v>
      </c>
      <c r="D2247" s="45" t="s">
        <v>776</v>
      </c>
      <c r="E2247" s="45">
        <v>831.49</v>
      </c>
      <c r="F2247" s="45">
        <v>6329.15</v>
      </c>
      <c r="G2247" s="45">
        <v>1757.27</v>
      </c>
      <c r="H2247" s="45">
        <v>88.79</v>
      </c>
      <c r="I2247" s="45">
        <v>18.09</v>
      </c>
      <c r="J2247" s="45">
        <v>12.92</v>
      </c>
      <c r="K2247" s="45">
        <v>17.78</v>
      </c>
      <c r="L2247" s="45">
        <v>787.85</v>
      </c>
      <c r="M2247" s="45">
        <v>0.54300000000000004</v>
      </c>
      <c r="N2247" s="45">
        <v>16.23</v>
      </c>
      <c r="O2247" s="45" t="s">
        <v>256</v>
      </c>
      <c r="P2247" s="45">
        <v>29</v>
      </c>
      <c r="Q2247" s="45">
        <v>4</v>
      </c>
      <c r="R2247" s="45">
        <v>0</v>
      </c>
      <c r="S2247" s="57">
        <v>0</v>
      </c>
      <c r="T2247" s="45">
        <v>0</v>
      </c>
      <c r="U2247" s="45">
        <v>0</v>
      </c>
      <c r="V2247" s="45">
        <v>0</v>
      </c>
      <c r="W2247" s="45">
        <v>0</v>
      </c>
    </row>
    <row r="2248" spans="1:23" s="45" customFormat="1">
      <c r="A2248" s="34">
        <v>39</v>
      </c>
      <c r="B2248" s="45">
        <v>102</v>
      </c>
      <c r="C2248" s="34" t="s">
        <v>1107</v>
      </c>
      <c r="D2248" s="45" t="s">
        <v>777</v>
      </c>
      <c r="E2248" s="45">
        <v>2032.54</v>
      </c>
      <c r="F2248" s="45">
        <v>6322.23</v>
      </c>
      <c r="G2248" s="45">
        <v>1787.22</v>
      </c>
      <c r="H2248" s="45">
        <v>81.53</v>
      </c>
      <c r="I2248" s="45">
        <v>20.68</v>
      </c>
      <c r="J2248" s="45">
        <v>31.01</v>
      </c>
      <c r="K2248" s="45">
        <v>29.64</v>
      </c>
      <c r="L2248" s="45">
        <v>1803.32</v>
      </c>
      <c r="M2248" s="45">
        <v>0.43</v>
      </c>
      <c r="N2248" s="45">
        <v>32.24</v>
      </c>
      <c r="O2248" s="45" t="s">
        <v>214</v>
      </c>
      <c r="P2248" s="45">
        <v>29</v>
      </c>
      <c r="Q2248" s="45">
        <v>4</v>
      </c>
      <c r="R2248" s="45">
        <v>0</v>
      </c>
      <c r="S2248" s="57">
        <v>0</v>
      </c>
      <c r="T2248" s="45">
        <v>0</v>
      </c>
      <c r="U2248" s="45">
        <v>0</v>
      </c>
      <c r="V2248" s="45">
        <v>0</v>
      </c>
      <c r="W2248" s="45">
        <v>0</v>
      </c>
    </row>
    <row r="2249" spans="1:23" s="45" customFormat="1">
      <c r="A2249" s="34">
        <v>39</v>
      </c>
      <c r="B2249" s="45">
        <v>104</v>
      </c>
      <c r="C2249" s="34" t="s">
        <v>1107</v>
      </c>
      <c r="D2249" s="45" t="s">
        <v>778</v>
      </c>
      <c r="E2249" s="45">
        <v>105.59</v>
      </c>
      <c r="F2249" s="45">
        <v>6130.56</v>
      </c>
      <c r="G2249" s="45">
        <v>1789.74</v>
      </c>
      <c r="H2249" s="45">
        <v>83.24</v>
      </c>
      <c r="I2249" s="45">
        <v>5.17</v>
      </c>
      <c r="J2249" s="45">
        <v>7.75</v>
      </c>
      <c r="K2249" s="45">
        <v>7.9</v>
      </c>
      <c r="L2249" s="45">
        <v>137.81</v>
      </c>
      <c r="M2249" s="45">
        <v>0.78400000000000003</v>
      </c>
      <c r="N2249" s="45">
        <v>7.87</v>
      </c>
      <c r="O2249" s="45" t="s">
        <v>256</v>
      </c>
      <c r="P2249" s="45">
        <v>29</v>
      </c>
      <c r="Q2249" s="45">
        <v>4</v>
      </c>
      <c r="R2249" s="45">
        <v>0</v>
      </c>
      <c r="S2249" s="57">
        <v>0</v>
      </c>
      <c r="T2249" s="45">
        <v>0</v>
      </c>
      <c r="U2249" s="45">
        <v>0</v>
      </c>
      <c r="V2249" s="45">
        <v>0</v>
      </c>
      <c r="W2249" s="45">
        <v>0</v>
      </c>
    </row>
    <row r="2250" spans="1:23" s="45" customFormat="1">
      <c r="A2250" s="34">
        <v>39</v>
      </c>
      <c r="B2250" s="45">
        <v>106</v>
      </c>
      <c r="C2250" s="34" t="s">
        <v>1107</v>
      </c>
      <c r="D2250" s="45" t="s">
        <v>779</v>
      </c>
      <c r="E2250" s="45">
        <v>1214.24</v>
      </c>
      <c r="F2250" s="45">
        <v>5670.68</v>
      </c>
      <c r="G2250" s="45">
        <v>2287.0700000000002</v>
      </c>
      <c r="H2250" s="45">
        <v>93.17</v>
      </c>
      <c r="I2250" s="45">
        <v>23.26</v>
      </c>
      <c r="J2250" s="45">
        <v>12.92</v>
      </c>
      <c r="K2250" s="45">
        <v>23.71</v>
      </c>
      <c r="L2250" s="45">
        <v>1128.71</v>
      </c>
      <c r="M2250" s="45">
        <v>0.48799999999999999</v>
      </c>
      <c r="N2250" s="45">
        <v>25.42</v>
      </c>
      <c r="O2250" s="45" t="s">
        <v>256</v>
      </c>
      <c r="P2250" s="45">
        <v>29</v>
      </c>
      <c r="Q2250" s="45">
        <v>4</v>
      </c>
      <c r="R2250" s="45">
        <v>0</v>
      </c>
      <c r="S2250" s="57">
        <v>0</v>
      </c>
      <c r="T2250" s="45">
        <v>0</v>
      </c>
      <c r="U2250" s="45">
        <v>0</v>
      </c>
      <c r="V2250" s="45">
        <v>0</v>
      </c>
      <c r="W2250" s="45">
        <v>0</v>
      </c>
    </row>
    <row r="2251" spans="1:23" s="45" customFormat="1">
      <c r="A2251" s="34">
        <v>39</v>
      </c>
      <c r="B2251" s="45">
        <v>108</v>
      </c>
      <c r="C2251" s="34" t="s">
        <v>1107</v>
      </c>
      <c r="D2251" s="45" t="s">
        <v>780</v>
      </c>
      <c r="E2251" s="45">
        <v>2124.9299999999998</v>
      </c>
      <c r="F2251" s="45">
        <v>5566.06</v>
      </c>
      <c r="G2251" s="45">
        <v>2321.7399999999998</v>
      </c>
      <c r="H2251" s="45">
        <v>73.3</v>
      </c>
      <c r="I2251" s="45">
        <v>25.84</v>
      </c>
      <c r="J2251" s="45">
        <v>20.68</v>
      </c>
      <c r="K2251" s="45">
        <v>27.66</v>
      </c>
      <c r="L2251" s="45">
        <v>1692.87</v>
      </c>
      <c r="M2251" s="45">
        <v>0.47199999999999998</v>
      </c>
      <c r="N2251" s="45">
        <v>36.979999999999997</v>
      </c>
      <c r="O2251" s="45" t="s">
        <v>203</v>
      </c>
      <c r="P2251" s="45">
        <v>29</v>
      </c>
      <c r="Q2251" s="45">
        <v>4</v>
      </c>
      <c r="R2251" s="45">
        <v>0</v>
      </c>
      <c r="S2251" s="57">
        <v>0</v>
      </c>
      <c r="T2251" s="45">
        <v>0</v>
      </c>
      <c r="U2251" s="45">
        <v>0</v>
      </c>
      <c r="V2251" s="45">
        <v>0</v>
      </c>
      <c r="W2251" s="45">
        <v>0</v>
      </c>
    </row>
    <row r="2252" spans="1:23" s="45" customFormat="1">
      <c r="A2252" s="34">
        <v>39</v>
      </c>
      <c r="B2252" s="45">
        <v>110</v>
      </c>
      <c r="C2252" s="34" t="s">
        <v>1107</v>
      </c>
      <c r="D2252" s="45" t="s">
        <v>781</v>
      </c>
      <c r="E2252" s="45">
        <v>712.71</v>
      </c>
      <c r="F2252" s="45">
        <v>6402.75</v>
      </c>
      <c r="G2252" s="45">
        <v>1400.82</v>
      </c>
      <c r="H2252" s="45">
        <v>89.91</v>
      </c>
      <c r="I2252" s="45">
        <v>10.34</v>
      </c>
      <c r="J2252" s="45">
        <v>15.51</v>
      </c>
      <c r="K2252" s="45">
        <v>15.81</v>
      </c>
      <c r="L2252" s="45">
        <v>695.48</v>
      </c>
      <c r="M2252" s="45">
        <v>0.55500000000000005</v>
      </c>
      <c r="N2252" s="45">
        <v>17.46</v>
      </c>
      <c r="O2252" s="45" t="s">
        <v>203</v>
      </c>
      <c r="P2252" s="45">
        <v>29</v>
      </c>
      <c r="Q2252" s="45">
        <v>4</v>
      </c>
      <c r="R2252" s="45">
        <v>0</v>
      </c>
      <c r="S2252" s="57">
        <v>0</v>
      </c>
      <c r="T2252" s="45">
        <v>0</v>
      </c>
      <c r="U2252" s="45">
        <v>0</v>
      </c>
      <c r="V2252" s="45">
        <v>0</v>
      </c>
      <c r="W2252" s="45">
        <v>0</v>
      </c>
    </row>
    <row r="2253" spans="1:23" s="45" customFormat="1">
      <c r="A2253" s="34">
        <v>39</v>
      </c>
      <c r="B2253" s="45">
        <v>112</v>
      </c>
      <c r="C2253" s="34" t="s">
        <v>1107</v>
      </c>
      <c r="D2253" s="45" t="s">
        <v>782</v>
      </c>
      <c r="E2253" s="45">
        <v>527.92999999999995</v>
      </c>
      <c r="F2253" s="45">
        <v>6077.12</v>
      </c>
      <c r="G2253" s="45">
        <v>1500.41</v>
      </c>
      <c r="H2253" s="45">
        <v>90.06</v>
      </c>
      <c r="I2253" s="45">
        <v>10.34</v>
      </c>
      <c r="J2253" s="45">
        <v>15.51</v>
      </c>
      <c r="K2253" s="45">
        <v>13.83</v>
      </c>
      <c r="L2253" s="45">
        <v>479.11</v>
      </c>
      <c r="M2253" s="45">
        <v>0.65900000000000003</v>
      </c>
      <c r="N2253" s="45">
        <v>12.41</v>
      </c>
      <c r="O2253" s="45" t="s">
        <v>256</v>
      </c>
      <c r="P2253" s="45">
        <v>29</v>
      </c>
      <c r="Q2253" s="45">
        <v>4</v>
      </c>
      <c r="R2253" s="45">
        <v>0</v>
      </c>
      <c r="S2253" s="57">
        <v>0</v>
      </c>
      <c r="T2253" s="45">
        <v>0</v>
      </c>
      <c r="U2253" s="45">
        <v>0</v>
      </c>
      <c r="V2253" s="45">
        <v>0</v>
      </c>
      <c r="W2253" s="45">
        <v>0</v>
      </c>
    </row>
    <row r="2254" spans="1:23" s="45" customFormat="1">
      <c r="A2254" s="34">
        <v>39</v>
      </c>
      <c r="B2254" s="45">
        <v>114</v>
      </c>
      <c r="C2254" s="34" t="s">
        <v>1107</v>
      </c>
      <c r="D2254" s="45" t="s">
        <v>783</v>
      </c>
      <c r="E2254" s="45">
        <v>712.71</v>
      </c>
      <c r="F2254" s="45">
        <v>5363.28</v>
      </c>
      <c r="G2254" s="45">
        <v>2225.6999999999998</v>
      </c>
      <c r="H2254" s="45">
        <v>94.96</v>
      </c>
      <c r="I2254" s="45">
        <v>10.34</v>
      </c>
      <c r="J2254" s="45">
        <v>12.92</v>
      </c>
      <c r="K2254" s="45">
        <v>25.69</v>
      </c>
      <c r="L2254" s="45">
        <v>704.85</v>
      </c>
      <c r="M2254" s="45">
        <v>0.54700000000000004</v>
      </c>
      <c r="N2254" s="45">
        <v>24.41</v>
      </c>
      <c r="O2254" s="45" t="s">
        <v>256</v>
      </c>
      <c r="P2254" s="45">
        <v>29</v>
      </c>
      <c r="Q2254" s="45">
        <v>4</v>
      </c>
      <c r="R2254" s="45">
        <v>0</v>
      </c>
      <c r="S2254" s="57">
        <v>0</v>
      </c>
      <c r="T2254" s="45">
        <v>0</v>
      </c>
      <c r="U2254" s="45">
        <v>0</v>
      </c>
      <c r="V2254" s="45">
        <v>0</v>
      </c>
      <c r="W2254" s="45">
        <v>0</v>
      </c>
    </row>
    <row r="2255" spans="1:23" s="45" customFormat="1">
      <c r="A2255" s="34">
        <v>39</v>
      </c>
      <c r="B2255" s="45">
        <v>122</v>
      </c>
      <c r="C2255" s="34" t="s">
        <v>1107</v>
      </c>
      <c r="D2255" s="45" t="s">
        <v>787</v>
      </c>
      <c r="E2255" s="45">
        <v>844.69</v>
      </c>
      <c r="F2255" s="45">
        <v>5945.16</v>
      </c>
      <c r="G2255" s="45">
        <v>1490.63</v>
      </c>
      <c r="H2255" s="45">
        <v>95.25</v>
      </c>
      <c r="I2255" s="45">
        <v>10.34</v>
      </c>
      <c r="J2255" s="45">
        <v>7.75</v>
      </c>
      <c r="K2255" s="45">
        <v>25.69</v>
      </c>
      <c r="L2255" s="45">
        <v>731.91</v>
      </c>
      <c r="M2255" s="45">
        <v>0.59</v>
      </c>
      <c r="N2255" s="45">
        <v>24.41</v>
      </c>
      <c r="O2255" s="45" t="s">
        <v>203</v>
      </c>
      <c r="P2255" s="45">
        <v>29</v>
      </c>
      <c r="Q2255" s="45">
        <v>4</v>
      </c>
      <c r="R2255" s="45">
        <v>0</v>
      </c>
      <c r="S2255" s="57">
        <v>0</v>
      </c>
      <c r="T2255" s="45">
        <v>0</v>
      </c>
      <c r="U2255" s="45">
        <v>0</v>
      </c>
      <c r="V2255" s="45">
        <v>0</v>
      </c>
      <c r="W2255" s="45">
        <v>0</v>
      </c>
    </row>
    <row r="2256" spans="1:23" s="34" customFormat="1" ht="15">
      <c r="A2256" s="34">
        <v>39</v>
      </c>
      <c r="B2256" s="34">
        <v>124</v>
      </c>
      <c r="C2256" s="34" t="s">
        <v>1107</v>
      </c>
      <c r="D2256" s="34" t="s">
        <v>788</v>
      </c>
      <c r="E2256" s="34">
        <v>2296.5100000000002</v>
      </c>
      <c r="F2256" s="34">
        <v>5871.76</v>
      </c>
      <c r="G2256" s="34">
        <v>1702.18</v>
      </c>
      <c r="H2256" s="34">
        <v>90.61</v>
      </c>
      <c r="I2256" s="34">
        <v>12.92</v>
      </c>
      <c r="J2256" s="34">
        <v>23.26</v>
      </c>
      <c r="K2256" s="34">
        <v>23.71</v>
      </c>
      <c r="L2256" s="34">
        <v>1448.58</v>
      </c>
      <c r="M2256" s="34">
        <v>0.58099999999999996</v>
      </c>
      <c r="N2256" s="34">
        <v>27.8</v>
      </c>
      <c r="O2256" s="34" t="s">
        <v>263</v>
      </c>
      <c r="P2256" s="34">
        <v>29</v>
      </c>
      <c r="Q2256" s="34">
        <v>4</v>
      </c>
      <c r="R2256" s="34">
        <v>74</v>
      </c>
      <c r="S2256" s="58">
        <v>107817</v>
      </c>
      <c r="T2256" s="34">
        <v>5873.29</v>
      </c>
      <c r="U2256" s="34">
        <v>1648</v>
      </c>
      <c r="V2256" s="34">
        <v>93.7</v>
      </c>
      <c r="W2256" s="34">
        <v>93763.64</v>
      </c>
    </row>
    <row r="2257" spans="1:23" s="45" customFormat="1">
      <c r="A2257" s="34">
        <v>39</v>
      </c>
      <c r="B2257" s="45">
        <v>126</v>
      </c>
      <c r="C2257" s="34" t="s">
        <v>1107</v>
      </c>
      <c r="D2257" s="45" t="s">
        <v>789</v>
      </c>
      <c r="E2257" s="45">
        <v>250.77</v>
      </c>
      <c r="F2257" s="45">
        <v>5873.02</v>
      </c>
      <c r="G2257" s="45">
        <v>1771.71</v>
      </c>
      <c r="H2257" s="45">
        <v>90.58</v>
      </c>
      <c r="I2257" s="45">
        <v>5.17</v>
      </c>
      <c r="J2257" s="45">
        <v>5.17</v>
      </c>
      <c r="K2257" s="45">
        <v>11.86</v>
      </c>
      <c r="L2257" s="45">
        <v>223.64</v>
      </c>
      <c r="M2257" s="45">
        <v>0.86</v>
      </c>
      <c r="N2257" s="45">
        <v>10.53</v>
      </c>
      <c r="O2257" s="45" t="s">
        <v>203</v>
      </c>
      <c r="P2257" s="45">
        <v>29</v>
      </c>
      <c r="Q2257" s="45">
        <v>4</v>
      </c>
      <c r="R2257" s="45">
        <v>0</v>
      </c>
      <c r="S2257" s="57">
        <v>0</v>
      </c>
      <c r="T2257" s="45">
        <v>0</v>
      </c>
      <c r="U2257" s="45">
        <v>0</v>
      </c>
      <c r="V2257" s="45">
        <v>0</v>
      </c>
      <c r="W2257" s="45">
        <v>0</v>
      </c>
    </row>
    <row r="2258" spans="1:23" s="45" customFormat="1">
      <c r="A2258" s="34">
        <v>39</v>
      </c>
      <c r="B2258" s="45">
        <v>128</v>
      </c>
      <c r="C2258" s="34" t="s">
        <v>1107</v>
      </c>
      <c r="D2258" s="45" t="s">
        <v>790</v>
      </c>
      <c r="E2258" s="45">
        <v>567.53</v>
      </c>
      <c r="F2258" s="45">
        <v>6279.89</v>
      </c>
      <c r="G2258" s="45">
        <v>1721.61</v>
      </c>
      <c r="H2258" s="45">
        <v>90.16</v>
      </c>
      <c r="I2258" s="45">
        <v>15.51</v>
      </c>
      <c r="J2258" s="45">
        <v>10.34</v>
      </c>
      <c r="K2258" s="45">
        <v>15.81</v>
      </c>
      <c r="L2258" s="45">
        <v>547.25</v>
      </c>
      <c r="M2258" s="45">
        <v>0.60599999999999998</v>
      </c>
      <c r="N2258" s="45">
        <v>14.07</v>
      </c>
      <c r="O2258" s="45" t="s">
        <v>256</v>
      </c>
      <c r="P2258" s="45">
        <v>29</v>
      </c>
      <c r="Q2258" s="45">
        <v>4</v>
      </c>
      <c r="R2258" s="45">
        <v>0</v>
      </c>
      <c r="S2258" s="57">
        <v>0</v>
      </c>
      <c r="T2258" s="45">
        <v>0</v>
      </c>
      <c r="U2258" s="45">
        <v>0</v>
      </c>
      <c r="V2258" s="45">
        <v>0</v>
      </c>
      <c r="W2258" s="45">
        <v>0</v>
      </c>
    </row>
    <row r="2259" spans="1:23" s="45" customFormat="1">
      <c r="A2259" s="34">
        <v>39</v>
      </c>
      <c r="B2259" s="45">
        <v>130</v>
      </c>
      <c r="C2259" s="34" t="s">
        <v>1107</v>
      </c>
      <c r="D2259" s="45" t="s">
        <v>791</v>
      </c>
      <c r="E2259" s="45">
        <v>79.19</v>
      </c>
      <c r="F2259" s="45">
        <v>6115.16</v>
      </c>
      <c r="G2259" s="45">
        <v>1732.02</v>
      </c>
      <c r="H2259" s="45">
        <v>88.59</v>
      </c>
      <c r="I2259" s="45">
        <v>7.75</v>
      </c>
      <c r="J2259" s="45">
        <v>5.17</v>
      </c>
      <c r="K2259" s="45">
        <v>5.93</v>
      </c>
      <c r="L2259" s="45">
        <v>112.13</v>
      </c>
      <c r="M2259" s="45">
        <v>0.79500000000000004</v>
      </c>
      <c r="N2259" s="45">
        <v>6.11</v>
      </c>
      <c r="O2259" s="45" t="s">
        <v>203</v>
      </c>
      <c r="P2259" s="45">
        <v>29</v>
      </c>
      <c r="Q2259" s="45">
        <v>4</v>
      </c>
      <c r="R2259" s="45">
        <v>0</v>
      </c>
      <c r="S2259" s="57">
        <v>0</v>
      </c>
      <c r="T2259" s="45">
        <v>0</v>
      </c>
      <c r="U2259" s="45">
        <v>0</v>
      </c>
      <c r="V2259" s="45">
        <v>0</v>
      </c>
      <c r="W2259" s="45">
        <v>0</v>
      </c>
    </row>
    <row r="2260" spans="1:23" s="45" customFormat="1">
      <c r="A2260" s="34">
        <v>39</v>
      </c>
      <c r="B2260" s="45">
        <v>132</v>
      </c>
      <c r="C2260" s="34" t="s">
        <v>1107</v>
      </c>
      <c r="D2260" s="45" t="s">
        <v>792</v>
      </c>
      <c r="E2260" s="45">
        <v>448.74</v>
      </c>
      <c r="F2260" s="45">
        <v>6309.55</v>
      </c>
      <c r="G2260" s="45">
        <v>1740.25</v>
      </c>
      <c r="H2260" s="45">
        <v>90.14</v>
      </c>
      <c r="I2260" s="45">
        <v>10.34</v>
      </c>
      <c r="J2260" s="45">
        <v>12.92</v>
      </c>
      <c r="K2260" s="45">
        <v>13.83</v>
      </c>
      <c r="L2260" s="45">
        <v>453.13</v>
      </c>
      <c r="M2260" s="45">
        <v>0.626</v>
      </c>
      <c r="N2260" s="45">
        <v>12.41</v>
      </c>
      <c r="O2260" s="45" t="s">
        <v>256</v>
      </c>
      <c r="P2260" s="45">
        <v>29</v>
      </c>
      <c r="Q2260" s="45">
        <v>4</v>
      </c>
      <c r="R2260" s="45">
        <v>0</v>
      </c>
      <c r="S2260" s="57">
        <v>0</v>
      </c>
      <c r="T2260" s="45">
        <v>0</v>
      </c>
      <c r="U2260" s="45">
        <v>0</v>
      </c>
      <c r="V2260" s="45">
        <v>0</v>
      </c>
      <c r="W2260" s="45">
        <v>0</v>
      </c>
    </row>
    <row r="2261" spans="1:23" s="45" customFormat="1">
      <c r="A2261" s="34">
        <v>39</v>
      </c>
      <c r="B2261" s="45">
        <v>136</v>
      </c>
      <c r="C2261" s="34" t="s">
        <v>1107</v>
      </c>
      <c r="D2261" s="45" t="s">
        <v>794</v>
      </c>
      <c r="E2261" s="45">
        <v>92.39</v>
      </c>
      <c r="F2261" s="45">
        <v>6246.9</v>
      </c>
      <c r="G2261" s="45">
        <v>1771.46</v>
      </c>
      <c r="H2261" s="45">
        <v>89.2</v>
      </c>
      <c r="I2261" s="45">
        <v>7.75</v>
      </c>
      <c r="J2261" s="45">
        <v>5.17</v>
      </c>
      <c r="K2261" s="45">
        <v>5.93</v>
      </c>
      <c r="L2261" s="45">
        <v>107.96</v>
      </c>
      <c r="M2261" s="45">
        <v>0.91500000000000004</v>
      </c>
      <c r="N2261" s="45">
        <v>6.11</v>
      </c>
      <c r="O2261" s="45" t="s">
        <v>203</v>
      </c>
      <c r="P2261" s="45">
        <v>29</v>
      </c>
      <c r="Q2261" s="45">
        <v>4</v>
      </c>
      <c r="R2261" s="45">
        <v>0</v>
      </c>
      <c r="S2261" s="57">
        <v>0</v>
      </c>
      <c r="T2261" s="45">
        <v>0</v>
      </c>
      <c r="U2261" s="45">
        <v>0</v>
      </c>
      <c r="V2261" s="45">
        <v>0</v>
      </c>
      <c r="W2261" s="45">
        <v>0</v>
      </c>
    </row>
    <row r="2262" spans="1:23" s="45" customFormat="1">
      <c r="A2262" s="34">
        <v>39</v>
      </c>
      <c r="B2262" s="45">
        <v>138</v>
      </c>
      <c r="C2262" s="34" t="s">
        <v>1107</v>
      </c>
      <c r="D2262" s="45" t="s">
        <v>795</v>
      </c>
      <c r="E2262" s="45">
        <v>805.1</v>
      </c>
      <c r="F2262" s="45">
        <v>6214.8</v>
      </c>
      <c r="G2262" s="45">
        <v>1778.74</v>
      </c>
      <c r="H2262" s="45">
        <v>94.26</v>
      </c>
      <c r="I2262" s="45">
        <v>7.75</v>
      </c>
      <c r="J2262" s="45">
        <v>23.26</v>
      </c>
      <c r="K2262" s="45">
        <v>17.78</v>
      </c>
      <c r="L2262" s="45">
        <v>776.51</v>
      </c>
      <c r="M2262" s="45">
        <v>0.53900000000000003</v>
      </c>
      <c r="N2262" s="45">
        <v>25.01</v>
      </c>
      <c r="O2262" s="45" t="s">
        <v>203</v>
      </c>
      <c r="P2262" s="45">
        <v>29</v>
      </c>
      <c r="Q2262" s="45">
        <v>4</v>
      </c>
      <c r="R2262" s="45">
        <v>0</v>
      </c>
      <c r="S2262" s="57">
        <v>0</v>
      </c>
      <c r="T2262" s="45">
        <v>0</v>
      </c>
      <c r="U2262" s="45">
        <v>0</v>
      </c>
      <c r="V2262" s="45">
        <v>0</v>
      </c>
      <c r="W2262" s="45">
        <v>0</v>
      </c>
    </row>
    <row r="2263" spans="1:23" s="45" customFormat="1">
      <c r="A2263" s="34">
        <v>39</v>
      </c>
      <c r="B2263" s="45">
        <v>140</v>
      </c>
      <c r="C2263" s="34" t="s">
        <v>1107</v>
      </c>
      <c r="D2263" s="45" t="s">
        <v>796</v>
      </c>
      <c r="E2263" s="45">
        <v>791.9</v>
      </c>
      <c r="F2263" s="45">
        <v>6148.07</v>
      </c>
      <c r="G2263" s="45">
        <v>1840.99</v>
      </c>
      <c r="H2263" s="45">
        <v>94.09</v>
      </c>
      <c r="I2263" s="45">
        <v>10.34</v>
      </c>
      <c r="J2263" s="45">
        <v>15.51</v>
      </c>
      <c r="K2263" s="45">
        <v>19.760000000000002</v>
      </c>
      <c r="L2263" s="45">
        <v>780.61</v>
      </c>
      <c r="M2263" s="45">
        <v>0.53</v>
      </c>
      <c r="N2263" s="45">
        <v>20.73</v>
      </c>
      <c r="O2263" s="45" t="s">
        <v>203</v>
      </c>
      <c r="P2263" s="45">
        <v>29</v>
      </c>
      <c r="Q2263" s="45">
        <v>4</v>
      </c>
      <c r="R2263" s="45">
        <v>0</v>
      </c>
      <c r="S2263" s="57">
        <v>0</v>
      </c>
      <c r="T2263" s="45">
        <v>0</v>
      </c>
      <c r="U2263" s="45">
        <v>0</v>
      </c>
      <c r="V2263" s="45">
        <v>0</v>
      </c>
      <c r="W2263" s="45">
        <v>0</v>
      </c>
    </row>
    <row r="2264" spans="1:23" s="45" customFormat="1">
      <c r="A2264" s="34">
        <v>39</v>
      </c>
      <c r="B2264" s="45">
        <v>142</v>
      </c>
      <c r="C2264" s="34" t="s">
        <v>1107</v>
      </c>
      <c r="D2264" s="45" t="s">
        <v>797</v>
      </c>
      <c r="E2264" s="45">
        <v>527.92999999999995</v>
      </c>
      <c r="F2264" s="45">
        <v>6138.5</v>
      </c>
      <c r="G2264" s="45">
        <v>1474.17</v>
      </c>
      <c r="H2264" s="45">
        <v>96.82</v>
      </c>
      <c r="I2264" s="45">
        <v>15.51</v>
      </c>
      <c r="J2264" s="45">
        <v>7.75</v>
      </c>
      <c r="K2264" s="45">
        <v>17.78</v>
      </c>
      <c r="L2264" s="45">
        <v>559.66</v>
      </c>
      <c r="M2264" s="45">
        <v>0.56399999999999995</v>
      </c>
      <c r="N2264" s="45">
        <v>17.61</v>
      </c>
      <c r="O2264" s="45" t="s">
        <v>256</v>
      </c>
      <c r="P2264" s="45">
        <v>29</v>
      </c>
      <c r="Q2264" s="45">
        <v>4</v>
      </c>
      <c r="R2264" s="45">
        <v>0</v>
      </c>
      <c r="S2264" s="57">
        <v>0</v>
      </c>
      <c r="T2264" s="45">
        <v>0</v>
      </c>
      <c r="U2264" s="45">
        <v>0</v>
      </c>
      <c r="V2264" s="45">
        <v>0</v>
      </c>
      <c r="W2264" s="45">
        <v>0</v>
      </c>
    </row>
    <row r="2265" spans="1:23" s="45" customFormat="1">
      <c r="A2265" s="34">
        <v>39</v>
      </c>
      <c r="B2265" s="45">
        <v>144</v>
      </c>
      <c r="C2265" s="34" t="s">
        <v>1107</v>
      </c>
      <c r="D2265" s="45" t="s">
        <v>798</v>
      </c>
      <c r="E2265" s="45">
        <v>1926.95</v>
      </c>
      <c r="F2265" s="45">
        <v>6191.64</v>
      </c>
      <c r="G2265" s="45">
        <v>1706.68</v>
      </c>
      <c r="H2265" s="45">
        <v>97.07</v>
      </c>
      <c r="I2265" s="45">
        <v>28.43</v>
      </c>
      <c r="J2265" s="45">
        <v>25.84</v>
      </c>
      <c r="K2265" s="45">
        <v>27.66</v>
      </c>
      <c r="L2265" s="45">
        <v>1680.88</v>
      </c>
      <c r="M2265" s="45">
        <v>0.44600000000000001</v>
      </c>
      <c r="N2265" s="45">
        <v>34.56</v>
      </c>
      <c r="O2265" s="45" t="s">
        <v>203</v>
      </c>
      <c r="P2265" s="45">
        <v>29</v>
      </c>
      <c r="Q2265" s="45">
        <v>4</v>
      </c>
      <c r="R2265" s="45">
        <v>0</v>
      </c>
      <c r="S2265" s="57">
        <v>0</v>
      </c>
      <c r="T2265" s="45">
        <v>0</v>
      </c>
      <c r="U2265" s="45">
        <v>0</v>
      </c>
      <c r="V2265" s="45">
        <v>0</v>
      </c>
      <c r="W2265" s="45">
        <v>0</v>
      </c>
    </row>
    <row r="2266" spans="1:23" s="45" customFormat="1">
      <c r="A2266" s="34">
        <v>39</v>
      </c>
      <c r="B2266" s="45">
        <v>146</v>
      </c>
      <c r="C2266" s="34" t="s">
        <v>1107</v>
      </c>
      <c r="D2266" s="45" t="s">
        <v>799</v>
      </c>
      <c r="E2266" s="45">
        <v>7232.67</v>
      </c>
      <c r="F2266" s="45">
        <v>6259.47</v>
      </c>
      <c r="G2266" s="45">
        <v>1714.09</v>
      </c>
      <c r="H2266" s="45">
        <v>80.38</v>
      </c>
      <c r="I2266" s="45">
        <v>46.52</v>
      </c>
      <c r="J2266" s="45">
        <v>72.36</v>
      </c>
      <c r="K2266" s="45">
        <v>43.47</v>
      </c>
      <c r="L2266" s="45">
        <v>5752.95</v>
      </c>
      <c r="M2266" s="45">
        <v>0.314</v>
      </c>
      <c r="N2266" s="45">
        <v>82.97</v>
      </c>
      <c r="O2266" s="45" t="s">
        <v>256</v>
      </c>
      <c r="P2266" s="45">
        <v>29</v>
      </c>
      <c r="Q2266" s="45">
        <v>4</v>
      </c>
      <c r="R2266" s="45">
        <v>0</v>
      </c>
      <c r="S2266" s="57">
        <v>0</v>
      </c>
      <c r="T2266" s="45">
        <v>0</v>
      </c>
      <c r="U2266" s="45">
        <v>0</v>
      </c>
      <c r="V2266" s="45">
        <v>0</v>
      </c>
      <c r="W2266" s="45">
        <v>0</v>
      </c>
    </row>
    <row r="2267" spans="1:23" s="45" customFormat="1">
      <c r="A2267" s="34">
        <v>39</v>
      </c>
      <c r="B2267" s="45">
        <v>148</v>
      </c>
      <c r="C2267" s="34" t="s">
        <v>1107</v>
      </c>
      <c r="D2267" s="45" t="s">
        <v>800</v>
      </c>
      <c r="E2267" s="45">
        <v>131.97999999999999</v>
      </c>
      <c r="F2267" s="45">
        <v>5947.26</v>
      </c>
      <c r="G2267" s="45">
        <v>1743.73</v>
      </c>
      <c r="H2267" s="45">
        <v>93.07</v>
      </c>
      <c r="I2267" s="45">
        <v>5.17</v>
      </c>
      <c r="J2267" s="45">
        <v>7.75</v>
      </c>
      <c r="K2267" s="45">
        <v>11.86</v>
      </c>
      <c r="L2267" s="45">
        <v>178.84</v>
      </c>
      <c r="M2267" s="45">
        <v>0.70099999999999996</v>
      </c>
      <c r="N2267" s="45">
        <v>9.8800000000000008</v>
      </c>
      <c r="O2267" s="45" t="s">
        <v>256</v>
      </c>
      <c r="P2267" s="45">
        <v>29</v>
      </c>
      <c r="Q2267" s="45">
        <v>4</v>
      </c>
      <c r="R2267" s="45">
        <v>0</v>
      </c>
      <c r="S2267" s="57">
        <v>0</v>
      </c>
      <c r="T2267" s="45">
        <v>0</v>
      </c>
      <c r="U2267" s="45">
        <v>0</v>
      </c>
      <c r="V2267" s="45">
        <v>0</v>
      </c>
      <c r="W2267" s="45">
        <v>0</v>
      </c>
    </row>
    <row r="2268" spans="1:23" s="45" customFormat="1">
      <c r="A2268" s="34">
        <v>39</v>
      </c>
      <c r="B2268" s="45">
        <v>150</v>
      </c>
      <c r="C2268" s="34" t="s">
        <v>1107</v>
      </c>
      <c r="D2268" s="45" t="s">
        <v>801</v>
      </c>
      <c r="E2268" s="45">
        <v>1346.23</v>
      </c>
      <c r="F2268" s="45">
        <v>5926.98</v>
      </c>
      <c r="G2268" s="45">
        <v>1769.31</v>
      </c>
      <c r="H2268" s="45">
        <v>91.32</v>
      </c>
      <c r="I2268" s="45">
        <v>15.51</v>
      </c>
      <c r="J2268" s="45">
        <v>23.26</v>
      </c>
      <c r="K2268" s="45">
        <v>21.74</v>
      </c>
      <c r="L2268" s="45">
        <v>1241.48</v>
      </c>
      <c r="M2268" s="45">
        <v>0.47499999999999998</v>
      </c>
      <c r="N2268" s="45">
        <v>25.64</v>
      </c>
      <c r="O2268" s="45" t="s">
        <v>203</v>
      </c>
      <c r="P2268" s="45">
        <v>29</v>
      </c>
      <c r="Q2268" s="45">
        <v>4</v>
      </c>
      <c r="R2268" s="45">
        <v>0</v>
      </c>
      <c r="S2268" s="57">
        <v>0</v>
      </c>
      <c r="T2268" s="45">
        <v>0</v>
      </c>
      <c r="U2268" s="45">
        <v>0</v>
      </c>
      <c r="V2268" s="45">
        <v>0</v>
      </c>
      <c r="W2268" s="45">
        <v>0</v>
      </c>
    </row>
    <row r="2269" spans="1:23" s="45" customFormat="1">
      <c r="A2269" s="34">
        <v>39</v>
      </c>
      <c r="B2269" s="45">
        <v>154</v>
      </c>
      <c r="C2269" s="34" t="s">
        <v>1107</v>
      </c>
      <c r="D2269" s="45" t="s">
        <v>855</v>
      </c>
      <c r="E2269" s="45">
        <v>1768.57</v>
      </c>
      <c r="F2269" s="45">
        <v>6109.94</v>
      </c>
      <c r="G2269" s="45">
        <v>1801.54</v>
      </c>
      <c r="H2269" s="45">
        <v>94.11</v>
      </c>
      <c r="I2269" s="45">
        <v>12.92</v>
      </c>
      <c r="J2269" s="45">
        <v>20.68</v>
      </c>
      <c r="K2269" s="45">
        <v>21.74</v>
      </c>
      <c r="L2269" s="45">
        <v>1340.59</v>
      </c>
      <c r="M2269" s="45">
        <v>0.52800000000000002</v>
      </c>
      <c r="N2269" s="45">
        <v>24.57</v>
      </c>
      <c r="O2269" s="45" t="s">
        <v>256</v>
      </c>
      <c r="P2269" s="45">
        <v>29</v>
      </c>
      <c r="Q2269" s="45">
        <v>4</v>
      </c>
      <c r="R2269" s="45">
        <v>0</v>
      </c>
      <c r="S2269" s="57">
        <v>0</v>
      </c>
      <c r="T2269" s="45">
        <v>0</v>
      </c>
      <c r="U2269" s="45">
        <v>0</v>
      </c>
      <c r="V2269" s="45">
        <v>0</v>
      </c>
      <c r="W2269" s="45">
        <v>0</v>
      </c>
    </row>
    <row r="2270" spans="1:23" s="45" customFormat="1">
      <c r="A2270" s="34">
        <v>39</v>
      </c>
      <c r="B2270" s="45">
        <v>156</v>
      </c>
      <c r="C2270" s="34" t="s">
        <v>1107</v>
      </c>
      <c r="D2270" s="45" t="s">
        <v>856</v>
      </c>
      <c r="E2270" s="45">
        <v>277.16000000000003</v>
      </c>
      <c r="F2270" s="45">
        <v>6129</v>
      </c>
      <c r="G2270" s="45">
        <v>1809.24</v>
      </c>
      <c r="H2270" s="45">
        <v>93.44</v>
      </c>
      <c r="I2270" s="45">
        <v>7.75</v>
      </c>
      <c r="J2270" s="45">
        <v>7.75</v>
      </c>
      <c r="K2270" s="45">
        <v>11.86</v>
      </c>
      <c r="L2270" s="45">
        <v>306.13</v>
      </c>
      <c r="M2270" s="45">
        <v>0.67200000000000004</v>
      </c>
      <c r="N2270" s="45">
        <v>11.45</v>
      </c>
      <c r="O2270" s="45" t="s">
        <v>256</v>
      </c>
      <c r="P2270" s="45">
        <v>29</v>
      </c>
      <c r="Q2270" s="45">
        <v>4</v>
      </c>
      <c r="R2270" s="45">
        <v>0</v>
      </c>
      <c r="S2270" s="57">
        <v>0</v>
      </c>
      <c r="T2270" s="45">
        <v>0</v>
      </c>
      <c r="U2270" s="45">
        <v>0</v>
      </c>
      <c r="V2270" s="45">
        <v>0</v>
      </c>
      <c r="W2270" s="45">
        <v>0</v>
      </c>
    </row>
    <row r="2271" spans="1:23" s="45" customFormat="1">
      <c r="A2271" s="34">
        <v>39</v>
      </c>
      <c r="B2271" s="45">
        <v>158</v>
      </c>
      <c r="C2271" s="34" t="s">
        <v>1107</v>
      </c>
      <c r="D2271" s="45" t="s">
        <v>857</v>
      </c>
      <c r="E2271" s="45">
        <v>1016.27</v>
      </c>
      <c r="F2271" s="45">
        <v>5656.35</v>
      </c>
      <c r="G2271" s="45">
        <v>2212.4299999999998</v>
      </c>
      <c r="H2271" s="45">
        <v>77.86</v>
      </c>
      <c r="I2271" s="45">
        <v>10.34</v>
      </c>
      <c r="J2271" s="45">
        <v>12.92</v>
      </c>
      <c r="K2271" s="45">
        <v>23.71</v>
      </c>
      <c r="L2271" s="45">
        <v>870.17</v>
      </c>
      <c r="M2271" s="45">
        <v>0.56200000000000006</v>
      </c>
      <c r="N2271" s="45">
        <v>23.65</v>
      </c>
      <c r="O2271" s="34" t="s">
        <v>263</v>
      </c>
      <c r="P2271" s="34">
        <v>29</v>
      </c>
      <c r="Q2271" s="34">
        <v>4</v>
      </c>
      <c r="R2271" s="34">
        <v>71</v>
      </c>
      <c r="S2271" s="58">
        <v>665406.02</v>
      </c>
      <c r="T2271" s="34">
        <v>5579.97</v>
      </c>
      <c r="U2271" s="34">
        <v>2142.5700000000002</v>
      </c>
      <c r="V2271" s="34">
        <v>90.01</v>
      </c>
      <c r="W2271" s="34">
        <v>389472.43</v>
      </c>
    </row>
    <row r="2272" spans="1:23" s="45" customFormat="1">
      <c r="A2272" s="34">
        <v>39</v>
      </c>
      <c r="B2272" s="45">
        <v>160</v>
      </c>
      <c r="C2272" s="34" t="s">
        <v>1107</v>
      </c>
      <c r="D2272" s="45" t="s">
        <v>858</v>
      </c>
      <c r="E2272" s="45">
        <v>1161.45</v>
      </c>
      <c r="F2272" s="45">
        <v>5677.75</v>
      </c>
      <c r="G2272" s="45">
        <v>2382.84</v>
      </c>
      <c r="H2272" s="45">
        <v>99.18</v>
      </c>
      <c r="I2272" s="45">
        <v>12.92</v>
      </c>
      <c r="J2272" s="45">
        <v>25.84</v>
      </c>
      <c r="K2272" s="45">
        <v>23.71</v>
      </c>
      <c r="L2272" s="45">
        <v>1101.5</v>
      </c>
      <c r="M2272" s="45">
        <v>0.48499999999999999</v>
      </c>
      <c r="N2272" s="45">
        <v>23.22</v>
      </c>
      <c r="O2272" s="45" t="s">
        <v>256</v>
      </c>
      <c r="P2272" s="45">
        <v>29</v>
      </c>
      <c r="Q2272" s="45">
        <v>4</v>
      </c>
      <c r="R2272" s="45">
        <v>0</v>
      </c>
      <c r="S2272" s="57">
        <v>0</v>
      </c>
      <c r="T2272" s="45">
        <v>0</v>
      </c>
      <c r="U2272" s="45">
        <v>0</v>
      </c>
      <c r="V2272" s="45">
        <v>0</v>
      </c>
      <c r="W2272" s="45">
        <v>0</v>
      </c>
    </row>
    <row r="2273" spans="1:23" s="45" customFormat="1">
      <c r="A2273" s="34">
        <v>39</v>
      </c>
      <c r="B2273" s="45">
        <v>162</v>
      </c>
      <c r="C2273" s="34" t="s">
        <v>1107</v>
      </c>
      <c r="D2273" s="45" t="s">
        <v>859</v>
      </c>
      <c r="E2273" s="45">
        <v>646.72</v>
      </c>
      <c r="F2273" s="45">
        <v>5651.85</v>
      </c>
      <c r="G2273" s="45">
        <v>2480.9699999999998</v>
      </c>
      <c r="H2273" s="45">
        <v>97.43</v>
      </c>
      <c r="I2273" s="45">
        <v>10.34</v>
      </c>
      <c r="J2273" s="45">
        <v>10.34</v>
      </c>
      <c r="K2273" s="45">
        <v>19.760000000000002</v>
      </c>
      <c r="L2273" s="45">
        <v>558.27</v>
      </c>
      <c r="M2273" s="45">
        <v>0.64800000000000002</v>
      </c>
      <c r="N2273" s="45">
        <v>18.7</v>
      </c>
      <c r="O2273" s="45" t="s">
        <v>256</v>
      </c>
      <c r="P2273" s="45">
        <v>29</v>
      </c>
      <c r="Q2273" s="45">
        <v>4</v>
      </c>
      <c r="R2273" s="45">
        <v>0</v>
      </c>
      <c r="S2273" s="57">
        <v>0</v>
      </c>
      <c r="T2273" s="45">
        <v>0</v>
      </c>
      <c r="U2273" s="45">
        <v>0</v>
      </c>
      <c r="V2273" s="45">
        <v>0</v>
      </c>
      <c r="W2273" s="45">
        <v>0</v>
      </c>
    </row>
    <row r="2274" spans="1:23" s="45" customFormat="1">
      <c r="A2274" s="34">
        <v>39</v>
      </c>
      <c r="B2274" s="45">
        <v>164</v>
      </c>
      <c r="C2274" s="34" t="s">
        <v>1107</v>
      </c>
      <c r="D2274" s="45" t="s">
        <v>860</v>
      </c>
      <c r="E2274" s="45">
        <v>2098.5300000000002</v>
      </c>
      <c r="F2274" s="45">
        <v>6196.05</v>
      </c>
      <c r="G2274" s="45">
        <v>1412.33</v>
      </c>
      <c r="H2274" s="45">
        <v>93.72</v>
      </c>
      <c r="I2274" s="45">
        <v>41.35</v>
      </c>
      <c r="J2274" s="45">
        <v>15.51</v>
      </c>
      <c r="K2274" s="45">
        <v>21.74</v>
      </c>
      <c r="L2274" s="45">
        <v>1677.22</v>
      </c>
      <c r="M2274" s="45">
        <v>0.47299999999999998</v>
      </c>
      <c r="N2274" s="45">
        <v>40.17</v>
      </c>
      <c r="O2274" s="45" t="s">
        <v>256</v>
      </c>
      <c r="P2274" s="45">
        <v>29</v>
      </c>
      <c r="Q2274" s="45">
        <v>4</v>
      </c>
      <c r="R2274" s="45">
        <v>0</v>
      </c>
      <c r="S2274" s="57">
        <v>0</v>
      </c>
      <c r="T2274" s="45">
        <v>0</v>
      </c>
      <c r="U2274" s="45">
        <v>0</v>
      </c>
      <c r="V2274" s="45">
        <v>0</v>
      </c>
      <c r="W2274" s="45">
        <v>0</v>
      </c>
    </row>
    <row r="2275" spans="1:23" s="45" customFormat="1">
      <c r="A2275" s="34">
        <v>39</v>
      </c>
      <c r="B2275" s="45">
        <v>166</v>
      </c>
      <c r="C2275" s="34" t="s">
        <v>1107</v>
      </c>
      <c r="D2275" s="45" t="s">
        <v>861</v>
      </c>
      <c r="E2275" s="45">
        <v>1069.06</v>
      </c>
      <c r="F2275" s="45">
        <v>6326.52</v>
      </c>
      <c r="G2275" s="45">
        <v>1420.14</v>
      </c>
      <c r="H2275" s="45">
        <v>98.8</v>
      </c>
      <c r="I2275" s="45">
        <v>23.26</v>
      </c>
      <c r="J2275" s="45">
        <v>12.92</v>
      </c>
      <c r="K2275" s="45">
        <v>19.760000000000002</v>
      </c>
      <c r="L2275" s="45">
        <v>963.01</v>
      </c>
      <c r="M2275" s="45">
        <v>0.52500000000000002</v>
      </c>
      <c r="N2275" s="45">
        <v>22.98</v>
      </c>
      <c r="O2275" s="45" t="s">
        <v>203</v>
      </c>
      <c r="P2275" s="45">
        <v>29</v>
      </c>
      <c r="Q2275" s="45">
        <v>4</v>
      </c>
      <c r="R2275" s="45">
        <v>0</v>
      </c>
      <c r="S2275" s="57">
        <v>0</v>
      </c>
      <c r="T2275" s="45">
        <v>0</v>
      </c>
      <c r="U2275" s="45">
        <v>0</v>
      </c>
      <c r="V2275" s="45">
        <v>0</v>
      </c>
      <c r="W2275" s="45">
        <v>0</v>
      </c>
    </row>
    <row r="2276" spans="1:23" s="45" customFormat="1">
      <c r="A2276" s="34">
        <v>39</v>
      </c>
      <c r="B2276" s="45">
        <v>168</v>
      </c>
      <c r="C2276" s="34" t="s">
        <v>1107</v>
      </c>
      <c r="D2276" s="45" t="s">
        <v>862</v>
      </c>
      <c r="E2276" s="45">
        <v>659.92</v>
      </c>
      <c r="F2276" s="45">
        <v>6199.44</v>
      </c>
      <c r="G2276" s="45">
        <v>1753.97</v>
      </c>
      <c r="H2276" s="45">
        <v>100.62</v>
      </c>
      <c r="I2276" s="45">
        <v>10.34</v>
      </c>
      <c r="J2276" s="45">
        <v>7.75</v>
      </c>
      <c r="K2276" s="45">
        <v>25.69</v>
      </c>
      <c r="L2276" s="45">
        <v>617.63</v>
      </c>
      <c r="M2276" s="45">
        <v>0.59299999999999997</v>
      </c>
      <c r="N2276" s="45">
        <v>23.85</v>
      </c>
      <c r="O2276" s="45" t="s">
        <v>256</v>
      </c>
      <c r="P2276" s="45">
        <v>29</v>
      </c>
      <c r="Q2276" s="45">
        <v>4</v>
      </c>
      <c r="R2276" s="45">
        <v>0</v>
      </c>
      <c r="S2276" s="57">
        <v>0</v>
      </c>
      <c r="T2276" s="45">
        <v>0</v>
      </c>
      <c r="U2276" s="45">
        <v>0</v>
      </c>
      <c r="V2276" s="45">
        <v>0</v>
      </c>
      <c r="W2276" s="45">
        <v>0</v>
      </c>
    </row>
    <row r="2277" spans="1:23" s="45" customFormat="1">
      <c r="A2277" s="34">
        <v>39</v>
      </c>
      <c r="B2277" s="45">
        <v>170</v>
      </c>
      <c r="C2277" s="34" t="s">
        <v>1107</v>
      </c>
      <c r="D2277" s="45" t="s">
        <v>863</v>
      </c>
      <c r="E2277" s="45">
        <v>4117.87</v>
      </c>
      <c r="F2277" s="45">
        <v>5888.5</v>
      </c>
      <c r="G2277" s="45">
        <v>1756.92</v>
      </c>
      <c r="H2277" s="45">
        <v>95.61</v>
      </c>
      <c r="I2277" s="45">
        <v>36.18</v>
      </c>
      <c r="J2277" s="45">
        <v>46.52</v>
      </c>
      <c r="K2277" s="45">
        <v>27.66</v>
      </c>
      <c r="L2277" s="45">
        <v>3863.2</v>
      </c>
      <c r="M2277" s="45">
        <v>0.32200000000000001</v>
      </c>
      <c r="N2277" s="45">
        <v>50.13</v>
      </c>
      <c r="O2277" s="45" t="s">
        <v>256</v>
      </c>
      <c r="P2277" s="45">
        <v>29</v>
      </c>
      <c r="Q2277" s="45">
        <v>4</v>
      </c>
      <c r="R2277" s="45">
        <v>0</v>
      </c>
      <c r="S2277" s="57">
        <v>0</v>
      </c>
      <c r="T2277" s="45">
        <v>0</v>
      </c>
      <c r="U2277" s="45">
        <v>0</v>
      </c>
      <c r="V2277" s="45">
        <v>0</v>
      </c>
      <c r="W2277" s="45">
        <v>0</v>
      </c>
    </row>
    <row r="2278" spans="1:23" s="45" customFormat="1">
      <c r="A2278" s="34">
        <v>39</v>
      </c>
      <c r="B2278" s="45">
        <v>172</v>
      </c>
      <c r="C2278" s="34" t="s">
        <v>1107</v>
      </c>
      <c r="D2278" s="45" t="s">
        <v>864</v>
      </c>
      <c r="E2278" s="45">
        <v>105.59</v>
      </c>
      <c r="F2278" s="45">
        <v>6191.29</v>
      </c>
      <c r="G2278" s="45">
        <v>1816.87</v>
      </c>
      <c r="H2278" s="45">
        <v>94.35</v>
      </c>
      <c r="I2278" s="45">
        <v>7.75</v>
      </c>
      <c r="J2278" s="45">
        <v>2.58</v>
      </c>
      <c r="K2278" s="45">
        <v>9.8800000000000008</v>
      </c>
      <c r="L2278" s="45">
        <v>131.37</v>
      </c>
      <c r="M2278" s="45">
        <v>0.82199999999999995</v>
      </c>
      <c r="N2278" s="45">
        <v>8.32</v>
      </c>
      <c r="O2278" s="45" t="s">
        <v>203</v>
      </c>
      <c r="P2278" s="45">
        <v>29</v>
      </c>
      <c r="Q2278" s="45">
        <v>4</v>
      </c>
      <c r="R2278" s="45">
        <v>0</v>
      </c>
      <c r="S2278" s="57">
        <v>0</v>
      </c>
      <c r="T2278" s="45">
        <v>0</v>
      </c>
      <c r="U2278" s="45">
        <v>0</v>
      </c>
      <c r="V2278" s="45">
        <v>0</v>
      </c>
      <c r="W2278" s="45">
        <v>0</v>
      </c>
    </row>
    <row r="2279" spans="1:23" s="45" customFormat="1">
      <c r="A2279" s="34">
        <v>39</v>
      </c>
      <c r="B2279" s="45">
        <v>174</v>
      </c>
      <c r="C2279" s="34" t="s">
        <v>1107</v>
      </c>
      <c r="D2279" s="45" t="s">
        <v>865</v>
      </c>
      <c r="E2279" s="45">
        <v>607.12</v>
      </c>
      <c r="F2279" s="45">
        <v>5617.17</v>
      </c>
      <c r="G2279" s="45">
        <v>2401.86</v>
      </c>
      <c r="H2279" s="45">
        <v>100.17</v>
      </c>
      <c r="I2279" s="45">
        <v>10.34</v>
      </c>
      <c r="J2279" s="45">
        <v>10.34</v>
      </c>
      <c r="K2279" s="45">
        <v>21.74</v>
      </c>
      <c r="L2279" s="45">
        <v>618.66999999999996</v>
      </c>
      <c r="M2279" s="45">
        <v>0.56000000000000005</v>
      </c>
      <c r="N2279" s="45">
        <v>20.59</v>
      </c>
      <c r="O2279" s="45" t="s">
        <v>256</v>
      </c>
      <c r="P2279" s="45">
        <v>29</v>
      </c>
      <c r="Q2279" s="45">
        <v>4</v>
      </c>
      <c r="R2279" s="45">
        <v>0</v>
      </c>
      <c r="S2279" s="57">
        <v>0</v>
      </c>
      <c r="T2279" s="45">
        <v>0</v>
      </c>
      <c r="U2279" s="45">
        <v>0</v>
      </c>
      <c r="V2279" s="45">
        <v>0</v>
      </c>
      <c r="W2279" s="45">
        <v>0</v>
      </c>
    </row>
    <row r="2280" spans="1:23" s="45" customFormat="1">
      <c r="A2280" s="34">
        <v>39</v>
      </c>
      <c r="B2280" s="45">
        <v>176</v>
      </c>
      <c r="C2280" s="34" t="s">
        <v>1107</v>
      </c>
      <c r="D2280" s="45" t="s">
        <v>866</v>
      </c>
      <c r="E2280" s="45">
        <v>6757.53</v>
      </c>
      <c r="F2280" s="45">
        <v>6257.98</v>
      </c>
      <c r="G2280" s="45">
        <v>1379.37</v>
      </c>
      <c r="H2280" s="45">
        <v>96.3</v>
      </c>
      <c r="I2280" s="45">
        <v>49.1</v>
      </c>
      <c r="J2280" s="45">
        <v>33.6</v>
      </c>
      <c r="K2280" s="45">
        <v>35.57</v>
      </c>
      <c r="L2280" s="45">
        <v>5723.9</v>
      </c>
      <c r="M2280" s="45">
        <v>0.30199999999999999</v>
      </c>
      <c r="N2280" s="45">
        <v>56.48</v>
      </c>
      <c r="O2280" s="45" t="s">
        <v>256</v>
      </c>
      <c r="P2280" s="45">
        <v>29</v>
      </c>
      <c r="Q2280" s="45">
        <v>4</v>
      </c>
      <c r="R2280" s="45">
        <v>0</v>
      </c>
      <c r="S2280" s="57">
        <v>0</v>
      </c>
      <c r="T2280" s="45">
        <v>0</v>
      </c>
      <c r="U2280" s="45">
        <v>0</v>
      </c>
      <c r="V2280" s="45">
        <v>0</v>
      </c>
      <c r="W2280" s="45">
        <v>0</v>
      </c>
    </row>
    <row r="2281" spans="1:23" s="45" customFormat="1">
      <c r="A2281" s="34">
        <v>39</v>
      </c>
      <c r="B2281" s="45">
        <v>178</v>
      </c>
      <c r="C2281" s="34" t="s">
        <v>1107</v>
      </c>
      <c r="D2281" s="45" t="s">
        <v>867</v>
      </c>
      <c r="E2281" s="45">
        <v>237.57</v>
      </c>
      <c r="F2281" s="45">
        <v>5987.95</v>
      </c>
      <c r="G2281" s="45">
        <v>1481.18</v>
      </c>
      <c r="H2281" s="45">
        <v>99.68</v>
      </c>
      <c r="I2281" s="45">
        <v>7.75</v>
      </c>
      <c r="J2281" s="45">
        <v>5.17</v>
      </c>
      <c r="K2281" s="45">
        <v>13.83</v>
      </c>
      <c r="L2281" s="45">
        <v>273.13</v>
      </c>
      <c r="M2281" s="45">
        <v>0.67900000000000005</v>
      </c>
      <c r="N2281" s="45">
        <v>12.93</v>
      </c>
      <c r="O2281" s="45" t="s">
        <v>203</v>
      </c>
      <c r="P2281" s="45">
        <v>29</v>
      </c>
      <c r="Q2281" s="45">
        <v>4</v>
      </c>
      <c r="R2281" s="45">
        <v>0</v>
      </c>
      <c r="S2281" s="57">
        <v>0</v>
      </c>
      <c r="T2281" s="45">
        <v>0</v>
      </c>
      <c r="U2281" s="45">
        <v>0</v>
      </c>
      <c r="V2281" s="45">
        <v>0</v>
      </c>
      <c r="W2281" s="45">
        <v>0</v>
      </c>
    </row>
    <row r="2282" spans="1:23" s="45" customFormat="1">
      <c r="A2282" s="34">
        <v>39</v>
      </c>
      <c r="B2282" s="45">
        <v>180</v>
      </c>
      <c r="C2282" s="34" t="s">
        <v>1107</v>
      </c>
      <c r="D2282" s="45" t="s">
        <v>868</v>
      </c>
      <c r="E2282" s="45">
        <v>712.71</v>
      </c>
      <c r="F2282" s="45">
        <v>5888.64</v>
      </c>
      <c r="G2282" s="45">
        <v>1543.54</v>
      </c>
      <c r="H2282" s="45">
        <v>101.14</v>
      </c>
      <c r="I2282" s="45">
        <v>18.09</v>
      </c>
      <c r="J2282" s="45">
        <v>7.75</v>
      </c>
      <c r="K2282" s="45">
        <v>17.78</v>
      </c>
      <c r="L2282" s="45">
        <v>645.25</v>
      </c>
      <c r="M2282" s="45">
        <v>0.59799999999999998</v>
      </c>
      <c r="N2282" s="45">
        <v>21.06</v>
      </c>
      <c r="O2282" s="45" t="s">
        <v>203</v>
      </c>
      <c r="P2282" s="45">
        <v>29</v>
      </c>
      <c r="Q2282" s="45">
        <v>4</v>
      </c>
      <c r="R2282" s="45">
        <v>0</v>
      </c>
      <c r="S2282" s="57">
        <v>0</v>
      </c>
      <c r="T2282" s="45">
        <v>0</v>
      </c>
      <c r="U2282" s="45">
        <v>0</v>
      </c>
      <c r="V2282" s="45">
        <v>0</v>
      </c>
      <c r="W2282" s="45">
        <v>0</v>
      </c>
    </row>
    <row r="2283" spans="1:23" s="45" customFormat="1">
      <c r="A2283" s="34">
        <v>39</v>
      </c>
      <c r="B2283" s="45">
        <v>182</v>
      </c>
      <c r="C2283" s="34" t="s">
        <v>1107</v>
      </c>
      <c r="D2283" s="45" t="s">
        <v>869</v>
      </c>
      <c r="E2283" s="45">
        <v>290.36</v>
      </c>
      <c r="F2283" s="45">
        <v>5980.22</v>
      </c>
      <c r="G2283" s="45">
        <v>1551.97</v>
      </c>
      <c r="H2283" s="45">
        <v>99.79</v>
      </c>
      <c r="I2283" s="45">
        <v>7.75</v>
      </c>
      <c r="J2283" s="45">
        <v>5.17</v>
      </c>
      <c r="K2283" s="45">
        <v>15.81</v>
      </c>
      <c r="L2283" s="45">
        <v>321</v>
      </c>
      <c r="M2283" s="45">
        <v>0.66100000000000003</v>
      </c>
      <c r="N2283" s="45">
        <v>14.31</v>
      </c>
      <c r="O2283" s="45" t="s">
        <v>203</v>
      </c>
      <c r="P2283" s="45">
        <v>29</v>
      </c>
      <c r="Q2283" s="45">
        <v>4</v>
      </c>
      <c r="R2283" s="45">
        <v>0</v>
      </c>
      <c r="S2283" s="57">
        <v>0</v>
      </c>
      <c r="T2283" s="45">
        <v>0</v>
      </c>
      <c r="U2283" s="45">
        <v>0</v>
      </c>
      <c r="V2283" s="45">
        <v>0</v>
      </c>
      <c r="W2283" s="45">
        <v>0</v>
      </c>
    </row>
    <row r="2284" spans="1:23" s="45" customFormat="1">
      <c r="A2284" s="34">
        <v>39</v>
      </c>
      <c r="B2284" s="45">
        <v>184</v>
      </c>
      <c r="C2284" s="34" t="s">
        <v>1107</v>
      </c>
      <c r="D2284" s="45" t="s">
        <v>870</v>
      </c>
      <c r="E2284" s="45">
        <v>224.37</v>
      </c>
      <c r="F2284" s="45">
        <v>6351.28</v>
      </c>
      <c r="G2284" s="45">
        <v>1704.37</v>
      </c>
      <c r="H2284" s="45">
        <v>98.57</v>
      </c>
      <c r="I2284" s="45">
        <v>7.75</v>
      </c>
      <c r="J2284" s="45">
        <v>10.34</v>
      </c>
      <c r="K2284" s="45">
        <v>11.86</v>
      </c>
      <c r="L2284" s="45">
        <v>258.57</v>
      </c>
      <c r="M2284" s="45">
        <v>0.69099999999999995</v>
      </c>
      <c r="N2284" s="45">
        <v>10.210000000000001</v>
      </c>
      <c r="O2284" s="45" t="s">
        <v>203</v>
      </c>
      <c r="P2284" s="45">
        <v>29</v>
      </c>
      <c r="Q2284" s="45">
        <v>4</v>
      </c>
      <c r="R2284" s="45">
        <v>0</v>
      </c>
      <c r="S2284" s="57">
        <v>0</v>
      </c>
      <c r="T2284" s="45">
        <v>0</v>
      </c>
      <c r="U2284" s="45">
        <v>0</v>
      </c>
      <c r="V2284" s="45">
        <v>0</v>
      </c>
      <c r="W2284" s="45">
        <v>0</v>
      </c>
    </row>
    <row r="2285" spans="1:23" s="45" customFormat="1">
      <c r="A2285" s="34">
        <v>39</v>
      </c>
      <c r="B2285" s="45">
        <v>188</v>
      </c>
      <c r="C2285" s="34" t="s">
        <v>1107</v>
      </c>
      <c r="D2285" s="45" t="s">
        <v>872</v>
      </c>
      <c r="E2285" s="45">
        <v>2943.22</v>
      </c>
      <c r="F2285" s="45">
        <v>6088.3</v>
      </c>
      <c r="G2285" s="45">
        <v>1768.45</v>
      </c>
      <c r="H2285" s="45">
        <v>101.43</v>
      </c>
      <c r="I2285" s="45">
        <v>25.84</v>
      </c>
      <c r="J2285" s="45">
        <v>43.94</v>
      </c>
      <c r="K2285" s="45">
        <v>29.64</v>
      </c>
      <c r="L2285" s="45">
        <v>2507.56</v>
      </c>
      <c r="M2285" s="45">
        <v>0.39600000000000002</v>
      </c>
      <c r="N2285" s="45">
        <v>50.95</v>
      </c>
      <c r="O2285" s="45" t="s">
        <v>214</v>
      </c>
      <c r="P2285" s="45">
        <v>29</v>
      </c>
      <c r="Q2285" s="45">
        <v>4</v>
      </c>
      <c r="R2285" s="45">
        <v>0</v>
      </c>
      <c r="S2285" s="57">
        <v>0</v>
      </c>
      <c r="T2285" s="45">
        <v>0</v>
      </c>
      <c r="U2285" s="45">
        <v>0</v>
      </c>
      <c r="V2285" s="45">
        <v>0</v>
      </c>
      <c r="W2285" s="45">
        <v>0</v>
      </c>
    </row>
    <row r="2286" spans="1:23" s="45" customFormat="1">
      <c r="A2286" s="34">
        <v>39</v>
      </c>
      <c r="B2286" s="45">
        <v>190</v>
      </c>
      <c r="C2286" s="34" t="s">
        <v>1107</v>
      </c>
      <c r="D2286" s="45" t="s">
        <v>873</v>
      </c>
      <c r="E2286" s="45">
        <v>1636.59</v>
      </c>
      <c r="F2286" s="45">
        <v>6346.91</v>
      </c>
      <c r="G2286" s="45">
        <v>1818.25</v>
      </c>
      <c r="H2286" s="45">
        <v>95.84</v>
      </c>
      <c r="I2286" s="45">
        <v>25.84</v>
      </c>
      <c r="J2286" s="45">
        <v>18.09</v>
      </c>
      <c r="K2286" s="45">
        <v>19.760000000000002</v>
      </c>
      <c r="L2286" s="45">
        <v>1319.47</v>
      </c>
      <c r="M2286" s="45">
        <v>0.50900000000000001</v>
      </c>
      <c r="N2286" s="45">
        <v>28.58</v>
      </c>
      <c r="O2286" s="45" t="s">
        <v>203</v>
      </c>
      <c r="P2286" s="45">
        <v>29</v>
      </c>
      <c r="Q2286" s="45">
        <v>4</v>
      </c>
      <c r="R2286" s="45">
        <v>0</v>
      </c>
      <c r="S2286" s="57">
        <v>0</v>
      </c>
      <c r="T2286" s="45">
        <v>0</v>
      </c>
      <c r="U2286" s="45">
        <v>0</v>
      </c>
      <c r="V2286" s="45">
        <v>0</v>
      </c>
      <c r="W2286" s="45">
        <v>0</v>
      </c>
    </row>
    <row r="2287" spans="1:23" s="45" customFormat="1">
      <c r="A2287" s="34">
        <v>39</v>
      </c>
      <c r="B2287" s="45">
        <v>194</v>
      </c>
      <c r="C2287" s="34" t="s">
        <v>1107</v>
      </c>
      <c r="D2287" s="45" t="s">
        <v>875</v>
      </c>
      <c r="E2287" s="45">
        <v>1187.8499999999999</v>
      </c>
      <c r="F2287" s="45">
        <v>5651.25</v>
      </c>
      <c r="G2287" s="45">
        <v>2130.5700000000002</v>
      </c>
      <c r="H2287" s="45">
        <v>105.8</v>
      </c>
      <c r="I2287" s="45">
        <v>20.68</v>
      </c>
      <c r="J2287" s="45">
        <v>10.34</v>
      </c>
      <c r="K2287" s="45">
        <v>27.66</v>
      </c>
      <c r="L2287" s="45">
        <v>1068.3399999999999</v>
      </c>
      <c r="M2287" s="45">
        <v>0.50800000000000001</v>
      </c>
      <c r="N2287" s="45">
        <v>28.87</v>
      </c>
      <c r="O2287" s="45" t="s">
        <v>203</v>
      </c>
      <c r="P2287" s="45">
        <v>29</v>
      </c>
      <c r="Q2287" s="45">
        <v>4</v>
      </c>
      <c r="R2287" s="45">
        <v>0</v>
      </c>
      <c r="S2287" s="57">
        <v>0</v>
      </c>
      <c r="T2287" s="45">
        <v>0</v>
      </c>
      <c r="U2287" s="45">
        <v>0</v>
      </c>
      <c r="V2287" s="45">
        <v>0</v>
      </c>
      <c r="W2287" s="45">
        <v>0</v>
      </c>
    </row>
    <row r="2288" spans="1:23" s="45" customFormat="1">
      <c r="A2288" s="34">
        <v>39</v>
      </c>
      <c r="B2288" s="45">
        <v>196</v>
      </c>
      <c r="C2288" s="34" t="s">
        <v>1107</v>
      </c>
      <c r="D2288" s="45" t="s">
        <v>876</v>
      </c>
      <c r="E2288" s="45">
        <v>1451.81</v>
      </c>
      <c r="F2288" s="45">
        <v>5523.34</v>
      </c>
      <c r="G2288" s="45">
        <v>2184.52</v>
      </c>
      <c r="H2288" s="45">
        <v>99.73</v>
      </c>
      <c r="I2288" s="45">
        <v>12.92</v>
      </c>
      <c r="J2288" s="45">
        <v>23.26</v>
      </c>
      <c r="K2288" s="45">
        <v>25.69</v>
      </c>
      <c r="L2288" s="45">
        <v>1214.4100000000001</v>
      </c>
      <c r="M2288" s="45">
        <v>0.51100000000000001</v>
      </c>
      <c r="N2288" s="45">
        <v>24.41</v>
      </c>
      <c r="O2288" s="34" t="s">
        <v>263</v>
      </c>
      <c r="P2288" s="34">
        <v>29</v>
      </c>
      <c r="Q2288" s="34">
        <v>4</v>
      </c>
      <c r="R2288" s="34">
        <v>71</v>
      </c>
      <c r="S2288" s="58">
        <v>665406.02</v>
      </c>
      <c r="T2288" s="34">
        <v>5579.97</v>
      </c>
      <c r="U2288" s="34">
        <v>2142.5700000000002</v>
      </c>
      <c r="V2288" s="34">
        <v>90.01</v>
      </c>
      <c r="W2288" s="34">
        <v>389472.43</v>
      </c>
    </row>
    <row r="2289" spans="1:23" s="45" customFormat="1">
      <c r="A2289" s="34">
        <v>39</v>
      </c>
      <c r="B2289" s="45">
        <v>198</v>
      </c>
      <c r="C2289" s="34" t="s">
        <v>1107</v>
      </c>
      <c r="D2289" s="45" t="s">
        <v>877</v>
      </c>
      <c r="E2289" s="45">
        <v>937.08</v>
      </c>
      <c r="F2289" s="45">
        <v>5386.47</v>
      </c>
      <c r="G2289" s="45">
        <v>2228.38</v>
      </c>
      <c r="H2289" s="45">
        <v>90.87</v>
      </c>
      <c r="I2289" s="45">
        <v>20.68</v>
      </c>
      <c r="J2289" s="45">
        <v>12.92</v>
      </c>
      <c r="K2289" s="45">
        <v>17.78</v>
      </c>
      <c r="L2289" s="45">
        <v>836.08</v>
      </c>
      <c r="M2289" s="45">
        <v>0.55400000000000005</v>
      </c>
      <c r="N2289" s="45">
        <v>25.01</v>
      </c>
      <c r="O2289" s="45" t="s">
        <v>256</v>
      </c>
      <c r="P2289" s="45">
        <v>29</v>
      </c>
      <c r="Q2289" s="45">
        <v>4</v>
      </c>
      <c r="R2289" s="45">
        <v>0</v>
      </c>
      <c r="S2289" s="57">
        <v>0</v>
      </c>
      <c r="T2289" s="45">
        <v>0</v>
      </c>
      <c r="U2289" s="45">
        <v>0</v>
      </c>
      <c r="V2289" s="45">
        <v>0</v>
      </c>
      <c r="W2289" s="45">
        <v>0</v>
      </c>
    </row>
    <row r="2290" spans="1:23" s="45" customFormat="1">
      <c r="A2290" s="34">
        <v>39</v>
      </c>
      <c r="B2290" s="45">
        <v>200</v>
      </c>
      <c r="C2290" s="34" t="s">
        <v>1107</v>
      </c>
      <c r="D2290" s="45" t="s">
        <v>878</v>
      </c>
      <c r="E2290" s="45">
        <v>277.16000000000003</v>
      </c>
      <c r="F2290" s="45">
        <v>5667.5</v>
      </c>
      <c r="G2290" s="45">
        <v>2345.09</v>
      </c>
      <c r="H2290" s="45">
        <v>90.9</v>
      </c>
      <c r="I2290" s="45">
        <v>7.75</v>
      </c>
      <c r="J2290" s="45">
        <v>12.92</v>
      </c>
      <c r="K2290" s="45">
        <v>11.86</v>
      </c>
      <c r="L2290" s="45">
        <v>333.25</v>
      </c>
      <c r="M2290" s="45">
        <v>0.61699999999999999</v>
      </c>
      <c r="N2290" s="45">
        <v>11.15</v>
      </c>
      <c r="O2290" s="45" t="s">
        <v>256</v>
      </c>
      <c r="P2290" s="45">
        <v>29</v>
      </c>
      <c r="Q2290" s="45">
        <v>4</v>
      </c>
      <c r="R2290" s="45">
        <v>0</v>
      </c>
      <c r="S2290" s="57">
        <v>0</v>
      </c>
      <c r="T2290" s="45">
        <v>0</v>
      </c>
      <c r="U2290" s="45">
        <v>0</v>
      </c>
      <c r="V2290" s="45">
        <v>0</v>
      </c>
      <c r="W2290" s="45">
        <v>0</v>
      </c>
    </row>
    <row r="2291" spans="1:23" s="45" customFormat="1">
      <c r="A2291" s="34">
        <v>39</v>
      </c>
      <c r="B2291" s="45">
        <v>204</v>
      </c>
      <c r="C2291" s="34" t="s">
        <v>1107</v>
      </c>
      <c r="D2291" s="45" t="s">
        <v>880</v>
      </c>
      <c r="E2291" s="45">
        <v>2534.08</v>
      </c>
      <c r="F2291" s="45">
        <v>6220.53</v>
      </c>
      <c r="G2291" s="45">
        <v>1307.6400000000001</v>
      </c>
      <c r="H2291" s="45">
        <v>94.33</v>
      </c>
      <c r="I2291" s="45">
        <v>28.43</v>
      </c>
      <c r="J2291" s="45">
        <v>23.26</v>
      </c>
      <c r="K2291" s="45">
        <v>25.69</v>
      </c>
      <c r="L2291" s="45">
        <v>2071.33</v>
      </c>
      <c r="M2291" s="45">
        <v>0.434</v>
      </c>
      <c r="N2291" s="45">
        <v>31.14</v>
      </c>
      <c r="O2291" s="45" t="s">
        <v>256</v>
      </c>
      <c r="P2291" s="45">
        <v>29</v>
      </c>
      <c r="Q2291" s="45">
        <v>4</v>
      </c>
      <c r="R2291" s="45">
        <v>0</v>
      </c>
      <c r="S2291" s="57">
        <v>0</v>
      </c>
      <c r="T2291" s="45">
        <v>0</v>
      </c>
      <c r="U2291" s="45">
        <v>0</v>
      </c>
      <c r="V2291" s="45">
        <v>0</v>
      </c>
      <c r="W2291" s="45">
        <v>0</v>
      </c>
    </row>
    <row r="2292" spans="1:23" s="45" customFormat="1">
      <c r="A2292" s="34">
        <v>39</v>
      </c>
      <c r="B2292" s="45">
        <v>208</v>
      </c>
      <c r="C2292" s="34" t="s">
        <v>1107</v>
      </c>
      <c r="D2292" s="45" t="s">
        <v>882</v>
      </c>
      <c r="E2292" s="45">
        <v>5041.75</v>
      </c>
      <c r="F2292" s="45">
        <v>6399.42</v>
      </c>
      <c r="G2292" s="45">
        <v>1449.2</v>
      </c>
      <c r="H2292" s="45">
        <v>96.35</v>
      </c>
      <c r="I2292" s="45">
        <v>33.6</v>
      </c>
      <c r="J2292" s="45">
        <v>69.78</v>
      </c>
      <c r="K2292" s="45">
        <v>37.54</v>
      </c>
      <c r="L2292" s="45">
        <v>4621.5</v>
      </c>
      <c r="M2292" s="45">
        <v>0.308</v>
      </c>
      <c r="N2292" s="45">
        <v>72.23</v>
      </c>
      <c r="O2292" s="45" t="s">
        <v>214</v>
      </c>
      <c r="P2292" s="45">
        <v>29</v>
      </c>
      <c r="Q2292" s="45">
        <v>4</v>
      </c>
      <c r="R2292" s="45">
        <v>0</v>
      </c>
      <c r="S2292" s="57">
        <v>0</v>
      </c>
      <c r="T2292" s="45">
        <v>0</v>
      </c>
      <c r="U2292" s="45">
        <v>0</v>
      </c>
      <c r="V2292" s="45">
        <v>0</v>
      </c>
      <c r="W2292" s="45">
        <v>0</v>
      </c>
    </row>
    <row r="2293" spans="1:23" s="45" customFormat="1">
      <c r="A2293" s="34">
        <v>39</v>
      </c>
      <c r="B2293" s="45">
        <v>210</v>
      </c>
      <c r="C2293" s="34" t="s">
        <v>1107</v>
      </c>
      <c r="D2293" s="45" t="s">
        <v>883</v>
      </c>
      <c r="E2293" s="45">
        <v>871.09</v>
      </c>
      <c r="F2293" s="45">
        <v>5894.58</v>
      </c>
      <c r="G2293" s="45">
        <v>1524.59</v>
      </c>
      <c r="H2293" s="45">
        <v>100.9</v>
      </c>
      <c r="I2293" s="45">
        <v>10.34</v>
      </c>
      <c r="J2293" s="45">
        <v>18.09</v>
      </c>
      <c r="K2293" s="45">
        <v>23.71</v>
      </c>
      <c r="L2293" s="45">
        <v>838.82</v>
      </c>
      <c r="M2293" s="45">
        <v>0.52600000000000002</v>
      </c>
      <c r="N2293" s="45">
        <v>25.64</v>
      </c>
      <c r="O2293" s="45" t="s">
        <v>256</v>
      </c>
      <c r="P2293" s="45">
        <v>29</v>
      </c>
      <c r="Q2293" s="45">
        <v>4</v>
      </c>
      <c r="R2293" s="45">
        <v>0</v>
      </c>
      <c r="S2293" s="57">
        <v>0</v>
      </c>
      <c r="T2293" s="45">
        <v>0</v>
      </c>
      <c r="U2293" s="45">
        <v>0</v>
      </c>
      <c r="V2293" s="45">
        <v>0</v>
      </c>
      <c r="W2293" s="45">
        <v>0</v>
      </c>
    </row>
    <row r="2294" spans="1:23" s="45" customFormat="1">
      <c r="A2294" s="34">
        <v>39</v>
      </c>
      <c r="B2294" s="45">
        <v>216</v>
      </c>
      <c r="C2294" s="34" t="s">
        <v>1107</v>
      </c>
      <c r="D2294" s="45" t="s">
        <v>886</v>
      </c>
      <c r="E2294" s="45">
        <v>263.97000000000003</v>
      </c>
      <c r="F2294" s="45">
        <v>5863</v>
      </c>
      <c r="G2294" s="45">
        <v>1739.34</v>
      </c>
      <c r="H2294" s="45">
        <v>99.1</v>
      </c>
      <c r="I2294" s="45">
        <v>12.92</v>
      </c>
      <c r="J2294" s="45">
        <v>12.92</v>
      </c>
      <c r="K2294" s="45">
        <v>9.8800000000000008</v>
      </c>
      <c r="L2294" s="45">
        <v>344.71</v>
      </c>
      <c r="M2294" s="45">
        <v>0.57699999999999996</v>
      </c>
      <c r="N2294" s="45">
        <v>15.15</v>
      </c>
      <c r="O2294" s="45" t="s">
        <v>256</v>
      </c>
      <c r="P2294" s="45">
        <v>29</v>
      </c>
      <c r="Q2294" s="45">
        <v>4</v>
      </c>
      <c r="R2294" s="45">
        <v>0</v>
      </c>
      <c r="S2294" s="57">
        <v>0</v>
      </c>
      <c r="T2294" s="45">
        <v>0</v>
      </c>
      <c r="U2294" s="45">
        <v>0</v>
      </c>
      <c r="V2294" s="45">
        <v>0</v>
      </c>
      <c r="W2294" s="45">
        <v>0</v>
      </c>
    </row>
    <row r="2295" spans="1:23" s="45" customFormat="1">
      <c r="A2295" s="34">
        <v>39</v>
      </c>
      <c r="B2295" s="45">
        <v>218</v>
      </c>
      <c r="C2295" s="34" t="s">
        <v>1107</v>
      </c>
      <c r="D2295" s="45" t="s">
        <v>887</v>
      </c>
      <c r="E2295" s="45">
        <v>1095.46</v>
      </c>
      <c r="F2295" s="45">
        <v>5849.31</v>
      </c>
      <c r="G2295" s="45">
        <v>1760.73</v>
      </c>
      <c r="H2295" s="45">
        <v>100.32</v>
      </c>
      <c r="I2295" s="45">
        <v>20.68</v>
      </c>
      <c r="J2295" s="45">
        <v>7.75</v>
      </c>
      <c r="K2295" s="45">
        <v>23.71</v>
      </c>
      <c r="L2295" s="45">
        <v>1005.48</v>
      </c>
      <c r="M2295" s="45">
        <v>0.51100000000000001</v>
      </c>
      <c r="N2295" s="45">
        <v>22.34</v>
      </c>
      <c r="O2295" s="45" t="s">
        <v>203</v>
      </c>
      <c r="P2295" s="45">
        <v>29</v>
      </c>
      <c r="Q2295" s="45">
        <v>4</v>
      </c>
      <c r="R2295" s="45">
        <v>0</v>
      </c>
      <c r="S2295" s="57">
        <v>0</v>
      </c>
      <c r="T2295" s="45">
        <v>0</v>
      </c>
      <c r="U2295" s="45">
        <v>0</v>
      </c>
      <c r="V2295" s="45">
        <v>0</v>
      </c>
      <c r="W2295" s="45">
        <v>0</v>
      </c>
    </row>
    <row r="2296" spans="1:23" s="45" customFormat="1">
      <c r="A2296" s="34">
        <v>39</v>
      </c>
      <c r="B2296" s="45">
        <v>220</v>
      </c>
      <c r="C2296" s="34" t="s">
        <v>1107</v>
      </c>
      <c r="D2296" s="45" t="s">
        <v>888</v>
      </c>
      <c r="E2296" s="45">
        <v>131.97999999999999</v>
      </c>
      <c r="F2296" s="45">
        <v>6149.1</v>
      </c>
      <c r="G2296" s="45">
        <v>1824.63</v>
      </c>
      <c r="H2296" s="45">
        <v>96.03</v>
      </c>
      <c r="I2296" s="45">
        <v>7.75</v>
      </c>
      <c r="J2296" s="45">
        <v>7.75</v>
      </c>
      <c r="K2296" s="45">
        <v>5.93</v>
      </c>
      <c r="L2296" s="45">
        <v>157.38999999999999</v>
      </c>
      <c r="M2296" s="45">
        <v>0.79700000000000004</v>
      </c>
      <c r="N2296" s="45">
        <v>6.11</v>
      </c>
      <c r="O2296" s="45" t="s">
        <v>203</v>
      </c>
      <c r="P2296" s="45">
        <v>29</v>
      </c>
      <c r="Q2296" s="45">
        <v>4</v>
      </c>
      <c r="R2296" s="45">
        <v>0</v>
      </c>
      <c r="S2296" s="57">
        <v>0</v>
      </c>
      <c r="T2296" s="45">
        <v>0</v>
      </c>
      <c r="U2296" s="45">
        <v>0</v>
      </c>
      <c r="V2296" s="45">
        <v>0</v>
      </c>
      <c r="W2296" s="45">
        <v>0</v>
      </c>
    </row>
    <row r="2297" spans="1:23" s="34" customFormat="1" ht="15">
      <c r="A2297" s="34">
        <v>39</v>
      </c>
      <c r="B2297" s="34">
        <v>222</v>
      </c>
      <c r="C2297" s="34" t="s">
        <v>1107</v>
      </c>
      <c r="D2297" s="34" t="s">
        <v>889</v>
      </c>
      <c r="E2297" s="34">
        <v>686.31</v>
      </c>
      <c r="F2297" s="34">
        <v>5511.27</v>
      </c>
      <c r="G2297" s="34">
        <v>2220.35</v>
      </c>
      <c r="H2297" s="34">
        <v>104.04</v>
      </c>
      <c r="I2297" s="34">
        <v>7.75</v>
      </c>
      <c r="J2297" s="34">
        <v>10.34</v>
      </c>
      <c r="K2297" s="34">
        <v>21.74</v>
      </c>
      <c r="L2297" s="34">
        <v>619.78</v>
      </c>
      <c r="M2297" s="34">
        <v>0.60699999999999998</v>
      </c>
      <c r="N2297" s="34">
        <v>20.100000000000001</v>
      </c>
      <c r="O2297" s="34" t="s">
        <v>263</v>
      </c>
      <c r="P2297" s="34">
        <v>29</v>
      </c>
      <c r="Q2297" s="34">
        <v>4</v>
      </c>
      <c r="R2297" s="34">
        <v>71</v>
      </c>
      <c r="S2297" s="58">
        <v>665406.02</v>
      </c>
      <c r="T2297" s="34">
        <v>5579.97</v>
      </c>
      <c r="U2297" s="34">
        <v>2142.5700000000002</v>
      </c>
      <c r="V2297" s="34">
        <v>90.01</v>
      </c>
      <c r="W2297" s="34">
        <v>389472.43</v>
      </c>
    </row>
    <row r="2298" spans="1:23" s="45" customFormat="1">
      <c r="A2298" s="34">
        <v>39</v>
      </c>
      <c r="B2298" s="45">
        <v>224</v>
      </c>
      <c r="C2298" s="34" t="s">
        <v>1107</v>
      </c>
      <c r="D2298" s="45" t="s">
        <v>890</v>
      </c>
      <c r="E2298" s="45">
        <v>620.32000000000005</v>
      </c>
      <c r="F2298" s="45">
        <v>5617.8</v>
      </c>
      <c r="G2298" s="45">
        <v>2385.4499999999998</v>
      </c>
      <c r="H2298" s="45">
        <v>101.45</v>
      </c>
      <c r="I2298" s="45">
        <v>15.51</v>
      </c>
      <c r="J2298" s="45">
        <v>7.75</v>
      </c>
      <c r="K2298" s="45">
        <v>17.78</v>
      </c>
      <c r="L2298" s="45">
        <v>638.95000000000005</v>
      </c>
      <c r="M2298" s="45">
        <v>0.55100000000000005</v>
      </c>
      <c r="N2298" s="45">
        <v>16.23</v>
      </c>
      <c r="O2298" s="45" t="s">
        <v>256</v>
      </c>
      <c r="P2298" s="45">
        <v>29</v>
      </c>
      <c r="Q2298" s="45">
        <v>4</v>
      </c>
      <c r="R2298" s="45">
        <v>0</v>
      </c>
      <c r="S2298" s="57">
        <v>0</v>
      </c>
      <c r="T2298" s="45">
        <v>0</v>
      </c>
      <c r="U2298" s="45">
        <v>0</v>
      </c>
      <c r="V2298" s="45">
        <v>0</v>
      </c>
      <c r="W2298" s="45">
        <v>0</v>
      </c>
    </row>
    <row r="2299" spans="1:23" s="45" customFormat="1">
      <c r="A2299" s="34">
        <v>39</v>
      </c>
      <c r="B2299" s="45">
        <v>228</v>
      </c>
      <c r="C2299" s="34" t="s">
        <v>1107</v>
      </c>
      <c r="D2299" s="45" t="s">
        <v>892</v>
      </c>
      <c r="E2299" s="45">
        <v>1359.43</v>
      </c>
      <c r="F2299" s="45">
        <v>6120.07</v>
      </c>
      <c r="G2299" s="45">
        <v>1729.3</v>
      </c>
      <c r="H2299" s="45">
        <v>102</v>
      </c>
      <c r="I2299" s="45">
        <v>12.92</v>
      </c>
      <c r="J2299" s="45">
        <v>18.09</v>
      </c>
      <c r="K2299" s="45">
        <v>23.71</v>
      </c>
      <c r="L2299" s="45">
        <v>1128.98</v>
      </c>
      <c r="M2299" s="45">
        <v>0.52600000000000002</v>
      </c>
      <c r="N2299" s="45">
        <v>22.49</v>
      </c>
      <c r="O2299" s="45" t="s">
        <v>203</v>
      </c>
      <c r="P2299" s="45">
        <v>29</v>
      </c>
      <c r="Q2299" s="45">
        <v>4</v>
      </c>
      <c r="R2299" s="45">
        <v>0</v>
      </c>
      <c r="S2299" s="57">
        <v>0</v>
      </c>
      <c r="T2299" s="45">
        <v>0</v>
      </c>
      <c r="U2299" s="45">
        <v>0</v>
      </c>
      <c r="V2299" s="45">
        <v>0</v>
      </c>
      <c r="W2299" s="45">
        <v>0</v>
      </c>
    </row>
    <row r="2300" spans="1:23" s="45" customFormat="1">
      <c r="A2300" s="34">
        <v>39</v>
      </c>
      <c r="B2300" s="45">
        <v>230</v>
      </c>
      <c r="C2300" s="34" t="s">
        <v>1107</v>
      </c>
      <c r="D2300" s="45" t="s">
        <v>893</v>
      </c>
      <c r="E2300" s="45">
        <v>197.97</v>
      </c>
      <c r="F2300" s="45">
        <v>5833.2</v>
      </c>
      <c r="G2300" s="45">
        <v>1765.36</v>
      </c>
      <c r="H2300" s="45">
        <v>101.57</v>
      </c>
      <c r="I2300" s="45">
        <v>7.75</v>
      </c>
      <c r="J2300" s="45">
        <v>5.17</v>
      </c>
      <c r="K2300" s="45">
        <v>11.86</v>
      </c>
      <c r="L2300" s="45">
        <v>242.35</v>
      </c>
      <c r="M2300" s="45">
        <v>0.67800000000000005</v>
      </c>
      <c r="N2300" s="45">
        <v>11.15</v>
      </c>
      <c r="O2300" s="45" t="s">
        <v>256</v>
      </c>
      <c r="P2300" s="45">
        <v>29</v>
      </c>
      <c r="Q2300" s="45">
        <v>4</v>
      </c>
      <c r="R2300" s="45">
        <v>0</v>
      </c>
      <c r="S2300" s="57">
        <v>0</v>
      </c>
      <c r="T2300" s="45">
        <v>0</v>
      </c>
      <c r="U2300" s="45">
        <v>0</v>
      </c>
      <c r="V2300" s="45">
        <v>0</v>
      </c>
      <c r="W2300" s="45">
        <v>0</v>
      </c>
    </row>
    <row r="2301" spans="1:23" s="45" customFormat="1">
      <c r="A2301" s="34">
        <v>39</v>
      </c>
      <c r="B2301" s="45">
        <v>232</v>
      </c>
      <c r="C2301" s="34" t="s">
        <v>1107</v>
      </c>
      <c r="D2301" s="45" t="s">
        <v>894</v>
      </c>
      <c r="E2301" s="45">
        <v>1808.17</v>
      </c>
      <c r="F2301" s="45">
        <v>6369.66</v>
      </c>
      <c r="G2301" s="45">
        <v>1811.14</v>
      </c>
      <c r="H2301" s="45">
        <v>101.15</v>
      </c>
      <c r="I2301" s="45">
        <v>25.84</v>
      </c>
      <c r="J2301" s="45">
        <v>28.43</v>
      </c>
      <c r="K2301" s="45">
        <v>19.760000000000002</v>
      </c>
      <c r="L2301" s="45">
        <v>1456.11</v>
      </c>
      <c r="M2301" s="45">
        <v>0.49299999999999999</v>
      </c>
      <c r="N2301" s="45">
        <v>33.06</v>
      </c>
      <c r="O2301" s="45" t="s">
        <v>203</v>
      </c>
      <c r="P2301" s="45">
        <v>29</v>
      </c>
      <c r="Q2301" s="45">
        <v>4</v>
      </c>
      <c r="R2301" s="45">
        <v>0</v>
      </c>
      <c r="S2301" s="57">
        <v>0</v>
      </c>
      <c r="T2301" s="45">
        <v>0</v>
      </c>
      <c r="U2301" s="45">
        <v>0</v>
      </c>
      <c r="V2301" s="45">
        <v>0</v>
      </c>
      <c r="W2301" s="45">
        <v>0</v>
      </c>
    </row>
    <row r="2302" spans="1:23" s="45" customFormat="1">
      <c r="A2302" s="34">
        <v>39</v>
      </c>
      <c r="B2302" s="45">
        <v>238</v>
      </c>
      <c r="C2302" s="34" t="s">
        <v>1107</v>
      </c>
      <c r="D2302" s="45" t="s">
        <v>897</v>
      </c>
      <c r="E2302" s="45">
        <v>1768.57</v>
      </c>
      <c r="F2302" s="45">
        <v>5610.44</v>
      </c>
      <c r="G2302" s="45">
        <v>2299.66</v>
      </c>
      <c r="H2302" s="45">
        <v>88.92</v>
      </c>
      <c r="I2302" s="45">
        <v>18.09</v>
      </c>
      <c r="J2302" s="45">
        <v>23.26</v>
      </c>
      <c r="K2302" s="45">
        <v>27.66</v>
      </c>
      <c r="L2302" s="45">
        <v>1485.83</v>
      </c>
      <c r="M2302" s="45">
        <v>0.47599999999999998</v>
      </c>
      <c r="N2302" s="45">
        <v>28.17</v>
      </c>
      <c r="O2302" s="45" t="s">
        <v>256</v>
      </c>
      <c r="P2302" s="45">
        <v>29</v>
      </c>
      <c r="Q2302" s="45">
        <v>4</v>
      </c>
      <c r="R2302" s="45">
        <v>0</v>
      </c>
      <c r="S2302" s="57">
        <v>0</v>
      </c>
      <c r="T2302" s="45">
        <v>0</v>
      </c>
      <c r="U2302" s="45">
        <v>0</v>
      </c>
      <c r="V2302" s="45">
        <v>0</v>
      </c>
      <c r="W2302" s="45">
        <v>0</v>
      </c>
    </row>
    <row r="2303" spans="1:23" s="45" customFormat="1">
      <c r="A2303" s="34">
        <v>39</v>
      </c>
      <c r="B2303" s="45">
        <v>240</v>
      </c>
      <c r="C2303" s="34" t="s">
        <v>1107</v>
      </c>
      <c r="D2303" s="45" t="s">
        <v>898</v>
      </c>
      <c r="E2303" s="45">
        <v>3207.19</v>
      </c>
      <c r="F2303" s="45">
        <v>5698.05</v>
      </c>
      <c r="G2303" s="45">
        <v>2313.84</v>
      </c>
      <c r="H2303" s="45">
        <v>98.87</v>
      </c>
      <c r="I2303" s="45">
        <v>36.18</v>
      </c>
      <c r="J2303" s="45">
        <v>23.26</v>
      </c>
      <c r="K2303" s="45">
        <v>33.590000000000003</v>
      </c>
      <c r="L2303" s="45">
        <v>2990.88</v>
      </c>
      <c r="M2303" s="45">
        <v>0.35199999999999998</v>
      </c>
      <c r="N2303" s="45">
        <v>32.04</v>
      </c>
      <c r="O2303" s="45" t="s">
        <v>256</v>
      </c>
      <c r="P2303" s="45">
        <v>29</v>
      </c>
      <c r="Q2303" s="45">
        <v>4</v>
      </c>
      <c r="R2303" s="45">
        <v>0</v>
      </c>
      <c r="S2303" s="57">
        <v>0</v>
      </c>
      <c r="T2303" s="45">
        <v>0</v>
      </c>
      <c r="U2303" s="45">
        <v>0</v>
      </c>
      <c r="V2303" s="45">
        <v>0</v>
      </c>
      <c r="W2303" s="45">
        <v>0</v>
      </c>
    </row>
    <row r="2304" spans="1:23" s="45" customFormat="1">
      <c r="A2304" s="34">
        <v>39</v>
      </c>
      <c r="B2304" s="45">
        <v>244</v>
      </c>
      <c r="C2304" s="34" t="s">
        <v>1107</v>
      </c>
      <c r="D2304" s="45" t="s">
        <v>1055</v>
      </c>
      <c r="E2304" s="45">
        <v>1531</v>
      </c>
      <c r="F2304" s="45">
        <v>6199.92</v>
      </c>
      <c r="G2304" s="45">
        <v>1789.71</v>
      </c>
      <c r="H2304" s="45">
        <v>104.68</v>
      </c>
      <c r="I2304" s="45">
        <v>15.51</v>
      </c>
      <c r="J2304" s="45">
        <v>23.26</v>
      </c>
      <c r="K2304" s="45">
        <v>23.71</v>
      </c>
      <c r="L2304" s="45">
        <v>1320.27</v>
      </c>
      <c r="M2304" s="45">
        <v>0.48699999999999999</v>
      </c>
      <c r="N2304" s="45">
        <v>22.04</v>
      </c>
      <c r="O2304" s="45" t="s">
        <v>203</v>
      </c>
      <c r="P2304" s="45">
        <v>29</v>
      </c>
      <c r="Q2304" s="45">
        <v>4</v>
      </c>
      <c r="R2304" s="45">
        <v>0</v>
      </c>
      <c r="S2304" s="57">
        <v>0</v>
      </c>
      <c r="T2304" s="45">
        <v>0</v>
      </c>
      <c r="U2304" s="45">
        <v>0</v>
      </c>
      <c r="V2304" s="45">
        <v>0</v>
      </c>
      <c r="W2304" s="45">
        <v>0</v>
      </c>
    </row>
    <row r="2305" spans="1:23" s="45" customFormat="1">
      <c r="A2305" s="34">
        <v>39</v>
      </c>
      <c r="B2305" s="45">
        <v>248</v>
      </c>
      <c r="C2305" s="34" t="s">
        <v>1107</v>
      </c>
      <c r="D2305" s="45" t="s">
        <v>1057</v>
      </c>
      <c r="E2305" s="45">
        <v>950.28</v>
      </c>
      <c r="F2305" s="45">
        <v>5590.88</v>
      </c>
      <c r="G2305" s="45">
        <v>2153.75</v>
      </c>
      <c r="H2305" s="45">
        <v>109.39</v>
      </c>
      <c r="I2305" s="45">
        <v>7.75</v>
      </c>
      <c r="J2305" s="45">
        <v>23.26</v>
      </c>
      <c r="K2305" s="45">
        <v>21.74</v>
      </c>
      <c r="L2305" s="45">
        <v>984.98</v>
      </c>
      <c r="M2305" s="45">
        <v>0.47499999999999998</v>
      </c>
      <c r="N2305" s="45">
        <v>20.59</v>
      </c>
      <c r="O2305" s="45" t="s">
        <v>203</v>
      </c>
      <c r="P2305" s="45">
        <v>29</v>
      </c>
      <c r="Q2305" s="45">
        <v>4</v>
      </c>
      <c r="R2305" s="45">
        <v>0</v>
      </c>
      <c r="S2305" s="57">
        <v>0</v>
      </c>
      <c r="T2305" s="45">
        <v>0</v>
      </c>
      <c r="U2305" s="45">
        <v>0</v>
      </c>
      <c r="V2305" s="45">
        <v>0</v>
      </c>
      <c r="W2305" s="45">
        <v>0</v>
      </c>
    </row>
    <row r="2306" spans="1:23" s="34" customFormat="1" ht="15">
      <c r="A2306" s="34">
        <v>39</v>
      </c>
      <c r="B2306" s="34">
        <v>252</v>
      </c>
      <c r="C2306" s="34" t="s">
        <v>1107</v>
      </c>
      <c r="D2306" s="34" t="s">
        <v>1059</v>
      </c>
      <c r="E2306" s="34">
        <v>3101.6</v>
      </c>
      <c r="F2306" s="34">
        <v>5558.42</v>
      </c>
      <c r="G2306" s="34">
        <v>2244.83</v>
      </c>
      <c r="H2306" s="34">
        <v>94.68</v>
      </c>
      <c r="I2306" s="34">
        <v>31.01</v>
      </c>
      <c r="J2306" s="34">
        <v>12.92</v>
      </c>
      <c r="K2306" s="34">
        <v>31.62</v>
      </c>
      <c r="L2306" s="34">
        <v>2400.84</v>
      </c>
      <c r="M2306" s="34">
        <v>0.42799999999999999</v>
      </c>
      <c r="N2306" s="34">
        <v>39.090000000000003</v>
      </c>
      <c r="O2306" s="34" t="s">
        <v>263</v>
      </c>
      <c r="P2306" s="34">
        <v>29</v>
      </c>
      <c r="Q2306" s="34">
        <v>4</v>
      </c>
      <c r="R2306" s="34">
        <v>71</v>
      </c>
      <c r="S2306" s="58">
        <v>665406.02</v>
      </c>
      <c r="T2306" s="34">
        <v>5579.97</v>
      </c>
      <c r="U2306" s="34">
        <v>2142.5700000000002</v>
      </c>
      <c r="V2306" s="34">
        <v>90.01</v>
      </c>
      <c r="W2306" s="34">
        <v>389472.43</v>
      </c>
    </row>
    <row r="2307" spans="1:23" s="45" customFormat="1">
      <c r="A2307" s="34">
        <v>39</v>
      </c>
      <c r="B2307" s="45">
        <v>254</v>
      </c>
      <c r="C2307" s="34" t="s">
        <v>1107</v>
      </c>
      <c r="D2307" s="45" t="s">
        <v>1108</v>
      </c>
      <c r="E2307" s="45">
        <v>488.34</v>
      </c>
      <c r="F2307" s="45">
        <v>5650.3</v>
      </c>
      <c r="G2307" s="45">
        <v>2244.64</v>
      </c>
      <c r="H2307" s="45">
        <v>94.58</v>
      </c>
      <c r="I2307" s="45">
        <v>10.34</v>
      </c>
      <c r="J2307" s="45">
        <v>12.92</v>
      </c>
      <c r="K2307" s="45">
        <v>15.81</v>
      </c>
      <c r="L2307" s="45">
        <v>556.91999999999996</v>
      </c>
      <c r="M2307" s="45">
        <v>0.53800000000000003</v>
      </c>
      <c r="N2307" s="45">
        <v>15.64</v>
      </c>
      <c r="O2307" s="45" t="s">
        <v>256</v>
      </c>
      <c r="P2307" s="45">
        <v>29</v>
      </c>
      <c r="Q2307" s="45">
        <v>4</v>
      </c>
      <c r="R2307" s="45">
        <v>0</v>
      </c>
      <c r="S2307" s="57">
        <v>0</v>
      </c>
      <c r="T2307" s="45">
        <v>0</v>
      </c>
      <c r="U2307" s="45">
        <v>0</v>
      </c>
      <c r="V2307" s="45">
        <v>0</v>
      </c>
      <c r="W2307" s="45">
        <v>0</v>
      </c>
    </row>
    <row r="2308" spans="1:23" s="45" customFormat="1">
      <c r="A2308" s="34">
        <v>39</v>
      </c>
      <c r="B2308" s="45">
        <v>256</v>
      </c>
      <c r="C2308" s="34" t="s">
        <v>1107</v>
      </c>
      <c r="D2308" s="45" t="s">
        <v>1060</v>
      </c>
      <c r="E2308" s="45">
        <v>910.68</v>
      </c>
      <c r="F2308" s="45">
        <v>5639.87</v>
      </c>
      <c r="G2308" s="45">
        <v>2243.7600000000002</v>
      </c>
      <c r="H2308" s="45">
        <v>102.21</v>
      </c>
      <c r="I2308" s="45">
        <v>15.51</v>
      </c>
      <c r="J2308" s="45">
        <v>18.09</v>
      </c>
      <c r="K2308" s="45">
        <v>23.71</v>
      </c>
      <c r="L2308" s="45">
        <v>865.6</v>
      </c>
      <c r="M2308" s="45">
        <v>0.52500000000000002</v>
      </c>
      <c r="N2308" s="45">
        <v>21.89</v>
      </c>
      <c r="O2308" s="45" t="s">
        <v>256</v>
      </c>
      <c r="P2308" s="45">
        <v>29</v>
      </c>
      <c r="Q2308" s="45">
        <v>4</v>
      </c>
      <c r="R2308" s="45">
        <v>0</v>
      </c>
      <c r="S2308" s="57">
        <v>0</v>
      </c>
      <c r="T2308" s="45">
        <v>0</v>
      </c>
      <c r="U2308" s="45">
        <v>0</v>
      </c>
      <c r="V2308" s="45">
        <v>0</v>
      </c>
      <c r="W2308" s="45">
        <v>0</v>
      </c>
    </row>
    <row r="2309" spans="1:23" s="45" customFormat="1">
      <c r="A2309" s="34">
        <v>39</v>
      </c>
      <c r="B2309" s="45">
        <v>258</v>
      </c>
      <c r="C2309" s="34" t="s">
        <v>1107</v>
      </c>
      <c r="D2309" s="45" t="s">
        <v>1061</v>
      </c>
      <c r="E2309" s="45">
        <v>1135.05</v>
      </c>
      <c r="F2309" s="45">
        <v>5648.09</v>
      </c>
      <c r="G2309" s="45">
        <v>2306.27</v>
      </c>
      <c r="H2309" s="45">
        <v>101.63</v>
      </c>
      <c r="I2309" s="45">
        <v>10.34</v>
      </c>
      <c r="J2309" s="45">
        <v>20.68</v>
      </c>
      <c r="K2309" s="45">
        <v>21.74</v>
      </c>
      <c r="L2309" s="45">
        <v>1070.8399999999999</v>
      </c>
      <c r="M2309" s="45">
        <v>0.49099999999999999</v>
      </c>
      <c r="N2309" s="45">
        <v>24.85</v>
      </c>
      <c r="O2309" s="45" t="s">
        <v>256</v>
      </c>
      <c r="P2309" s="45">
        <v>29</v>
      </c>
      <c r="Q2309" s="45">
        <v>4</v>
      </c>
      <c r="R2309" s="45">
        <v>0</v>
      </c>
      <c r="S2309" s="57">
        <v>0</v>
      </c>
      <c r="T2309" s="45">
        <v>0</v>
      </c>
      <c r="U2309" s="45">
        <v>0</v>
      </c>
      <c r="V2309" s="45">
        <v>0</v>
      </c>
      <c r="W2309" s="45">
        <v>0</v>
      </c>
    </row>
    <row r="2310" spans="1:23" s="45" customFormat="1">
      <c r="A2310" s="34">
        <v>39</v>
      </c>
      <c r="B2310" s="45">
        <v>260</v>
      </c>
      <c r="C2310" s="34" t="s">
        <v>1107</v>
      </c>
      <c r="D2310" s="45" t="s">
        <v>1062</v>
      </c>
      <c r="E2310" s="45">
        <v>673.11</v>
      </c>
      <c r="F2310" s="45">
        <v>5677</v>
      </c>
      <c r="G2310" s="45">
        <v>2462.73</v>
      </c>
      <c r="H2310" s="45">
        <v>107.83</v>
      </c>
      <c r="I2310" s="45">
        <v>10.34</v>
      </c>
      <c r="J2310" s="45">
        <v>12.92</v>
      </c>
      <c r="K2310" s="45">
        <v>25.69</v>
      </c>
      <c r="L2310" s="45">
        <v>643.75</v>
      </c>
      <c r="M2310" s="45">
        <v>0.57699999999999996</v>
      </c>
      <c r="N2310" s="45">
        <v>24.41</v>
      </c>
      <c r="O2310" s="45" t="s">
        <v>203</v>
      </c>
      <c r="P2310" s="45">
        <v>29</v>
      </c>
      <c r="Q2310" s="45">
        <v>4</v>
      </c>
      <c r="R2310" s="45">
        <v>0</v>
      </c>
      <c r="S2310" s="57">
        <v>0</v>
      </c>
      <c r="T2310" s="45">
        <v>0</v>
      </c>
      <c r="U2310" s="45">
        <v>0</v>
      </c>
      <c r="V2310" s="45">
        <v>0</v>
      </c>
      <c r="W2310" s="45">
        <v>0</v>
      </c>
    </row>
    <row r="2311" spans="1:23" s="45" customFormat="1">
      <c r="A2311" s="34">
        <v>39</v>
      </c>
      <c r="B2311" s="45">
        <v>262</v>
      </c>
      <c r="C2311" s="34" t="s">
        <v>1107</v>
      </c>
      <c r="D2311" s="45" t="s">
        <v>1063</v>
      </c>
      <c r="E2311" s="45">
        <v>1847.76</v>
      </c>
      <c r="F2311" s="45">
        <v>6257.52</v>
      </c>
      <c r="G2311" s="45">
        <v>1256.75</v>
      </c>
      <c r="H2311" s="45">
        <v>109.88</v>
      </c>
      <c r="I2311" s="45">
        <v>12.92</v>
      </c>
      <c r="J2311" s="45">
        <v>25.84</v>
      </c>
      <c r="K2311" s="45">
        <v>23.71</v>
      </c>
      <c r="L2311" s="45">
        <v>1526.26</v>
      </c>
      <c r="M2311" s="45">
        <v>0.47699999999999998</v>
      </c>
      <c r="N2311" s="45">
        <v>28.72</v>
      </c>
      <c r="O2311" s="45" t="s">
        <v>203</v>
      </c>
      <c r="P2311" s="45">
        <v>29</v>
      </c>
      <c r="Q2311" s="45">
        <v>4</v>
      </c>
      <c r="R2311" s="45">
        <v>0</v>
      </c>
      <c r="S2311" s="57">
        <v>0</v>
      </c>
      <c r="T2311" s="45">
        <v>0</v>
      </c>
      <c r="U2311" s="45">
        <v>0</v>
      </c>
      <c r="V2311" s="45">
        <v>0</v>
      </c>
      <c r="W2311" s="45">
        <v>0</v>
      </c>
    </row>
    <row r="2312" spans="1:23" s="45" customFormat="1">
      <c r="A2312" s="34">
        <v>39</v>
      </c>
      <c r="B2312" s="45">
        <v>264</v>
      </c>
      <c r="C2312" s="34" t="s">
        <v>1107</v>
      </c>
      <c r="D2312" s="45" t="s">
        <v>1064</v>
      </c>
      <c r="E2312" s="45">
        <v>541.13</v>
      </c>
      <c r="F2312" s="45">
        <v>5919.82</v>
      </c>
      <c r="G2312" s="45">
        <v>1504.28</v>
      </c>
      <c r="H2312" s="45">
        <v>108.05</v>
      </c>
      <c r="I2312" s="45">
        <v>10.34</v>
      </c>
      <c r="J2312" s="45">
        <v>7.75</v>
      </c>
      <c r="K2312" s="45">
        <v>17.78</v>
      </c>
      <c r="L2312" s="45">
        <v>498.08</v>
      </c>
      <c r="M2312" s="45">
        <v>0.64500000000000002</v>
      </c>
      <c r="N2312" s="45">
        <v>16.829999999999998</v>
      </c>
      <c r="O2312" s="45" t="s">
        <v>203</v>
      </c>
      <c r="P2312" s="45">
        <v>29</v>
      </c>
      <c r="Q2312" s="45">
        <v>4</v>
      </c>
      <c r="R2312" s="45">
        <v>0</v>
      </c>
      <c r="S2312" s="57">
        <v>0</v>
      </c>
      <c r="T2312" s="45">
        <v>0</v>
      </c>
      <c r="U2312" s="45">
        <v>0</v>
      </c>
      <c r="V2312" s="45">
        <v>0</v>
      </c>
      <c r="W2312" s="45">
        <v>0</v>
      </c>
    </row>
    <row r="2313" spans="1:23" s="45" customFormat="1">
      <c r="A2313" s="34">
        <v>39</v>
      </c>
      <c r="B2313" s="45">
        <v>266</v>
      </c>
      <c r="C2313" s="34" t="s">
        <v>1107</v>
      </c>
      <c r="D2313" s="45" t="s">
        <v>1065</v>
      </c>
      <c r="E2313" s="45">
        <v>2494.48</v>
      </c>
      <c r="F2313" s="45">
        <v>5928.62</v>
      </c>
      <c r="G2313" s="45">
        <v>1528.6</v>
      </c>
      <c r="H2313" s="45">
        <v>94.35</v>
      </c>
      <c r="I2313" s="45">
        <v>31.01</v>
      </c>
      <c r="J2313" s="45">
        <v>18.09</v>
      </c>
      <c r="K2313" s="45">
        <v>23.71</v>
      </c>
      <c r="L2313" s="45">
        <v>1817.55</v>
      </c>
      <c r="M2313" s="45">
        <v>0.48899999999999999</v>
      </c>
      <c r="N2313" s="45">
        <v>26.45</v>
      </c>
      <c r="O2313" s="45" t="s">
        <v>203</v>
      </c>
      <c r="P2313" s="45">
        <v>29</v>
      </c>
      <c r="Q2313" s="45">
        <v>4</v>
      </c>
      <c r="R2313" s="45">
        <v>0</v>
      </c>
      <c r="S2313" s="57">
        <v>0</v>
      </c>
      <c r="T2313" s="45">
        <v>0</v>
      </c>
      <c r="U2313" s="45">
        <v>0</v>
      </c>
      <c r="V2313" s="45">
        <v>0</v>
      </c>
      <c r="W2313" s="45">
        <v>0</v>
      </c>
    </row>
    <row r="2314" spans="1:23" s="45" customFormat="1">
      <c r="A2314" s="34">
        <v>39</v>
      </c>
      <c r="B2314" s="45">
        <v>268</v>
      </c>
      <c r="C2314" s="34" t="s">
        <v>1107</v>
      </c>
      <c r="D2314" s="45" t="s">
        <v>1066</v>
      </c>
      <c r="E2314" s="45">
        <v>2943.22</v>
      </c>
      <c r="F2314" s="45">
        <v>6233.31</v>
      </c>
      <c r="G2314" s="45">
        <v>1740.93</v>
      </c>
      <c r="H2314" s="45">
        <v>105.69</v>
      </c>
      <c r="I2314" s="45">
        <v>25.84</v>
      </c>
      <c r="J2314" s="45">
        <v>49.1</v>
      </c>
      <c r="K2314" s="45">
        <v>33.590000000000003</v>
      </c>
      <c r="L2314" s="45">
        <v>2766.95</v>
      </c>
      <c r="M2314" s="45">
        <v>0.35899999999999999</v>
      </c>
      <c r="N2314" s="45">
        <v>58.05</v>
      </c>
      <c r="O2314" s="45" t="s">
        <v>214</v>
      </c>
      <c r="P2314" s="45">
        <v>29</v>
      </c>
      <c r="Q2314" s="45">
        <v>4</v>
      </c>
      <c r="R2314" s="45">
        <v>0</v>
      </c>
      <c r="S2314" s="57">
        <v>0</v>
      </c>
      <c r="T2314" s="45">
        <v>0</v>
      </c>
      <c r="U2314" s="45">
        <v>0</v>
      </c>
      <c r="V2314" s="45">
        <v>0</v>
      </c>
      <c r="W2314" s="45">
        <v>0</v>
      </c>
    </row>
    <row r="2315" spans="1:23" s="45" customFormat="1">
      <c r="A2315" s="34">
        <v>39</v>
      </c>
      <c r="B2315" s="45">
        <v>270</v>
      </c>
      <c r="C2315" s="34" t="s">
        <v>1107</v>
      </c>
      <c r="D2315" s="45" t="s">
        <v>1067</v>
      </c>
      <c r="E2315" s="45">
        <v>290.36</v>
      </c>
      <c r="F2315" s="45">
        <v>6175.23</v>
      </c>
      <c r="G2315" s="45">
        <v>1816.17</v>
      </c>
      <c r="H2315" s="45">
        <v>103.29</v>
      </c>
      <c r="I2315" s="45">
        <v>7.75</v>
      </c>
      <c r="J2315" s="45">
        <v>10.34</v>
      </c>
      <c r="K2315" s="45">
        <v>9.8800000000000008</v>
      </c>
      <c r="L2315" s="45">
        <v>307.54000000000002</v>
      </c>
      <c r="M2315" s="45">
        <v>0.69</v>
      </c>
      <c r="N2315" s="45">
        <v>9.44</v>
      </c>
      <c r="O2315" s="45" t="s">
        <v>203</v>
      </c>
      <c r="P2315" s="45">
        <v>29</v>
      </c>
      <c r="Q2315" s="45">
        <v>4</v>
      </c>
      <c r="R2315" s="45">
        <v>0</v>
      </c>
      <c r="S2315" s="57">
        <v>0</v>
      </c>
      <c r="T2315" s="45">
        <v>0</v>
      </c>
      <c r="U2315" s="45">
        <v>0</v>
      </c>
      <c r="V2315" s="45">
        <v>0</v>
      </c>
      <c r="W2315" s="45">
        <v>0</v>
      </c>
    </row>
    <row r="2316" spans="1:23" s="34" customFormat="1" ht="15">
      <c r="A2316" s="34">
        <v>39</v>
      </c>
      <c r="B2316" s="34">
        <v>272</v>
      </c>
      <c r="C2316" s="34" t="s">
        <v>1107</v>
      </c>
      <c r="D2316" s="34" t="s">
        <v>1068</v>
      </c>
      <c r="E2316" s="34">
        <v>1214.24</v>
      </c>
      <c r="F2316" s="34">
        <v>5671.58</v>
      </c>
      <c r="G2316" s="34">
        <v>2142.37</v>
      </c>
      <c r="H2316" s="34">
        <v>99.42</v>
      </c>
      <c r="I2316" s="34">
        <v>10.34</v>
      </c>
      <c r="J2316" s="34">
        <v>20.68</v>
      </c>
      <c r="K2316" s="34">
        <v>21.74</v>
      </c>
      <c r="L2316" s="34">
        <v>1098.3</v>
      </c>
      <c r="M2316" s="34">
        <v>0.501</v>
      </c>
      <c r="N2316" s="34">
        <v>20.100000000000001</v>
      </c>
      <c r="O2316" s="34" t="s">
        <v>263</v>
      </c>
      <c r="P2316" s="34">
        <v>29</v>
      </c>
      <c r="Q2316" s="34">
        <v>4</v>
      </c>
      <c r="R2316" s="34">
        <v>71</v>
      </c>
      <c r="S2316" s="58">
        <v>665406.02</v>
      </c>
      <c r="T2316" s="34">
        <v>5579.97</v>
      </c>
      <c r="U2316" s="34">
        <v>2142.5700000000002</v>
      </c>
      <c r="V2316" s="34">
        <v>90.01</v>
      </c>
      <c r="W2316" s="34">
        <v>389472.43</v>
      </c>
    </row>
    <row r="2317" spans="1:23" s="45" customFormat="1">
      <c r="A2317" s="34">
        <v>39</v>
      </c>
      <c r="B2317" s="45">
        <v>274</v>
      </c>
      <c r="C2317" s="34" t="s">
        <v>1107</v>
      </c>
      <c r="D2317" s="45" t="s">
        <v>1069</v>
      </c>
      <c r="E2317" s="45">
        <v>1003.07</v>
      </c>
      <c r="F2317" s="45">
        <v>5608.96</v>
      </c>
      <c r="G2317" s="45">
        <v>2140.37</v>
      </c>
      <c r="H2317" s="45">
        <v>110.97</v>
      </c>
      <c r="I2317" s="45">
        <v>18.09</v>
      </c>
      <c r="J2317" s="45">
        <v>12.92</v>
      </c>
      <c r="K2317" s="45">
        <v>21.74</v>
      </c>
      <c r="L2317" s="45">
        <v>956.28</v>
      </c>
      <c r="M2317" s="45">
        <v>0.50700000000000001</v>
      </c>
      <c r="N2317" s="45">
        <v>19.93</v>
      </c>
      <c r="O2317" s="45" t="s">
        <v>203</v>
      </c>
      <c r="P2317" s="45">
        <v>29</v>
      </c>
      <c r="Q2317" s="45">
        <v>4</v>
      </c>
      <c r="R2317" s="45">
        <v>0</v>
      </c>
      <c r="S2317" s="57">
        <v>0</v>
      </c>
      <c r="T2317" s="45">
        <v>0</v>
      </c>
      <c r="U2317" s="45">
        <v>0</v>
      </c>
      <c r="V2317" s="45">
        <v>0</v>
      </c>
      <c r="W2317" s="45">
        <v>0</v>
      </c>
    </row>
    <row r="2318" spans="1:23" s="45" customFormat="1">
      <c r="A2318" s="34">
        <v>39</v>
      </c>
      <c r="B2318" s="45">
        <v>276</v>
      </c>
      <c r="C2318" s="34" t="s">
        <v>1107</v>
      </c>
      <c r="D2318" s="45" t="s">
        <v>1070</v>
      </c>
      <c r="E2318" s="45">
        <v>633.52</v>
      </c>
      <c r="F2318" s="45">
        <v>5697.56</v>
      </c>
      <c r="G2318" s="45">
        <v>2235.4499999999998</v>
      </c>
      <c r="H2318" s="45">
        <v>106.79</v>
      </c>
      <c r="I2318" s="45">
        <v>10.34</v>
      </c>
      <c r="J2318" s="45">
        <v>15.51</v>
      </c>
      <c r="K2318" s="45">
        <v>13.83</v>
      </c>
      <c r="L2318" s="45">
        <v>580.70000000000005</v>
      </c>
      <c r="M2318" s="45">
        <v>0.61399999999999999</v>
      </c>
      <c r="N2318" s="45">
        <v>15.21</v>
      </c>
      <c r="O2318" s="45" t="s">
        <v>203</v>
      </c>
      <c r="P2318" s="45">
        <v>29</v>
      </c>
      <c r="Q2318" s="45">
        <v>4</v>
      </c>
      <c r="R2318" s="45">
        <v>0</v>
      </c>
      <c r="S2318" s="57">
        <v>0</v>
      </c>
      <c r="T2318" s="45">
        <v>0</v>
      </c>
      <c r="U2318" s="45">
        <v>0</v>
      </c>
      <c r="V2318" s="45">
        <v>0</v>
      </c>
      <c r="W2318" s="45">
        <v>0</v>
      </c>
    </row>
    <row r="2319" spans="1:23" s="45" customFormat="1">
      <c r="A2319" s="34">
        <v>39</v>
      </c>
      <c r="B2319" s="45">
        <v>278</v>
      </c>
      <c r="C2319" s="34" t="s">
        <v>1107</v>
      </c>
      <c r="D2319" s="45" t="s">
        <v>1071</v>
      </c>
      <c r="E2319" s="45">
        <v>1992.94</v>
      </c>
      <c r="F2319" s="45">
        <v>5595</v>
      </c>
      <c r="G2319" s="45">
        <v>2279.42</v>
      </c>
      <c r="H2319" s="45">
        <v>95.87</v>
      </c>
      <c r="I2319" s="45">
        <v>28.43</v>
      </c>
      <c r="J2319" s="45">
        <v>20.68</v>
      </c>
      <c r="K2319" s="45">
        <v>23.71</v>
      </c>
      <c r="L2319" s="45">
        <v>1640.95</v>
      </c>
      <c r="M2319" s="45">
        <v>0.46700000000000003</v>
      </c>
      <c r="N2319" s="45">
        <v>28.59</v>
      </c>
      <c r="O2319" s="45" t="s">
        <v>251</v>
      </c>
      <c r="P2319" s="45">
        <v>29</v>
      </c>
      <c r="Q2319" s="45">
        <v>4</v>
      </c>
      <c r="R2319" s="45">
        <v>0</v>
      </c>
      <c r="S2319" s="57">
        <v>0</v>
      </c>
      <c r="T2319" s="45">
        <v>0</v>
      </c>
      <c r="U2319" s="45">
        <v>0</v>
      </c>
      <c r="V2319" s="45">
        <v>0</v>
      </c>
      <c r="W2319" s="45">
        <v>0</v>
      </c>
    </row>
    <row r="2320" spans="1:23" s="45" customFormat="1">
      <c r="A2320" s="34">
        <v>39</v>
      </c>
      <c r="B2320" s="45">
        <v>280</v>
      </c>
      <c r="C2320" s="34" t="s">
        <v>1107</v>
      </c>
      <c r="D2320" s="45" t="s">
        <v>1072</v>
      </c>
      <c r="E2320" s="45">
        <v>1478.21</v>
      </c>
      <c r="F2320" s="45">
        <v>6300.5</v>
      </c>
      <c r="G2320" s="45">
        <v>1391.48</v>
      </c>
      <c r="H2320" s="45">
        <v>104.41</v>
      </c>
      <c r="I2320" s="45">
        <v>18.09</v>
      </c>
      <c r="J2320" s="45">
        <v>20.68</v>
      </c>
      <c r="K2320" s="45">
        <v>25.69</v>
      </c>
      <c r="L2320" s="45">
        <v>1351.83</v>
      </c>
      <c r="M2320" s="45">
        <v>0.46400000000000002</v>
      </c>
      <c r="N2320" s="45">
        <v>27.13</v>
      </c>
      <c r="O2320" s="45" t="s">
        <v>203</v>
      </c>
      <c r="P2320" s="45">
        <v>29</v>
      </c>
      <c r="Q2320" s="45">
        <v>4</v>
      </c>
      <c r="R2320" s="45">
        <v>0</v>
      </c>
      <c r="S2320" s="57">
        <v>0</v>
      </c>
      <c r="T2320" s="45">
        <v>0</v>
      </c>
      <c r="U2320" s="45">
        <v>0</v>
      </c>
      <c r="V2320" s="45">
        <v>0</v>
      </c>
      <c r="W2320" s="45">
        <v>0</v>
      </c>
    </row>
    <row r="2321" spans="1:23" s="45" customFormat="1">
      <c r="A2321" s="34">
        <v>39</v>
      </c>
      <c r="B2321" s="45">
        <v>282</v>
      </c>
      <c r="C2321" s="34" t="s">
        <v>1107</v>
      </c>
      <c r="D2321" s="45" t="s">
        <v>1073</v>
      </c>
      <c r="E2321" s="45">
        <v>92.39</v>
      </c>
      <c r="F2321" s="45">
        <v>6396.8</v>
      </c>
      <c r="G2321" s="45">
        <v>1404.47</v>
      </c>
      <c r="H2321" s="45">
        <v>105.29</v>
      </c>
      <c r="I2321" s="45">
        <v>5.17</v>
      </c>
      <c r="J2321" s="45">
        <v>7.75</v>
      </c>
      <c r="K2321" s="45">
        <v>5.93</v>
      </c>
      <c r="L2321" s="45">
        <v>109.22</v>
      </c>
      <c r="M2321" s="45">
        <v>0.90500000000000003</v>
      </c>
      <c r="N2321" s="45">
        <v>6.51</v>
      </c>
      <c r="O2321" s="45" t="s">
        <v>256</v>
      </c>
      <c r="P2321" s="45">
        <v>29</v>
      </c>
      <c r="Q2321" s="45">
        <v>4</v>
      </c>
      <c r="R2321" s="45">
        <v>0</v>
      </c>
      <c r="S2321" s="57">
        <v>0</v>
      </c>
      <c r="T2321" s="45">
        <v>0</v>
      </c>
      <c r="U2321" s="45">
        <v>0</v>
      </c>
      <c r="V2321" s="45">
        <v>0</v>
      </c>
      <c r="W2321" s="45">
        <v>0</v>
      </c>
    </row>
    <row r="2322" spans="1:23" s="45" customFormat="1">
      <c r="A2322" s="34">
        <v>39</v>
      </c>
      <c r="B2322" s="45">
        <v>284</v>
      </c>
      <c r="C2322" s="34" t="s">
        <v>1107</v>
      </c>
      <c r="D2322" s="45" t="s">
        <v>1074</v>
      </c>
      <c r="E2322" s="45">
        <v>290.36</v>
      </c>
      <c r="F2322" s="45">
        <v>5898.34</v>
      </c>
      <c r="G2322" s="45">
        <v>1476.31</v>
      </c>
      <c r="H2322" s="45">
        <v>100.42</v>
      </c>
      <c r="I2322" s="45">
        <v>15.51</v>
      </c>
      <c r="J2322" s="45">
        <v>7.75</v>
      </c>
      <c r="K2322" s="45">
        <v>13.83</v>
      </c>
      <c r="L2322" s="45">
        <v>348.46</v>
      </c>
      <c r="M2322" s="45">
        <v>0.60899999999999999</v>
      </c>
      <c r="N2322" s="45">
        <v>17.73</v>
      </c>
      <c r="O2322" s="45" t="s">
        <v>256</v>
      </c>
      <c r="P2322" s="45">
        <v>29</v>
      </c>
      <c r="Q2322" s="45">
        <v>4</v>
      </c>
      <c r="R2322" s="45">
        <v>0</v>
      </c>
      <c r="S2322" s="57">
        <v>0</v>
      </c>
      <c r="T2322" s="45">
        <v>0</v>
      </c>
      <c r="U2322" s="45">
        <v>0</v>
      </c>
      <c r="V2322" s="45">
        <v>0</v>
      </c>
      <c r="W2322" s="45">
        <v>0</v>
      </c>
    </row>
    <row r="2323" spans="1:23" s="45" customFormat="1">
      <c r="A2323" s="34">
        <v>39</v>
      </c>
      <c r="B2323" s="45">
        <v>286</v>
      </c>
      <c r="C2323" s="34" t="s">
        <v>1107</v>
      </c>
      <c r="D2323" s="45" t="s">
        <v>1075</v>
      </c>
      <c r="E2323" s="45">
        <v>12353.62</v>
      </c>
      <c r="F2323" s="45">
        <v>6177.27</v>
      </c>
      <c r="G2323" s="45">
        <v>1798.15</v>
      </c>
      <c r="H2323" s="45">
        <v>84.27</v>
      </c>
      <c r="I2323" s="45">
        <v>56.86</v>
      </c>
      <c r="J2323" s="45">
        <v>82.7</v>
      </c>
      <c r="K2323" s="45">
        <v>57.3</v>
      </c>
      <c r="L2323" s="45">
        <v>9399.7800000000007</v>
      </c>
      <c r="M2323" s="45">
        <v>0.27500000000000002</v>
      </c>
      <c r="N2323" s="45">
        <v>82.51</v>
      </c>
      <c r="O2323" s="45" t="s">
        <v>203</v>
      </c>
      <c r="P2323" s="45">
        <v>29</v>
      </c>
      <c r="Q2323" s="45">
        <v>4</v>
      </c>
      <c r="R2323" s="45">
        <v>0</v>
      </c>
      <c r="S2323" s="57">
        <v>0</v>
      </c>
      <c r="T2323" s="45">
        <v>0</v>
      </c>
      <c r="U2323" s="45">
        <v>0</v>
      </c>
      <c r="V2323" s="45">
        <v>0</v>
      </c>
      <c r="W2323" s="45">
        <v>0</v>
      </c>
    </row>
    <row r="2324" spans="1:23" s="45" customFormat="1">
      <c r="A2324" s="34">
        <v>39</v>
      </c>
      <c r="B2324" s="45">
        <v>288</v>
      </c>
      <c r="C2324" s="34" t="s">
        <v>1107</v>
      </c>
      <c r="D2324" s="45" t="s">
        <v>1076</v>
      </c>
      <c r="E2324" s="45">
        <v>897.49</v>
      </c>
      <c r="F2324" s="45">
        <v>5672.11</v>
      </c>
      <c r="G2324" s="45">
        <v>2175.66</v>
      </c>
      <c r="H2324" s="45">
        <v>105.19</v>
      </c>
      <c r="I2324" s="45">
        <v>18.09</v>
      </c>
      <c r="J2324" s="45">
        <v>12.92</v>
      </c>
      <c r="K2324" s="45">
        <v>17.78</v>
      </c>
      <c r="L2324" s="45">
        <v>829.6</v>
      </c>
      <c r="M2324" s="45">
        <v>0.54200000000000004</v>
      </c>
      <c r="N2324" s="45">
        <v>16.02</v>
      </c>
      <c r="O2324" s="45" t="s">
        <v>203</v>
      </c>
      <c r="P2324" s="45">
        <v>29</v>
      </c>
      <c r="Q2324" s="45">
        <v>4</v>
      </c>
      <c r="R2324" s="45">
        <v>0</v>
      </c>
      <c r="S2324" s="57">
        <v>0</v>
      </c>
      <c r="T2324" s="45">
        <v>0</v>
      </c>
      <c r="U2324" s="45">
        <v>0</v>
      </c>
      <c r="V2324" s="45">
        <v>0</v>
      </c>
      <c r="W2324" s="45">
        <v>0</v>
      </c>
    </row>
    <row r="2325" spans="1:23" s="45" customFormat="1">
      <c r="A2325" s="34">
        <v>39</v>
      </c>
      <c r="B2325" s="45">
        <v>290</v>
      </c>
      <c r="C2325" s="34" t="s">
        <v>1107</v>
      </c>
      <c r="D2325" s="45" t="s">
        <v>1077</v>
      </c>
      <c r="E2325" s="45">
        <v>4144.2700000000004</v>
      </c>
      <c r="F2325" s="45">
        <v>5644.21</v>
      </c>
      <c r="G2325" s="45">
        <v>2346.96</v>
      </c>
      <c r="H2325" s="45">
        <v>108.54</v>
      </c>
      <c r="I2325" s="45">
        <v>51.69</v>
      </c>
      <c r="J2325" s="45">
        <v>33.6</v>
      </c>
      <c r="K2325" s="45">
        <v>25.69</v>
      </c>
      <c r="L2325" s="45">
        <v>3823.69</v>
      </c>
      <c r="M2325" s="45">
        <v>0.32600000000000001</v>
      </c>
      <c r="N2325" s="45">
        <v>52.05</v>
      </c>
      <c r="O2325" s="45" t="s">
        <v>203</v>
      </c>
      <c r="P2325" s="45">
        <v>29</v>
      </c>
      <c r="Q2325" s="45">
        <v>4</v>
      </c>
      <c r="R2325" s="45">
        <v>0</v>
      </c>
      <c r="S2325" s="57">
        <v>0</v>
      </c>
      <c r="T2325" s="45">
        <v>0</v>
      </c>
      <c r="U2325" s="45">
        <v>0</v>
      </c>
      <c r="V2325" s="45">
        <v>0</v>
      </c>
      <c r="W2325" s="45">
        <v>0</v>
      </c>
    </row>
    <row r="2326" spans="1:23" s="45" customFormat="1">
      <c r="A2326" s="34">
        <v>39</v>
      </c>
      <c r="B2326" s="45">
        <v>292</v>
      </c>
      <c r="C2326" s="34" t="s">
        <v>1107</v>
      </c>
      <c r="D2326" s="45" t="s">
        <v>1109</v>
      </c>
      <c r="E2326" s="45">
        <v>1214.24</v>
      </c>
      <c r="F2326" s="45">
        <v>6359.4</v>
      </c>
      <c r="G2326" s="45">
        <v>1387.07</v>
      </c>
      <c r="H2326" s="45">
        <v>103.93</v>
      </c>
      <c r="I2326" s="45">
        <v>15.51</v>
      </c>
      <c r="J2326" s="45">
        <v>15.51</v>
      </c>
      <c r="K2326" s="45">
        <v>27.66</v>
      </c>
      <c r="L2326" s="45">
        <v>1034.08</v>
      </c>
      <c r="M2326" s="45">
        <v>0.53200000000000003</v>
      </c>
      <c r="N2326" s="45">
        <v>26.33</v>
      </c>
      <c r="O2326" s="45" t="s">
        <v>203</v>
      </c>
      <c r="P2326" s="45">
        <v>29</v>
      </c>
      <c r="Q2326" s="45">
        <v>4</v>
      </c>
      <c r="R2326" s="45">
        <v>0</v>
      </c>
      <c r="S2326" s="57">
        <v>0</v>
      </c>
      <c r="T2326" s="45">
        <v>0</v>
      </c>
      <c r="U2326" s="45">
        <v>0</v>
      </c>
      <c r="V2326" s="45">
        <v>0</v>
      </c>
      <c r="W2326" s="45">
        <v>0</v>
      </c>
    </row>
    <row r="2327" spans="1:23" s="45" customFormat="1">
      <c r="A2327" s="34">
        <v>39</v>
      </c>
      <c r="B2327" s="45">
        <v>294</v>
      </c>
      <c r="C2327" s="34" t="s">
        <v>1107</v>
      </c>
      <c r="D2327" s="45" t="s">
        <v>1110</v>
      </c>
      <c r="E2327" s="45">
        <v>844.69</v>
      </c>
      <c r="F2327" s="45">
        <v>6398.37</v>
      </c>
      <c r="G2327" s="45">
        <v>1455.53</v>
      </c>
      <c r="H2327" s="45">
        <v>111.89</v>
      </c>
      <c r="I2327" s="45">
        <v>7.75</v>
      </c>
      <c r="J2327" s="45">
        <v>23.26</v>
      </c>
      <c r="K2327" s="45">
        <v>19.760000000000002</v>
      </c>
      <c r="L2327" s="45">
        <v>801.68</v>
      </c>
      <c r="M2327" s="45">
        <v>0.53900000000000003</v>
      </c>
      <c r="N2327" s="45">
        <v>18.16</v>
      </c>
      <c r="O2327" s="45" t="s">
        <v>256</v>
      </c>
      <c r="P2327" s="45">
        <v>29</v>
      </c>
      <c r="Q2327" s="45">
        <v>4</v>
      </c>
      <c r="R2327" s="45">
        <v>0</v>
      </c>
      <c r="S2327" s="57">
        <v>0</v>
      </c>
      <c r="T2327" s="45">
        <v>0</v>
      </c>
      <c r="U2327" s="45">
        <v>0</v>
      </c>
      <c r="V2327" s="45">
        <v>0</v>
      </c>
      <c r="W2327" s="45">
        <v>0</v>
      </c>
    </row>
    <row r="2328" spans="1:23" s="45" customFormat="1">
      <c r="A2328" s="34">
        <v>39</v>
      </c>
      <c r="B2328" s="45">
        <v>298</v>
      </c>
      <c r="C2328" s="34" t="s">
        <v>1107</v>
      </c>
      <c r="D2328" s="45" t="s">
        <v>1079</v>
      </c>
      <c r="E2328" s="45">
        <v>3220.39</v>
      </c>
      <c r="F2328" s="45">
        <v>6039.98</v>
      </c>
      <c r="G2328" s="45">
        <v>1654.2</v>
      </c>
      <c r="H2328" s="45">
        <v>110.79</v>
      </c>
      <c r="I2328" s="45">
        <v>28.43</v>
      </c>
      <c r="J2328" s="45">
        <v>49.1</v>
      </c>
      <c r="K2328" s="45">
        <v>21.74</v>
      </c>
      <c r="L2328" s="45">
        <v>2829.38</v>
      </c>
      <c r="M2328" s="45">
        <v>0.373</v>
      </c>
      <c r="N2328" s="45">
        <v>51.13</v>
      </c>
      <c r="O2328" s="45" t="s">
        <v>203</v>
      </c>
      <c r="P2328" s="45">
        <v>29</v>
      </c>
      <c r="Q2328" s="45">
        <v>4</v>
      </c>
      <c r="R2328" s="45">
        <v>0</v>
      </c>
      <c r="S2328" s="57">
        <v>0</v>
      </c>
      <c r="T2328" s="45">
        <v>0</v>
      </c>
      <c r="U2328" s="45">
        <v>0</v>
      </c>
      <c r="V2328" s="45">
        <v>0</v>
      </c>
      <c r="W2328" s="45">
        <v>0</v>
      </c>
    </row>
    <row r="2329" spans="1:23" s="45" customFormat="1">
      <c r="A2329" s="34">
        <v>39</v>
      </c>
      <c r="B2329" s="45">
        <v>300</v>
      </c>
      <c r="C2329" s="34" t="s">
        <v>1107</v>
      </c>
      <c r="D2329" s="45" t="s">
        <v>1080</v>
      </c>
      <c r="E2329" s="45">
        <v>607.12</v>
      </c>
      <c r="F2329" s="45">
        <v>6189.84</v>
      </c>
      <c r="G2329" s="45">
        <v>1711.19</v>
      </c>
      <c r="H2329" s="45">
        <v>111.82</v>
      </c>
      <c r="I2329" s="45">
        <v>23.26</v>
      </c>
      <c r="J2329" s="45">
        <v>15.51</v>
      </c>
      <c r="K2329" s="45">
        <v>15.81</v>
      </c>
      <c r="L2329" s="45">
        <v>680.29</v>
      </c>
      <c r="M2329" s="45">
        <v>0.51</v>
      </c>
      <c r="N2329" s="45">
        <v>25.63</v>
      </c>
      <c r="O2329" s="45" t="s">
        <v>203</v>
      </c>
      <c r="P2329" s="45">
        <v>29</v>
      </c>
      <c r="Q2329" s="45">
        <v>4</v>
      </c>
      <c r="R2329" s="45">
        <v>0</v>
      </c>
      <c r="S2329" s="57">
        <v>0</v>
      </c>
      <c r="T2329" s="45">
        <v>0</v>
      </c>
      <c r="U2329" s="45">
        <v>0</v>
      </c>
      <c r="V2329" s="45">
        <v>0</v>
      </c>
      <c r="W2329" s="45">
        <v>0</v>
      </c>
    </row>
    <row r="2330" spans="1:23" s="45" customFormat="1">
      <c r="A2330" s="34">
        <v>39</v>
      </c>
      <c r="B2330" s="45">
        <v>302</v>
      </c>
      <c r="C2330" s="34" t="s">
        <v>1107</v>
      </c>
      <c r="D2330" s="45" t="s">
        <v>1081</v>
      </c>
      <c r="E2330" s="45">
        <v>316.76</v>
      </c>
      <c r="F2330" s="45">
        <v>6404.18</v>
      </c>
      <c r="G2330" s="45">
        <v>1758.83</v>
      </c>
      <c r="H2330" s="45">
        <v>108.1</v>
      </c>
      <c r="I2330" s="45">
        <v>7.75</v>
      </c>
      <c r="J2330" s="45">
        <v>10.34</v>
      </c>
      <c r="K2330" s="45">
        <v>9.8800000000000008</v>
      </c>
      <c r="L2330" s="45">
        <v>311.76</v>
      </c>
      <c r="M2330" s="45">
        <v>0.72099999999999997</v>
      </c>
      <c r="N2330" s="45">
        <v>9.7899999999999991</v>
      </c>
      <c r="O2330" s="45" t="s">
        <v>203</v>
      </c>
      <c r="P2330" s="45">
        <v>29</v>
      </c>
      <c r="Q2330" s="45">
        <v>4</v>
      </c>
      <c r="R2330" s="45">
        <v>0</v>
      </c>
      <c r="S2330" s="57">
        <v>0</v>
      </c>
      <c r="T2330" s="45">
        <v>0</v>
      </c>
      <c r="U2330" s="45">
        <v>0</v>
      </c>
      <c r="V2330" s="45">
        <v>0</v>
      </c>
      <c r="W2330" s="45">
        <v>0</v>
      </c>
    </row>
    <row r="2331" spans="1:23" s="45" customFormat="1">
      <c r="A2331" s="34">
        <v>39</v>
      </c>
      <c r="B2331" s="45">
        <v>304</v>
      </c>
      <c r="C2331" s="34" t="s">
        <v>1107</v>
      </c>
      <c r="D2331" s="45" t="s">
        <v>1082</v>
      </c>
      <c r="E2331" s="45">
        <v>791.9</v>
      </c>
      <c r="F2331" s="45">
        <v>6216.04</v>
      </c>
      <c r="G2331" s="45">
        <v>1752.13</v>
      </c>
      <c r="H2331" s="45">
        <v>106.11</v>
      </c>
      <c r="I2331" s="45">
        <v>7.75</v>
      </c>
      <c r="J2331" s="45">
        <v>25.84</v>
      </c>
      <c r="K2331" s="45">
        <v>15.81</v>
      </c>
      <c r="L2331" s="45">
        <v>773</v>
      </c>
      <c r="M2331" s="45">
        <v>0.53500000000000003</v>
      </c>
      <c r="N2331" s="45">
        <v>24.14</v>
      </c>
      <c r="O2331" s="45" t="s">
        <v>203</v>
      </c>
      <c r="P2331" s="45">
        <v>29</v>
      </c>
      <c r="Q2331" s="45">
        <v>4</v>
      </c>
      <c r="R2331" s="45">
        <v>0</v>
      </c>
      <c r="S2331" s="57">
        <v>0</v>
      </c>
      <c r="T2331" s="45">
        <v>0</v>
      </c>
      <c r="U2331" s="45">
        <v>0</v>
      </c>
      <c r="V2331" s="45">
        <v>0</v>
      </c>
      <c r="W2331" s="45">
        <v>0</v>
      </c>
    </row>
    <row r="2332" spans="1:23" s="45" customFormat="1">
      <c r="A2332" s="34">
        <v>39</v>
      </c>
      <c r="B2332" s="45">
        <v>308</v>
      </c>
      <c r="C2332" s="34" t="s">
        <v>1107</v>
      </c>
      <c r="D2332" s="45" t="s">
        <v>1084</v>
      </c>
      <c r="E2332" s="45">
        <v>950.28</v>
      </c>
      <c r="F2332" s="45">
        <v>5713.17</v>
      </c>
      <c r="G2332" s="45">
        <v>2072.91</v>
      </c>
      <c r="H2332" s="45">
        <v>113.7</v>
      </c>
      <c r="I2332" s="45">
        <v>12.92</v>
      </c>
      <c r="J2332" s="45">
        <v>10.34</v>
      </c>
      <c r="K2332" s="45">
        <v>21.74</v>
      </c>
      <c r="L2332" s="45">
        <v>794.02</v>
      </c>
      <c r="M2332" s="45">
        <v>0.58899999999999997</v>
      </c>
      <c r="N2332" s="45">
        <v>19.93</v>
      </c>
      <c r="O2332" s="45" t="s">
        <v>203</v>
      </c>
      <c r="P2332" s="45">
        <v>29</v>
      </c>
      <c r="Q2332" s="45">
        <v>4</v>
      </c>
      <c r="R2332" s="45">
        <v>0</v>
      </c>
      <c r="S2332" s="57">
        <v>0</v>
      </c>
      <c r="T2332" s="45">
        <v>0</v>
      </c>
      <c r="U2332" s="45">
        <v>0</v>
      </c>
      <c r="V2332" s="45">
        <v>0</v>
      </c>
      <c r="W2332" s="45">
        <v>0</v>
      </c>
    </row>
    <row r="2333" spans="1:23" s="45" customFormat="1">
      <c r="A2333" s="34">
        <v>39</v>
      </c>
      <c r="B2333" s="45">
        <v>310</v>
      </c>
      <c r="C2333" s="34" t="s">
        <v>1107</v>
      </c>
      <c r="D2333" s="45" t="s">
        <v>1085</v>
      </c>
      <c r="E2333" s="45">
        <v>699.51</v>
      </c>
      <c r="F2333" s="45">
        <v>5665.14</v>
      </c>
      <c r="G2333" s="45">
        <v>2185.38</v>
      </c>
      <c r="H2333" s="45">
        <v>115.28</v>
      </c>
      <c r="I2333" s="45">
        <v>7.75</v>
      </c>
      <c r="J2333" s="45">
        <v>15.51</v>
      </c>
      <c r="K2333" s="45">
        <v>19.760000000000002</v>
      </c>
      <c r="L2333" s="45">
        <v>726.41</v>
      </c>
      <c r="M2333" s="45">
        <v>0.52500000000000002</v>
      </c>
      <c r="N2333" s="45">
        <v>18.52</v>
      </c>
      <c r="O2333" s="45" t="s">
        <v>203</v>
      </c>
      <c r="P2333" s="45">
        <v>29</v>
      </c>
      <c r="Q2333" s="45">
        <v>4</v>
      </c>
      <c r="R2333" s="45">
        <v>0</v>
      </c>
      <c r="S2333" s="57">
        <v>0</v>
      </c>
      <c r="T2333" s="45">
        <v>0</v>
      </c>
      <c r="U2333" s="45">
        <v>0</v>
      </c>
      <c r="V2333" s="45">
        <v>0</v>
      </c>
      <c r="W2333" s="45">
        <v>0</v>
      </c>
    </row>
    <row r="2334" spans="1:23" s="45" customFormat="1">
      <c r="A2334" s="34">
        <v>39</v>
      </c>
      <c r="B2334" s="45">
        <v>312</v>
      </c>
      <c r="C2334" s="34" t="s">
        <v>1107</v>
      </c>
      <c r="D2334" s="45" t="s">
        <v>1086</v>
      </c>
      <c r="E2334" s="45">
        <v>2032.54</v>
      </c>
      <c r="F2334" s="45">
        <v>5670.51</v>
      </c>
      <c r="G2334" s="45">
        <v>2218.1</v>
      </c>
      <c r="H2334" s="45">
        <v>98.56</v>
      </c>
      <c r="I2334" s="45">
        <v>18.09</v>
      </c>
      <c r="J2334" s="45">
        <v>28.43</v>
      </c>
      <c r="K2334" s="45">
        <v>29.64</v>
      </c>
      <c r="L2334" s="45">
        <v>2089.61</v>
      </c>
      <c r="M2334" s="45">
        <v>0.371</v>
      </c>
      <c r="N2334" s="45">
        <v>28.85</v>
      </c>
      <c r="O2334" s="45" t="s">
        <v>256</v>
      </c>
      <c r="P2334" s="45">
        <v>29</v>
      </c>
      <c r="Q2334" s="45">
        <v>4</v>
      </c>
      <c r="R2334" s="45">
        <v>0</v>
      </c>
      <c r="S2334" s="57">
        <v>0</v>
      </c>
      <c r="T2334" s="45">
        <v>0</v>
      </c>
      <c r="U2334" s="45">
        <v>0</v>
      </c>
      <c r="V2334" s="45">
        <v>0</v>
      </c>
      <c r="W2334" s="45">
        <v>0</v>
      </c>
    </row>
    <row r="2335" spans="1:23" s="34" customFormat="1" ht="15">
      <c r="A2335" s="34">
        <v>39</v>
      </c>
      <c r="B2335" s="34">
        <v>314</v>
      </c>
      <c r="C2335" s="34" t="s">
        <v>1107</v>
      </c>
      <c r="D2335" s="34" t="s">
        <v>1087</v>
      </c>
      <c r="E2335" s="34">
        <v>1570.6</v>
      </c>
      <c r="F2335" s="34">
        <v>5347.26</v>
      </c>
      <c r="G2335" s="34">
        <v>2247.13</v>
      </c>
      <c r="H2335" s="34">
        <v>106.82</v>
      </c>
      <c r="I2335" s="34">
        <v>10.34</v>
      </c>
      <c r="J2335" s="34">
        <v>20.68</v>
      </c>
      <c r="K2335" s="34">
        <v>27.66</v>
      </c>
      <c r="L2335" s="34">
        <v>1363.24</v>
      </c>
      <c r="M2335" s="34">
        <v>0.47899999999999998</v>
      </c>
      <c r="N2335" s="34">
        <v>25.95</v>
      </c>
      <c r="O2335" s="34" t="s">
        <v>263</v>
      </c>
      <c r="P2335" s="34">
        <v>29</v>
      </c>
      <c r="Q2335" s="34">
        <v>4</v>
      </c>
      <c r="R2335" s="34">
        <v>72</v>
      </c>
      <c r="S2335" s="61">
        <v>68156.08</v>
      </c>
      <c r="T2335" s="34">
        <v>5348.47</v>
      </c>
      <c r="U2335" s="34">
        <v>2234.33</v>
      </c>
      <c r="V2335" s="34">
        <v>87.98</v>
      </c>
      <c r="W2335" s="34">
        <v>38499.56</v>
      </c>
    </row>
    <row r="2336" spans="1:23" s="45" customFormat="1">
      <c r="A2336" s="34">
        <v>39</v>
      </c>
      <c r="B2336" s="45">
        <v>316</v>
      </c>
      <c r="C2336" s="34" t="s">
        <v>1107</v>
      </c>
      <c r="D2336" s="45" t="s">
        <v>1111</v>
      </c>
      <c r="E2336" s="45">
        <v>79.19</v>
      </c>
      <c r="F2336" s="45">
        <v>5641.78</v>
      </c>
      <c r="G2336" s="45">
        <v>2317.4</v>
      </c>
      <c r="H2336" s="45">
        <v>107.36</v>
      </c>
      <c r="I2336" s="45">
        <v>2.58</v>
      </c>
      <c r="J2336" s="45">
        <v>5.17</v>
      </c>
      <c r="K2336" s="45">
        <v>7.9</v>
      </c>
      <c r="L2336" s="45">
        <v>99.88</v>
      </c>
      <c r="M2336" s="45">
        <v>0.89300000000000002</v>
      </c>
      <c r="N2336" s="45">
        <v>6.47</v>
      </c>
      <c r="O2336" s="45" t="s">
        <v>203</v>
      </c>
      <c r="P2336" s="45">
        <v>29</v>
      </c>
      <c r="Q2336" s="45">
        <v>4</v>
      </c>
      <c r="R2336" s="45">
        <v>0</v>
      </c>
      <c r="S2336" s="57">
        <v>0</v>
      </c>
      <c r="T2336" s="45">
        <v>0</v>
      </c>
      <c r="U2336" s="45">
        <v>0</v>
      </c>
      <c r="V2336" s="45">
        <v>0</v>
      </c>
      <c r="W2336" s="45">
        <v>0</v>
      </c>
    </row>
    <row r="2337" spans="1:23" s="45" customFormat="1">
      <c r="A2337" s="34">
        <v>39</v>
      </c>
      <c r="B2337" s="45">
        <v>318</v>
      </c>
      <c r="C2337" s="34" t="s">
        <v>1107</v>
      </c>
      <c r="D2337" s="45" t="s">
        <v>1088</v>
      </c>
      <c r="E2337" s="45">
        <v>356.35</v>
      </c>
      <c r="F2337" s="45">
        <v>6263</v>
      </c>
      <c r="G2337" s="45">
        <v>1402.12</v>
      </c>
      <c r="H2337" s="45">
        <v>110.8</v>
      </c>
      <c r="I2337" s="45">
        <v>10.34</v>
      </c>
      <c r="J2337" s="45">
        <v>7.75</v>
      </c>
      <c r="K2337" s="45">
        <v>11.86</v>
      </c>
      <c r="L2337" s="45">
        <v>380.61</v>
      </c>
      <c r="M2337" s="45">
        <v>0.63900000000000001</v>
      </c>
      <c r="N2337" s="45">
        <v>11.45</v>
      </c>
      <c r="O2337" s="45" t="s">
        <v>203</v>
      </c>
      <c r="P2337" s="45">
        <v>29</v>
      </c>
      <c r="Q2337" s="45">
        <v>4</v>
      </c>
      <c r="R2337" s="45">
        <v>0</v>
      </c>
      <c r="S2337" s="57">
        <v>0</v>
      </c>
      <c r="T2337" s="45">
        <v>0</v>
      </c>
      <c r="U2337" s="45">
        <v>0</v>
      </c>
      <c r="V2337" s="45">
        <v>0</v>
      </c>
      <c r="W2337" s="45">
        <v>0</v>
      </c>
    </row>
    <row r="2338" spans="1:23" s="45" customFormat="1">
      <c r="A2338" s="34">
        <v>39</v>
      </c>
      <c r="B2338" s="45">
        <v>320</v>
      </c>
      <c r="C2338" s="34" t="s">
        <v>1107</v>
      </c>
      <c r="D2338" s="45" t="s">
        <v>1089</v>
      </c>
      <c r="E2338" s="45">
        <v>923.88</v>
      </c>
      <c r="F2338" s="45">
        <v>6385.83</v>
      </c>
      <c r="G2338" s="45">
        <v>1406.53</v>
      </c>
      <c r="H2338" s="45">
        <v>111.5</v>
      </c>
      <c r="I2338" s="45">
        <v>18.09</v>
      </c>
      <c r="J2338" s="45">
        <v>10.34</v>
      </c>
      <c r="K2338" s="45">
        <v>21.74</v>
      </c>
      <c r="L2338" s="45">
        <v>918.53</v>
      </c>
      <c r="M2338" s="45">
        <v>0.499</v>
      </c>
      <c r="N2338" s="45">
        <v>22.3</v>
      </c>
      <c r="O2338" s="45" t="s">
        <v>203</v>
      </c>
      <c r="P2338" s="45">
        <v>29</v>
      </c>
      <c r="Q2338" s="45">
        <v>4</v>
      </c>
      <c r="R2338" s="45">
        <v>0</v>
      </c>
      <c r="S2338" s="57">
        <v>0</v>
      </c>
      <c r="T2338" s="45">
        <v>0</v>
      </c>
      <c r="U2338" s="45">
        <v>0</v>
      </c>
      <c r="V2338" s="45">
        <v>0</v>
      </c>
      <c r="W2338" s="45">
        <v>0</v>
      </c>
    </row>
    <row r="2339" spans="1:23" s="45" customFormat="1">
      <c r="A2339" s="34">
        <v>39</v>
      </c>
      <c r="B2339" s="45">
        <v>326</v>
      </c>
      <c r="C2339" s="34" t="s">
        <v>1107</v>
      </c>
      <c r="D2339" s="45" t="s">
        <v>1091</v>
      </c>
      <c r="E2339" s="45">
        <v>884.29</v>
      </c>
      <c r="F2339" s="45">
        <v>5644.59</v>
      </c>
      <c r="G2339" s="45">
        <v>2158.52</v>
      </c>
      <c r="H2339" s="45">
        <v>116.44</v>
      </c>
      <c r="I2339" s="45">
        <v>10.34</v>
      </c>
      <c r="J2339" s="45">
        <v>12.92</v>
      </c>
      <c r="K2339" s="45">
        <v>21.74</v>
      </c>
      <c r="L2339" s="45">
        <v>788.07</v>
      </c>
      <c r="M2339" s="45">
        <v>0.56499999999999995</v>
      </c>
      <c r="N2339" s="45">
        <v>20.100000000000001</v>
      </c>
      <c r="O2339" s="45" t="s">
        <v>203</v>
      </c>
      <c r="P2339" s="45">
        <v>29</v>
      </c>
      <c r="Q2339" s="45">
        <v>4</v>
      </c>
      <c r="R2339" s="45">
        <v>0</v>
      </c>
      <c r="S2339" s="57">
        <v>0</v>
      </c>
      <c r="T2339" s="45">
        <v>0</v>
      </c>
      <c r="U2339" s="45">
        <v>0</v>
      </c>
      <c r="V2339" s="45">
        <v>0</v>
      </c>
      <c r="W2339" s="45">
        <v>0</v>
      </c>
    </row>
    <row r="2340" spans="1:23" s="45" customFormat="1">
      <c r="A2340" s="34">
        <v>39</v>
      </c>
      <c r="B2340" s="45">
        <v>328</v>
      </c>
      <c r="C2340" s="34" t="s">
        <v>1107</v>
      </c>
      <c r="D2340" s="45" t="s">
        <v>1112</v>
      </c>
      <c r="E2340" s="45">
        <v>197.97</v>
      </c>
      <c r="F2340" s="45">
        <v>6116.97</v>
      </c>
      <c r="G2340" s="45">
        <v>1364.77</v>
      </c>
      <c r="H2340" s="45">
        <v>110.66</v>
      </c>
      <c r="I2340" s="45">
        <v>12.92</v>
      </c>
      <c r="J2340" s="45">
        <v>7.75</v>
      </c>
      <c r="K2340" s="45">
        <v>5.93</v>
      </c>
      <c r="L2340" s="45">
        <v>230.67</v>
      </c>
      <c r="M2340" s="45">
        <v>0.71199999999999997</v>
      </c>
      <c r="N2340" s="45">
        <v>10.84</v>
      </c>
      <c r="O2340" s="45" t="s">
        <v>203</v>
      </c>
      <c r="P2340" s="45">
        <v>29</v>
      </c>
      <c r="Q2340" s="45">
        <v>4</v>
      </c>
      <c r="R2340" s="45">
        <v>0</v>
      </c>
      <c r="S2340" s="57">
        <v>0</v>
      </c>
      <c r="T2340" s="45">
        <v>0</v>
      </c>
      <c r="U2340" s="45">
        <v>0</v>
      </c>
      <c r="V2340" s="45">
        <v>0</v>
      </c>
      <c r="W2340" s="45">
        <v>0</v>
      </c>
    </row>
    <row r="2341" spans="1:23" s="45" customFormat="1">
      <c r="A2341" s="34">
        <v>39</v>
      </c>
      <c r="B2341" s="45">
        <v>330</v>
      </c>
      <c r="C2341" s="34" t="s">
        <v>1107</v>
      </c>
      <c r="D2341" s="45" t="s">
        <v>1092</v>
      </c>
      <c r="E2341" s="45">
        <v>395.95</v>
      </c>
      <c r="F2341" s="45">
        <v>5859.13</v>
      </c>
      <c r="G2341" s="45">
        <v>1539.04</v>
      </c>
      <c r="H2341" s="45">
        <v>115.27</v>
      </c>
      <c r="I2341" s="45">
        <v>10.34</v>
      </c>
      <c r="J2341" s="45">
        <v>7.75</v>
      </c>
      <c r="K2341" s="45">
        <v>15.81</v>
      </c>
      <c r="L2341" s="45">
        <v>405.67</v>
      </c>
      <c r="M2341" s="45">
        <v>0.64300000000000002</v>
      </c>
      <c r="N2341" s="45">
        <v>14.99</v>
      </c>
      <c r="O2341" s="45" t="s">
        <v>256</v>
      </c>
      <c r="P2341" s="45">
        <v>29</v>
      </c>
      <c r="Q2341" s="45">
        <v>4</v>
      </c>
      <c r="R2341" s="45">
        <v>0</v>
      </c>
      <c r="S2341" s="57">
        <v>0</v>
      </c>
      <c r="T2341" s="45">
        <v>0</v>
      </c>
      <c r="U2341" s="45">
        <v>0</v>
      </c>
      <c r="V2341" s="45">
        <v>0</v>
      </c>
      <c r="W2341" s="45">
        <v>0</v>
      </c>
    </row>
    <row r="2342" spans="1:23" s="45" customFormat="1">
      <c r="A2342" s="34">
        <v>39</v>
      </c>
      <c r="B2342" s="45">
        <v>332</v>
      </c>
      <c r="C2342" s="34" t="s">
        <v>1107</v>
      </c>
      <c r="D2342" s="45" t="s">
        <v>1093</v>
      </c>
      <c r="E2342" s="45">
        <v>1135.05</v>
      </c>
      <c r="F2342" s="45">
        <v>5860.28</v>
      </c>
      <c r="G2342" s="45">
        <v>1709.26</v>
      </c>
      <c r="H2342" s="45">
        <v>115.71</v>
      </c>
      <c r="I2342" s="45">
        <v>20.68</v>
      </c>
      <c r="J2342" s="45">
        <v>12.92</v>
      </c>
      <c r="K2342" s="45">
        <v>17.78</v>
      </c>
      <c r="L2342" s="45">
        <v>999.84</v>
      </c>
      <c r="M2342" s="45">
        <v>0.52600000000000002</v>
      </c>
      <c r="N2342" s="45">
        <v>20.58</v>
      </c>
      <c r="O2342" s="45" t="s">
        <v>256</v>
      </c>
      <c r="P2342" s="45">
        <v>29</v>
      </c>
      <c r="Q2342" s="45">
        <v>4</v>
      </c>
      <c r="R2342" s="45">
        <v>0</v>
      </c>
      <c r="S2342" s="57">
        <v>0</v>
      </c>
      <c r="T2342" s="45">
        <v>0</v>
      </c>
      <c r="U2342" s="45">
        <v>0</v>
      </c>
      <c r="V2342" s="45">
        <v>0</v>
      </c>
      <c r="W2342" s="45">
        <v>0</v>
      </c>
    </row>
    <row r="2343" spans="1:23" s="45" customFormat="1">
      <c r="A2343" s="34">
        <v>39</v>
      </c>
      <c r="B2343" s="45">
        <v>334</v>
      </c>
      <c r="C2343" s="34" t="s">
        <v>1107</v>
      </c>
      <c r="D2343" s="45" t="s">
        <v>1094</v>
      </c>
      <c r="E2343" s="45">
        <v>197.97</v>
      </c>
      <c r="F2343" s="45">
        <v>5952.25</v>
      </c>
      <c r="G2343" s="45">
        <v>1879.42</v>
      </c>
      <c r="H2343" s="45">
        <v>114.48</v>
      </c>
      <c r="I2343" s="45">
        <v>5.17</v>
      </c>
      <c r="J2343" s="45">
        <v>7.75</v>
      </c>
      <c r="K2343" s="45">
        <v>13.83</v>
      </c>
      <c r="L2343" s="45">
        <v>259.63</v>
      </c>
      <c r="M2343" s="45">
        <v>0.63300000000000001</v>
      </c>
      <c r="N2343" s="45">
        <v>12.13</v>
      </c>
      <c r="O2343" s="45" t="s">
        <v>203</v>
      </c>
      <c r="P2343" s="45">
        <v>29</v>
      </c>
      <c r="Q2343" s="45">
        <v>4</v>
      </c>
      <c r="R2343" s="45">
        <v>0</v>
      </c>
      <c r="S2343" s="57">
        <v>0</v>
      </c>
      <c r="T2343" s="45">
        <v>0</v>
      </c>
      <c r="U2343" s="45">
        <v>0</v>
      </c>
      <c r="V2343" s="45">
        <v>0</v>
      </c>
      <c r="W2343" s="45">
        <v>0</v>
      </c>
    </row>
    <row r="2344" spans="1:23" s="45" customFormat="1">
      <c r="A2344" s="34">
        <v>39</v>
      </c>
      <c r="B2344" s="45">
        <v>336</v>
      </c>
      <c r="C2344" s="34" t="s">
        <v>1107</v>
      </c>
      <c r="D2344" s="45" t="s">
        <v>1095</v>
      </c>
      <c r="E2344" s="45">
        <v>1478.21</v>
      </c>
      <c r="F2344" s="45">
        <v>5589.19</v>
      </c>
      <c r="G2344" s="45">
        <v>2132.11</v>
      </c>
      <c r="H2344" s="45">
        <v>110.18</v>
      </c>
      <c r="I2344" s="45">
        <v>18.09</v>
      </c>
      <c r="J2344" s="45">
        <v>15.51</v>
      </c>
      <c r="K2344" s="45">
        <v>27.66</v>
      </c>
      <c r="L2344" s="45">
        <v>1244.1500000000001</v>
      </c>
      <c r="M2344" s="45">
        <v>0.504</v>
      </c>
      <c r="N2344" s="45">
        <v>26.71</v>
      </c>
      <c r="O2344" s="45" t="s">
        <v>203</v>
      </c>
      <c r="P2344" s="45">
        <v>0</v>
      </c>
      <c r="Q2344" s="45">
        <v>0</v>
      </c>
      <c r="R2344" s="45">
        <v>0</v>
      </c>
      <c r="S2344" s="57">
        <v>0</v>
      </c>
      <c r="T2344" s="45">
        <v>0</v>
      </c>
      <c r="U2344" s="45">
        <v>0</v>
      </c>
      <c r="V2344" s="45">
        <v>0</v>
      </c>
      <c r="W2344" s="45">
        <v>0</v>
      </c>
    </row>
    <row r="2345" spans="1:23" s="34" customFormat="1" ht="15">
      <c r="A2345" s="34">
        <v>39</v>
      </c>
      <c r="B2345" s="34">
        <v>338</v>
      </c>
      <c r="C2345" s="34" t="s">
        <v>1107</v>
      </c>
      <c r="D2345" s="34" t="s">
        <v>1096</v>
      </c>
      <c r="E2345" s="34">
        <v>145.18</v>
      </c>
      <c r="F2345" s="34">
        <v>5212.53</v>
      </c>
      <c r="G2345" s="34">
        <v>2288.1799999999998</v>
      </c>
      <c r="H2345" s="34">
        <v>109.76</v>
      </c>
      <c r="I2345" s="34">
        <v>10.34</v>
      </c>
      <c r="J2345" s="34">
        <v>10.34</v>
      </c>
      <c r="K2345" s="34">
        <v>3.95</v>
      </c>
      <c r="L2345" s="34">
        <v>193.98</v>
      </c>
      <c r="M2345" s="34">
        <v>0.68899999999999995</v>
      </c>
      <c r="N2345" s="34">
        <v>8.41</v>
      </c>
      <c r="O2345" s="34" t="s">
        <v>263</v>
      </c>
      <c r="P2345" s="34">
        <v>29</v>
      </c>
      <c r="Q2345" s="34">
        <v>4</v>
      </c>
      <c r="R2345" s="34">
        <v>73</v>
      </c>
      <c r="S2345" s="58">
        <v>927537.66</v>
      </c>
      <c r="T2345" s="34">
        <v>5172.47</v>
      </c>
      <c r="U2345" s="34">
        <v>2273.81</v>
      </c>
      <c r="V2345" s="34">
        <v>88.07</v>
      </c>
      <c r="W2345" s="34">
        <v>399503.18</v>
      </c>
    </row>
    <row r="2346" spans="1:23" s="45" customFormat="1">
      <c r="A2346" s="34">
        <v>39</v>
      </c>
      <c r="B2346" s="45">
        <v>340</v>
      </c>
      <c r="C2346" s="34" t="s">
        <v>1107</v>
      </c>
      <c r="D2346" s="45" t="s">
        <v>1097</v>
      </c>
      <c r="E2346" s="45">
        <v>92.39</v>
      </c>
      <c r="F2346" s="45">
        <v>6117.68</v>
      </c>
      <c r="G2346" s="45">
        <v>1395.61</v>
      </c>
      <c r="H2346" s="45">
        <v>114.33</v>
      </c>
      <c r="I2346" s="45">
        <v>7.75</v>
      </c>
      <c r="J2346" s="45">
        <v>2.58</v>
      </c>
      <c r="K2346" s="45">
        <v>9.8800000000000008</v>
      </c>
      <c r="L2346" s="45">
        <v>113.1</v>
      </c>
      <c r="M2346" s="45">
        <v>0.874</v>
      </c>
      <c r="N2346" s="45">
        <v>8.32</v>
      </c>
      <c r="O2346" s="45" t="s">
        <v>203</v>
      </c>
      <c r="P2346" s="45">
        <v>29</v>
      </c>
      <c r="Q2346" s="45">
        <v>4</v>
      </c>
      <c r="R2346" s="45">
        <v>0</v>
      </c>
      <c r="S2346" s="57">
        <v>0</v>
      </c>
      <c r="T2346" s="45">
        <v>0</v>
      </c>
      <c r="U2346" s="45">
        <v>0</v>
      </c>
      <c r="V2346" s="45">
        <v>0</v>
      </c>
      <c r="W2346" s="45">
        <v>0</v>
      </c>
    </row>
    <row r="2347" spans="1:23" s="45" customFormat="1">
      <c r="A2347" s="34">
        <v>39</v>
      </c>
      <c r="B2347" s="45">
        <v>342</v>
      </c>
      <c r="C2347" s="34" t="s">
        <v>1107</v>
      </c>
      <c r="D2347" s="45" t="s">
        <v>1098</v>
      </c>
      <c r="E2347" s="45">
        <v>752.3</v>
      </c>
      <c r="F2347" s="45">
        <v>5852.93</v>
      </c>
      <c r="G2347" s="45">
        <v>1723.2</v>
      </c>
      <c r="H2347" s="45">
        <v>106.67</v>
      </c>
      <c r="I2347" s="45">
        <v>10.34</v>
      </c>
      <c r="J2347" s="45">
        <v>18.09</v>
      </c>
      <c r="K2347" s="45">
        <v>15.81</v>
      </c>
      <c r="L2347" s="45">
        <v>725.61</v>
      </c>
      <c r="M2347" s="45">
        <v>0.55100000000000005</v>
      </c>
      <c r="N2347" s="45">
        <v>19.100000000000001</v>
      </c>
      <c r="O2347" s="45" t="s">
        <v>256</v>
      </c>
      <c r="P2347" s="45">
        <v>29</v>
      </c>
      <c r="Q2347" s="45">
        <v>4</v>
      </c>
      <c r="R2347" s="45">
        <v>0</v>
      </c>
      <c r="S2347" s="57">
        <v>0</v>
      </c>
      <c r="T2347" s="45">
        <v>0</v>
      </c>
      <c r="U2347" s="45">
        <v>0</v>
      </c>
      <c r="V2347" s="45">
        <v>0</v>
      </c>
      <c r="W2347" s="45">
        <v>0</v>
      </c>
    </row>
    <row r="2348" spans="1:23" s="45" customFormat="1">
      <c r="A2348" s="34">
        <v>39</v>
      </c>
      <c r="B2348" s="45">
        <v>346</v>
      </c>
      <c r="C2348" s="34" t="s">
        <v>1107</v>
      </c>
      <c r="D2348" s="45" t="s">
        <v>1100</v>
      </c>
      <c r="E2348" s="45">
        <v>1016.27</v>
      </c>
      <c r="F2348" s="45">
        <v>5989.73</v>
      </c>
      <c r="G2348" s="45">
        <v>1872.93</v>
      </c>
      <c r="H2348" s="45">
        <v>115.79</v>
      </c>
      <c r="I2348" s="45">
        <v>31.01</v>
      </c>
      <c r="J2348" s="45">
        <v>7.75</v>
      </c>
      <c r="K2348" s="45">
        <v>15.81</v>
      </c>
      <c r="L2348" s="45">
        <v>913.69</v>
      </c>
      <c r="M2348" s="45">
        <v>0.53500000000000003</v>
      </c>
      <c r="N2348" s="45">
        <v>29.04</v>
      </c>
      <c r="O2348" s="45" t="s">
        <v>214</v>
      </c>
      <c r="P2348" s="45">
        <v>29</v>
      </c>
      <c r="Q2348" s="45">
        <v>4</v>
      </c>
      <c r="R2348" s="45">
        <v>0</v>
      </c>
      <c r="S2348" s="57">
        <v>0</v>
      </c>
      <c r="T2348" s="45">
        <v>0</v>
      </c>
      <c r="U2348" s="45">
        <v>0</v>
      </c>
      <c r="V2348" s="45">
        <v>0</v>
      </c>
      <c r="W2348" s="45">
        <v>0</v>
      </c>
    </row>
    <row r="2349" spans="1:23" s="45" customFormat="1">
      <c r="A2349" s="34">
        <v>39</v>
      </c>
      <c r="B2349" s="45">
        <v>350</v>
      </c>
      <c r="C2349" s="34" t="s">
        <v>1107</v>
      </c>
      <c r="D2349" s="45" t="s">
        <v>1113</v>
      </c>
      <c r="E2349" s="45">
        <v>1544.2</v>
      </c>
      <c r="F2349" s="45">
        <v>5594.4</v>
      </c>
      <c r="G2349" s="45">
        <v>2186.85</v>
      </c>
      <c r="H2349" s="45">
        <v>115.54</v>
      </c>
      <c r="I2349" s="45">
        <v>18.09</v>
      </c>
      <c r="J2349" s="45">
        <v>20.68</v>
      </c>
      <c r="K2349" s="45">
        <v>29.64</v>
      </c>
      <c r="L2349" s="45">
        <v>1413.49</v>
      </c>
      <c r="M2349" s="45">
        <v>0.45700000000000002</v>
      </c>
      <c r="N2349" s="45">
        <v>28.85</v>
      </c>
      <c r="O2349" s="45" t="s">
        <v>203</v>
      </c>
      <c r="P2349" s="45">
        <v>29</v>
      </c>
      <c r="Q2349" s="45">
        <v>4</v>
      </c>
      <c r="R2349" s="45">
        <v>0</v>
      </c>
      <c r="S2349" s="57">
        <v>0</v>
      </c>
      <c r="T2349" s="45">
        <v>0</v>
      </c>
      <c r="U2349" s="45">
        <v>0</v>
      </c>
      <c r="V2349" s="45">
        <v>0</v>
      </c>
      <c r="W2349" s="45">
        <v>0</v>
      </c>
    </row>
    <row r="2350" spans="1:23" s="45" customFormat="1">
      <c r="A2350" s="34">
        <v>39</v>
      </c>
      <c r="B2350" s="45">
        <v>354</v>
      </c>
      <c r="C2350" s="34" t="s">
        <v>1107</v>
      </c>
      <c r="D2350" s="45" t="s">
        <v>1103</v>
      </c>
      <c r="E2350" s="45">
        <v>1412.22</v>
      </c>
      <c r="F2350" s="45">
        <v>6278.41</v>
      </c>
      <c r="G2350" s="45">
        <v>1409.81</v>
      </c>
      <c r="H2350" s="45">
        <v>119.34</v>
      </c>
      <c r="I2350" s="45">
        <v>23.26</v>
      </c>
      <c r="J2350" s="45">
        <v>12.92</v>
      </c>
      <c r="K2350" s="45">
        <v>21.74</v>
      </c>
      <c r="L2350" s="45">
        <v>1261.3</v>
      </c>
      <c r="M2350" s="45">
        <v>0.48299999999999998</v>
      </c>
      <c r="N2350" s="45">
        <v>20.59</v>
      </c>
      <c r="O2350" s="45" t="s">
        <v>203</v>
      </c>
      <c r="P2350" s="45">
        <v>29</v>
      </c>
      <c r="Q2350" s="45">
        <v>4</v>
      </c>
      <c r="R2350" s="45">
        <v>0</v>
      </c>
      <c r="S2350" s="57">
        <v>0</v>
      </c>
      <c r="T2350" s="45">
        <v>0</v>
      </c>
      <c r="U2350" s="45">
        <v>0</v>
      </c>
      <c r="V2350" s="45">
        <v>0</v>
      </c>
      <c r="W2350" s="45">
        <v>0</v>
      </c>
    </row>
    <row r="2351" spans="1:23" s="45" customFormat="1">
      <c r="A2351" s="34">
        <v>39</v>
      </c>
      <c r="B2351" s="45">
        <v>356</v>
      </c>
      <c r="C2351" s="34" t="s">
        <v>1107</v>
      </c>
      <c r="D2351" s="45" t="s">
        <v>1114</v>
      </c>
      <c r="E2351" s="45">
        <v>79.19</v>
      </c>
      <c r="F2351" s="45">
        <v>6050.12</v>
      </c>
      <c r="G2351" s="45">
        <v>1689.37</v>
      </c>
      <c r="H2351" s="45">
        <v>113.62</v>
      </c>
      <c r="I2351" s="45">
        <v>2.58</v>
      </c>
      <c r="J2351" s="45">
        <v>10.34</v>
      </c>
      <c r="K2351" s="45">
        <v>5.93</v>
      </c>
      <c r="L2351" s="45">
        <v>110.35</v>
      </c>
      <c r="M2351" s="45">
        <v>0.80800000000000005</v>
      </c>
      <c r="N2351" s="45">
        <v>7.75</v>
      </c>
      <c r="O2351" s="45" t="s">
        <v>203</v>
      </c>
      <c r="P2351" s="45">
        <v>29</v>
      </c>
      <c r="Q2351" s="45">
        <v>4</v>
      </c>
      <c r="R2351" s="45">
        <v>0</v>
      </c>
      <c r="S2351" s="57">
        <v>0</v>
      </c>
      <c r="T2351" s="45">
        <v>0</v>
      </c>
      <c r="U2351" s="45">
        <v>0</v>
      </c>
      <c r="V2351" s="45">
        <v>0</v>
      </c>
      <c r="W2351" s="45">
        <v>0</v>
      </c>
    </row>
    <row r="2352" spans="1:23" s="45" customFormat="1">
      <c r="A2352" s="34">
        <v>39</v>
      </c>
      <c r="B2352" s="45">
        <v>358</v>
      </c>
      <c r="C2352" s="34" t="s">
        <v>1107</v>
      </c>
      <c r="D2352" s="45" t="s">
        <v>1115</v>
      </c>
      <c r="E2352" s="45">
        <v>580.73</v>
      </c>
      <c r="F2352" s="45">
        <v>5894.88</v>
      </c>
      <c r="G2352" s="45">
        <v>1817.28</v>
      </c>
      <c r="H2352" s="45">
        <v>119.32</v>
      </c>
      <c r="I2352" s="45">
        <v>18.09</v>
      </c>
      <c r="J2352" s="45">
        <v>7.75</v>
      </c>
      <c r="K2352" s="45">
        <v>25.69</v>
      </c>
      <c r="L2352" s="45">
        <v>631.63</v>
      </c>
      <c r="M2352" s="45">
        <v>0.53300000000000003</v>
      </c>
      <c r="N2352" s="45">
        <v>25.87</v>
      </c>
      <c r="O2352" s="45" t="s">
        <v>203</v>
      </c>
      <c r="P2352" s="45">
        <v>29</v>
      </c>
      <c r="Q2352" s="45">
        <v>4</v>
      </c>
      <c r="R2352" s="45">
        <v>0</v>
      </c>
      <c r="S2352" s="57">
        <v>0</v>
      </c>
      <c r="T2352" s="45">
        <v>0</v>
      </c>
      <c r="U2352" s="45">
        <v>0</v>
      </c>
      <c r="V2352" s="45">
        <v>0</v>
      </c>
      <c r="W2352" s="45">
        <v>0</v>
      </c>
    </row>
    <row r="2353" spans="1:23" s="34" customFormat="1" ht="15">
      <c r="A2353" s="34">
        <v>39</v>
      </c>
      <c r="B2353" s="34">
        <v>360</v>
      </c>
      <c r="C2353" s="34" t="s">
        <v>1107</v>
      </c>
      <c r="D2353" s="34" t="s">
        <v>1104</v>
      </c>
      <c r="E2353" s="34">
        <v>5530.09</v>
      </c>
      <c r="F2353" s="34">
        <v>5527.06</v>
      </c>
      <c r="G2353" s="34">
        <v>2233.34</v>
      </c>
      <c r="H2353" s="34">
        <v>99.26</v>
      </c>
      <c r="I2353" s="34">
        <v>28.43</v>
      </c>
      <c r="J2353" s="34">
        <v>33.6</v>
      </c>
      <c r="K2353" s="34">
        <v>47.42</v>
      </c>
      <c r="L2353" s="34">
        <v>4289.1499999999996</v>
      </c>
      <c r="M2353" s="34">
        <v>0.35299999999999998</v>
      </c>
      <c r="N2353" s="34">
        <v>48.64</v>
      </c>
      <c r="O2353" s="34" t="s">
        <v>249</v>
      </c>
      <c r="P2353" s="34">
        <v>29</v>
      </c>
      <c r="Q2353" s="34">
        <v>4</v>
      </c>
      <c r="R2353" s="34">
        <v>71</v>
      </c>
      <c r="S2353" s="58">
        <v>665406.02</v>
      </c>
      <c r="T2353" s="34">
        <v>5579.97</v>
      </c>
      <c r="U2353" s="34">
        <v>2142.5700000000002</v>
      </c>
      <c r="V2353" s="34">
        <v>90.01</v>
      </c>
      <c r="W2353" s="34">
        <v>389472.43</v>
      </c>
    </row>
    <row r="2354" spans="1:23" s="45" customFormat="1">
      <c r="A2354" s="34">
        <v>39</v>
      </c>
      <c r="B2354" s="45">
        <v>364</v>
      </c>
      <c r="C2354" s="34" t="s">
        <v>1107</v>
      </c>
      <c r="D2354" s="45" t="s">
        <v>1106</v>
      </c>
      <c r="E2354" s="45">
        <v>1003.07</v>
      </c>
      <c r="F2354" s="45">
        <v>6121.02</v>
      </c>
      <c r="G2354" s="45">
        <v>1372.11</v>
      </c>
      <c r="H2354" s="45">
        <v>122.15</v>
      </c>
      <c r="I2354" s="45">
        <v>12.92</v>
      </c>
      <c r="J2354" s="45">
        <v>18.09</v>
      </c>
      <c r="K2354" s="45">
        <v>21.74</v>
      </c>
      <c r="L2354" s="45">
        <v>938.06</v>
      </c>
      <c r="M2354" s="45">
        <v>0.51700000000000002</v>
      </c>
      <c r="N2354" s="45">
        <v>21.38</v>
      </c>
      <c r="O2354" s="45" t="s">
        <v>203</v>
      </c>
      <c r="P2354" s="45">
        <v>29</v>
      </c>
      <c r="Q2354" s="45">
        <v>4</v>
      </c>
      <c r="R2354" s="45">
        <v>0</v>
      </c>
      <c r="S2354" s="57">
        <v>0</v>
      </c>
      <c r="T2354" s="45">
        <v>0</v>
      </c>
      <c r="U2354" s="45">
        <v>0</v>
      </c>
      <c r="V2354" s="45">
        <v>0</v>
      </c>
      <c r="W2354" s="45">
        <v>0</v>
      </c>
    </row>
    <row r="2355" spans="1:23" s="45" customFormat="1">
      <c r="A2355" s="34">
        <v>39</v>
      </c>
      <c r="B2355" s="45">
        <v>366</v>
      </c>
      <c r="C2355" s="34" t="s">
        <v>1107</v>
      </c>
      <c r="D2355" s="45" t="s">
        <v>1116</v>
      </c>
      <c r="E2355" s="45">
        <v>92.39</v>
      </c>
      <c r="F2355" s="45">
        <v>6192.26</v>
      </c>
      <c r="G2355" s="45">
        <v>1375.3</v>
      </c>
      <c r="H2355" s="45">
        <v>120.25</v>
      </c>
      <c r="I2355" s="45">
        <v>2.58</v>
      </c>
      <c r="J2355" s="45">
        <v>5.17</v>
      </c>
      <c r="K2355" s="45">
        <v>11.86</v>
      </c>
      <c r="L2355" s="45">
        <v>120.59</v>
      </c>
      <c r="M2355" s="45">
        <v>0.82</v>
      </c>
      <c r="N2355" s="45">
        <v>10.210000000000001</v>
      </c>
      <c r="O2355" s="45" t="s">
        <v>256</v>
      </c>
      <c r="P2355" s="45">
        <v>29</v>
      </c>
      <c r="Q2355" s="45">
        <v>4</v>
      </c>
      <c r="R2355" s="45">
        <v>0</v>
      </c>
      <c r="S2355" s="57">
        <v>0</v>
      </c>
      <c r="T2355" s="45">
        <v>0</v>
      </c>
      <c r="U2355" s="45">
        <v>0</v>
      </c>
      <c r="V2355" s="45">
        <v>0</v>
      </c>
      <c r="W2355" s="45">
        <v>0</v>
      </c>
    </row>
    <row r="2356" spans="1:23" s="45" customFormat="1">
      <c r="A2356" s="34">
        <v>39</v>
      </c>
      <c r="B2356" s="45">
        <v>368</v>
      </c>
      <c r="C2356" s="34" t="s">
        <v>1107</v>
      </c>
      <c r="D2356" s="45" t="s">
        <v>1117</v>
      </c>
      <c r="E2356" s="45">
        <v>897.49</v>
      </c>
      <c r="F2356" s="45">
        <v>6147.45</v>
      </c>
      <c r="G2356" s="45">
        <v>1378.12</v>
      </c>
      <c r="H2356" s="45">
        <v>122.16</v>
      </c>
      <c r="I2356" s="45">
        <v>7.75</v>
      </c>
      <c r="J2356" s="45">
        <v>18.09</v>
      </c>
      <c r="K2356" s="45">
        <v>23.71</v>
      </c>
      <c r="L2356" s="45">
        <v>874.96</v>
      </c>
      <c r="M2356" s="45">
        <v>0.51400000000000001</v>
      </c>
      <c r="N2356" s="45">
        <v>24.21</v>
      </c>
      <c r="O2356" s="45" t="s">
        <v>203</v>
      </c>
      <c r="P2356" s="45">
        <v>29</v>
      </c>
      <c r="Q2356" s="45">
        <v>4</v>
      </c>
      <c r="R2356" s="45">
        <v>0</v>
      </c>
      <c r="S2356" s="57">
        <v>0</v>
      </c>
      <c r="T2356" s="45">
        <v>0</v>
      </c>
      <c r="U2356" s="45">
        <v>0</v>
      </c>
      <c r="V2356" s="45">
        <v>0</v>
      </c>
      <c r="W2356" s="45">
        <v>0</v>
      </c>
    </row>
    <row r="2357" spans="1:23" s="45" customFormat="1">
      <c r="A2357" s="34">
        <v>39</v>
      </c>
      <c r="B2357" s="45">
        <v>370</v>
      </c>
      <c r="C2357" s="34" t="s">
        <v>1107</v>
      </c>
      <c r="D2357" s="45" t="s">
        <v>1118</v>
      </c>
      <c r="E2357" s="45">
        <v>1042.67</v>
      </c>
      <c r="F2357" s="45">
        <v>6419.07</v>
      </c>
      <c r="G2357" s="45">
        <v>1424.4</v>
      </c>
      <c r="H2357" s="45">
        <v>125.26</v>
      </c>
      <c r="I2357" s="45">
        <v>10.34</v>
      </c>
      <c r="J2357" s="45">
        <v>7.75</v>
      </c>
      <c r="K2357" s="45">
        <v>23.71</v>
      </c>
      <c r="L2357" s="45">
        <v>761.47</v>
      </c>
      <c r="M2357" s="45">
        <v>0.65300000000000002</v>
      </c>
      <c r="N2357" s="45">
        <v>23.22</v>
      </c>
      <c r="O2357" s="45" t="s">
        <v>203</v>
      </c>
      <c r="P2357" s="45">
        <v>29</v>
      </c>
      <c r="Q2357" s="45">
        <v>4</v>
      </c>
      <c r="R2357" s="45">
        <v>0</v>
      </c>
      <c r="S2357" s="57">
        <v>0</v>
      </c>
      <c r="T2357" s="45">
        <v>0</v>
      </c>
      <c r="U2357" s="45">
        <v>0</v>
      </c>
      <c r="V2357" s="45">
        <v>0</v>
      </c>
      <c r="W2357" s="45">
        <v>0</v>
      </c>
    </row>
    <row r="2358" spans="1:23" s="45" customFormat="1">
      <c r="A2358" s="34">
        <v>39</v>
      </c>
      <c r="B2358" s="45">
        <v>372</v>
      </c>
      <c r="C2358" s="34" t="s">
        <v>1107</v>
      </c>
      <c r="D2358" s="45" t="s">
        <v>1119</v>
      </c>
      <c r="E2358" s="45">
        <v>831.49</v>
      </c>
      <c r="F2358" s="45">
        <v>5622.91</v>
      </c>
      <c r="G2358" s="45">
        <v>2138.7399999999998</v>
      </c>
      <c r="H2358" s="45">
        <v>119.5</v>
      </c>
      <c r="I2358" s="45">
        <v>10.34</v>
      </c>
      <c r="J2358" s="45">
        <v>12.92</v>
      </c>
      <c r="K2358" s="45">
        <v>23.71</v>
      </c>
      <c r="L2358" s="45">
        <v>812.24</v>
      </c>
      <c r="M2358" s="45">
        <v>0.52600000000000002</v>
      </c>
      <c r="N2358" s="45">
        <v>21.74</v>
      </c>
      <c r="O2358" s="45" t="s">
        <v>203</v>
      </c>
      <c r="P2358" s="45">
        <v>29</v>
      </c>
      <c r="Q2358" s="45">
        <v>4</v>
      </c>
      <c r="R2358" s="45">
        <v>0</v>
      </c>
      <c r="S2358" s="57">
        <v>0</v>
      </c>
      <c r="T2358" s="45">
        <v>0</v>
      </c>
      <c r="U2358" s="45">
        <v>0</v>
      </c>
      <c r="V2358" s="45">
        <v>0</v>
      </c>
      <c r="W2358" s="45">
        <v>0</v>
      </c>
    </row>
    <row r="2359" spans="1:23" s="45" customFormat="1">
      <c r="A2359" s="34">
        <v>39</v>
      </c>
      <c r="B2359" s="45">
        <v>374</v>
      </c>
      <c r="C2359" s="34" t="s">
        <v>1107</v>
      </c>
      <c r="D2359" s="45" t="s">
        <v>1120</v>
      </c>
      <c r="E2359" s="45">
        <v>105.59</v>
      </c>
      <c r="F2359" s="45">
        <v>5678.93</v>
      </c>
      <c r="G2359" s="45">
        <v>2251.71</v>
      </c>
      <c r="H2359" s="45">
        <v>116.83</v>
      </c>
      <c r="I2359" s="45">
        <v>5.17</v>
      </c>
      <c r="J2359" s="45">
        <v>5.17</v>
      </c>
      <c r="K2359" s="45">
        <v>7.9</v>
      </c>
      <c r="L2359" s="45">
        <v>142.69999999999999</v>
      </c>
      <c r="M2359" s="45">
        <v>0.75700000000000001</v>
      </c>
      <c r="N2359" s="45">
        <v>6.96</v>
      </c>
      <c r="O2359" s="45" t="s">
        <v>203</v>
      </c>
      <c r="P2359" s="45">
        <v>29</v>
      </c>
      <c r="Q2359" s="45">
        <v>4</v>
      </c>
      <c r="R2359" s="45">
        <v>0</v>
      </c>
      <c r="S2359" s="57">
        <v>0</v>
      </c>
      <c r="T2359" s="45">
        <v>0</v>
      </c>
      <c r="U2359" s="45">
        <v>0</v>
      </c>
      <c r="V2359" s="45">
        <v>0</v>
      </c>
      <c r="W2359" s="45">
        <v>0</v>
      </c>
    </row>
    <row r="2360" spans="1:23" s="45" customFormat="1">
      <c r="A2360" s="34">
        <v>39</v>
      </c>
      <c r="B2360" s="45">
        <v>376</v>
      </c>
      <c r="C2360" s="34" t="s">
        <v>1107</v>
      </c>
      <c r="D2360" s="45" t="s">
        <v>1121</v>
      </c>
      <c r="E2360" s="45">
        <v>686.31</v>
      </c>
      <c r="F2360" s="45">
        <v>6133.31</v>
      </c>
      <c r="G2360" s="45">
        <v>1397.15</v>
      </c>
      <c r="H2360" s="45">
        <v>116.13</v>
      </c>
      <c r="I2360" s="45">
        <v>12.92</v>
      </c>
      <c r="J2360" s="45">
        <v>7.75</v>
      </c>
      <c r="K2360" s="45">
        <v>15.81</v>
      </c>
      <c r="L2360" s="45">
        <v>640.79</v>
      </c>
      <c r="M2360" s="45">
        <v>0.58699999999999997</v>
      </c>
      <c r="N2360" s="45">
        <v>14.99</v>
      </c>
      <c r="O2360" s="45" t="s">
        <v>203</v>
      </c>
      <c r="P2360" s="45">
        <v>29</v>
      </c>
      <c r="Q2360" s="45">
        <v>4</v>
      </c>
      <c r="R2360" s="45">
        <v>0</v>
      </c>
      <c r="S2360" s="57">
        <v>0</v>
      </c>
      <c r="T2360" s="45">
        <v>0</v>
      </c>
      <c r="U2360" s="45">
        <v>0</v>
      </c>
      <c r="V2360" s="45">
        <v>0</v>
      </c>
      <c r="W2360" s="45">
        <v>0</v>
      </c>
    </row>
    <row r="2361" spans="1:23" s="45" customFormat="1">
      <c r="A2361" s="34">
        <v>39</v>
      </c>
      <c r="B2361" s="45">
        <v>378</v>
      </c>
      <c r="C2361" s="34" t="s">
        <v>1107</v>
      </c>
      <c r="D2361" s="45" t="s">
        <v>1122</v>
      </c>
      <c r="E2361" s="45">
        <v>686.31</v>
      </c>
      <c r="F2361" s="45">
        <v>6143.1</v>
      </c>
      <c r="G2361" s="45">
        <v>1453.86</v>
      </c>
      <c r="H2361" s="45">
        <v>124.41</v>
      </c>
      <c r="I2361" s="45">
        <v>12.92</v>
      </c>
      <c r="J2361" s="45">
        <v>5.17</v>
      </c>
      <c r="K2361" s="45">
        <v>23.71</v>
      </c>
      <c r="L2361" s="45">
        <v>579.35</v>
      </c>
      <c r="M2361" s="45">
        <v>0.64900000000000002</v>
      </c>
      <c r="N2361" s="45">
        <v>21.89</v>
      </c>
      <c r="O2361" s="45" t="s">
        <v>203</v>
      </c>
      <c r="P2361" s="45">
        <v>29</v>
      </c>
      <c r="Q2361" s="45">
        <v>4</v>
      </c>
      <c r="R2361" s="45">
        <v>0</v>
      </c>
      <c r="S2361" s="57">
        <v>0</v>
      </c>
      <c r="T2361" s="45">
        <v>0</v>
      </c>
      <c r="U2361" s="45">
        <v>0</v>
      </c>
      <c r="V2361" s="45">
        <v>0</v>
      </c>
      <c r="W2361" s="45">
        <v>0</v>
      </c>
    </row>
    <row r="2362" spans="1:23" s="45" customFormat="1">
      <c r="A2362" s="34">
        <v>39</v>
      </c>
      <c r="B2362" s="45">
        <v>380</v>
      </c>
      <c r="C2362" s="34" t="s">
        <v>1107</v>
      </c>
      <c r="D2362" s="45" t="s">
        <v>1123</v>
      </c>
      <c r="E2362" s="45">
        <v>1412.22</v>
      </c>
      <c r="F2362" s="45">
        <v>5893.31</v>
      </c>
      <c r="G2362" s="45">
        <v>1770.14</v>
      </c>
      <c r="H2362" s="45">
        <v>121.9</v>
      </c>
      <c r="I2362" s="45">
        <v>18.09</v>
      </c>
      <c r="J2362" s="45">
        <v>23.26</v>
      </c>
      <c r="K2362" s="45">
        <v>23.71</v>
      </c>
      <c r="L2362" s="45">
        <v>1368.84</v>
      </c>
      <c r="M2362" s="45">
        <v>0.44500000000000001</v>
      </c>
      <c r="N2362" s="45">
        <v>29.06</v>
      </c>
      <c r="O2362" s="45" t="s">
        <v>203</v>
      </c>
      <c r="P2362" s="45">
        <v>29</v>
      </c>
      <c r="Q2362" s="45">
        <v>4</v>
      </c>
      <c r="R2362" s="45">
        <v>0</v>
      </c>
      <c r="S2362" s="57">
        <v>0</v>
      </c>
      <c r="T2362" s="45">
        <v>0</v>
      </c>
      <c r="U2362" s="45">
        <v>0</v>
      </c>
      <c r="V2362" s="45">
        <v>0</v>
      </c>
      <c r="W2362" s="45">
        <v>0</v>
      </c>
    </row>
    <row r="2363" spans="1:23" s="45" customFormat="1">
      <c r="A2363" s="34">
        <v>39</v>
      </c>
      <c r="B2363" s="45">
        <v>382</v>
      </c>
      <c r="C2363" s="34" t="s">
        <v>1107</v>
      </c>
      <c r="D2363" s="45" t="s">
        <v>1124</v>
      </c>
      <c r="E2363" s="45">
        <v>316.76</v>
      </c>
      <c r="F2363" s="45">
        <v>5922.19</v>
      </c>
      <c r="G2363" s="45">
        <v>1842.61</v>
      </c>
      <c r="H2363" s="45">
        <v>120.12</v>
      </c>
      <c r="I2363" s="45">
        <v>7.75</v>
      </c>
      <c r="J2363" s="45">
        <v>7.75</v>
      </c>
      <c r="K2363" s="45">
        <v>13.83</v>
      </c>
      <c r="L2363" s="45">
        <v>302.62</v>
      </c>
      <c r="M2363" s="45">
        <v>0.74299999999999999</v>
      </c>
      <c r="N2363" s="45">
        <v>12.41</v>
      </c>
      <c r="O2363" s="45" t="s">
        <v>256</v>
      </c>
      <c r="P2363" s="45">
        <v>29</v>
      </c>
      <c r="Q2363" s="45">
        <v>4</v>
      </c>
      <c r="R2363" s="45">
        <v>0</v>
      </c>
      <c r="S2363" s="57">
        <v>0</v>
      </c>
      <c r="T2363" s="45">
        <v>0</v>
      </c>
      <c r="U2363" s="45">
        <v>0</v>
      </c>
      <c r="V2363" s="45">
        <v>0</v>
      </c>
      <c r="W2363" s="45">
        <v>0</v>
      </c>
    </row>
    <row r="2364" spans="1:23" s="45" customFormat="1">
      <c r="A2364" s="34">
        <v>39</v>
      </c>
      <c r="B2364" s="45">
        <v>384</v>
      </c>
      <c r="C2364" s="34" t="s">
        <v>1107</v>
      </c>
      <c r="D2364" s="45" t="s">
        <v>1125</v>
      </c>
      <c r="E2364" s="45">
        <v>725.91</v>
      </c>
      <c r="F2364" s="45">
        <v>5638.3</v>
      </c>
      <c r="G2364" s="45">
        <v>2060.52</v>
      </c>
      <c r="H2364" s="45">
        <v>124.99</v>
      </c>
      <c r="I2364" s="45">
        <v>12.92</v>
      </c>
      <c r="J2364" s="45">
        <v>10.34</v>
      </c>
      <c r="K2364" s="45">
        <v>17.78</v>
      </c>
      <c r="L2364" s="45">
        <v>647.5</v>
      </c>
      <c r="M2364" s="45">
        <v>0.60299999999999998</v>
      </c>
      <c r="N2364" s="45">
        <v>16.829999999999998</v>
      </c>
      <c r="O2364" s="45" t="s">
        <v>256</v>
      </c>
      <c r="P2364" s="45">
        <v>29</v>
      </c>
      <c r="Q2364" s="45">
        <v>4</v>
      </c>
      <c r="R2364" s="45">
        <v>0</v>
      </c>
      <c r="S2364" s="57">
        <v>0</v>
      </c>
      <c r="T2364" s="45">
        <v>0</v>
      </c>
      <c r="U2364" s="45">
        <v>0</v>
      </c>
      <c r="V2364" s="45">
        <v>0</v>
      </c>
      <c r="W2364" s="45">
        <v>0</v>
      </c>
    </row>
    <row r="2365" spans="1:23" s="45" customFormat="1">
      <c r="A2365" s="34">
        <v>39</v>
      </c>
      <c r="B2365" s="45">
        <v>386</v>
      </c>
      <c r="C2365" s="34" t="s">
        <v>1107</v>
      </c>
      <c r="D2365" s="45" t="s">
        <v>1126</v>
      </c>
      <c r="E2365" s="45">
        <v>1003.07</v>
      </c>
      <c r="F2365" s="45">
        <v>5654.73</v>
      </c>
      <c r="G2365" s="45">
        <v>2068.11</v>
      </c>
      <c r="H2365" s="45">
        <v>123.11</v>
      </c>
      <c r="I2365" s="45">
        <v>18.09</v>
      </c>
      <c r="J2365" s="45">
        <v>12.92</v>
      </c>
      <c r="K2365" s="45">
        <v>19.760000000000002</v>
      </c>
      <c r="L2365" s="45">
        <v>895.75</v>
      </c>
      <c r="M2365" s="45">
        <v>0.54100000000000004</v>
      </c>
      <c r="N2365" s="45">
        <v>17.97</v>
      </c>
      <c r="O2365" s="45" t="s">
        <v>256</v>
      </c>
      <c r="P2365" s="45">
        <v>29</v>
      </c>
      <c r="Q2365" s="45">
        <v>4</v>
      </c>
      <c r="R2365" s="45">
        <v>0</v>
      </c>
      <c r="S2365" s="57">
        <v>0</v>
      </c>
      <c r="T2365" s="45">
        <v>0</v>
      </c>
      <c r="U2365" s="45">
        <v>0</v>
      </c>
      <c r="V2365" s="45">
        <v>0</v>
      </c>
      <c r="W2365" s="45">
        <v>0</v>
      </c>
    </row>
    <row r="2366" spans="1:23" s="34" customFormat="1" ht="15">
      <c r="A2366" s="34">
        <v>39</v>
      </c>
      <c r="B2366" s="34">
        <v>388</v>
      </c>
      <c r="C2366" s="34" t="s">
        <v>1107</v>
      </c>
      <c r="D2366" s="34" t="s">
        <v>1127</v>
      </c>
      <c r="E2366" s="34">
        <v>356.35</v>
      </c>
      <c r="F2366" s="34">
        <v>5251.05</v>
      </c>
      <c r="G2366" s="34">
        <v>2259.77</v>
      </c>
      <c r="H2366" s="34">
        <v>122.51</v>
      </c>
      <c r="I2366" s="34">
        <v>10.34</v>
      </c>
      <c r="J2366" s="34">
        <v>7.75</v>
      </c>
      <c r="K2366" s="34">
        <v>13.83</v>
      </c>
      <c r="L2366" s="34">
        <v>381.21</v>
      </c>
      <c r="M2366" s="34">
        <v>0.63800000000000001</v>
      </c>
      <c r="N2366" s="34">
        <v>12.41</v>
      </c>
      <c r="O2366" s="34" t="s">
        <v>263</v>
      </c>
      <c r="P2366" s="34">
        <v>29</v>
      </c>
      <c r="Q2366" s="34">
        <v>4</v>
      </c>
      <c r="R2366" s="34">
        <v>73</v>
      </c>
      <c r="S2366" s="58">
        <v>927537.66</v>
      </c>
      <c r="T2366" s="34">
        <v>5172.47</v>
      </c>
      <c r="U2366" s="34">
        <v>2273.81</v>
      </c>
      <c r="V2366" s="34">
        <v>88.07</v>
      </c>
      <c r="W2366" s="34">
        <v>399503.18</v>
      </c>
    </row>
    <row r="2367" spans="1:23" s="45" customFormat="1">
      <c r="A2367" s="34">
        <v>39</v>
      </c>
      <c r="B2367" s="45">
        <v>392</v>
      </c>
      <c r="C2367" s="34" t="s">
        <v>1107</v>
      </c>
      <c r="D2367" s="45" t="s">
        <v>1128</v>
      </c>
      <c r="E2367" s="45">
        <v>263.97000000000003</v>
      </c>
      <c r="F2367" s="45">
        <v>5699.8</v>
      </c>
      <c r="G2367" s="45">
        <v>2368.0100000000002</v>
      </c>
      <c r="H2367" s="45">
        <v>122.81</v>
      </c>
      <c r="I2367" s="45">
        <v>5.17</v>
      </c>
      <c r="J2367" s="45">
        <v>10.34</v>
      </c>
      <c r="K2367" s="45">
        <v>13.83</v>
      </c>
      <c r="L2367" s="45">
        <v>296.3</v>
      </c>
      <c r="M2367" s="45">
        <v>0.67200000000000004</v>
      </c>
      <c r="N2367" s="45">
        <v>13.19</v>
      </c>
      <c r="O2367" s="45" t="s">
        <v>256</v>
      </c>
      <c r="P2367" s="45">
        <v>29</v>
      </c>
      <c r="Q2367" s="45">
        <v>4</v>
      </c>
      <c r="R2367" s="45">
        <v>0</v>
      </c>
      <c r="S2367" s="57">
        <v>0</v>
      </c>
      <c r="T2367" s="45">
        <v>0</v>
      </c>
      <c r="U2367" s="45">
        <v>0</v>
      </c>
      <c r="V2367" s="45">
        <v>0</v>
      </c>
      <c r="W2367" s="45">
        <v>0</v>
      </c>
    </row>
    <row r="2368" spans="1:23" s="45" customFormat="1">
      <c r="A2368" s="34">
        <v>39</v>
      </c>
      <c r="B2368" s="45">
        <v>396</v>
      </c>
      <c r="C2368" s="34" t="s">
        <v>1107</v>
      </c>
      <c r="D2368" s="45" t="s">
        <v>1129</v>
      </c>
      <c r="E2368" s="45">
        <v>197.97</v>
      </c>
      <c r="F2368" s="45">
        <v>5830.1</v>
      </c>
      <c r="G2368" s="45">
        <v>1502.95</v>
      </c>
      <c r="H2368" s="45">
        <v>123.43</v>
      </c>
      <c r="I2368" s="45">
        <v>7.75</v>
      </c>
      <c r="J2368" s="45">
        <v>12.92</v>
      </c>
      <c r="K2368" s="45">
        <v>9.8800000000000008</v>
      </c>
      <c r="L2368" s="45">
        <v>242.14</v>
      </c>
      <c r="M2368" s="45">
        <v>0.67800000000000005</v>
      </c>
      <c r="N2368" s="45">
        <v>9.76</v>
      </c>
      <c r="O2368" s="45" t="s">
        <v>256</v>
      </c>
      <c r="P2368" s="45">
        <v>29</v>
      </c>
      <c r="Q2368" s="45">
        <v>4</v>
      </c>
      <c r="R2368" s="45">
        <v>0</v>
      </c>
      <c r="S2368" s="57">
        <v>0</v>
      </c>
      <c r="T2368" s="45">
        <v>0</v>
      </c>
      <c r="U2368" s="45">
        <v>0</v>
      </c>
      <c r="V2368" s="45">
        <v>0</v>
      </c>
      <c r="W2368" s="45">
        <v>0</v>
      </c>
    </row>
    <row r="2369" spans="1:23" s="45" customFormat="1">
      <c r="A2369" s="34">
        <v>39</v>
      </c>
      <c r="B2369" s="45">
        <v>398</v>
      </c>
      <c r="C2369" s="34" t="s">
        <v>1107</v>
      </c>
      <c r="D2369" s="45" t="s">
        <v>1130</v>
      </c>
      <c r="E2369" s="45">
        <v>145.18</v>
      </c>
      <c r="F2369" s="45">
        <v>5687.83</v>
      </c>
      <c r="G2369" s="45">
        <v>2175.64</v>
      </c>
      <c r="H2369" s="45">
        <v>121.07</v>
      </c>
      <c r="I2369" s="45">
        <v>5.17</v>
      </c>
      <c r="J2369" s="45">
        <v>10.34</v>
      </c>
      <c r="K2369" s="45">
        <v>7.9</v>
      </c>
      <c r="L2369" s="45">
        <v>185.47</v>
      </c>
      <c r="M2369" s="45">
        <v>0.72</v>
      </c>
      <c r="N2369" s="45">
        <v>9.76</v>
      </c>
      <c r="O2369" s="45" t="s">
        <v>203</v>
      </c>
      <c r="P2369" s="45">
        <v>29</v>
      </c>
      <c r="Q2369" s="45">
        <v>4</v>
      </c>
      <c r="R2369" s="45">
        <v>0</v>
      </c>
      <c r="S2369" s="57">
        <v>0</v>
      </c>
      <c r="T2369" s="45">
        <v>0</v>
      </c>
      <c r="U2369" s="45">
        <v>0</v>
      </c>
      <c r="V2369" s="45">
        <v>0</v>
      </c>
      <c r="W2369" s="45">
        <v>0</v>
      </c>
    </row>
    <row r="2370" spans="1:23" s="34" customFormat="1" ht="15">
      <c r="A2370" s="34">
        <v>39</v>
      </c>
      <c r="B2370" s="34">
        <v>400</v>
      </c>
      <c r="C2370" s="34" t="s">
        <v>1107</v>
      </c>
      <c r="D2370" s="34" t="s">
        <v>1131</v>
      </c>
      <c r="E2370" s="34">
        <v>1306.6300000000001</v>
      </c>
      <c r="F2370" s="34">
        <v>5211.8500000000004</v>
      </c>
      <c r="G2370" s="34">
        <v>2287.64</v>
      </c>
      <c r="H2370" s="34">
        <v>121.41</v>
      </c>
      <c r="I2370" s="34">
        <v>18.09</v>
      </c>
      <c r="J2370" s="34">
        <v>15.51</v>
      </c>
      <c r="K2370" s="34">
        <v>19.760000000000002</v>
      </c>
      <c r="L2370" s="34">
        <v>1146.76</v>
      </c>
      <c r="M2370" s="34">
        <v>0.504</v>
      </c>
      <c r="N2370" s="34">
        <v>21.21</v>
      </c>
      <c r="O2370" s="34" t="s">
        <v>263</v>
      </c>
      <c r="P2370" s="34">
        <v>29</v>
      </c>
      <c r="Q2370" s="34">
        <v>4</v>
      </c>
      <c r="R2370" s="34">
        <v>73</v>
      </c>
      <c r="S2370" s="58">
        <v>927537.66</v>
      </c>
      <c r="T2370" s="34">
        <v>5172.47</v>
      </c>
      <c r="U2370" s="34">
        <v>2273.81</v>
      </c>
      <c r="V2370" s="34">
        <v>88.07</v>
      </c>
      <c r="W2370" s="34">
        <v>399503.18</v>
      </c>
    </row>
    <row r="2371" spans="1:23" s="45" customFormat="1">
      <c r="A2371" s="34">
        <v>39</v>
      </c>
      <c r="B2371" s="45">
        <v>402</v>
      </c>
      <c r="C2371" s="34" t="s">
        <v>1107</v>
      </c>
      <c r="D2371" s="45" t="s">
        <v>1132</v>
      </c>
      <c r="E2371" s="45">
        <v>2441.69</v>
      </c>
      <c r="F2371" s="45">
        <v>5949.97</v>
      </c>
      <c r="G2371" s="45">
        <v>1672.1</v>
      </c>
      <c r="H2371" s="45">
        <v>113.38</v>
      </c>
      <c r="I2371" s="45">
        <v>20.68</v>
      </c>
      <c r="J2371" s="45">
        <v>31.01</v>
      </c>
      <c r="K2371" s="45">
        <v>31.62</v>
      </c>
      <c r="L2371" s="45">
        <v>1880.51</v>
      </c>
      <c r="M2371" s="45">
        <v>0.46600000000000003</v>
      </c>
      <c r="N2371" s="45">
        <v>40.42</v>
      </c>
      <c r="O2371" s="45" t="s">
        <v>203</v>
      </c>
      <c r="P2371" s="45">
        <v>29</v>
      </c>
      <c r="Q2371" s="45">
        <v>4</v>
      </c>
      <c r="R2371" s="45">
        <v>0</v>
      </c>
      <c r="S2371" s="57">
        <v>0</v>
      </c>
      <c r="T2371" s="45">
        <v>0</v>
      </c>
      <c r="U2371" s="45">
        <v>0</v>
      </c>
      <c r="V2371" s="45">
        <v>0</v>
      </c>
      <c r="W2371" s="45">
        <v>0</v>
      </c>
    </row>
    <row r="2372" spans="1:23" s="45" customFormat="1">
      <c r="A2372" s="34">
        <v>39</v>
      </c>
      <c r="B2372" s="45">
        <v>406</v>
      </c>
      <c r="C2372" s="34" t="s">
        <v>1107</v>
      </c>
      <c r="D2372" s="45" t="s">
        <v>1133</v>
      </c>
      <c r="E2372" s="45">
        <v>1201.05</v>
      </c>
      <c r="F2372" s="45">
        <v>6126.91</v>
      </c>
      <c r="G2372" s="45">
        <v>1762.71</v>
      </c>
      <c r="H2372" s="45">
        <v>112.52</v>
      </c>
      <c r="I2372" s="45">
        <v>15.51</v>
      </c>
      <c r="J2372" s="45">
        <v>15.51</v>
      </c>
      <c r="K2372" s="45">
        <v>25.69</v>
      </c>
      <c r="L2372" s="45">
        <v>1034.3</v>
      </c>
      <c r="M2372" s="45">
        <v>0.52800000000000002</v>
      </c>
      <c r="N2372" s="45">
        <v>25.48</v>
      </c>
      <c r="O2372" s="45" t="s">
        <v>251</v>
      </c>
      <c r="P2372" s="45">
        <v>29</v>
      </c>
      <c r="Q2372" s="45">
        <v>4</v>
      </c>
      <c r="R2372" s="45">
        <v>0</v>
      </c>
      <c r="S2372" s="57">
        <v>0</v>
      </c>
      <c r="T2372" s="45">
        <v>0</v>
      </c>
      <c r="U2372" s="45">
        <v>0</v>
      </c>
      <c r="V2372" s="45">
        <v>0</v>
      </c>
      <c r="W2372" s="45">
        <v>0</v>
      </c>
    </row>
    <row r="2373" spans="1:23" s="45" customFormat="1">
      <c r="A2373" s="34">
        <v>39</v>
      </c>
      <c r="B2373" s="45">
        <v>408</v>
      </c>
      <c r="C2373" s="34" t="s">
        <v>1107</v>
      </c>
      <c r="D2373" s="45" t="s">
        <v>1134</v>
      </c>
      <c r="E2373" s="45">
        <v>184.78</v>
      </c>
      <c r="F2373" s="45">
        <v>6141.86</v>
      </c>
      <c r="G2373" s="45">
        <v>1398.93</v>
      </c>
      <c r="H2373" s="45">
        <v>124.35</v>
      </c>
      <c r="I2373" s="45">
        <v>7.75</v>
      </c>
      <c r="J2373" s="45">
        <v>7.75</v>
      </c>
      <c r="K2373" s="45">
        <v>9.8800000000000008</v>
      </c>
      <c r="L2373" s="45">
        <v>214.17</v>
      </c>
      <c r="M2373" s="45">
        <v>0.73299999999999998</v>
      </c>
      <c r="N2373" s="45">
        <v>8.32</v>
      </c>
      <c r="O2373" s="45" t="s">
        <v>214</v>
      </c>
      <c r="P2373" s="45">
        <v>29</v>
      </c>
      <c r="Q2373" s="45">
        <v>4</v>
      </c>
      <c r="R2373" s="45">
        <v>0</v>
      </c>
      <c r="S2373" s="57">
        <v>0</v>
      </c>
      <c r="T2373" s="45">
        <v>0</v>
      </c>
      <c r="U2373" s="45">
        <v>0</v>
      </c>
      <c r="V2373" s="45">
        <v>0</v>
      </c>
      <c r="W2373" s="45">
        <v>0</v>
      </c>
    </row>
    <row r="2374" spans="1:23" s="45" customFormat="1">
      <c r="A2374" s="34">
        <v>39</v>
      </c>
      <c r="B2374" s="45">
        <v>410</v>
      </c>
      <c r="C2374" s="34" t="s">
        <v>1107</v>
      </c>
      <c r="D2374" s="45" t="s">
        <v>1135</v>
      </c>
      <c r="E2374" s="45">
        <v>211.17</v>
      </c>
      <c r="F2374" s="45">
        <v>5836.74</v>
      </c>
      <c r="G2374" s="45">
        <v>1514.17</v>
      </c>
      <c r="H2374" s="45">
        <v>122.51</v>
      </c>
      <c r="I2374" s="45">
        <v>10.34</v>
      </c>
      <c r="J2374" s="45">
        <v>7.75</v>
      </c>
      <c r="K2374" s="45">
        <v>9.8800000000000008</v>
      </c>
      <c r="L2374" s="45">
        <v>251.7</v>
      </c>
      <c r="M2374" s="45">
        <v>0.68100000000000005</v>
      </c>
      <c r="N2374" s="45">
        <v>8.7100000000000009</v>
      </c>
      <c r="O2374" s="45" t="s">
        <v>256</v>
      </c>
      <c r="P2374" s="45">
        <v>29</v>
      </c>
      <c r="Q2374" s="45">
        <v>4</v>
      </c>
      <c r="R2374" s="45">
        <v>0</v>
      </c>
      <c r="S2374" s="57">
        <v>0</v>
      </c>
      <c r="T2374" s="45">
        <v>0</v>
      </c>
      <c r="U2374" s="45">
        <v>0</v>
      </c>
      <c r="V2374" s="45">
        <v>0</v>
      </c>
      <c r="W2374" s="45">
        <v>0</v>
      </c>
    </row>
    <row r="2375" spans="1:23" s="45" customFormat="1">
      <c r="A2375" s="34">
        <v>39</v>
      </c>
      <c r="B2375" s="45">
        <v>412</v>
      </c>
      <c r="C2375" s="34" t="s">
        <v>1107</v>
      </c>
      <c r="D2375" s="45" t="s">
        <v>1136</v>
      </c>
      <c r="E2375" s="45">
        <v>395.95</v>
      </c>
      <c r="F2375" s="45">
        <v>6248.25</v>
      </c>
      <c r="G2375" s="45">
        <v>1707.89</v>
      </c>
      <c r="H2375" s="45">
        <v>121.13</v>
      </c>
      <c r="I2375" s="45">
        <v>12.92</v>
      </c>
      <c r="J2375" s="45">
        <v>10.34</v>
      </c>
      <c r="K2375" s="45">
        <v>17.78</v>
      </c>
      <c r="L2375" s="45">
        <v>495.67</v>
      </c>
      <c r="M2375" s="45">
        <v>0.52600000000000002</v>
      </c>
      <c r="N2375" s="45">
        <v>16.829999999999998</v>
      </c>
      <c r="O2375" s="45" t="s">
        <v>256</v>
      </c>
      <c r="P2375" s="45">
        <v>29</v>
      </c>
      <c r="Q2375" s="45">
        <v>4</v>
      </c>
      <c r="R2375" s="45">
        <v>0</v>
      </c>
      <c r="S2375" s="57">
        <v>0</v>
      </c>
      <c r="T2375" s="45">
        <v>0</v>
      </c>
      <c r="U2375" s="45">
        <v>0</v>
      </c>
      <c r="V2375" s="45">
        <v>0</v>
      </c>
      <c r="W2375" s="45">
        <v>0</v>
      </c>
    </row>
    <row r="2376" spans="1:23" s="45" customFormat="1">
      <c r="A2376" s="34">
        <v>39</v>
      </c>
      <c r="B2376" s="45">
        <v>414</v>
      </c>
      <c r="C2376" s="34" t="s">
        <v>1107</v>
      </c>
      <c r="D2376" s="45" t="s">
        <v>1137</v>
      </c>
      <c r="E2376" s="45">
        <v>158.38</v>
      </c>
      <c r="F2376" s="45">
        <v>5681.62</v>
      </c>
      <c r="G2376" s="45">
        <v>2171.16</v>
      </c>
      <c r="H2376" s="45">
        <v>125.64</v>
      </c>
      <c r="I2376" s="45">
        <v>5.17</v>
      </c>
      <c r="J2376" s="45">
        <v>7.75</v>
      </c>
      <c r="K2376" s="45">
        <v>7.9</v>
      </c>
      <c r="L2376" s="45">
        <v>173.53</v>
      </c>
      <c r="M2376" s="45">
        <v>0.81599999999999995</v>
      </c>
      <c r="N2376" s="45">
        <v>6.96</v>
      </c>
      <c r="O2376" s="45" t="s">
        <v>203</v>
      </c>
      <c r="P2376" s="45">
        <v>29</v>
      </c>
      <c r="Q2376" s="45">
        <v>4</v>
      </c>
      <c r="R2376" s="45">
        <v>0</v>
      </c>
      <c r="S2376" s="57">
        <v>0</v>
      </c>
      <c r="T2376" s="45">
        <v>0</v>
      </c>
      <c r="U2376" s="45">
        <v>0</v>
      </c>
      <c r="V2376" s="45">
        <v>0</v>
      </c>
      <c r="W2376" s="45">
        <v>0</v>
      </c>
    </row>
    <row r="2377" spans="1:23" s="45" customFormat="1">
      <c r="A2377" s="34">
        <v>39</v>
      </c>
      <c r="B2377" s="45">
        <v>416</v>
      </c>
      <c r="C2377" s="34" t="s">
        <v>1107</v>
      </c>
      <c r="D2377" s="45" t="s">
        <v>1138</v>
      </c>
      <c r="E2377" s="45">
        <v>422.35</v>
      </c>
      <c r="F2377" s="45">
        <v>5498.67</v>
      </c>
      <c r="G2377" s="45">
        <v>2201.31</v>
      </c>
      <c r="H2377" s="45">
        <v>124.98</v>
      </c>
      <c r="I2377" s="45">
        <v>7.75</v>
      </c>
      <c r="J2377" s="45">
        <v>15.51</v>
      </c>
      <c r="K2377" s="45">
        <v>13.83</v>
      </c>
      <c r="L2377" s="45">
        <v>488.75</v>
      </c>
      <c r="M2377" s="45">
        <v>0.55700000000000005</v>
      </c>
      <c r="N2377" s="45">
        <v>15.37</v>
      </c>
      <c r="O2377" s="45" t="s">
        <v>203</v>
      </c>
      <c r="P2377" s="45">
        <v>29</v>
      </c>
      <c r="Q2377" s="45">
        <v>4</v>
      </c>
      <c r="R2377" s="45">
        <v>0</v>
      </c>
      <c r="S2377" s="57">
        <v>0</v>
      </c>
      <c r="T2377" s="45">
        <v>0</v>
      </c>
      <c r="U2377" s="45">
        <v>0</v>
      </c>
      <c r="V2377" s="45">
        <v>0</v>
      </c>
      <c r="W2377" s="45">
        <v>0</v>
      </c>
    </row>
    <row r="2378" spans="1:23" s="45" customFormat="1">
      <c r="A2378" s="34">
        <v>39</v>
      </c>
      <c r="B2378" s="45">
        <v>420</v>
      </c>
      <c r="C2378" s="34" t="s">
        <v>1107</v>
      </c>
      <c r="D2378" s="45" t="s">
        <v>1139</v>
      </c>
      <c r="E2378" s="45">
        <v>501.54</v>
      </c>
      <c r="F2378" s="45">
        <v>6198.58</v>
      </c>
      <c r="G2378" s="45">
        <v>1380.17</v>
      </c>
      <c r="H2378" s="45">
        <v>120.85</v>
      </c>
      <c r="I2378" s="45">
        <v>10.34</v>
      </c>
      <c r="J2378" s="45">
        <v>10.34</v>
      </c>
      <c r="K2378" s="45">
        <v>19.760000000000002</v>
      </c>
      <c r="L2378" s="45">
        <v>567.5</v>
      </c>
      <c r="M2378" s="45">
        <v>0.53800000000000003</v>
      </c>
      <c r="N2378" s="45">
        <v>18.52</v>
      </c>
      <c r="O2378" s="45" t="s">
        <v>256</v>
      </c>
      <c r="P2378" s="45">
        <v>29</v>
      </c>
      <c r="Q2378" s="45">
        <v>4</v>
      </c>
      <c r="R2378" s="45">
        <v>0</v>
      </c>
      <c r="S2378" s="57">
        <v>0</v>
      </c>
      <c r="T2378" s="45">
        <v>0</v>
      </c>
      <c r="U2378" s="45">
        <v>0</v>
      </c>
      <c r="V2378" s="45">
        <v>0</v>
      </c>
      <c r="W2378" s="45">
        <v>0</v>
      </c>
    </row>
    <row r="2379" spans="1:23" s="46" customFormat="1" ht="17" thickBot="1">
      <c r="A2379" s="31">
        <v>39</v>
      </c>
      <c r="B2379" s="46">
        <v>422</v>
      </c>
      <c r="C2379" s="31" t="s">
        <v>1107</v>
      </c>
      <c r="D2379" s="46" t="s">
        <v>1140</v>
      </c>
      <c r="E2379" s="46">
        <v>92.39</v>
      </c>
      <c r="F2379" s="46">
        <v>6125.06</v>
      </c>
      <c r="G2379" s="46">
        <v>1382.31</v>
      </c>
      <c r="H2379" s="46">
        <v>132.11000000000001</v>
      </c>
      <c r="I2379" s="46">
        <v>7.75</v>
      </c>
      <c r="J2379" s="46">
        <v>5.17</v>
      </c>
      <c r="K2379" s="46">
        <v>5.93</v>
      </c>
      <c r="L2379" s="46">
        <v>107.1</v>
      </c>
      <c r="M2379" s="46">
        <v>0.92300000000000004</v>
      </c>
      <c r="N2379" s="46">
        <v>6.51</v>
      </c>
      <c r="O2379" s="46" t="s">
        <v>203</v>
      </c>
      <c r="P2379" s="46">
        <v>29</v>
      </c>
      <c r="Q2379" s="46">
        <v>4</v>
      </c>
      <c r="R2379" s="46">
        <v>0</v>
      </c>
      <c r="S2379" s="59">
        <v>0</v>
      </c>
      <c r="T2379" s="46">
        <v>0</v>
      </c>
      <c r="U2379" s="46">
        <v>0</v>
      </c>
      <c r="V2379" s="46">
        <v>0</v>
      </c>
      <c r="W2379" s="46">
        <v>0</v>
      </c>
    </row>
    <row r="2380" spans="1:23" s="45" customFormat="1">
      <c r="A2380" s="34">
        <v>40</v>
      </c>
      <c r="B2380" s="45">
        <v>2</v>
      </c>
      <c r="C2380" s="34" t="s">
        <v>1107</v>
      </c>
      <c r="D2380" s="45" t="s">
        <v>245</v>
      </c>
      <c r="E2380" s="45">
        <v>79.19</v>
      </c>
      <c r="F2380" s="45">
        <v>1558.83</v>
      </c>
      <c r="G2380" s="45">
        <v>2751.58</v>
      </c>
      <c r="H2380" s="45">
        <v>59.28</v>
      </c>
      <c r="I2380" s="45">
        <v>7.75</v>
      </c>
      <c r="J2380" s="45">
        <v>10.34</v>
      </c>
      <c r="K2380" s="45">
        <v>1.98</v>
      </c>
      <c r="L2380" s="45">
        <v>107.4</v>
      </c>
      <c r="M2380" s="45">
        <v>0.83</v>
      </c>
      <c r="N2380" s="45">
        <v>8.17</v>
      </c>
      <c r="O2380" s="45" t="s">
        <v>256</v>
      </c>
      <c r="P2380" s="45">
        <v>29</v>
      </c>
      <c r="Q2380" s="45">
        <v>4</v>
      </c>
      <c r="R2380" s="45">
        <v>0</v>
      </c>
      <c r="S2380" s="57">
        <v>0</v>
      </c>
      <c r="T2380" s="45">
        <v>0</v>
      </c>
      <c r="U2380" s="45">
        <v>0</v>
      </c>
      <c r="V2380" s="45">
        <v>0</v>
      </c>
      <c r="W2380" s="45">
        <v>0</v>
      </c>
    </row>
    <row r="2381" spans="1:23" s="45" customFormat="1">
      <c r="A2381" s="34">
        <v>40</v>
      </c>
      <c r="B2381" s="45">
        <v>4</v>
      </c>
      <c r="C2381" s="34" t="s">
        <v>1107</v>
      </c>
      <c r="D2381" s="45" t="s">
        <v>246</v>
      </c>
      <c r="E2381" s="45">
        <v>250.77</v>
      </c>
      <c r="F2381" s="45">
        <v>1522.22</v>
      </c>
      <c r="G2381" s="45">
        <v>2693.96</v>
      </c>
      <c r="H2381" s="45">
        <v>73.63</v>
      </c>
      <c r="I2381" s="45">
        <v>12.92</v>
      </c>
      <c r="J2381" s="45">
        <v>5.17</v>
      </c>
      <c r="K2381" s="45">
        <v>9.8800000000000008</v>
      </c>
      <c r="L2381" s="45">
        <v>241.98</v>
      </c>
      <c r="M2381" s="45">
        <v>0.79500000000000004</v>
      </c>
      <c r="N2381" s="45">
        <v>9.7899999999999991</v>
      </c>
      <c r="O2381" s="45" t="s">
        <v>256</v>
      </c>
      <c r="P2381" s="45">
        <v>29</v>
      </c>
      <c r="Q2381" s="45">
        <v>4</v>
      </c>
      <c r="R2381" s="45">
        <v>0</v>
      </c>
      <c r="S2381" s="57">
        <v>0</v>
      </c>
      <c r="T2381" s="45">
        <v>0</v>
      </c>
      <c r="U2381" s="45">
        <v>0</v>
      </c>
      <c r="V2381" s="45">
        <v>0</v>
      </c>
      <c r="W2381" s="45">
        <v>0</v>
      </c>
    </row>
    <row r="2382" spans="1:23" s="45" customFormat="1">
      <c r="A2382" s="34">
        <v>40</v>
      </c>
      <c r="B2382" s="45">
        <v>6</v>
      </c>
      <c r="C2382" s="34" t="s">
        <v>1107</v>
      </c>
      <c r="D2382" s="45" t="s">
        <v>247</v>
      </c>
      <c r="E2382" s="45">
        <v>1174.6500000000001</v>
      </c>
      <c r="F2382" s="45">
        <v>1590.14</v>
      </c>
      <c r="G2382" s="45">
        <v>2783.87</v>
      </c>
      <c r="H2382" s="45">
        <v>82.55</v>
      </c>
      <c r="I2382" s="45">
        <v>10.34</v>
      </c>
      <c r="J2382" s="45">
        <v>18.09</v>
      </c>
      <c r="K2382" s="45">
        <v>19.760000000000002</v>
      </c>
      <c r="L2382" s="45">
        <v>993.06</v>
      </c>
      <c r="M2382" s="45">
        <v>0.54200000000000004</v>
      </c>
      <c r="N2382" s="45">
        <v>19.57</v>
      </c>
      <c r="O2382" s="45" t="s">
        <v>203</v>
      </c>
      <c r="P2382" s="45">
        <v>29</v>
      </c>
      <c r="Q2382" s="45">
        <v>4</v>
      </c>
      <c r="R2382" s="45">
        <v>0</v>
      </c>
      <c r="S2382" s="57">
        <v>0</v>
      </c>
      <c r="T2382" s="45">
        <v>0</v>
      </c>
      <c r="U2382" s="45">
        <v>0</v>
      </c>
      <c r="V2382" s="45">
        <v>0</v>
      </c>
      <c r="W2382" s="45">
        <v>0</v>
      </c>
    </row>
    <row r="2383" spans="1:23" s="45" customFormat="1">
      <c r="A2383" s="34">
        <v>40</v>
      </c>
      <c r="B2383" s="45">
        <v>8</v>
      </c>
      <c r="C2383" s="34" t="s">
        <v>1107</v>
      </c>
      <c r="D2383" s="45" t="s">
        <v>248</v>
      </c>
      <c r="E2383" s="45">
        <v>1306.6300000000001</v>
      </c>
      <c r="F2383" s="45">
        <v>1586</v>
      </c>
      <c r="G2383" s="45">
        <v>2803.98</v>
      </c>
      <c r="H2383" s="45">
        <v>76.47</v>
      </c>
      <c r="I2383" s="45">
        <v>10.34</v>
      </c>
      <c r="J2383" s="45">
        <v>18.09</v>
      </c>
      <c r="K2383" s="45">
        <v>19.760000000000002</v>
      </c>
      <c r="L2383" s="45">
        <v>1003.06</v>
      </c>
      <c r="M2383" s="45">
        <v>0.57599999999999996</v>
      </c>
      <c r="N2383" s="45">
        <v>19.399999999999999</v>
      </c>
      <c r="O2383" s="45" t="s">
        <v>203</v>
      </c>
      <c r="P2383" s="45">
        <v>29</v>
      </c>
      <c r="Q2383" s="45">
        <v>4</v>
      </c>
      <c r="R2383" s="45">
        <v>0</v>
      </c>
      <c r="S2383" s="57">
        <v>0</v>
      </c>
      <c r="T2383" s="45">
        <v>0</v>
      </c>
      <c r="U2383" s="45">
        <v>0</v>
      </c>
      <c r="V2383" s="45">
        <v>0</v>
      </c>
      <c r="W2383" s="45">
        <v>0</v>
      </c>
    </row>
    <row r="2384" spans="1:23" s="45" customFormat="1">
      <c r="A2384" s="34">
        <v>40</v>
      </c>
      <c r="B2384" s="45">
        <v>10</v>
      </c>
      <c r="C2384" s="34" t="s">
        <v>1107</v>
      </c>
      <c r="D2384" s="45" t="s">
        <v>250</v>
      </c>
      <c r="E2384" s="45">
        <v>3259.98</v>
      </c>
      <c r="F2384" s="45">
        <v>1609.38</v>
      </c>
      <c r="G2384" s="45">
        <v>2801.63</v>
      </c>
      <c r="H2384" s="45">
        <v>85.18</v>
      </c>
      <c r="I2384" s="45">
        <v>28.43</v>
      </c>
      <c r="J2384" s="45">
        <v>20.68</v>
      </c>
      <c r="K2384" s="45">
        <v>25.69</v>
      </c>
      <c r="L2384" s="45">
        <v>2468.84</v>
      </c>
      <c r="M2384" s="45">
        <v>0.43099999999999999</v>
      </c>
      <c r="N2384" s="45">
        <v>31.14</v>
      </c>
      <c r="O2384" s="45" t="s">
        <v>203</v>
      </c>
      <c r="P2384" s="45">
        <v>29</v>
      </c>
      <c r="Q2384" s="45">
        <v>4</v>
      </c>
      <c r="R2384" s="45">
        <v>0</v>
      </c>
      <c r="S2384" s="57">
        <v>0</v>
      </c>
      <c r="T2384" s="45">
        <v>0</v>
      </c>
      <c r="U2384" s="45">
        <v>0</v>
      </c>
      <c r="V2384" s="45">
        <v>0</v>
      </c>
      <c r="W2384" s="45">
        <v>0</v>
      </c>
    </row>
    <row r="2385" spans="1:23" s="45" customFormat="1">
      <c r="A2385" s="34">
        <v>40</v>
      </c>
      <c r="B2385" s="45">
        <v>12</v>
      </c>
      <c r="C2385" s="34" t="s">
        <v>1107</v>
      </c>
      <c r="D2385" s="45" t="s">
        <v>252</v>
      </c>
      <c r="E2385" s="45">
        <v>92.39</v>
      </c>
      <c r="F2385" s="45">
        <v>1562.09</v>
      </c>
      <c r="G2385" s="45">
        <v>2700.39</v>
      </c>
      <c r="H2385" s="45">
        <v>80.17</v>
      </c>
      <c r="I2385" s="45">
        <v>5.17</v>
      </c>
      <c r="J2385" s="45">
        <v>7.75</v>
      </c>
      <c r="K2385" s="45">
        <v>7.9</v>
      </c>
      <c r="L2385" s="45">
        <v>126.08</v>
      </c>
      <c r="M2385" s="45">
        <v>0.78400000000000003</v>
      </c>
      <c r="N2385" s="45">
        <v>6.96</v>
      </c>
      <c r="O2385" s="45" t="s">
        <v>256</v>
      </c>
      <c r="P2385" s="45">
        <v>29</v>
      </c>
      <c r="Q2385" s="45">
        <v>4</v>
      </c>
      <c r="R2385" s="45">
        <v>0</v>
      </c>
      <c r="S2385" s="57">
        <v>0</v>
      </c>
      <c r="T2385" s="45">
        <v>0</v>
      </c>
      <c r="U2385" s="45">
        <v>0</v>
      </c>
      <c r="V2385" s="45">
        <v>0</v>
      </c>
      <c r="W2385" s="45">
        <v>0</v>
      </c>
    </row>
    <row r="2386" spans="1:23" s="45" customFormat="1">
      <c r="A2386" s="34">
        <v>40</v>
      </c>
      <c r="B2386" s="45">
        <v>14</v>
      </c>
      <c r="C2386" s="34" t="s">
        <v>1107</v>
      </c>
      <c r="D2386" s="45" t="s">
        <v>253</v>
      </c>
      <c r="E2386" s="45">
        <v>673.11</v>
      </c>
      <c r="F2386" s="45">
        <v>1619.77</v>
      </c>
      <c r="G2386" s="45">
        <v>2714.44</v>
      </c>
      <c r="H2386" s="45">
        <v>85.16</v>
      </c>
      <c r="I2386" s="45">
        <v>10.34</v>
      </c>
      <c r="J2386" s="45">
        <v>10.34</v>
      </c>
      <c r="K2386" s="45">
        <v>19.760000000000002</v>
      </c>
      <c r="L2386" s="45">
        <v>602.01</v>
      </c>
      <c r="M2386" s="45">
        <v>0.61699999999999999</v>
      </c>
      <c r="N2386" s="45">
        <v>19.23</v>
      </c>
      <c r="O2386" s="45" t="s">
        <v>256</v>
      </c>
      <c r="P2386" s="45">
        <v>29</v>
      </c>
      <c r="Q2386" s="45">
        <v>4</v>
      </c>
      <c r="R2386" s="45">
        <v>0</v>
      </c>
      <c r="S2386" s="57">
        <v>0</v>
      </c>
      <c r="T2386" s="45">
        <v>0</v>
      </c>
      <c r="U2386" s="45">
        <v>0</v>
      </c>
      <c r="V2386" s="45">
        <v>0</v>
      </c>
      <c r="W2386" s="45">
        <v>0</v>
      </c>
    </row>
    <row r="2387" spans="1:23" s="45" customFormat="1">
      <c r="A2387" s="34">
        <v>40</v>
      </c>
      <c r="B2387" s="45">
        <v>16</v>
      </c>
      <c r="C2387" s="34" t="s">
        <v>1107</v>
      </c>
      <c r="D2387" s="45" t="s">
        <v>254</v>
      </c>
      <c r="E2387" s="45">
        <v>17923.310000000001</v>
      </c>
      <c r="F2387" s="45">
        <v>1609.92</v>
      </c>
      <c r="G2387" s="45">
        <v>2755.92</v>
      </c>
      <c r="H2387" s="45">
        <v>81.03</v>
      </c>
      <c r="I2387" s="45">
        <v>54.27</v>
      </c>
      <c r="J2387" s="45">
        <v>43.94</v>
      </c>
      <c r="K2387" s="45">
        <v>49.4</v>
      </c>
      <c r="L2387" s="45">
        <v>11032.75</v>
      </c>
      <c r="M2387" s="45">
        <v>0.3</v>
      </c>
      <c r="N2387" s="45">
        <v>56.85</v>
      </c>
      <c r="O2387" s="45" t="s">
        <v>203</v>
      </c>
      <c r="P2387" s="45">
        <v>29</v>
      </c>
      <c r="Q2387" s="45">
        <v>4</v>
      </c>
      <c r="R2387" s="45">
        <v>0</v>
      </c>
      <c r="S2387" s="57">
        <v>0</v>
      </c>
      <c r="T2387" s="45">
        <v>0</v>
      </c>
      <c r="U2387" s="45">
        <v>0</v>
      </c>
      <c r="V2387" s="45">
        <v>0</v>
      </c>
      <c r="W2387" s="45">
        <v>0</v>
      </c>
    </row>
    <row r="2388" spans="1:23" s="45" customFormat="1">
      <c r="A2388" s="34">
        <v>40</v>
      </c>
      <c r="B2388" s="45">
        <v>18</v>
      </c>
      <c r="C2388" s="34" t="s">
        <v>1107</v>
      </c>
      <c r="D2388" s="45" t="s">
        <v>255</v>
      </c>
      <c r="E2388" s="45">
        <v>105.59</v>
      </c>
      <c r="F2388" s="45">
        <v>1545.8</v>
      </c>
      <c r="G2388" s="45">
        <v>2682.34</v>
      </c>
      <c r="H2388" s="45">
        <v>84.47</v>
      </c>
      <c r="I2388" s="45">
        <v>5.17</v>
      </c>
      <c r="J2388" s="45">
        <v>7.75</v>
      </c>
      <c r="K2388" s="45">
        <v>5.93</v>
      </c>
      <c r="L2388" s="45">
        <v>142.5</v>
      </c>
      <c r="M2388" s="45">
        <v>0.75800000000000001</v>
      </c>
      <c r="N2388" s="45">
        <v>7</v>
      </c>
      <c r="O2388" s="45" t="s">
        <v>256</v>
      </c>
      <c r="P2388" s="45">
        <v>29</v>
      </c>
      <c r="Q2388" s="45">
        <v>4</v>
      </c>
      <c r="R2388" s="45">
        <v>0</v>
      </c>
      <c r="S2388" s="57">
        <v>0</v>
      </c>
      <c r="T2388" s="45">
        <v>0</v>
      </c>
      <c r="U2388" s="45">
        <v>0</v>
      </c>
      <c r="V2388" s="45">
        <v>0</v>
      </c>
      <c r="W2388" s="45">
        <v>0</v>
      </c>
    </row>
    <row r="2389" spans="1:23" s="45" customFormat="1">
      <c r="A2389" s="34">
        <v>40</v>
      </c>
      <c r="B2389" s="45">
        <v>20</v>
      </c>
      <c r="C2389" s="34" t="s">
        <v>1107</v>
      </c>
      <c r="D2389" s="45" t="s">
        <v>257</v>
      </c>
      <c r="E2389" s="45">
        <v>1544.2</v>
      </c>
      <c r="F2389" s="45">
        <v>1644.99</v>
      </c>
      <c r="G2389" s="45">
        <v>2728.99</v>
      </c>
      <c r="H2389" s="45">
        <v>97.13</v>
      </c>
      <c r="I2389" s="45">
        <v>15.51</v>
      </c>
      <c r="J2389" s="45">
        <v>18.09</v>
      </c>
      <c r="K2389" s="45">
        <v>27.66</v>
      </c>
      <c r="L2389" s="45">
        <v>1443.62</v>
      </c>
      <c r="M2389" s="45">
        <v>0.44800000000000001</v>
      </c>
      <c r="N2389" s="45">
        <v>27.33</v>
      </c>
      <c r="O2389" s="45" t="s">
        <v>203</v>
      </c>
      <c r="P2389" s="45">
        <v>29</v>
      </c>
      <c r="Q2389" s="45">
        <v>4</v>
      </c>
      <c r="R2389" s="45">
        <v>0</v>
      </c>
      <c r="S2389" s="57">
        <v>0</v>
      </c>
      <c r="T2389" s="45">
        <v>0</v>
      </c>
      <c r="U2389" s="45">
        <v>0</v>
      </c>
      <c r="V2389" s="45">
        <v>0</v>
      </c>
      <c r="W2389" s="45">
        <v>0</v>
      </c>
    </row>
    <row r="2390" spans="1:23" s="45" customFormat="1">
      <c r="A2390" s="34">
        <v>40</v>
      </c>
      <c r="B2390" s="45">
        <v>22</v>
      </c>
      <c r="C2390" s="34" t="s">
        <v>1107</v>
      </c>
      <c r="D2390" s="45" t="s">
        <v>258</v>
      </c>
      <c r="E2390" s="45">
        <v>79.19</v>
      </c>
      <c r="F2390" s="45">
        <v>1567.45</v>
      </c>
      <c r="G2390" s="45">
        <v>2770.97</v>
      </c>
      <c r="H2390" s="45">
        <v>90.24</v>
      </c>
      <c r="I2390" s="45">
        <v>7.75</v>
      </c>
      <c r="J2390" s="45">
        <v>5.17</v>
      </c>
      <c r="K2390" s="45">
        <v>5.93</v>
      </c>
      <c r="L2390" s="45">
        <v>110.01</v>
      </c>
      <c r="M2390" s="45">
        <v>0.81100000000000005</v>
      </c>
      <c r="N2390" s="45">
        <v>6.51</v>
      </c>
      <c r="O2390" s="45" t="s">
        <v>203</v>
      </c>
      <c r="P2390" s="45">
        <v>29</v>
      </c>
      <c r="Q2390" s="45">
        <v>4</v>
      </c>
      <c r="R2390" s="45">
        <v>0</v>
      </c>
      <c r="S2390" s="57">
        <v>0</v>
      </c>
      <c r="T2390" s="45">
        <v>0</v>
      </c>
      <c r="U2390" s="45">
        <v>0</v>
      </c>
      <c r="V2390" s="45">
        <v>0</v>
      </c>
      <c r="W2390" s="45">
        <v>0</v>
      </c>
    </row>
    <row r="2391" spans="1:23" s="34" customFormat="1" ht="15">
      <c r="A2391" s="34">
        <v>40</v>
      </c>
      <c r="B2391" s="34">
        <v>24</v>
      </c>
      <c r="C2391" s="34" t="s">
        <v>1107</v>
      </c>
      <c r="D2391" s="34" t="s">
        <v>308</v>
      </c>
      <c r="E2391" s="34">
        <v>3550.35</v>
      </c>
      <c r="F2391" s="34">
        <v>1644.17</v>
      </c>
      <c r="G2391" s="34">
        <v>2779.34</v>
      </c>
      <c r="H2391" s="34">
        <v>97.18</v>
      </c>
      <c r="I2391" s="34">
        <v>20.68</v>
      </c>
      <c r="J2391" s="34">
        <v>31.01</v>
      </c>
      <c r="K2391" s="34">
        <v>27.66</v>
      </c>
      <c r="L2391" s="34">
        <v>2393.54</v>
      </c>
      <c r="M2391" s="34">
        <v>0.47</v>
      </c>
      <c r="N2391" s="34">
        <v>34.14</v>
      </c>
      <c r="O2391" s="34" t="s">
        <v>263</v>
      </c>
      <c r="P2391" s="34">
        <v>29</v>
      </c>
      <c r="Q2391" s="34">
        <v>4</v>
      </c>
      <c r="R2391" s="34">
        <v>74</v>
      </c>
      <c r="S2391" s="58">
        <v>147728.69</v>
      </c>
      <c r="T2391" s="34">
        <v>1622.83</v>
      </c>
      <c r="U2391" s="34">
        <v>2774.71</v>
      </c>
      <c r="V2391" s="34">
        <v>81.14</v>
      </c>
      <c r="W2391" s="34">
        <v>93763.64</v>
      </c>
    </row>
    <row r="2392" spans="1:23" s="45" customFormat="1">
      <c r="A2392" s="34">
        <v>40</v>
      </c>
      <c r="B2392" s="45">
        <v>26</v>
      </c>
      <c r="C2392" s="34" t="s">
        <v>1107</v>
      </c>
      <c r="D2392" s="45" t="s">
        <v>309</v>
      </c>
      <c r="E2392" s="45">
        <v>145.18</v>
      </c>
      <c r="F2392" s="45">
        <v>1596.93</v>
      </c>
      <c r="G2392" s="45">
        <v>2730.6</v>
      </c>
      <c r="H2392" s="45">
        <v>95.39</v>
      </c>
      <c r="I2392" s="45">
        <v>7.75</v>
      </c>
      <c r="J2392" s="45">
        <v>10.34</v>
      </c>
      <c r="K2392" s="45">
        <v>5.93</v>
      </c>
      <c r="L2392" s="45">
        <v>159.32</v>
      </c>
      <c r="M2392" s="45">
        <v>0.83799999999999997</v>
      </c>
      <c r="N2392" s="45">
        <v>10.119999999999999</v>
      </c>
      <c r="O2392" s="45" t="s">
        <v>256</v>
      </c>
      <c r="P2392" s="45">
        <v>29</v>
      </c>
      <c r="Q2392" s="45">
        <v>4</v>
      </c>
      <c r="R2392" s="45">
        <v>0</v>
      </c>
      <c r="S2392" s="57">
        <v>0</v>
      </c>
      <c r="T2392" s="45">
        <v>0</v>
      </c>
      <c r="U2392" s="45">
        <v>0</v>
      </c>
      <c r="V2392" s="45">
        <v>0</v>
      </c>
      <c r="W2392" s="45">
        <v>0</v>
      </c>
    </row>
    <row r="2393" spans="1:23" s="45" customFormat="1">
      <c r="A2393" s="34">
        <v>40</v>
      </c>
      <c r="B2393" s="45">
        <v>28</v>
      </c>
      <c r="C2393" s="34" t="s">
        <v>1107</v>
      </c>
      <c r="D2393" s="45" t="s">
        <v>310</v>
      </c>
      <c r="E2393" s="45">
        <v>356.35</v>
      </c>
      <c r="F2393" s="45">
        <v>1566.54</v>
      </c>
      <c r="G2393" s="45">
        <v>2768.24</v>
      </c>
      <c r="H2393" s="45">
        <v>100.63</v>
      </c>
      <c r="I2393" s="45">
        <v>7.75</v>
      </c>
      <c r="J2393" s="45">
        <v>12.92</v>
      </c>
      <c r="K2393" s="45">
        <v>15.81</v>
      </c>
      <c r="L2393" s="45">
        <v>443.4</v>
      </c>
      <c r="M2393" s="45">
        <v>0.54800000000000004</v>
      </c>
      <c r="N2393" s="45">
        <v>14.07</v>
      </c>
      <c r="O2393" s="45" t="s">
        <v>256</v>
      </c>
      <c r="P2393" s="45">
        <v>29</v>
      </c>
      <c r="Q2393" s="45">
        <v>4</v>
      </c>
      <c r="R2393" s="45">
        <v>0</v>
      </c>
      <c r="S2393" s="57">
        <v>0</v>
      </c>
      <c r="T2393" s="45">
        <v>0</v>
      </c>
      <c r="U2393" s="45">
        <v>0</v>
      </c>
      <c r="V2393" s="45">
        <v>0</v>
      </c>
      <c r="W2393" s="45">
        <v>0</v>
      </c>
    </row>
    <row r="2394" spans="1:23" s="34" customFormat="1" ht="15">
      <c r="A2394" s="34">
        <v>40</v>
      </c>
      <c r="B2394" s="34">
        <v>30</v>
      </c>
      <c r="C2394" s="34" t="s">
        <v>1107</v>
      </c>
      <c r="D2394" s="34" t="s">
        <v>311</v>
      </c>
      <c r="E2394" s="34">
        <v>2124.9299999999998</v>
      </c>
      <c r="F2394" s="34">
        <v>1632.4</v>
      </c>
      <c r="G2394" s="34">
        <v>2773.23</v>
      </c>
      <c r="H2394" s="34">
        <v>93.09</v>
      </c>
      <c r="I2394" s="34">
        <v>18.09</v>
      </c>
      <c r="J2394" s="34">
        <v>18.09</v>
      </c>
      <c r="K2394" s="34">
        <v>27.66</v>
      </c>
      <c r="L2394" s="34">
        <v>1569.95</v>
      </c>
      <c r="M2394" s="34">
        <v>0.50900000000000001</v>
      </c>
      <c r="N2394" s="34">
        <v>26.83</v>
      </c>
      <c r="O2394" s="34" t="s">
        <v>263</v>
      </c>
      <c r="P2394" s="34">
        <v>29</v>
      </c>
      <c r="Q2394" s="34">
        <v>4</v>
      </c>
      <c r="R2394" s="34">
        <v>74</v>
      </c>
      <c r="S2394" s="58">
        <v>147728.69</v>
      </c>
      <c r="T2394" s="34">
        <v>1622.83</v>
      </c>
      <c r="U2394" s="34">
        <v>2774.71</v>
      </c>
      <c r="V2394" s="34">
        <v>81.14</v>
      </c>
      <c r="W2394" s="34">
        <v>93763.64</v>
      </c>
    </row>
    <row r="2395" spans="1:23" s="45" customFormat="1">
      <c r="A2395" s="34">
        <v>40</v>
      </c>
      <c r="B2395" s="45">
        <v>32</v>
      </c>
      <c r="C2395" s="34" t="s">
        <v>1107</v>
      </c>
      <c r="D2395" s="45" t="s">
        <v>312</v>
      </c>
      <c r="E2395" s="45">
        <v>184.78</v>
      </c>
      <c r="F2395" s="45">
        <v>1599.94</v>
      </c>
      <c r="G2395" s="45">
        <v>2729</v>
      </c>
      <c r="H2395" s="45">
        <v>103.32</v>
      </c>
      <c r="I2395" s="45">
        <v>7.75</v>
      </c>
      <c r="J2395" s="45">
        <v>7.75</v>
      </c>
      <c r="K2395" s="45">
        <v>11.86</v>
      </c>
      <c r="L2395" s="45">
        <v>214.86</v>
      </c>
      <c r="M2395" s="45">
        <v>0.73</v>
      </c>
      <c r="N2395" s="45">
        <v>10.210000000000001</v>
      </c>
      <c r="O2395" s="45" t="s">
        <v>256</v>
      </c>
      <c r="P2395" s="45">
        <v>29</v>
      </c>
      <c r="Q2395" s="45">
        <v>4</v>
      </c>
      <c r="R2395" s="45">
        <v>0</v>
      </c>
      <c r="S2395" s="57">
        <v>0</v>
      </c>
      <c r="T2395" s="45">
        <v>0</v>
      </c>
      <c r="U2395" s="45">
        <v>0</v>
      </c>
      <c r="V2395" s="45">
        <v>0</v>
      </c>
      <c r="W2395" s="45">
        <v>0</v>
      </c>
    </row>
    <row r="2396" spans="1:23" s="34" customFormat="1" ht="15">
      <c r="A2396" s="34">
        <v>40</v>
      </c>
      <c r="B2396" s="34">
        <v>34</v>
      </c>
      <c r="C2396" s="34" t="s">
        <v>1107</v>
      </c>
      <c r="D2396" s="34" t="s">
        <v>420</v>
      </c>
      <c r="E2396" s="34">
        <v>593.91999999999996</v>
      </c>
      <c r="F2396" s="34">
        <v>1661.26</v>
      </c>
      <c r="G2396" s="34">
        <v>2739.06</v>
      </c>
      <c r="H2396" s="34">
        <v>105.12</v>
      </c>
      <c r="I2396" s="34">
        <v>12.92</v>
      </c>
      <c r="J2396" s="34">
        <v>12.92</v>
      </c>
      <c r="K2396" s="34">
        <v>17.78</v>
      </c>
      <c r="L2396" s="34">
        <v>661.71</v>
      </c>
      <c r="M2396" s="34">
        <v>0.51600000000000001</v>
      </c>
      <c r="N2396" s="34">
        <v>16.829999999999998</v>
      </c>
      <c r="O2396" s="34" t="s">
        <v>263</v>
      </c>
      <c r="P2396" s="34">
        <v>29</v>
      </c>
      <c r="Q2396" s="34">
        <v>4</v>
      </c>
      <c r="R2396" s="34">
        <v>74</v>
      </c>
      <c r="S2396" s="58">
        <v>147728.69</v>
      </c>
      <c r="T2396" s="34">
        <v>1622.83</v>
      </c>
      <c r="U2396" s="34">
        <v>2774.71</v>
      </c>
      <c r="V2396" s="34">
        <v>81.14</v>
      </c>
      <c r="W2396" s="34">
        <v>93763.64</v>
      </c>
    </row>
    <row r="2397" spans="1:23" s="45" customFormat="1">
      <c r="A2397" s="34">
        <v>40</v>
      </c>
      <c r="B2397" s="45">
        <v>36</v>
      </c>
      <c r="C2397" s="34" t="s">
        <v>1107</v>
      </c>
      <c r="D2397" s="45" t="s">
        <v>421</v>
      </c>
      <c r="E2397" s="45">
        <v>92.39</v>
      </c>
      <c r="F2397" s="45">
        <v>1570.96</v>
      </c>
      <c r="G2397" s="45">
        <v>2761.31</v>
      </c>
      <c r="H2397" s="45">
        <v>105.57</v>
      </c>
      <c r="I2397" s="45">
        <v>7.75</v>
      </c>
      <c r="J2397" s="45">
        <v>5.17</v>
      </c>
      <c r="K2397" s="45">
        <v>5.93</v>
      </c>
      <c r="L2397" s="45">
        <v>119.04</v>
      </c>
      <c r="M2397" s="45">
        <v>0.83</v>
      </c>
      <c r="N2397" s="45">
        <v>5.38</v>
      </c>
      <c r="O2397" s="45" t="s">
        <v>256</v>
      </c>
      <c r="P2397" s="45">
        <v>29</v>
      </c>
      <c r="Q2397" s="45">
        <v>4</v>
      </c>
      <c r="R2397" s="45">
        <v>0</v>
      </c>
      <c r="S2397" s="57">
        <v>0</v>
      </c>
      <c r="T2397" s="45">
        <v>0</v>
      </c>
      <c r="U2397" s="45">
        <v>0</v>
      </c>
      <c r="V2397" s="45">
        <v>0</v>
      </c>
      <c r="W2397" s="45">
        <v>0</v>
      </c>
    </row>
    <row r="2398" spans="1:23" s="45" customFormat="1">
      <c r="A2398" s="34">
        <v>40</v>
      </c>
      <c r="B2398" s="45">
        <v>38</v>
      </c>
      <c r="C2398" s="34" t="s">
        <v>1107</v>
      </c>
      <c r="D2398" s="45" t="s">
        <v>422</v>
      </c>
      <c r="E2398" s="45">
        <v>15534.41</v>
      </c>
      <c r="F2398" s="45">
        <v>1557.56</v>
      </c>
      <c r="G2398" s="45">
        <v>2709.31</v>
      </c>
      <c r="H2398" s="45">
        <v>90.59</v>
      </c>
      <c r="I2398" s="45">
        <v>56.86</v>
      </c>
      <c r="J2398" s="45">
        <v>51.69</v>
      </c>
      <c r="K2398" s="45">
        <v>53.35</v>
      </c>
      <c r="L2398" s="45">
        <v>10094.6</v>
      </c>
      <c r="M2398" s="45">
        <v>0.29799999999999999</v>
      </c>
      <c r="N2398" s="45">
        <v>58.77</v>
      </c>
      <c r="O2398" s="45" t="s">
        <v>256</v>
      </c>
      <c r="P2398" s="45">
        <v>29</v>
      </c>
      <c r="Q2398" s="45">
        <v>4</v>
      </c>
      <c r="R2398" s="45">
        <v>0</v>
      </c>
      <c r="S2398" s="57">
        <v>0</v>
      </c>
      <c r="T2398" s="45">
        <v>0</v>
      </c>
      <c r="U2398" s="45">
        <v>0</v>
      </c>
      <c r="V2398" s="45">
        <v>0</v>
      </c>
      <c r="W2398" s="45">
        <v>0</v>
      </c>
    </row>
    <row r="2399" spans="1:23" s="46" customFormat="1" ht="17" thickBot="1">
      <c r="A2399" s="31">
        <v>40</v>
      </c>
      <c r="B2399" s="46">
        <v>40</v>
      </c>
      <c r="C2399" s="31" t="s">
        <v>1107</v>
      </c>
      <c r="D2399" s="46" t="s">
        <v>423</v>
      </c>
      <c r="E2399" s="46">
        <v>22555.91</v>
      </c>
      <c r="F2399" s="46">
        <v>1569.84</v>
      </c>
      <c r="G2399" s="46">
        <v>2746.11</v>
      </c>
      <c r="H2399" s="46">
        <v>77.52</v>
      </c>
      <c r="I2399" s="46">
        <v>59.44</v>
      </c>
      <c r="J2399" s="46">
        <v>59.44</v>
      </c>
      <c r="K2399" s="46">
        <v>59.28</v>
      </c>
      <c r="L2399" s="46">
        <v>13188.76</v>
      </c>
      <c r="M2399" s="46">
        <v>0.29299999999999998</v>
      </c>
      <c r="N2399" s="46">
        <v>69.84</v>
      </c>
      <c r="O2399" s="46" t="s">
        <v>256</v>
      </c>
      <c r="P2399" s="46">
        <v>29</v>
      </c>
      <c r="Q2399" s="46">
        <v>4</v>
      </c>
      <c r="R2399" s="46">
        <v>0</v>
      </c>
      <c r="S2399" s="59">
        <v>0</v>
      </c>
      <c r="T2399" s="46">
        <v>0</v>
      </c>
      <c r="U2399" s="46">
        <v>0</v>
      </c>
      <c r="V2399" s="46">
        <v>0</v>
      </c>
      <c r="W2399" s="46">
        <v>0</v>
      </c>
    </row>
    <row r="2400" spans="1:23" s="45" customFormat="1">
      <c r="A2400" s="45">
        <v>41</v>
      </c>
      <c r="B2400" s="45">
        <v>2</v>
      </c>
      <c r="C2400" s="45" t="s">
        <v>1141</v>
      </c>
      <c r="D2400" s="45" t="s">
        <v>209</v>
      </c>
      <c r="E2400" s="45">
        <v>178.15</v>
      </c>
      <c r="F2400" s="45">
        <v>329.13</v>
      </c>
      <c r="G2400" s="45">
        <v>2493.92</v>
      </c>
      <c r="H2400" s="45">
        <v>45.42</v>
      </c>
      <c r="I2400" s="45">
        <v>10.42</v>
      </c>
      <c r="J2400" s="45">
        <v>10.42</v>
      </c>
      <c r="K2400" s="45">
        <v>13.83</v>
      </c>
      <c r="L2400" s="45">
        <v>349.28</v>
      </c>
      <c r="M2400" s="45">
        <v>0.438</v>
      </c>
      <c r="N2400" s="45">
        <v>12.7</v>
      </c>
      <c r="O2400" s="45" t="s">
        <v>203</v>
      </c>
      <c r="P2400" s="45">
        <v>52</v>
      </c>
      <c r="Q2400" s="45">
        <v>1</v>
      </c>
      <c r="R2400" s="45">
        <v>0</v>
      </c>
      <c r="S2400" s="45">
        <v>0</v>
      </c>
      <c r="T2400" s="45">
        <v>0</v>
      </c>
      <c r="U2400" s="45">
        <v>0</v>
      </c>
      <c r="V2400" s="45">
        <v>0</v>
      </c>
      <c r="W2400" s="45">
        <v>0</v>
      </c>
    </row>
    <row r="2401" spans="1:23" s="45" customFormat="1">
      <c r="A2401" s="45">
        <v>41</v>
      </c>
      <c r="B2401" s="45">
        <v>4</v>
      </c>
      <c r="C2401" s="45" t="s">
        <v>1142</v>
      </c>
      <c r="D2401" s="45" t="s">
        <v>210</v>
      </c>
      <c r="E2401" s="45">
        <v>77.27</v>
      </c>
      <c r="F2401" s="45">
        <v>334.81</v>
      </c>
      <c r="G2401" s="45">
        <v>2384.6</v>
      </c>
      <c r="H2401" s="45">
        <v>48.74</v>
      </c>
      <c r="I2401" s="45">
        <v>5.21</v>
      </c>
      <c r="J2401" s="45">
        <v>7.29</v>
      </c>
      <c r="K2401" s="45">
        <v>11.86</v>
      </c>
      <c r="L2401" s="45">
        <v>160.44</v>
      </c>
      <c r="M2401" s="45">
        <v>0.54700000000000004</v>
      </c>
      <c r="N2401" s="45">
        <v>10.29</v>
      </c>
      <c r="O2401" s="45" t="s">
        <v>203</v>
      </c>
      <c r="P2401" s="45">
        <v>52</v>
      </c>
      <c r="Q2401" s="45">
        <v>1</v>
      </c>
      <c r="R2401" s="45">
        <v>0</v>
      </c>
      <c r="S2401" s="45">
        <v>0</v>
      </c>
      <c r="T2401" s="45">
        <v>0</v>
      </c>
      <c r="U2401" s="45">
        <v>0</v>
      </c>
      <c r="V2401" s="45">
        <v>0</v>
      </c>
      <c r="W2401" s="45">
        <v>0</v>
      </c>
    </row>
    <row r="2402" spans="1:23" s="45" customFormat="1">
      <c r="A2402" s="45">
        <v>41</v>
      </c>
      <c r="B2402" s="45">
        <v>6</v>
      </c>
      <c r="C2402" s="45" t="s">
        <v>1143</v>
      </c>
      <c r="D2402" s="45" t="s">
        <v>211</v>
      </c>
      <c r="E2402" s="45">
        <v>592.4</v>
      </c>
      <c r="F2402" s="45">
        <v>395.04</v>
      </c>
      <c r="G2402" s="45">
        <v>2474.19</v>
      </c>
      <c r="H2402" s="45">
        <v>48.35</v>
      </c>
      <c r="I2402" s="45">
        <v>15.64</v>
      </c>
      <c r="J2402" s="45">
        <v>18.760000000000002</v>
      </c>
      <c r="K2402" s="45">
        <v>19.760000000000002</v>
      </c>
      <c r="L2402" s="45">
        <v>1057.68</v>
      </c>
      <c r="M2402" s="45">
        <v>0.32300000000000001</v>
      </c>
      <c r="N2402" s="45">
        <v>21.85</v>
      </c>
      <c r="O2402" s="45" t="s">
        <v>203</v>
      </c>
      <c r="P2402" s="45">
        <v>52</v>
      </c>
      <c r="Q2402" s="45">
        <v>1</v>
      </c>
      <c r="R2402" s="45">
        <v>0</v>
      </c>
      <c r="S2402" s="45">
        <v>0</v>
      </c>
      <c r="T2402" s="45">
        <v>0</v>
      </c>
      <c r="U2402" s="45">
        <v>0</v>
      </c>
      <c r="V2402" s="45">
        <v>0</v>
      </c>
      <c r="W2402" s="45">
        <v>0</v>
      </c>
    </row>
    <row r="2403" spans="1:23" s="45" customFormat="1">
      <c r="A2403" s="45">
        <v>41</v>
      </c>
      <c r="B2403" s="45">
        <v>8</v>
      </c>
      <c r="C2403" s="45" t="s">
        <v>1144</v>
      </c>
      <c r="D2403" s="45" t="s">
        <v>241</v>
      </c>
      <c r="E2403" s="45">
        <v>955.14</v>
      </c>
      <c r="F2403" s="45">
        <v>371.08</v>
      </c>
      <c r="G2403" s="45">
        <v>2563.4899999999998</v>
      </c>
      <c r="H2403" s="45">
        <v>54.63</v>
      </c>
      <c r="I2403" s="45">
        <v>16.68</v>
      </c>
      <c r="J2403" s="45">
        <v>18.760000000000002</v>
      </c>
      <c r="K2403" s="45">
        <v>17.78</v>
      </c>
      <c r="L2403" s="45">
        <v>1517.32</v>
      </c>
      <c r="M2403" s="45">
        <v>0.309</v>
      </c>
      <c r="N2403" s="45">
        <v>21.09</v>
      </c>
      <c r="O2403" s="45" t="s">
        <v>203</v>
      </c>
      <c r="P2403" s="45">
        <v>52</v>
      </c>
      <c r="Q2403" s="45">
        <v>1</v>
      </c>
      <c r="R2403" s="45">
        <v>0</v>
      </c>
      <c r="S2403" s="45">
        <v>0</v>
      </c>
      <c r="T2403" s="45">
        <v>0</v>
      </c>
      <c r="U2403" s="45">
        <v>0</v>
      </c>
      <c r="V2403" s="45">
        <v>0</v>
      </c>
      <c r="W2403" s="45">
        <v>0</v>
      </c>
    </row>
    <row r="2404" spans="1:23" s="45" customFormat="1">
      <c r="A2404" s="45">
        <v>41</v>
      </c>
      <c r="B2404" s="45">
        <v>10</v>
      </c>
      <c r="C2404" s="45" t="s">
        <v>1145</v>
      </c>
      <c r="D2404" s="45" t="s">
        <v>242</v>
      </c>
      <c r="E2404" s="45">
        <v>792.01</v>
      </c>
      <c r="F2404" s="45">
        <v>421.73</v>
      </c>
      <c r="G2404" s="45">
        <v>2507.7800000000002</v>
      </c>
      <c r="H2404" s="45">
        <v>51.82</v>
      </c>
      <c r="I2404" s="45">
        <v>14.59</v>
      </c>
      <c r="J2404" s="45">
        <v>14.59</v>
      </c>
      <c r="K2404" s="45">
        <v>19.760000000000002</v>
      </c>
      <c r="L2404" s="45">
        <v>1083.48</v>
      </c>
      <c r="M2404" s="45">
        <v>0.38200000000000001</v>
      </c>
      <c r="N2404" s="45">
        <v>16.79</v>
      </c>
      <c r="O2404" s="45" t="s">
        <v>203</v>
      </c>
      <c r="P2404" s="45">
        <v>52</v>
      </c>
      <c r="Q2404" s="45">
        <v>1</v>
      </c>
      <c r="R2404" s="45">
        <v>0</v>
      </c>
      <c r="S2404" s="45">
        <v>0</v>
      </c>
      <c r="T2404" s="45">
        <v>0</v>
      </c>
      <c r="U2404" s="45">
        <v>0</v>
      </c>
      <c r="V2404" s="45">
        <v>0</v>
      </c>
      <c r="W2404" s="45">
        <v>0</v>
      </c>
    </row>
    <row r="2405" spans="1:23" s="45" customFormat="1">
      <c r="A2405" s="45">
        <v>41</v>
      </c>
      <c r="B2405" s="45">
        <v>12</v>
      </c>
      <c r="C2405" s="45" t="s">
        <v>1146</v>
      </c>
      <c r="D2405" s="45" t="s">
        <v>243</v>
      </c>
      <c r="E2405" s="45">
        <v>1206.27</v>
      </c>
      <c r="F2405" s="45">
        <v>353.25</v>
      </c>
      <c r="G2405" s="45">
        <v>2554.31</v>
      </c>
      <c r="H2405" s="45">
        <v>53.73</v>
      </c>
      <c r="I2405" s="45">
        <v>16.68</v>
      </c>
      <c r="J2405" s="45">
        <v>16.670000000000002</v>
      </c>
      <c r="K2405" s="45">
        <v>23.71</v>
      </c>
      <c r="L2405" s="45">
        <v>1564.63</v>
      </c>
      <c r="M2405" s="45">
        <v>0.35</v>
      </c>
      <c r="N2405" s="45">
        <v>18.5</v>
      </c>
      <c r="O2405" s="45" t="s">
        <v>203</v>
      </c>
      <c r="P2405" s="45">
        <v>52</v>
      </c>
      <c r="Q2405" s="45">
        <v>1</v>
      </c>
      <c r="R2405" s="45">
        <v>0</v>
      </c>
      <c r="S2405" s="45">
        <v>0</v>
      </c>
      <c r="T2405" s="45">
        <v>0</v>
      </c>
      <c r="U2405" s="45">
        <v>0</v>
      </c>
      <c r="V2405" s="45">
        <v>0</v>
      </c>
      <c r="W2405" s="45">
        <v>0</v>
      </c>
    </row>
    <row r="2406" spans="1:23" s="45" customFormat="1">
      <c r="A2406" s="45">
        <v>41</v>
      </c>
      <c r="B2406" s="45">
        <v>14</v>
      </c>
      <c r="C2406" s="45" t="s">
        <v>1147</v>
      </c>
      <c r="D2406" s="45" t="s">
        <v>244</v>
      </c>
      <c r="E2406" s="45">
        <v>3195.96</v>
      </c>
      <c r="F2406" s="45">
        <v>341.12</v>
      </c>
      <c r="G2406" s="45">
        <v>2574.9499999999998</v>
      </c>
      <c r="H2406" s="45">
        <v>53.83</v>
      </c>
      <c r="I2406" s="45">
        <v>22.93</v>
      </c>
      <c r="J2406" s="45">
        <v>34.39</v>
      </c>
      <c r="K2406" s="45">
        <v>25.69</v>
      </c>
      <c r="L2406" s="45">
        <v>4467.26</v>
      </c>
      <c r="M2406" s="45">
        <v>0.23499999999999999</v>
      </c>
      <c r="N2406" s="45">
        <v>36.020000000000003</v>
      </c>
      <c r="O2406" s="45" t="s">
        <v>203</v>
      </c>
      <c r="P2406" s="45">
        <v>52</v>
      </c>
      <c r="Q2406" s="45">
        <v>1</v>
      </c>
      <c r="R2406" s="45">
        <v>0</v>
      </c>
      <c r="S2406" s="45">
        <v>0</v>
      </c>
      <c r="T2406" s="45">
        <v>0</v>
      </c>
      <c r="U2406" s="45">
        <v>0</v>
      </c>
      <c r="V2406" s="45">
        <v>0</v>
      </c>
      <c r="W2406" s="45">
        <v>0</v>
      </c>
    </row>
    <row r="2407" spans="1:23" s="45" customFormat="1">
      <c r="A2407" s="45">
        <v>41</v>
      </c>
      <c r="B2407" s="45">
        <v>16</v>
      </c>
      <c r="C2407" s="45" t="s">
        <v>1148</v>
      </c>
      <c r="D2407" s="45" t="s">
        <v>307</v>
      </c>
      <c r="E2407" s="45">
        <v>4290.62</v>
      </c>
      <c r="F2407" s="45">
        <v>416.56</v>
      </c>
      <c r="G2407" s="45">
        <v>2603.96</v>
      </c>
      <c r="H2407" s="45">
        <v>62.64</v>
      </c>
      <c r="I2407" s="45">
        <v>23.98</v>
      </c>
      <c r="J2407" s="45">
        <v>28.14</v>
      </c>
      <c r="K2407" s="45">
        <v>29.64</v>
      </c>
      <c r="L2407" s="45">
        <v>4964.6400000000003</v>
      </c>
      <c r="M2407" s="45">
        <v>0.25700000000000001</v>
      </c>
      <c r="N2407" s="45">
        <v>30.45</v>
      </c>
      <c r="O2407" s="45" t="s">
        <v>203</v>
      </c>
      <c r="P2407" s="45">
        <v>52</v>
      </c>
      <c r="Q2407" s="45">
        <v>1</v>
      </c>
      <c r="R2407" s="45">
        <v>0</v>
      </c>
      <c r="S2407" s="45">
        <v>0</v>
      </c>
      <c r="T2407" s="45">
        <v>0</v>
      </c>
      <c r="U2407" s="45">
        <v>0</v>
      </c>
      <c r="V2407" s="45">
        <v>0</v>
      </c>
      <c r="W2407" s="45">
        <v>0</v>
      </c>
    </row>
    <row r="2408" spans="1:23" s="45" customFormat="1">
      <c r="A2408" s="45">
        <v>41</v>
      </c>
      <c r="B2408" s="45">
        <v>18</v>
      </c>
      <c r="C2408" s="45" t="s">
        <v>1149</v>
      </c>
      <c r="D2408" s="45" t="s">
        <v>274</v>
      </c>
      <c r="E2408" s="45">
        <v>218.93</v>
      </c>
      <c r="F2408" s="45">
        <v>460.73</v>
      </c>
      <c r="G2408" s="45">
        <v>2595.0100000000002</v>
      </c>
      <c r="H2408" s="45">
        <v>71.290000000000006</v>
      </c>
      <c r="I2408" s="45">
        <v>7.3</v>
      </c>
      <c r="J2408" s="45">
        <v>10.42</v>
      </c>
      <c r="K2408" s="45">
        <v>15.81</v>
      </c>
      <c r="L2408" s="45">
        <v>452</v>
      </c>
      <c r="M2408" s="45">
        <v>0.38900000000000001</v>
      </c>
      <c r="N2408" s="45">
        <v>11.44</v>
      </c>
      <c r="O2408" s="45" t="s">
        <v>203</v>
      </c>
      <c r="P2408" s="45">
        <v>52</v>
      </c>
      <c r="Q2408" s="45">
        <v>1</v>
      </c>
      <c r="R2408" s="45">
        <v>0</v>
      </c>
      <c r="S2408" s="45">
        <v>0</v>
      </c>
      <c r="T2408" s="45">
        <v>0</v>
      </c>
      <c r="U2408" s="45">
        <v>0</v>
      </c>
      <c r="V2408" s="45">
        <v>0</v>
      </c>
      <c r="W2408" s="45">
        <v>0</v>
      </c>
    </row>
    <row r="2409" spans="1:23" s="34" customFormat="1">
      <c r="A2409" s="34">
        <v>41</v>
      </c>
      <c r="B2409" s="34">
        <v>28</v>
      </c>
      <c r="C2409" s="45" t="s">
        <v>1150</v>
      </c>
      <c r="D2409" s="34" t="s">
        <v>277</v>
      </c>
      <c r="E2409" s="34">
        <v>16452.009999999998</v>
      </c>
      <c r="F2409" s="34">
        <v>450.8</v>
      </c>
      <c r="G2409" s="34">
        <v>2509.7800000000002</v>
      </c>
      <c r="H2409" s="34">
        <v>62.04</v>
      </c>
      <c r="I2409" s="34">
        <v>41.7</v>
      </c>
      <c r="J2409" s="34">
        <v>45.85</v>
      </c>
      <c r="K2409" s="34">
        <v>39.520000000000003</v>
      </c>
      <c r="L2409" s="34">
        <v>16669.759999999998</v>
      </c>
      <c r="M2409" s="34">
        <v>0.188</v>
      </c>
      <c r="N2409" s="34">
        <v>56.7</v>
      </c>
      <c r="O2409" s="34" t="s">
        <v>249</v>
      </c>
      <c r="P2409" s="45">
        <v>52</v>
      </c>
      <c r="Q2409" s="45">
        <v>1</v>
      </c>
      <c r="R2409" s="34">
        <v>75</v>
      </c>
      <c r="S2409" s="34">
        <v>296402.40000000002</v>
      </c>
      <c r="T2409" s="34">
        <v>417.4</v>
      </c>
      <c r="U2409" s="34">
        <v>2549.61</v>
      </c>
      <c r="V2409" s="34">
        <v>81.98</v>
      </c>
      <c r="W2409" s="34">
        <v>187575.3</v>
      </c>
    </row>
    <row r="2410" spans="1:23" s="34" customFormat="1">
      <c r="A2410" s="34">
        <v>41</v>
      </c>
      <c r="B2410" s="34">
        <v>32</v>
      </c>
      <c r="C2410" s="45" t="s">
        <v>1151</v>
      </c>
      <c r="D2410" s="34" t="s">
        <v>279</v>
      </c>
      <c r="E2410" s="34">
        <v>64479.45</v>
      </c>
      <c r="F2410" s="34">
        <v>368.05</v>
      </c>
      <c r="G2410" s="34">
        <v>2506.15</v>
      </c>
      <c r="H2410" s="34">
        <v>62.65</v>
      </c>
      <c r="I2410" s="34">
        <v>113.62</v>
      </c>
      <c r="J2410" s="34">
        <v>83.36</v>
      </c>
      <c r="K2410" s="34">
        <v>53.35</v>
      </c>
      <c r="L2410" s="34">
        <v>66880.649999999994</v>
      </c>
      <c r="M2410" s="34">
        <v>0.11600000000000001</v>
      </c>
      <c r="N2410" s="34">
        <v>116.93</v>
      </c>
      <c r="O2410" s="34" t="s">
        <v>249</v>
      </c>
      <c r="P2410" s="45">
        <v>52</v>
      </c>
      <c r="Q2410" s="45">
        <v>1</v>
      </c>
      <c r="R2410" s="34">
        <v>75</v>
      </c>
      <c r="S2410" s="34">
        <v>296402.40000000002</v>
      </c>
      <c r="T2410" s="34">
        <v>417.4</v>
      </c>
      <c r="U2410" s="34">
        <v>2549.61</v>
      </c>
      <c r="V2410" s="34">
        <v>81.98</v>
      </c>
      <c r="W2410" s="34">
        <v>187575.3</v>
      </c>
    </row>
    <row r="2411" spans="1:23" s="45" customFormat="1">
      <c r="A2411" s="45">
        <v>41</v>
      </c>
      <c r="B2411" s="45">
        <v>34</v>
      </c>
      <c r="C2411" s="45" t="s">
        <v>1152</v>
      </c>
      <c r="D2411" s="45" t="s">
        <v>428</v>
      </c>
      <c r="E2411" s="45">
        <v>266.14999999999998</v>
      </c>
      <c r="F2411" s="45">
        <v>368.52</v>
      </c>
      <c r="G2411" s="45">
        <v>2262.7800000000002</v>
      </c>
      <c r="H2411" s="45">
        <v>86.31</v>
      </c>
      <c r="I2411" s="45">
        <v>14.59</v>
      </c>
      <c r="J2411" s="45">
        <v>9.3800000000000008</v>
      </c>
      <c r="K2411" s="45">
        <v>15.81</v>
      </c>
      <c r="L2411" s="45">
        <v>559.5</v>
      </c>
      <c r="M2411" s="45">
        <v>0.35799999999999998</v>
      </c>
      <c r="N2411" s="45">
        <v>14.05</v>
      </c>
      <c r="O2411" s="45" t="s">
        <v>256</v>
      </c>
      <c r="P2411" s="45">
        <v>52</v>
      </c>
      <c r="Q2411" s="45">
        <v>1</v>
      </c>
      <c r="R2411" s="45">
        <v>0</v>
      </c>
      <c r="S2411" s="45">
        <v>0</v>
      </c>
      <c r="T2411" s="45">
        <v>0</v>
      </c>
      <c r="U2411" s="45">
        <v>0</v>
      </c>
      <c r="V2411" s="45">
        <v>0</v>
      </c>
      <c r="W2411" s="45">
        <v>0</v>
      </c>
    </row>
    <row r="2412" spans="1:23" s="45" customFormat="1">
      <c r="A2412" s="45">
        <v>41</v>
      </c>
      <c r="B2412" s="45">
        <v>36</v>
      </c>
      <c r="C2412" s="45" t="s">
        <v>1153</v>
      </c>
      <c r="D2412" s="45" t="s">
        <v>429</v>
      </c>
      <c r="E2412" s="45">
        <v>62807.41</v>
      </c>
      <c r="F2412" s="45">
        <v>347.78</v>
      </c>
      <c r="G2412" s="45">
        <v>2275.75</v>
      </c>
      <c r="H2412" s="45">
        <v>71.599999999999994</v>
      </c>
      <c r="I2412" s="45">
        <v>82.35</v>
      </c>
      <c r="J2412" s="45">
        <v>100.04</v>
      </c>
      <c r="K2412" s="45">
        <v>45.45</v>
      </c>
      <c r="L2412" s="45">
        <v>55120.08</v>
      </c>
      <c r="M2412" s="45">
        <v>0.13900000000000001</v>
      </c>
      <c r="N2412" s="45">
        <v>103.05</v>
      </c>
      <c r="O2412" s="45" t="s">
        <v>214</v>
      </c>
      <c r="P2412" s="45">
        <v>52</v>
      </c>
      <c r="Q2412" s="45">
        <v>1</v>
      </c>
      <c r="R2412" s="45">
        <v>0</v>
      </c>
      <c r="S2412" s="45">
        <v>0</v>
      </c>
      <c r="T2412" s="45">
        <v>0</v>
      </c>
      <c r="U2412" s="45">
        <v>0</v>
      </c>
      <c r="V2412" s="45">
        <v>0</v>
      </c>
      <c r="W2412" s="45">
        <v>0</v>
      </c>
    </row>
    <row r="2413" spans="1:23" s="45" customFormat="1">
      <c r="A2413" s="45">
        <v>41</v>
      </c>
      <c r="B2413" s="45">
        <v>38</v>
      </c>
      <c r="C2413" s="45" t="s">
        <v>1154</v>
      </c>
      <c r="D2413" s="45" t="s">
        <v>430</v>
      </c>
      <c r="E2413" s="45">
        <v>66187.97</v>
      </c>
      <c r="F2413" s="45">
        <v>355.82</v>
      </c>
      <c r="G2413" s="45">
        <v>2375.48</v>
      </c>
      <c r="H2413" s="45">
        <v>69.510000000000005</v>
      </c>
      <c r="I2413" s="45">
        <v>88.6</v>
      </c>
      <c r="J2413" s="45">
        <v>150.05000000000001</v>
      </c>
      <c r="K2413" s="45">
        <v>71.14</v>
      </c>
      <c r="L2413" s="45">
        <v>74926.42</v>
      </c>
      <c r="M2413" s="45">
        <v>0.106</v>
      </c>
      <c r="N2413" s="45">
        <v>149.38</v>
      </c>
      <c r="O2413" s="45" t="s">
        <v>214</v>
      </c>
      <c r="P2413" s="45">
        <v>52</v>
      </c>
      <c r="Q2413" s="45">
        <v>1</v>
      </c>
      <c r="R2413" s="45">
        <v>0</v>
      </c>
      <c r="S2413" s="45">
        <v>0</v>
      </c>
      <c r="T2413" s="45">
        <v>0</v>
      </c>
      <c r="U2413" s="45">
        <v>0</v>
      </c>
      <c r="V2413" s="45">
        <v>0</v>
      </c>
      <c r="W2413" s="45">
        <v>0</v>
      </c>
    </row>
    <row r="2414" spans="1:23" s="46" customFormat="1" ht="17" thickBot="1">
      <c r="A2414" s="46">
        <v>41</v>
      </c>
      <c r="B2414" s="46">
        <v>40</v>
      </c>
      <c r="C2414" s="46" t="s">
        <v>1155</v>
      </c>
      <c r="D2414" s="46" t="s">
        <v>280</v>
      </c>
      <c r="E2414" s="46">
        <v>38847.360000000001</v>
      </c>
      <c r="F2414" s="46">
        <v>291.64999999999998</v>
      </c>
      <c r="G2414" s="46">
        <v>2446.58</v>
      </c>
      <c r="H2414" s="46">
        <v>75.290000000000006</v>
      </c>
      <c r="I2414" s="46">
        <v>57.33</v>
      </c>
      <c r="J2414" s="46">
        <v>58.35</v>
      </c>
      <c r="K2414" s="46">
        <v>53.35</v>
      </c>
      <c r="L2414" s="46">
        <v>37172.29</v>
      </c>
      <c r="M2414" s="46">
        <v>0.14899999999999999</v>
      </c>
      <c r="N2414" s="46">
        <v>61.23</v>
      </c>
      <c r="O2414" s="46" t="s">
        <v>203</v>
      </c>
      <c r="P2414" s="46">
        <v>52</v>
      </c>
      <c r="Q2414" s="46">
        <v>1</v>
      </c>
      <c r="R2414" s="46">
        <v>0</v>
      </c>
      <c r="S2414" s="46">
        <v>0</v>
      </c>
      <c r="T2414" s="46">
        <v>0</v>
      </c>
      <c r="U2414" s="46">
        <v>0</v>
      </c>
      <c r="V2414" s="46">
        <v>0</v>
      </c>
      <c r="W2414" s="46">
        <v>0</v>
      </c>
    </row>
    <row r="2415" spans="1:23" s="34" customFormat="1" ht="15">
      <c r="A2415" s="34">
        <v>42</v>
      </c>
      <c r="B2415" s="34">
        <v>2</v>
      </c>
      <c r="C2415" s="34" t="s">
        <v>1156</v>
      </c>
      <c r="D2415" s="34" t="s">
        <v>209</v>
      </c>
      <c r="E2415" s="34">
        <v>825.98</v>
      </c>
      <c r="F2415" s="34">
        <v>2639.2</v>
      </c>
      <c r="G2415" s="34">
        <v>2092.48</v>
      </c>
      <c r="H2415" s="34">
        <v>7.38</v>
      </c>
      <c r="I2415" s="34">
        <v>19.8</v>
      </c>
      <c r="J2415" s="34">
        <v>13.55</v>
      </c>
      <c r="K2415" s="34">
        <v>17.78</v>
      </c>
      <c r="L2415" s="34">
        <v>1033.8900000000001</v>
      </c>
      <c r="M2415" s="34">
        <v>0.41199999999999998</v>
      </c>
      <c r="N2415" s="34">
        <v>21.36</v>
      </c>
      <c r="O2415" s="34" t="s">
        <v>263</v>
      </c>
      <c r="P2415" s="34">
        <v>89</v>
      </c>
      <c r="Q2415" s="34">
        <v>1</v>
      </c>
      <c r="R2415" s="34">
        <v>76</v>
      </c>
      <c r="S2415" s="34">
        <v>1718325.32</v>
      </c>
      <c r="T2415" s="34">
        <v>2728.74</v>
      </c>
      <c r="U2415" s="34">
        <v>1953.91</v>
      </c>
      <c r="V2415" s="34">
        <v>56.72</v>
      </c>
      <c r="W2415" s="34">
        <v>485585.6</v>
      </c>
    </row>
    <row r="2416" spans="1:23" s="34" customFormat="1" ht="15">
      <c r="A2416" s="34">
        <v>42</v>
      </c>
      <c r="B2416" s="34">
        <v>4</v>
      </c>
      <c r="C2416" s="34" t="s">
        <v>1156</v>
      </c>
      <c r="D2416" s="34" t="s">
        <v>210</v>
      </c>
      <c r="E2416" s="34">
        <v>780.92</v>
      </c>
      <c r="F2416" s="34">
        <v>2594.48</v>
      </c>
      <c r="G2416" s="34">
        <v>2065.34</v>
      </c>
      <c r="H2416" s="34">
        <v>42.61</v>
      </c>
      <c r="I2416" s="34">
        <v>20.84</v>
      </c>
      <c r="J2416" s="34">
        <v>9.3800000000000008</v>
      </c>
      <c r="K2416" s="34">
        <v>15.81</v>
      </c>
      <c r="L2416" s="34">
        <v>989.58</v>
      </c>
      <c r="M2416" s="34">
        <v>0.41399999999999998</v>
      </c>
      <c r="N2416" s="34">
        <v>21.59</v>
      </c>
      <c r="O2416" s="34" t="s">
        <v>256</v>
      </c>
      <c r="P2416" s="34">
        <v>89</v>
      </c>
      <c r="Q2416" s="34">
        <v>1</v>
      </c>
      <c r="R2416" s="34">
        <v>0</v>
      </c>
      <c r="S2416" s="34">
        <v>0</v>
      </c>
      <c r="T2416" s="34">
        <v>0</v>
      </c>
      <c r="U2416" s="34">
        <v>0</v>
      </c>
      <c r="V2416" s="34">
        <v>0</v>
      </c>
      <c r="W2416" s="34">
        <v>0</v>
      </c>
    </row>
    <row r="2417" spans="1:23" s="34" customFormat="1" ht="15">
      <c r="A2417" s="34">
        <v>42</v>
      </c>
      <c r="B2417" s="34">
        <v>6</v>
      </c>
      <c r="C2417" s="34" t="s">
        <v>1156</v>
      </c>
      <c r="D2417" s="34" t="s">
        <v>211</v>
      </c>
      <c r="E2417" s="34">
        <v>2008.09</v>
      </c>
      <c r="F2417" s="34">
        <v>2654.84</v>
      </c>
      <c r="G2417" s="34">
        <v>1946.25</v>
      </c>
      <c r="H2417" s="34">
        <v>35.26</v>
      </c>
      <c r="I2417" s="34">
        <v>27.09</v>
      </c>
      <c r="J2417" s="34">
        <v>29.18</v>
      </c>
      <c r="K2417" s="34">
        <v>19.760000000000002</v>
      </c>
      <c r="L2417" s="34">
        <v>2427.87</v>
      </c>
      <c r="M2417" s="34">
        <v>0.317</v>
      </c>
      <c r="N2417" s="34">
        <v>31.26</v>
      </c>
      <c r="O2417" s="34" t="s">
        <v>263</v>
      </c>
      <c r="P2417" s="34">
        <v>89</v>
      </c>
      <c r="Q2417" s="34">
        <v>1</v>
      </c>
      <c r="R2417" s="34">
        <v>76</v>
      </c>
      <c r="S2417" s="34">
        <v>1718325.32</v>
      </c>
      <c r="T2417" s="34">
        <v>2728.74</v>
      </c>
      <c r="U2417" s="34">
        <v>1953.91</v>
      </c>
      <c r="V2417" s="34">
        <v>56.72</v>
      </c>
      <c r="W2417" s="34">
        <v>485585.6</v>
      </c>
    </row>
    <row r="2418" spans="1:23" s="34" customFormat="1" ht="15">
      <c r="A2418" s="34">
        <v>42</v>
      </c>
      <c r="B2418" s="34">
        <v>8</v>
      </c>
      <c r="C2418" s="34" t="s">
        <v>1156</v>
      </c>
      <c r="D2418" s="34" t="s">
        <v>241</v>
      </c>
      <c r="E2418" s="34">
        <v>555.66</v>
      </c>
      <c r="F2418" s="34">
        <v>2644.53</v>
      </c>
      <c r="G2418" s="34">
        <v>2049.09</v>
      </c>
      <c r="H2418" s="34">
        <v>42.34</v>
      </c>
      <c r="I2418" s="34">
        <v>25.01</v>
      </c>
      <c r="J2418" s="34">
        <v>11.46</v>
      </c>
      <c r="K2418" s="34">
        <v>11.86</v>
      </c>
      <c r="L2418" s="34">
        <v>925.68</v>
      </c>
      <c r="M2418" s="34">
        <v>0.35299999999999998</v>
      </c>
      <c r="N2418" s="34">
        <v>25.68</v>
      </c>
      <c r="O2418" s="34" t="s">
        <v>263</v>
      </c>
      <c r="P2418" s="34">
        <v>89</v>
      </c>
      <c r="Q2418" s="34">
        <v>1</v>
      </c>
      <c r="R2418" s="34">
        <v>76</v>
      </c>
      <c r="S2418" s="34">
        <v>1718325.32</v>
      </c>
      <c r="T2418" s="34">
        <v>2728.74</v>
      </c>
      <c r="U2418" s="34">
        <v>1953.91</v>
      </c>
      <c r="V2418" s="34">
        <v>56.72</v>
      </c>
      <c r="W2418" s="34">
        <v>485585.6</v>
      </c>
    </row>
    <row r="2419" spans="1:23" s="34" customFormat="1" ht="15">
      <c r="A2419" s="34">
        <v>42</v>
      </c>
      <c r="B2419" s="34">
        <v>10</v>
      </c>
      <c r="C2419" s="34" t="s">
        <v>1156</v>
      </c>
      <c r="D2419" s="34" t="s">
        <v>242</v>
      </c>
      <c r="E2419" s="34">
        <v>8221.15</v>
      </c>
      <c r="F2419" s="34">
        <v>2606.92</v>
      </c>
      <c r="G2419" s="34">
        <v>2052.5500000000002</v>
      </c>
      <c r="H2419" s="34">
        <v>39.85</v>
      </c>
      <c r="I2419" s="34">
        <v>63.56</v>
      </c>
      <c r="J2419" s="34">
        <v>25.01</v>
      </c>
      <c r="K2419" s="34">
        <v>35.57</v>
      </c>
      <c r="L2419" s="34">
        <v>7283.84</v>
      </c>
      <c r="M2419" s="34">
        <v>0.27</v>
      </c>
      <c r="N2419" s="34">
        <v>65.13</v>
      </c>
      <c r="O2419" s="34" t="s">
        <v>256</v>
      </c>
      <c r="P2419" s="34">
        <v>89</v>
      </c>
      <c r="Q2419" s="34">
        <v>1</v>
      </c>
      <c r="R2419" s="34">
        <v>0</v>
      </c>
      <c r="S2419" s="34">
        <v>0</v>
      </c>
      <c r="T2419" s="34">
        <v>0</v>
      </c>
      <c r="U2419" s="34">
        <v>0</v>
      </c>
      <c r="V2419" s="34">
        <v>0</v>
      </c>
      <c r="W2419" s="34">
        <v>0</v>
      </c>
    </row>
    <row r="2420" spans="1:23" s="34" customFormat="1" ht="15">
      <c r="A2420" s="34">
        <v>42</v>
      </c>
      <c r="B2420" s="34">
        <v>12</v>
      </c>
      <c r="C2420" s="34" t="s">
        <v>1156</v>
      </c>
      <c r="D2420" s="34" t="s">
        <v>243</v>
      </c>
      <c r="E2420" s="34">
        <v>2051</v>
      </c>
      <c r="F2420" s="34">
        <v>2698.58</v>
      </c>
      <c r="G2420" s="34">
        <v>1937.56</v>
      </c>
      <c r="H2420" s="34">
        <v>52.89</v>
      </c>
      <c r="I2420" s="34">
        <v>20.84</v>
      </c>
      <c r="J2420" s="34">
        <v>19.8</v>
      </c>
      <c r="K2420" s="34">
        <v>23.71</v>
      </c>
      <c r="L2420" s="34">
        <v>2083.4499999999998</v>
      </c>
      <c r="M2420" s="34">
        <v>0.375</v>
      </c>
      <c r="N2420" s="34">
        <v>22.34</v>
      </c>
      <c r="O2420" s="34" t="s">
        <v>263</v>
      </c>
      <c r="P2420" s="34">
        <v>89</v>
      </c>
      <c r="Q2420" s="34">
        <v>1</v>
      </c>
      <c r="R2420" s="34">
        <v>76</v>
      </c>
      <c r="S2420" s="34">
        <v>1718325.32</v>
      </c>
      <c r="T2420" s="34">
        <v>2728.74</v>
      </c>
      <c r="U2420" s="34">
        <v>1953.91</v>
      </c>
      <c r="V2420" s="34">
        <v>56.72</v>
      </c>
      <c r="W2420" s="34">
        <v>485585.6</v>
      </c>
    </row>
    <row r="2421" spans="1:23" s="34" customFormat="1" ht="15">
      <c r="A2421" s="34">
        <v>42</v>
      </c>
      <c r="B2421" s="34">
        <v>14</v>
      </c>
      <c r="C2421" s="34" t="s">
        <v>1156</v>
      </c>
      <c r="D2421" s="34" t="s">
        <v>244</v>
      </c>
      <c r="E2421" s="34">
        <v>6498.4</v>
      </c>
      <c r="F2421" s="34">
        <v>2659.28</v>
      </c>
      <c r="G2421" s="34">
        <v>2042.53</v>
      </c>
      <c r="H2421" s="34">
        <v>32.840000000000003</v>
      </c>
      <c r="I2421" s="34">
        <v>28.13</v>
      </c>
      <c r="J2421" s="34">
        <v>31.26</v>
      </c>
      <c r="K2421" s="34">
        <v>49.4</v>
      </c>
      <c r="L2421" s="34">
        <v>6331.65</v>
      </c>
      <c r="M2421" s="34">
        <v>0.26600000000000001</v>
      </c>
      <c r="N2421" s="34">
        <v>46</v>
      </c>
      <c r="O2421" s="34" t="s">
        <v>251</v>
      </c>
      <c r="P2421" s="34">
        <v>89</v>
      </c>
      <c r="Q2421" s="34">
        <v>1</v>
      </c>
      <c r="R2421" s="34">
        <v>76</v>
      </c>
      <c r="S2421" s="34">
        <v>1718325.32</v>
      </c>
      <c r="T2421" s="34">
        <v>2728.74</v>
      </c>
      <c r="U2421" s="34">
        <v>1953.91</v>
      </c>
      <c r="V2421" s="34">
        <v>56.72</v>
      </c>
      <c r="W2421" s="34">
        <v>485585.6</v>
      </c>
    </row>
    <row r="2422" spans="1:23" s="31" customFormat="1" thickBot="1">
      <c r="A2422" s="31">
        <v>42</v>
      </c>
      <c r="B2422" s="31">
        <v>16</v>
      </c>
      <c r="C2422" s="31" t="s">
        <v>1156</v>
      </c>
      <c r="D2422" s="31" t="s">
        <v>307</v>
      </c>
      <c r="E2422" s="31">
        <v>85.82</v>
      </c>
      <c r="F2422" s="31">
        <v>2621.39</v>
      </c>
      <c r="G2422" s="31">
        <v>2038.84</v>
      </c>
      <c r="H2422" s="31">
        <v>56.12</v>
      </c>
      <c r="I2422" s="31">
        <v>10.42</v>
      </c>
      <c r="J2422" s="31">
        <v>6.25</v>
      </c>
      <c r="K2422" s="31">
        <v>9.8800000000000008</v>
      </c>
      <c r="L2422" s="31">
        <v>204.14</v>
      </c>
      <c r="M2422" s="31">
        <v>0.46100000000000002</v>
      </c>
      <c r="N2422" s="31">
        <v>11.09</v>
      </c>
      <c r="O2422" s="31" t="s">
        <v>263</v>
      </c>
      <c r="P2422" s="31">
        <v>89</v>
      </c>
      <c r="Q2422" s="31">
        <v>1</v>
      </c>
      <c r="R2422" s="31">
        <v>76</v>
      </c>
      <c r="S2422" s="31">
        <v>1718325.32</v>
      </c>
      <c r="T2422" s="31">
        <v>2728.74</v>
      </c>
      <c r="U2422" s="31">
        <v>1953.91</v>
      </c>
      <c r="V2422" s="31">
        <v>56.72</v>
      </c>
      <c r="W2422" s="31">
        <v>485585.6</v>
      </c>
    </row>
    <row r="2423" spans="1:23" s="34" customFormat="1" ht="15">
      <c r="A2423" s="34">
        <v>43</v>
      </c>
      <c r="B2423" s="34">
        <v>2</v>
      </c>
      <c r="C2423" s="34" t="s">
        <v>1157</v>
      </c>
      <c r="D2423" s="34" t="s">
        <v>209</v>
      </c>
      <c r="E2423" s="34">
        <v>111.57</v>
      </c>
      <c r="F2423" s="34">
        <v>1155.1600000000001</v>
      </c>
      <c r="G2423" s="34">
        <v>2890.44</v>
      </c>
      <c r="H2423" s="34">
        <v>35.07</v>
      </c>
      <c r="I2423" s="34">
        <v>7.3</v>
      </c>
      <c r="J2423" s="34">
        <v>8.34</v>
      </c>
      <c r="K2423" s="34">
        <v>9.8800000000000008</v>
      </c>
      <c r="L2423" s="34">
        <v>263.39999999999998</v>
      </c>
      <c r="M2423" s="34">
        <v>0.42599999999999999</v>
      </c>
      <c r="N2423" s="34">
        <v>9.8000000000000007</v>
      </c>
      <c r="O2423" s="34" t="s">
        <v>263</v>
      </c>
      <c r="P2423" s="34">
        <v>82</v>
      </c>
      <c r="Q2423" s="34">
        <v>2</v>
      </c>
      <c r="R2423" s="34">
        <v>77</v>
      </c>
      <c r="S2423" s="34">
        <v>1072981.27</v>
      </c>
      <c r="T2423" s="34">
        <v>1124.6600000000001</v>
      </c>
      <c r="U2423" s="34">
        <v>2708.47</v>
      </c>
      <c r="V2423" s="34">
        <v>26.1</v>
      </c>
      <c r="W2423" s="34">
        <v>742590.51</v>
      </c>
    </row>
    <row r="2424" spans="1:23" s="34" customFormat="1" ht="15">
      <c r="A2424" s="34">
        <v>43</v>
      </c>
      <c r="B2424" s="34">
        <v>4</v>
      </c>
      <c r="C2424" s="34" t="s">
        <v>1157</v>
      </c>
      <c r="D2424" s="34" t="s">
        <v>210</v>
      </c>
      <c r="E2424" s="34">
        <v>246.75</v>
      </c>
      <c r="F2424" s="34">
        <v>1205.82</v>
      </c>
      <c r="G2424" s="34">
        <v>2995.47</v>
      </c>
      <c r="H2424" s="34">
        <v>55.98</v>
      </c>
      <c r="I2424" s="34">
        <v>11.46</v>
      </c>
      <c r="J2424" s="34">
        <v>10.42</v>
      </c>
      <c r="K2424" s="34">
        <v>21.74</v>
      </c>
      <c r="L2424" s="34">
        <v>520.82000000000005</v>
      </c>
      <c r="M2424" s="34">
        <v>0.36499999999999999</v>
      </c>
      <c r="N2424" s="34">
        <v>17.32</v>
      </c>
      <c r="O2424" s="34" t="s">
        <v>263</v>
      </c>
      <c r="P2424" s="34">
        <v>82</v>
      </c>
      <c r="Q2424" s="34">
        <v>2</v>
      </c>
      <c r="R2424" s="34">
        <v>77</v>
      </c>
      <c r="S2424" s="34">
        <v>1072981.27</v>
      </c>
      <c r="T2424" s="34">
        <v>1124.6600000000001</v>
      </c>
      <c r="U2424" s="34">
        <v>2708.47</v>
      </c>
      <c r="V2424" s="34">
        <v>26.1</v>
      </c>
      <c r="W2424" s="34">
        <v>742590.51</v>
      </c>
    </row>
    <row r="2425" spans="1:23" s="34" customFormat="1" ht="15">
      <c r="A2425" s="34">
        <v>43</v>
      </c>
      <c r="B2425" s="34">
        <v>6</v>
      </c>
      <c r="C2425" s="34" t="s">
        <v>1157</v>
      </c>
      <c r="D2425" s="34" t="s">
        <v>211</v>
      </c>
      <c r="E2425" s="34">
        <v>615.79999999999995</v>
      </c>
      <c r="F2425" s="34">
        <v>1151.94</v>
      </c>
      <c r="G2425" s="34">
        <v>2769.18</v>
      </c>
      <c r="H2425" s="34">
        <v>54.54</v>
      </c>
      <c r="I2425" s="34">
        <v>15.63</v>
      </c>
      <c r="J2425" s="34">
        <v>9.3800000000000008</v>
      </c>
      <c r="K2425" s="34">
        <v>25.69</v>
      </c>
      <c r="L2425" s="34">
        <v>1143.24</v>
      </c>
      <c r="M2425" s="34">
        <v>0.30599999999999999</v>
      </c>
      <c r="N2425" s="34">
        <v>26.83</v>
      </c>
      <c r="O2425" s="34" t="s">
        <v>263</v>
      </c>
      <c r="P2425" s="34">
        <v>82</v>
      </c>
      <c r="Q2425" s="34">
        <v>2</v>
      </c>
      <c r="R2425" s="34">
        <v>77</v>
      </c>
      <c r="S2425" s="34">
        <v>1072981.27</v>
      </c>
      <c r="T2425" s="34">
        <v>1124.6600000000001</v>
      </c>
      <c r="U2425" s="34">
        <v>2708.47</v>
      </c>
      <c r="V2425" s="34">
        <v>26.1</v>
      </c>
      <c r="W2425" s="34">
        <v>742590.51</v>
      </c>
    </row>
    <row r="2426" spans="1:23" s="34" customFormat="1" ht="15">
      <c r="A2426" s="34">
        <v>43</v>
      </c>
      <c r="B2426" s="34">
        <v>8</v>
      </c>
      <c r="C2426" s="34" t="s">
        <v>1157</v>
      </c>
      <c r="D2426" s="34" t="s">
        <v>241</v>
      </c>
      <c r="E2426" s="34">
        <v>6078.61</v>
      </c>
      <c r="F2426" s="34">
        <v>1194.92</v>
      </c>
      <c r="G2426" s="34">
        <v>2985.52</v>
      </c>
      <c r="H2426" s="34">
        <v>54.06</v>
      </c>
      <c r="I2426" s="34">
        <v>44.81</v>
      </c>
      <c r="J2426" s="34">
        <v>36.47</v>
      </c>
      <c r="K2426" s="34">
        <v>35.57</v>
      </c>
      <c r="L2426" s="34">
        <v>9701.15</v>
      </c>
      <c r="M2426" s="34">
        <v>0.16600000000000001</v>
      </c>
      <c r="N2426" s="34">
        <v>50.75</v>
      </c>
      <c r="O2426" s="34" t="s">
        <v>256</v>
      </c>
      <c r="P2426" s="34">
        <v>82</v>
      </c>
      <c r="Q2426" s="34">
        <v>2</v>
      </c>
      <c r="R2426" s="34">
        <v>0</v>
      </c>
      <c r="S2426" s="34">
        <v>0</v>
      </c>
      <c r="T2426" s="34">
        <v>0</v>
      </c>
      <c r="U2426" s="34">
        <v>0</v>
      </c>
      <c r="V2426" s="34">
        <v>0</v>
      </c>
      <c r="W2426" s="34">
        <v>0</v>
      </c>
    </row>
    <row r="2427" spans="1:23" s="31" customFormat="1" thickBot="1">
      <c r="A2427" s="31">
        <v>43</v>
      </c>
      <c r="B2427" s="31">
        <v>10</v>
      </c>
      <c r="C2427" s="31" t="s">
        <v>1157</v>
      </c>
      <c r="D2427" s="31" t="s">
        <v>242</v>
      </c>
      <c r="E2427" s="31">
        <v>699.48</v>
      </c>
      <c r="F2427" s="31">
        <v>1150.3499999999999</v>
      </c>
      <c r="G2427" s="31">
        <v>2711.66</v>
      </c>
      <c r="H2427" s="31">
        <v>56.99</v>
      </c>
      <c r="I2427" s="31">
        <v>12.51</v>
      </c>
      <c r="J2427" s="31">
        <v>19.8</v>
      </c>
      <c r="K2427" s="31">
        <v>23.71</v>
      </c>
      <c r="L2427" s="31">
        <v>1397.44</v>
      </c>
      <c r="M2427" s="31">
        <v>0.27300000000000002</v>
      </c>
      <c r="N2427" s="31">
        <v>19.21</v>
      </c>
      <c r="O2427" s="31" t="s">
        <v>263</v>
      </c>
      <c r="P2427" s="31">
        <v>82</v>
      </c>
      <c r="Q2427" s="31">
        <v>2</v>
      </c>
      <c r="R2427" s="31">
        <v>77</v>
      </c>
      <c r="S2427" s="31">
        <v>1072981.27</v>
      </c>
      <c r="T2427" s="31">
        <v>1124.6600000000001</v>
      </c>
      <c r="U2427" s="31">
        <v>2708.47</v>
      </c>
      <c r="V2427" s="31">
        <v>26.1</v>
      </c>
      <c r="W2427" s="31">
        <v>742590.51</v>
      </c>
    </row>
    <row r="2428" spans="1:23" s="45" customFormat="1">
      <c r="A2428" s="45">
        <v>44</v>
      </c>
      <c r="B2428" s="45">
        <v>2</v>
      </c>
      <c r="C2428" s="34" t="s">
        <v>1157</v>
      </c>
      <c r="D2428" s="45" t="s">
        <v>245</v>
      </c>
      <c r="E2428" s="45">
        <v>223.15</v>
      </c>
      <c r="F2428" s="45">
        <v>1116.82</v>
      </c>
      <c r="G2428" s="45">
        <v>2917.97</v>
      </c>
      <c r="H2428" s="45">
        <v>42.48</v>
      </c>
      <c r="I2428" s="45">
        <v>6.25</v>
      </c>
      <c r="J2428" s="45">
        <v>7.29</v>
      </c>
      <c r="K2428" s="45">
        <v>17.78</v>
      </c>
      <c r="L2428" s="45">
        <v>323.52999999999997</v>
      </c>
      <c r="M2428" s="45">
        <v>0.55000000000000004</v>
      </c>
      <c r="N2428" s="45">
        <v>16.079999999999998</v>
      </c>
      <c r="O2428" s="45" t="s">
        <v>256</v>
      </c>
      <c r="P2428" s="45">
        <v>82</v>
      </c>
      <c r="Q2428" s="45">
        <v>2</v>
      </c>
      <c r="R2428" s="34">
        <v>0</v>
      </c>
      <c r="S2428" s="34">
        <v>0</v>
      </c>
      <c r="T2428" s="34">
        <v>0</v>
      </c>
      <c r="U2428" s="34">
        <v>0</v>
      </c>
      <c r="V2428" s="34">
        <v>0</v>
      </c>
      <c r="W2428" s="34">
        <v>0</v>
      </c>
    </row>
    <row r="2429" spans="1:23" s="45" customFormat="1">
      <c r="A2429" s="45">
        <v>44</v>
      </c>
      <c r="B2429" s="45">
        <v>4</v>
      </c>
      <c r="C2429" s="34" t="s">
        <v>1157</v>
      </c>
      <c r="D2429" s="45" t="s">
        <v>246</v>
      </c>
      <c r="E2429" s="45">
        <v>109.43</v>
      </c>
      <c r="F2429" s="45">
        <v>1098.8499999999999</v>
      </c>
      <c r="G2429" s="45">
        <v>2889.24</v>
      </c>
      <c r="H2429" s="45">
        <v>43.94</v>
      </c>
      <c r="I2429" s="45">
        <v>4.17</v>
      </c>
      <c r="J2429" s="45">
        <v>10.42</v>
      </c>
      <c r="K2429" s="45">
        <v>13.83</v>
      </c>
      <c r="L2429" s="45">
        <v>243.4</v>
      </c>
      <c r="M2429" s="45">
        <v>0.45500000000000002</v>
      </c>
      <c r="N2429" s="45">
        <v>10.23</v>
      </c>
      <c r="O2429" s="45" t="s">
        <v>256</v>
      </c>
      <c r="P2429" s="45">
        <v>82</v>
      </c>
      <c r="Q2429" s="45">
        <v>2</v>
      </c>
      <c r="R2429" s="34">
        <v>0</v>
      </c>
      <c r="S2429" s="34">
        <v>0</v>
      </c>
      <c r="T2429" s="34">
        <v>0</v>
      </c>
      <c r="U2429" s="34">
        <v>0</v>
      </c>
      <c r="V2429" s="34">
        <v>0</v>
      </c>
      <c r="W2429" s="34">
        <v>0</v>
      </c>
    </row>
    <row r="2430" spans="1:23" s="45" customFormat="1">
      <c r="A2430" s="45">
        <v>44</v>
      </c>
      <c r="B2430" s="45">
        <v>6</v>
      </c>
      <c r="C2430" s="34" t="s">
        <v>1157</v>
      </c>
      <c r="D2430" s="45" t="s">
        <v>247</v>
      </c>
      <c r="E2430" s="45">
        <v>1557.74</v>
      </c>
      <c r="F2430" s="45">
        <v>1105.98</v>
      </c>
      <c r="G2430" s="45">
        <v>2903.5</v>
      </c>
      <c r="H2430" s="45">
        <v>42.8</v>
      </c>
      <c r="I2430" s="45">
        <v>17.72</v>
      </c>
      <c r="J2430" s="45">
        <v>17.71</v>
      </c>
      <c r="K2430" s="45">
        <v>29.64</v>
      </c>
      <c r="L2430" s="45">
        <v>1683.02</v>
      </c>
      <c r="M2430" s="45">
        <v>0.38600000000000001</v>
      </c>
      <c r="N2430" s="45">
        <v>22.46</v>
      </c>
      <c r="O2430" s="45" t="s">
        <v>256</v>
      </c>
      <c r="P2430" s="45">
        <v>82</v>
      </c>
      <c r="Q2430" s="45">
        <v>2</v>
      </c>
      <c r="R2430" s="34">
        <v>0</v>
      </c>
      <c r="S2430" s="34">
        <v>0</v>
      </c>
      <c r="T2430" s="34">
        <v>0</v>
      </c>
      <c r="U2430" s="34">
        <v>0</v>
      </c>
      <c r="V2430" s="34">
        <v>0</v>
      </c>
      <c r="W2430" s="34">
        <v>0</v>
      </c>
    </row>
    <row r="2431" spans="1:23" s="34" customFormat="1">
      <c r="A2431" s="34">
        <v>44</v>
      </c>
      <c r="B2431" s="34">
        <v>8</v>
      </c>
      <c r="C2431" s="34" t="s">
        <v>1157</v>
      </c>
      <c r="D2431" s="34" t="s">
        <v>248</v>
      </c>
      <c r="E2431" s="34">
        <v>1521.26</v>
      </c>
      <c r="F2431" s="34">
        <v>1129.6400000000001</v>
      </c>
      <c r="G2431" s="34">
        <v>2802.92</v>
      </c>
      <c r="H2431" s="34">
        <v>59.16</v>
      </c>
      <c r="I2431" s="34">
        <v>13.55</v>
      </c>
      <c r="J2431" s="34">
        <v>15.63</v>
      </c>
      <c r="K2431" s="34">
        <v>27.66</v>
      </c>
      <c r="L2431" s="34">
        <v>1480.78</v>
      </c>
      <c r="M2431" s="34">
        <v>0.432</v>
      </c>
      <c r="N2431" s="34">
        <v>22.13</v>
      </c>
      <c r="O2431" s="34" t="s">
        <v>263</v>
      </c>
      <c r="P2431" s="45">
        <v>82</v>
      </c>
      <c r="Q2431" s="45">
        <v>2</v>
      </c>
      <c r="R2431" s="34">
        <v>77</v>
      </c>
      <c r="S2431" s="34">
        <v>1072981.27</v>
      </c>
      <c r="T2431" s="34">
        <v>1124.6600000000001</v>
      </c>
      <c r="U2431" s="34">
        <v>2708.47</v>
      </c>
      <c r="V2431" s="34">
        <v>26.1</v>
      </c>
      <c r="W2431" s="34">
        <v>742590.51</v>
      </c>
    </row>
    <row r="2432" spans="1:23" s="46" customFormat="1" ht="17" thickBot="1">
      <c r="A2432" s="46">
        <v>44</v>
      </c>
      <c r="B2432" s="46">
        <v>10</v>
      </c>
      <c r="C2432" s="31" t="s">
        <v>1157</v>
      </c>
      <c r="D2432" s="46" t="s">
        <v>250</v>
      </c>
      <c r="E2432" s="46">
        <v>184.53</v>
      </c>
      <c r="F2432" s="46">
        <v>1123.26</v>
      </c>
      <c r="G2432" s="46">
        <v>2853.44</v>
      </c>
      <c r="H2432" s="46">
        <v>62.77</v>
      </c>
      <c r="I2432" s="46">
        <v>6.25</v>
      </c>
      <c r="J2432" s="46">
        <v>8.34</v>
      </c>
      <c r="K2432" s="46">
        <v>15.81</v>
      </c>
      <c r="L2432" s="46">
        <v>303.36</v>
      </c>
      <c r="M2432" s="46">
        <v>0.51700000000000002</v>
      </c>
      <c r="N2432" s="46">
        <v>9.91</v>
      </c>
      <c r="O2432" s="46" t="s">
        <v>256</v>
      </c>
      <c r="P2432" s="46">
        <v>82</v>
      </c>
      <c r="Q2432" s="46">
        <v>2</v>
      </c>
      <c r="R2432" s="31">
        <v>0</v>
      </c>
      <c r="S2432" s="31">
        <v>0</v>
      </c>
      <c r="T2432" s="31">
        <v>0</v>
      </c>
      <c r="U2432" s="31">
        <v>0</v>
      </c>
      <c r="V2432" s="31">
        <v>0</v>
      </c>
      <c r="W2432" s="31">
        <v>0</v>
      </c>
    </row>
    <row r="2433" spans="1:23" s="45" customFormat="1">
      <c r="A2433" s="45">
        <v>45</v>
      </c>
      <c r="B2433" s="45">
        <v>2</v>
      </c>
      <c r="C2433" s="34" t="s">
        <v>1157</v>
      </c>
      <c r="D2433" s="45" t="s">
        <v>245</v>
      </c>
      <c r="E2433" s="45">
        <v>1684.33</v>
      </c>
      <c r="F2433" s="45">
        <v>881.87</v>
      </c>
      <c r="G2433" s="45">
        <v>3321.36</v>
      </c>
      <c r="H2433" s="45">
        <v>15.44</v>
      </c>
      <c r="I2433" s="45">
        <v>15.63</v>
      </c>
      <c r="J2433" s="45">
        <v>11.46</v>
      </c>
      <c r="K2433" s="45">
        <v>33.590000000000003</v>
      </c>
      <c r="L2433" s="45">
        <v>1551.9</v>
      </c>
      <c r="M2433" s="45">
        <v>0.441</v>
      </c>
      <c r="N2433" s="45">
        <v>25.95</v>
      </c>
      <c r="O2433" s="45" t="s">
        <v>203</v>
      </c>
      <c r="P2433" s="45">
        <v>82</v>
      </c>
      <c r="Q2433" s="45">
        <v>2</v>
      </c>
      <c r="R2433" s="34">
        <v>0</v>
      </c>
      <c r="S2433" s="34">
        <v>0</v>
      </c>
      <c r="T2433" s="34">
        <v>0</v>
      </c>
      <c r="U2433" s="34">
        <v>0</v>
      </c>
      <c r="V2433" s="34">
        <v>0</v>
      </c>
      <c r="W2433" s="34">
        <v>0</v>
      </c>
    </row>
    <row r="2434" spans="1:23" s="45" customFormat="1">
      <c r="A2434" s="45">
        <v>45</v>
      </c>
      <c r="B2434" s="45">
        <v>4</v>
      </c>
      <c r="C2434" s="34" t="s">
        <v>1157</v>
      </c>
      <c r="D2434" s="45" t="s">
        <v>246</v>
      </c>
      <c r="E2434" s="45">
        <v>199.54</v>
      </c>
      <c r="F2434" s="45">
        <v>1221.31</v>
      </c>
      <c r="G2434" s="45">
        <v>3261.66</v>
      </c>
      <c r="H2434" s="45">
        <v>31.3</v>
      </c>
      <c r="I2434" s="45">
        <v>8.34</v>
      </c>
      <c r="J2434" s="45">
        <v>6.25</v>
      </c>
      <c r="K2434" s="45">
        <v>15.81</v>
      </c>
      <c r="L2434" s="45">
        <v>384.67</v>
      </c>
      <c r="M2434" s="45">
        <v>0.42899999999999999</v>
      </c>
      <c r="N2434" s="45">
        <v>9.2799999999999994</v>
      </c>
      <c r="O2434" s="45" t="s">
        <v>203</v>
      </c>
      <c r="P2434" s="45">
        <v>82</v>
      </c>
      <c r="Q2434" s="45">
        <v>2</v>
      </c>
      <c r="R2434" s="34">
        <v>0</v>
      </c>
      <c r="S2434" s="34">
        <v>0</v>
      </c>
      <c r="T2434" s="34">
        <v>0</v>
      </c>
      <c r="U2434" s="34">
        <v>0</v>
      </c>
      <c r="V2434" s="34">
        <v>0</v>
      </c>
      <c r="W2434" s="34">
        <v>0</v>
      </c>
    </row>
    <row r="2435" spans="1:23" s="45" customFormat="1">
      <c r="A2435" s="45">
        <v>45</v>
      </c>
      <c r="B2435" s="45">
        <v>6</v>
      </c>
      <c r="C2435" s="34" t="s">
        <v>1157</v>
      </c>
      <c r="D2435" s="45" t="s">
        <v>247</v>
      </c>
      <c r="E2435" s="45">
        <v>169.51</v>
      </c>
      <c r="F2435" s="45">
        <v>1270.28</v>
      </c>
      <c r="G2435" s="45">
        <v>3418.67</v>
      </c>
      <c r="H2435" s="45">
        <v>28.46</v>
      </c>
      <c r="I2435" s="45">
        <v>6.25</v>
      </c>
      <c r="J2435" s="45">
        <v>10.42</v>
      </c>
      <c r="K2435" s="45">
        <v>17.78</v>
      </c>
      <c r="L2435" s="45">
        <v>347.55</v>
      </c>
      <c r="M2435" s="45">
        <v>0.42599999999999999</v>
      </c>
      <c r="N2435" s="45">
        <v>14.25</v>
      </c>
      <c r="O2435" s="45" t="s">
        <v>203</v>
      </c>
      <c r="P2435" s="45">
        <v>82</v>
      </c>
      <c r="Q2435" s="45">
        <v>2</v>
      </c>
      <c r="R2435" s="34">
        <v>0</v>
      </c>
      <c r="S2435" s="34">
        <v>0</v>
      </c>
      <c r="T2435" s="34">
        <v>0</v>
      </c>
      <c r="U2435" s="34">
        <v>0</v>
      </c>
      <c r="V2435" s="34">
        <v>0</v>
      </c>
      <c r="W2435" s="34">
        <v>0</v>
      </c>
    </row>
    <row r="2436" spans="1:23" s="45" customFormat="1">
      <c r="A2436" s="45">
        <v>45</v>
      </c>
      <c r="B2436" s="45">
        <v>8</v>
      </c>
      <c r="C2436" s="34" t="s">
        <v>1157</v>
      </c>
      <c r="D2436" s="45" t="s">
        <v>248</v>
      </c>
      <c r="E2436" s="45">
        <v>2467.4899999999998</v>
      </c>
      <c r="F2436" s="45">
        <v>970.58</v>
      </c>
      <c r="G2436" s="45">
        <v>3318.41</v>
      </c>
      <c r="H2436" s="45">
        <v>40.08</v>
      </c>
      <c r="I2436" s="45">
        <v>21.89</v>
      </c>
      <c r="J2436" s="45">
        <v>12.5</v>
      </c>
      <c r="K2436" s="45">
        <v>33.590000000000003</v>
      </c>
      <c r="L2436" s="45">
        <v>2392.62</v>
      </c>
      <c r="M2436" s="45">
        <v>0.36899999999999999</v>
      </c>
      <c r="N2436" s="45">
        <v>32.049999999999997</v>
      </c>
      <c r="O2436" s="45" t="s">
        <v>203</v>
      </c>
      <c r="P2436" s="45">
        <v>82</v>
      </c>
      <c r="Q2436" s="45">
        <v>2</v>
      </c>
      <c r="R2436" s="34">
        <v>0</v>
      </c>
      <c r="S2436" s="34">
        <v>0</v>
      </c>
      <c r="T2436" s="34">
        <v>0</v>
      </c>
      <c r="U2436" s="34">
        <v>0</v>
      </c>
      <c r="V2436" s="34">
        <v>0</v>
      </c>
      <c r="W2436" s="34">
        <v>0</v>
      </c>
    </row>
    <row r="2437" spans="1:23" s="45" customFormat="1">
      <c r="A2437" s="45">
        <v>45</v>
      </c>
      <c r="B2437" s="45">
        <v>10</v>
      </c>
      <c r="C2437" s="34" t="s">
        <v>1157</v>
      </c>
      <c r="D2437" s="45" t="s">
        <v>250</v>
      </c>
      <c r="E2437" s="45">
        <v>435.57</v>
      </c>
      <c r="F2437" s="45">
        <v>1104.23</v>
      </c>
      <c r="G2437" s="45">
        <v>3288.06</v>
      </c>
      <c r="H2437" s="45">
        <v>50.88</v>
      </c>
      <c r="I2437" s="45">
        <v>7.3</v>
      </c>
      <c r="J2437" s="45">
        <v>17.71</v>
      </c>
      <c r="K2437" s="45">
        <v>19.760000000000002</v>
      </c>
      <c r="L2437" s="45">
        <v>829.89</v>
      </c>
      <c r="M2437" s="45">
        <v>0.33500000000000002</v>
      </c>
      <c r="N2437" s="45">
        <v>19.41</v>
      </c>
      <c r="O2437" s="45" t="s">
        <v>203</v>
      </c>
      <c r="P2437" s="45">
        <v>82</v>
      </c>
      <c r="Q2437" s="45">
        <v>2</v>
      </c>
      <c r="R2437" s="34">
        <v>0</v>
      </c>
      <c r="S2437" s="34">
        <v>0</v>
      </c>
      <c r="T2437" s="34">
        <v>0</v>
      </c>
      <c r="U2437" s="34">
        <v>0</v>
      </c>
      <c r="V2437" s="34">
        <v>0</v>
      </c>
      <c r="W2437" s="34">
        <v>0</v>
      </c>
    </row>
    <row r="2438" spans="1:23" s="31" customFormat="1" thickBot="1">
      <c r="A2438" s="31">
        <v>45</v>
      </c>
      <c r="B2438" s="31">
        <v>12</v>
      </c>
      <c r="C2438" s="31" t="s">
        <v>1157</v>
      </c>
      <c r="D2438" s="31" t="s">
        <v>252</v>
      </c>
      <c r="E2438" s="31">
        <v>469.9</v>
      </c>
      <c r="F2438" s="31">
        <v>1351.58</v>
      </c>
      <c r="G2438" s="31">
        <v>3443.73</v>
      </c>
      <c r="H2438" s="31">
        <v>50.01</v>
      </c>
      <c r="I2438" s="31">
        <v>12.51</v>
      </c>
      <c r="J2438" s="31">
        <v>9.3800000000000008</v>
      </c>
      <c r="K2438" s="31">
        <v>19.760000000000002</v>
      </c>
      <c r="L2438" s="31">
        <v>774.48</v>
      </c>
      <c r="M2438" s="31">
        <v>0.377</v>
      </c>
      <c r="N2438" s="31">
        <v>17.32</v>
      </c>
      <c r="O2438" s="31" t="s">
        <v>263</v>
      </c>
      <c r="P2438" s="31">
        <v>82</v>
      </c>
      <c r="Q2438" s="31">
        <v>2</v>
      </c>
      <c r="R2438" s="31">
        <v>78</v>
      </c>
      <c r="S2438" s="31">
        <v>44766.74</v>
      </c>
      <c r="T2438" s="31">
        <v>1373.6</v>
      </c>
      <c r="U2438" s="31">
        <v>3443.55</v>
      </c>
      <c r="V2438" s="31">
        <v>49.66</v>
      </c>
      <c r="W2438" s="31">
        <v>53183.71</v>
      </c>
    </row>
    <row r="2439" spans="1:23" s="34" customFormat="1" ht="15">
      <c r="A2439" s="34">
        <v>46</v>
      </c>
      <c r="B2439" s="34">
        <v>2</v>
      </c>
      <c r="C2439" s="37" t="s">
        <v>1158</v>
      </c>
      <c r="D2439" s="34" t="s">
        <v>260</v>
      </c>
      <c r="E2439" s="34">
        <v>225.29</v>
      </c>
      <c r="F2439" s="34">
        <v>1212.23</v>
      </c>
      <c r="G2439" s="34">
        <v>3330.02</v>
      </c>
      <c r="H2439" s="34">
        <v>18.239999999999998</v>
      </c>
      <c r="I2439" s="34">
        <v>5.21</v>
      </c>
      <c r="J2439" s="34">
        <v>12.5</v>
      </c>
      <c r="K2439" s="34">
        <v>13.83</v>
      </c>
      <c r="L2439" s="34">
        <v>395.99</v>
      </c>
      <c r="M2439" s="34">
        <v>0.45200000000000001</v>
      </c>
      <c r="N2439" s="34">
        <v>13.96</v>
      </c>
      <c r="O2439" s="34" t="s">
        <v>263</v>
      </c>
      <c r="P2439" s="34">
        <v>111</v>
      </c>
      <c r="Q2439" s="37">
        <v>5</v>
      </c>
      <c r="R2439" s="34">
        <v>79</v>
      </c>
      <c r="S2439" s="34">
        <v>403833.74</v>
      </c>
      <c r="T2439" s="34">
        <v>1229.74</v>
      </c>
      <c r="U2439" s="34">
        <v>3333</v>
      </c>
      <c r="V2439" s="34">
        <v>35.950000000000003</v>
      </c>
      <c r="W2439" s="34">
        <v>317245.53999999998</v>
      </c>
    </row>
    <row r="2440" spans="1:23" s="34" customFormat="1" ht="15">
      <c r="A2440" s="34">
        <v>46</v>
      </c>
      <c r="B2440" s="34">
        <v>4</v>
      </c>
      <c r="C2440" s="34" t="s">
        <v>1158</v>
      </c>
      <c r="D2440" s="34" t="s">
        <v>261</v>
      </c>
      <c r="E2440" s="34">
        <v>2559.75</v>
      </c>
      <c r="F2440" s="34">
        <v>1168.75</v>
      </c>
      <c r="G2440" s="34">
        <v>3351.43</v>
      </c>
      <c r="H2440" s="34">
        <v>23.79</v>
      </c>
      <c r="I2440" s="34">
        <v>27.1</v>
      </c>
      <c r="J2440" s="34">
        <v>18.75</v>
      </c>
      <c r="K2440" s="34">
        <v>29.64</v>
      </c>
      <c r="L2440" s="34">
        <v>2641.34</v>
      </c>
      <c r="M2440" s="34">
        <v>0.34300000000000003</v>
      </c>
      <c r="N2440" s="34">
        <v>27.54</v>
      </c>
      <c r="O2440" s="34" t="s">
        <v>263</v>
      </c>
      <c r="P2440" s="34">
        <v>111</v>
      </c>
      <c r="Q2440" s="34">
        <v>5</v>
      </c>
      <c r="R2440" s="34">
        <v>79</v>
      </c>
      <c r="S2440" s="34">
        <v>403833.74</v>
      </c>
      <c r="T2440" s="34">
        <v>1229.74</v>
      </c>
      <c r="U2440" s="34">
        <v>3333</v>
      </c>
      <c r="V2440" s="34">
        <v>35.950000000000003</v>
      </c>
      <c r="W2440" s="34">
        <v>317245.53999999998</v>
      </c>
    </row>
    <row r="2441" spans="1:23" s="34" customFormat="1" ht="15">
      <c r="A2441" s="34">
        <v>46</v>
      </c>
      <c r="B2441" s="34">
        <v>6</v>
      </c>
      <c r="C2441" s="34" t="s">
        <v>1158</v>
      </c>
      <c r="D2441" s="34" t="s">
        <v>262</v>
      </c>
      <c r="E2441" s="34">
        <v>148.05000000000001</v>
      </c>
      <c r="F2441" s="34">
        <v>1232.8699999999999</v>
      </c>
      <c r="G2441" s="34">
        <v>3273.88</v>
      </c>
      <c r="H2441" s="34">
        <v>33.79</v>
      </c>
      <c r="I2441" s="34">
        <v>9.3800000000000008</v>
      </c>
      <c r="J2441" s="34">
        <v>8.34</v>
      </c>
      <c r="K2441" s="34">
        <v>11.86</v>
      </c>
      <c r="L2441" s="34">
        <v>310.39</v>
      </c>
      <c r="M2441" s="34">
        <v>0.436</v>
      </c>
      <c r="N2441" s="34">
        <v>10.28</v>
      </c>
      <c r="O2441" s="34" t="s">
        <v>263</v>
      </c>
      <c r="P2441" s="34">
        <v>111</v>
      </c>
      <c r="Q2441" s="34">
        <v>5</v>
      </c>
      <c r="R2441" s="34">
        <v>79</v>
      </c>
      <c r="S2441" s="34">
        <v>403833.74</v>
      </c>
      <c r="T2441" s="34">
        <v>1229.74</v>
      </c>
      <c r="U2441" s="34">
        <v>3333</v>
      </c>
      <c r="V2441" s="34">
        <v>35.950000000000003</v>
      </c>
      <c r="W2441" s="34">
        <v>317245.53999999998</v>
      </c>
    </row>
    <row r="2442" spans="1:23" s="34" customFormat="1" ht="15">
      <c r="A2442" s="34">
        <v>46</v>
      </c>
      <c r="B2442" s="34">
        <v>8</v>
      </c>
      <c r="C2442" s="34" t="s">
        <v>1158</v>
      </c>
      <c r="D2442" s="34" t="s">
        <v>264</v>
      </c>
      <c r="E2442" s="34">
        <v>5546.49</v>
      </c>
      <c r="F2442" s="34">
        <v>1209.3599999999999</v>
      </c>
      <c r="G2442" s="34">
        <v>3314.25</v>
      </c>
      <c r="H2442" s="34">
        <v>24.64</v>
      </c>
      <c r="I2442" s="34">
        <v>36.479999999999997</v>
      </c>
      <c r="J2442" s="34">
        <v>65.64</v>
      </c>
      <c r="K2442" s="34">
        <v>41.5</v>
      </c>
      <c r="L2442" s="34">
        <v>6000.38</v>
      </c>
      <c r="M2442" s="34">
        <v>0.253</v>
      </c>
      <c r="N2442" s="34">
        <v>71.099999999999994</v>
      </c>
      <c r="O2442" s="34" t="s">
        <v>263</v>
      </c>
      <c r="P2442" s="34">
        <v>111</v>
      </c>
      <c r="Q2442" s="34">
        <v>5</v>
      </c>
      <c r="R2442" s="34">
        <v>79</v>
      </c>
      <c r="S2442" s="34">
        <v>403833.74</v>
      </c>
      <c r="T2442" s="34">
        <v>1229.74</v>
      </c>
      <c r="U2442" s="34">
        <v>3333</v>
      </c>
      <c r="V2442" s="34">
        <v>35.950000000000003</v>
      </c>
      <c r="W2442" s="34">
        <v>317245.53999999998</v>
      </c>
    </row>
    <row r="2443" spans="1:23" s="31" customFormat="1" thickBot="1">
      <c r="A2443" s="31">
        <v>46</v>
      </c>
      <c r="B2443" s="31">
        <v>10</v>
      </c>
      <c r="C2443" s="31" t="s">
        <v>1158</v>
      </c>
      <c r="D2443" s="31" t="s">
        <v>265</v>
      </c>
      <c r="E2443" s="31">
        <v>122.3</v>
      </c>
      <c r="F2443" s="31">
        <v>1217.72</v>
      </c>
      <c r="G2443" s="31">
        <v>3317.07</v>
      </c>
      <c r="H2443" s="31">
        <v>66.319999999999993</v>
      </c>
      <c r="I2443" s="31">
        <v>4.17</v>
      </c>
      <c r="J2443" s="31">
        <v>9.3800000000000008</v>
      </c>
      <c r="K2443" s="31">
        <v>11.86</v>
      </c>
      <c r="L2443" s="31">
        <v>220.13</v>
      </c>
      <c r="M2443" s="31">
        <v>0.54100000000000004</v>
      </c>
      <c r="N2443" s="31">
        <v>9.2799999999999994</v>
      </c>
      <c r="O2443" s="31" t="s">
        <v>263</v>
      </c>
      <c r="P2443" s="31">
        <v>111</v>
      </c>
      <c r="Q2443" s="31">
        <v>5</v>
      </c>
      <c r="R2443" s="31">
        <v>79</v>
      </c>
      <c r="S2443" s="31">
        <v>403833.74</v>
      </c>
      <c r="T2443" s="31">
        <v>1229.74</v>
      </c>
      <c r="U2443" s="31">
        <v>3333</v>
      </c>
      <c r="V2443" s="31">
        <v>35.950000000000003</v>
      </c>
      <c r="W2443" s="31">
        <v>317245.53999999998</v>
      </c>
    </row>
    <row r="2444" spans="1:23" s="45" customFormat="1">
      <c r="A2444" s="34">
        <v>47</v>
      </c>
      <c r="B2444" s="45">
        <v>2</v>
      </c>
      <c r="C2444" s="34" t="s">
        <v>1158</v>
      </c>
      <c r="D2444" s="45" t="s">
        <v>245</v>
      </c>
      <c r="E2444" s="45">
        <v>944.08</v>
      </c>
      <c r="F2444" s="45">
        <v>1466.36</v>
      </c>
      <c r="G2444" s="45">
        <v>3260.1</v>
      </c>
      <c r="H2444" s="45">
        <v>35.799999999999997</v>
      </c>
      <c r="I2444" s="45">
        <v>9.3800000000000008</v>
      </c>
      <c r="J2444" s="45">
        <v>10.42</v>
      </c>
      <c r="K2444" s="45">
        <v>37.54</v>
      </c>
      <c r="L2444" s="45">
        <v>973.76</v>
      </c>
      <c r="M2444" s="45">
        <v>0.47799999999999998</v>
      </c>
      <c r="N2444" s="45">
        <v>35.64</v>
      </c>
      <c r="O2444" s="34" t="s">
        <v>203</v>
      </c>
      <c r="P2444" s="34">
        <v>111</v>
      </c>
      <c r="Q2444" s="34">
        <v>5</v>
      </c>
      <c r="R2444" s="34">
        <v>0</v>
      </c>
      <c r="S2444" s="34">
        <v>0</v>
      </c>
      <c r="T2444" s="34">
        <v>0</v>
      </c>
      <c r="U2444" s="34">
        <v>0</v>
      </c>
      <c r="V2444" s="34">
        <v>0</v>
      </c>
      <c r="W2444" s="34">
        <v>0</v>
      </c>
    </row>
    <row r="2445" spans="1:23" s="34" customFormat="1" ht="15">
      <c r="A2445" s="34">
        <v>47</v>
      </c>
      <c r="B2445" s="34">
        <v>4</v>
      </c>
      <c r="C2445" s="34" t="s">
        <v>1158</v>
      </c>
      <c r="D2445" s="34" t="s">
        <v>246</v>
      </c>
      <c r="E2445" s="34">
        <v>3319.31</v>
      </c>
      <c r="F2445" s="34">
        <v>1415.56</v>
      </c>
      <c r="G2445" s="34">
        <v>3264.64</v>
      </c>
      <c r="H2445" s="34">
        <v>22.18</v>
      </c>
      <c r="I2445" s="34">
        <v>14.59</v>
      </c>
      <c r="J2445" s="34">
        <v>17.71</v>
      </c>
      <c r="K2445" s="34">
        <v>45.45</v>
      </c>
      <c r="L2445" s="34">
        <v>2657.87</v>
      </c>
      <c r="M2445" s="34">
        <v>0.40500000000000003</v>
      </c>
      <c r="N2445" s="34">
        <v>44.28</v>
      </c>
      <c r="O2445" s="34" t="s">
        <v>263</v>
      </c>
      <c r="P2445" s="34">
        <v>111</v>
      </c>
      <c r="Q2445" s="34">
        <v>5</v>
      </c>
      <c r="R2445" s="34">
        <v>80</v>
      </c>
      <c r="S2445" s="34">
        <v>168018.92</v>
      </c>
      <c r="T2445" s="34">
        <v>1390.53</v>
      </c>
      <c r="U2445" s="34">
        <v>3223.39</v>
      </c>
      <c r="V2445" s="34">
        <v>24.6</v>
      </c>
      <c r="W2445" s="34">
        <v>82435.740000000005</v>
      </c>
    </row>
    <row r="2446" spans="1:23" s="45" customFormat="1">
      <c r="A2446" s="34">
        <v>47</v>
      </c>
      <c r="B2446" s="45">
        <v>6</v>
      </c>
      <c r="C2446" s="34" t="s">
        <v>1158</v>
      </c>
      <c r="D2446" s="45" t="s">
        <v>247</v>
      </c>
      <c r="E2446" s="45">
        <v>381.92</v>
      </c>
      <c r="F2446" s="45">
        <v>1467.38</v>
      </c>
      <c r="G2446" s="45">
        <v>3217.09</v>
      </c>
      <c r="H2446" s="45">
        <v>51.18</v>
      </c>
      <c r="I2446" s="45">
        <v>7.3</v>
      </c>
      <c r="J2446" s="45">
        <v>7.29</v>
      </c>
      <c r="K2446" s="45">
        <v>25.69</v>
      </c>
      <c r="L2446" s="45">
        <v>544.47</v>
      </c>
      <c r="M2446" s="45">
        <v>0.46800000000000003</v>
      </c>
      <c r="N2446" s="45">
        <v>23.89</v>
      </c>
      <c r="O2446" s="34" t="s">
        <v>203</v>
      </c>
      <c r="P2446" s="34">
        <v>111</v>
      </c>
      <c r="Q2446" s="34">
        <v>5</v>
      </c>
      <c r="R2446" s="34">
        <v>0</v>
      </c>
      <c r="S2446" s="34">
        <v>0</v>
      </c>
      <c r="T2446" s="34">
        <v>0</v>
      </c>
      <c r="U2446" s="34">
        <v>0</v>
      </c>
      <c r="V2446" s="34">
        <v>0</v>
      </c>
      <c r="W2446" s="34">
        <v>0</v>
      </c>
    </row>
    <row r="2447" spans="1:23" s="34" customFormat="1" ht="15">
      <c r="A2447" s="34">
        <v>47</v>
      </c>
      <c r="B2447" s="34">
        <v>10</v>
      </c>
      <c r="C2447" s="34" t="s">
        <v>1158</v>
      </c>
      <c r="D2447" s="34" t="s">
        <v>250</v>
      </c>
      <c r="E2447" s="34">
        <v>3048.96</v>
      </c>
      <c r="F2447" s="34">
        <v>1334.2</v>
      </c>
      <c r="G2447" s="34">
        <v>3451.87</v>
      </c>
      <c r="H2447" s="34">
        <v>37.4</v>
      </c>
      <c r="I2447" s="34">
        <v>15.63</v>
      </c>
      <c r="J2447" s="34">
        <v>28.13</v>
      </c>
      <c r="K2447" s="34">
        <v>39.520000000000003</v>
      </c>
      <c r="L2447" s="34">
        <v>3851.61</v>
      </c>
      <c r="M2447" s="34">
        <v>0.26400000000000001</v>
      </c>
      <c r="N2447" s="34">
        <v>40.340000000000003</v>
      </c>
      <c r="O2447" s="34" t="s">
        <v>263</v>
      </c>
      <c r="P2447" s="34">
        <v>111</v>
      </c>
      <c r="Q2447" s="34">
        <v>5</v>
      </c>
      <c r="R2447" s="34">
        <v>81</v>
      </c>
      <c r="S2447" s="34">
        <v>576759.74</v>
      </c>
      <c r="T2447" s="34">
        <v>1280.3900000000001</v>
      </c>
      <c r="U2447" s="34">
        <v>3486.98</v>
      </c>
      <c r="V2447" s="34">
        <v>27.13</v>
      </c>
      <c r="W2447" s="34">
        <v>414283.16</v>
      </c>
    </row>
    <row r="2448" spans="1:23" s="45" customFormat="1">
      <c r="A2448" s="34">
        <v>47</v>
      </c>
      <c r="B2448" s="45">
        <v>12</v>
      </c>
      <c r="C2448" s="34" t="s">
        <v>1158</v>
      </c>
      <c r="D2448" s="45" t="s">
        <v>252</v>
      </c>
      <c r="E2448" s="45">
        <v>139.47</v>
      </c>
      <c r="F2448" s="45">
        <v>1480.71</v>
      </c>
      <c r="G2448" s="45">
        <v>3252.59</v>
      </c>
      <c r="H2448" s="45">
        <v>41.16</v>
      </c>
      <c r="I2448" s="45">
        <v>5.21</v>
      </c>
      <c r="J2448" s="45">
        <v>7.29</v>
      </c>
      <c r="K2448" s="45">
        <v>19.760000000000002</v>
      </c>
      <c r="L2448" s="45">
        <v>278.08999999999997</v>
      </c>
      <c r="M2448" s="45">
        <v>0.46800000000000003</v>
      </c>
      <c r="N2448" s="45">
        <v>17.91</v>
      </c>
      <c r="O2448" s="45" t="s">
        <v>256</v>
      </c>
      <c r="P2448" s="45">
        <v>111</v>
      </c>
      <c r="Q2448" s="45">
        <v>5</v>
      </c>
      <c r="R2448" s="34">
        <v>0</v>
      </c>
      <c r="S2448" s="34">
        <v>0</v>
      </c>
      <c r="T2448" s="34">
        <v>0</v>
      </c>
      <c r="U2448" s="34">
        <v>0</v>
      </c>
      <c r="V2448" s="34">
        <v>0</v>
      </c>
      <c r="W2448" s="34">
        <v>0</v>
      </c>
    </row>
    <row r="2449" spans="1:23" s="45" customFormat="1">
      <c r="A2449" s="34">
        <v>47</v>
      </c>
      <c r="B2449" s="45">
        <v>14</v>
      </c>
      <c r="C2449" s="34" t="s">
        <v>1158</v>
      </c>
      <c r="D2449" s="45" t="s">
        <v>253</v>
      </c>
      <c r="E2449" s="45">
        <v>197.4</v>
      </c>
      <c r="F2449" s="45">
        <v>1262.8</v>
      </c>
      <c r="G2449" s="45">
        <v>3411</v>
      </c>
      <c r="H2449" s="45">
        <v>53.03</v>
      </c>
      <c r="I2449" s="45">
        <v>6.25</v>
      </c>
      <c r="J2449" s="45">
        <v>5.21</v>
      </c>
      <c r="K2449" s="45">
        <v>19.760000000000002</v>
      </c>
      <c r="L2449" s="45">
        <v>312.58999999999997</v>
      </c>
      <c r="M2449" s="45">
        <v>0.52400000000000002</v>
      </c>
      <c r="N2449" s="45">
        <v>18.059999999999999</v>
      </c>
      <c r="O2449" s="45" t="s">
        <v>203</v>
      </c>
      <c r="P2449" s="45">
        <v>111</v>
      </c>
      <c r="Q2449" s="45">
        <v>5</v>
      </c>
      <c r="R2449" s="34">
        <v>0</v>
      </c>
      <c r="S2449" s="34">
        <v>0</v>
      </c>
      <c r="T2449" s="34">
        <v>0</v>
      </c>
      <c r="U2449" s="34">
        <v>0</v>
      </c>
      <c r="V2449" s="34">
        <v>0</v>
      </c>
      <c r="W2449" s="34">
        <v>0</v>
      </c>
    </row>
    <row r="2450" spans="1:23" s="34" customFormat="1" ht="15">
      <c r="A2450" s="34">
        <v>47</v>
      </c>
      <c r="B2450" s="34">
        <v>16</v>
      </c>
      <c r="C2450" s="34" t="s">
        <v>1158</v>
      </c>
      <c r="D2450" s="34" t="s">
        <v>254</v>
      </c>
      <c r="E2450" s="34">
        <v>459.17</v>
      </c>
      <c r="F2450" s="34">
        <v>1308.72</v>
      </c>
      <c r="G2450" s="34">
        <v>3448.21</v>
      </c>
      <c r="H2450" s="34">
        <v>46.03</v>
      </c>
      <c r="I2450" s="34">
        <v>7.3</v>
      </c>
      <c r="J2450" s="34">
        <v>10.42</v>
      </c>
      <c r="K2450" s="34">
        <v>27.66</v>
      </c>
      <c r="L2450" s="34">
        <v>737.59</v>
      </c>
      <c r="M2450" s="34">
        <v>0.39</v>
      </c>
      <c r="N2450" s="34">
        <v>24.54</v>
      </c>
      <c r="O2450" s="34" t="s">
        <v>263</v>
      </c>
      <c r="P2450" s="34">
        <v>111</v>
      </c>
      <c r="Q2450" s="34">
        <v>5</v>
      </c>
      <c r="R2450" s="34">
        <v>81</v>
      </c>
      <c r="S2450" s="34">
        <v>576759.74</v>
      </c>
      <c r="T2450" s="34">
        <v>1280.3900000000001</v>
      </c>
      <c r="U2450" s="34">
        <v>3486.98</v>
      </c>
      <c r="V2450" s="34">
        <v>27.13</v>
      </c>
      <c r="W2450" s="34">
        <v>414283.16</v>
      </c>
    </row>
    <row r="2451" spans="1:23" s="45" customFormat="1">
      <c r="A2451" s="34">
        <v>47</v>
      </c>
      <c r="B2451" s="45">
        <v>18</v>
      </c>
      <c r="C2451" s="34" t="s">
        <v>1158</v>
      </c>
      <c r="D2451" s="45" t="s">
        <v>255</v>
      </c>
      <c r="E2451" s="45">
        <v>96.55</v>
      </c>
      <c r="F2451" s="45">
        <v>1252.43</v>
      </c>
      <c r="G2451" s="45">
        <v>3416.16</v>
      </c>
      <c r="H2451" s="45">
        <v>52.56</v>
      </c>
      <c r="I2451" s="45">
        <v>5.21</v>
      </c>
      <c r="J2451" s="45">
        <v>4.17</v>
      </c>
      <c r="K2451" s="45">
        <v>13.83</v>
      </c>
      <c r="L2451" s="45">
        <v>163.66</v>
      </c>
      <c r="M2451" s="45">
        <v>0.622</v>
      </c>
      <c r="N2451" s="45">
        <v>12.74</v>
      </c>
      <c r="O2451" s="45" t="s">
        <v>203</v>
      </c>
      <c r="P2451" s="45">
        <v>111</v>
      </c>
      <c r="Q2451" s="45">
        <v>5</v>
      </c>
      <c r="R2451" s="34">
        <v>0</v>
      </c>
      <c r="S2451" s="34">
        <v>0</v>
      </c>
      <c r="T2451" s="34">
        <v>0</v>
      </c>
      <c r="U2451" s="34">
        <v>0</v>
      </c>
      <c r="V2451" s="34">
        <v>0</v>
      </c>
      <c r="W2451" s="34">
        <v>0</v>
      </c>
    </row>
    <row r="2452" spans="1:23" s="45" customFormat="1">
      <c r="A2452" s="34">
        <v>47</v>
      </c>
      <c r="B2452" s="45">
        <v>20</v>
      </c>
      <c r="C2452" s="34" t="s">
        <v>1158</v>
      </c>
      <c r="D2452" s="45" t="s">
        <v>257</v>
      </c>
      <c r="E2452" s="45">
        <v>1896.75</v>
      </c>
      <c r="F2452" s="45">
        <v>1378.36</v>
      </c>
      <c r="G2452" s="45">
        <v>3389</v>
      </c>
      <c r="H2452" s="45">
        <v>48.63</v>
      </c>
      <c r="I2452" s="45">
        <v>12.51</v>
      </c>
      <c r="J2452" s="45">
        <v>17.71</v>
      </c>
      <c r="K2452" s="45">
        <v>37.54</v>
      </c>
      <c r="L2452" s="45">
        <v>2101.3000000000002</v>
      </c>
      <c r="M2452" s="45">
        <v>0.35299999999999998</v>
      </c>
      <c r="N2452" s="45">
        <v>34.83</v>
      </c>
      <c r="O2452" s="45" t="s">
        <v>203</v>
      </c>
      <c r="P2452" s="45">
        <v>111</v>
      </c>
      <c r="Q2452" s="45">
        <v>5</v>
      </c>
      <c r="R2452" s="34">
        <v>0</v>
      </c>
      <c r="S2452" s="34">
        <v>0</v>
      </c>
      <c r="T2452" s="34">
        <v>0</v>
      </c>
      <c r="U2452" s="34">
        <v>0</v>
      </c>
      <c r="V2452" s="34">
        <v>0</v>
      </c>
      <c r="W2452" s="34">
        <v>0</v>
      </c>
    </row>
    <row r="2453" spans="1:23" s="34" customFormat="1" ht="15">
      <c r="A2453" s="34">
        <v>47</v>
      </c>
      <c r="B2453" s="34">
        <v>22</v>
      </c>
      <c r="C2453" s="34" t="s">
        <v>1158</v>
      </c>
      <c r="D2453" s="34" t="s">
        <v>258</v>
      </c>
      <c r="E2453" s="34">
        <v>3128.35</v>
      </c>
      <c r="F2453" s="34">
        <v>1259.27</v>
      </c>
      <c r="G2453" s="34">
        <v>3425.52</v>
      </c>
      <c r="H2453" s="34">
        <v>48.64</v>
      </c>
      <c r="I2453" s="34">
        <v>14.59</v>
      </c>
      <c r="J2453" s="34">
        <v>16.670000000000002</v>
      </c>
      <c r="K2453" s="34">
        <v>35.57</v>
      </c>
      <c r="L2453" s="34">
        <v>2757.07</v>
      </c>
      <c r="M2453" s="34">
        <v>0.375</v>
      </c>
      <c r="N2453" s="34">
        <v>33.130000000000003</v>
      </c>
      <c r="O2453" s="34" t="s">
        <v>249</v>
      </c>
      <c r="P2453" s="34">
        <v>111</v>
      </c>
      <c r="Q2453" s="34">
        <v>5</v>
      </c>
      <c r="R2453" s="34">
        <v>81</v>
      </c>
      <c r="S2453" s="34">
        <v>576759.74</v>
      </c>
      <c r="T2453" s="34">
        <v>1280.3900000000001</v>
      </c>
      <c r="U2453" s="34">
        <v>3486.98</v>
      </c>
      <c r="V2453" s="34">
        <v>27.13</v>
      </c>
      <c r="W2453" s="34">
        <v>414283.16</v>
      </c>
    </row>
    <row r="2454" spans="1:23" s="45" customFormat="1">
      <c r="A2454" s="34">
        <v>47</v>
      </c>
      <c r="B2454" s="45">
        <v>24</v>
      </c>
      <c r="C2454" s="34" t="s">
        <v>1158</v>
      </c>
      <c r="D2454" s="45" t="s">
        <v>308</v>
      </c>
      <c r="E2454" s="45">
        <v>8307.93</v>
      </c>
      <c r="F2454" s="45">
        <v>1453.09</v>
      </c>
      <c r="G2454" s="45">
        <v>3255.79</v>
      </c>
      <c r="H2454" s="45">
        <v>31.59</v>
      </c>
      <c r="I2454" s="45">
        <v>23.97</v>
      </c>
      <c r="J2454" s="45">
        <v>25.01</v>
      </c>
      <c r="K2454" s="45">
        <v>61.26</v>
      </c>
      <c r="L2454" s="45">
        <v>5542.62</v>
      </c>
      <c r="M2454" s="45">
        <v>0.35799999999999998</v>
      </c>
      <c r="N2454" s="45">
        <v>61.02</v>
      </c>
      <c r="O2454" s="45" t="s">
        <v>203</v>
      </c>
      <c r="P2454" s="45">
        <v>111</v>
      </c>
      <c r="Q2454" s="45">
        <v>5</v>
      </c>
      <c r="R2454" s="34">
        <v>0</v>
      </c>
      <c r="S2454" s="34">
        <v>0</v>
      </c>
      <c r="T2454" s="34">
        <v>0</v>
      </c>
      <c r="U2454" s="34">
        <v>0</v>
      </c>
      <c r="V2454" s="34">
        <v>0</v>
      </c>
      <c r="W2454" s="34">
        <v>0</v>
      </c>
    </row>
    <row r="2455" spans="1:23" s="46" customFormat="1" ht="17" thickBot="1">
      <c r="A2455" s="31">
        <v>47</v>
      </c>
      <c r="B2455" s="46">
        <v>26</v>
      </c>
      <c r="C2455" s="31" t="s">
        <v>1158</v>
      </c>
      <c r="D2455" s="46" t="s">
        <v>309</v>
      </c>
      <c r="E2455" s="46">
        <v>9505.2000000000007</v>
      </c>
      <c r="F2455" s="46">
        <v>1478.65</v>
      </c>
      <c r="G2455" s="46">
        <v>3198.97</v>
      </c>
      <c r="H2455" s="46">
        <v>49.23</v>
      </c>
      <c r="I2455" s="46">
        <v>25.01</v>
      </c>
      <c r="J2455" s="46">
        <v>30.22</v>
      </c>
      <c r="K2455" s="46">
        <v>59.28</v>
      </c>
      <c r="L2455" s="46">
        <v>8099.98</v>
      </c>
      <c r="M2455" s="46">
        <v>0.26800000000000002</v>
      </c>
      <c r="N2455" s="46">
        <v>59.63</v>
      </c>
      <c r="O2455" s="46" t="s">
        <v>203</v>
      </c>
      <c r="P2455" s="46">
        <v>111</v>
      </c>
      <c r="Q2455" s="46">
        <v>5</v>
      </c>
      <c r="R2455" s="31">
        <v>0</v>
      </c>
      <c r="S2455" s="31">
        <v>0</v>
      </c>
      <c r="T2455" s="31">
        <v>0</v>
      </c>
      <c r="U2455" s="31">
        <v>0</v>
      </c>
      <c r="V2455" s="31">
        <v>0</v>
      </c>
      <c r="W2455" s="31">
        <v>0</v>
      </c>
    </row>
    <row r="2456" spans="1:23" s="34" customFormat="1" ht="15">
      <c r="A2456" s="34">
        <v>48</v>
      </c>
      <c r="B2456" s="34">
        <v>2</v>
      </c>
      <c r="C2456" s="34" t="s">
        <v>1158</v>
      </c>
      <c r="D2456" s="34" t="s">
        <v>245</v>
      </c>
      <c r="E2456" s="34">
        <v>3654.03</v>
      </c>
      <c r="F2456" s="34">
        <v>1381.45</v>
      </c>
      <c r="G2456" s="34">
        <v>2504.13</v>
      </c>
      <c r="H2456" s="34">
        <v>23.4</v>
      </c>
      <c r="I2456" s="34">
        <v>17.72</v>
      </c>
      <c r="J2456" s="34">
        <v>20.84</v>
      </c>
      <c r="K2456" s="34">
        <v>47.42</v>
      </c>
      <c r="L2456" s="34">
        <v>3010.72</v>
      </c>
      <c r="M2456" s="34">
        <v>0.38100000000000001</v>
      </c>
      <c r="N2456" s="34">
        <v>34.71</v>
      </c>
      <c r="O2456" s="34" t="s">
        <v>203</v>
      </c>
      <c r="P2456" s="34">
        <v>111</v>
      </c>
      <c r="Q2456" s="34">
        <v>5</v>
      </c>
      <c r="R2456" s="34">
        <v>0</v>
      </c>
      <c r="S2456" s="34">
        <v>0</v>
      </c>
      <c r="T2456" s="34">
        <v>0</v>
      </c>
      <c r="U2456" s="34">
        <v>0</v>
      </c>
      <c r="V2456" s="34">
        <v>0</v>
      </c>
      <c r="W2456" s="34">
        <v>0</v>
      </c>
    </row>
    <row r="2457" spans="1:23" s="34" customFormat="1" ht="15">
      <c r="A2457" s="34">
        <v>48</v>
      </c>
      <c r="B2457" s="34">
        <v>4</v>
      </c>
      <c r="C2457" s="34" t="s">
        <v>1158</v>
      </c>
      <c r="D2457" s="34" t="s">
        <v>246</v>
      </c>
      <c r="E2457" s="34">
        <v>285.37</v>
      </c>
      <c r="F2457" s="34">
        <v>1247.03</v>
      </c>
      <c r="G2457" s="34">
        <v>2350.79</v>
      </c>
      <c r="H2457" s="34">
        <v>27.69</v>
      </c>
      <c r="I2457" s="34">
        <v>6.25</v>
      </c>
      <c r="J2457" s="34">
        <v>6.25</v>
      </c>
      <c r="K2457" s="34">
        <v>29.64</v>
      </c>
      <c r="L2457" s="34">
        <v>446.62</v>
      </c>
      <c r="M2457" s="34">
        <v>0.46899999999999997</v>
      </c>
      <c r="N2457" s="34">
        <v>27.7</v>
      </c>
      <c r="O2457" s="34" t="s">
        <v>203</v>
      </c>
      <c r="P2457" s="34">
        <v>111</v>
      </c>
      <c r="Q2457" s="34">
        <v>5</v>
      </c>
      <c r="R2457" s="34">
        <v>0</v>
      </c>
      <c r="S2457" s="34">
        <v>0</v>
      </c>
      <c r="T2457" s="34">
        <v>0</v>
      </c>
      <c r="U2457" s="34">
        <v>0</v>
      </c>
      <c r="V2457" s="34">
        <v>0</v>
      </c>
      <c r="W2457" s="34">
        <v>0</v>
      </c>
    </row>
    <row r="2458" spans="1:23" s="34" customFormat="1" ht="15">
      <c r="A2458" s="34">
        <v>48</v>
      </c>
      <c r="B2458" s="34">
        <v>6</v>
      </c>
      <c r="C2458" s="34" t="s">
        <v>1158</v>
      </c>
      <c r="D2458" s="34" t="s">
        <v>247</v>
      </c>
      <c r="E2458" s="34">
        <v>300.39</v>
      </c>
      <c r="F2458" s="34">
        <v>1289.92</v>
      </c>
      <c r="G2458" s="34">
        <v>2366.6799999999998</v>
      </c>
      <c r="H2458" s="34">
        <v>28.16</v>
      </c>
      <c r="I2458" s="34">
        <v>6.25</v>
      </c>
      <c r="J2458" s="34">
        <v>6.25</v>
      </c>
      <c r="K2458" s="34">
        <v>29.64</v>
      </c>
      <c r="L2458" s="34">
        <v>461.23</v>
      </c>
      <c r="M2458" s="34">
        <v>0.47</v>
      </c>
      <c r="N2458" s="34">
        <v>27.7</v>
      </c>
      <c r="O2458" s="34" t="s">
        <v>263</v>
      </c>
      <c r="P2458" s="34">
        <v>111</v>
      </c>
      <c r="Q2458" s="34">
        <v>5</v>
      </c>
      <c r="R2458" s="34">
        <v>82</v>
      </c>
      <c r="S2458" s="34">
        <v>823510.91</v>
      </c>
      <c r="T2458" s="34">
        <v>1274.4000000000001</v>
      </c>
      <c r="U2458" s="34">
        <v>2461.31</v>
      </c>
      <c r="V2458" s="34">
        <v>32.520000000000003</v>
      </c>
      <c r="W2458" s="34">
        <v>386877.82</v>
      </c>
    </row>
    <row r="2459" spans="1:23" s="34" customFormat="1" ht="15">
      <c r="A2459" s="34">
        <v>48</v>
      </c>
      <c r="B2459" s="34">
        <v>8</v>
      </c>
      <c r="C2459" s="34" t="s">
        <v>1158</v>
      </c>
      <c r="D2459" s="34" t="s">
        <v>248</v>
      </c>
      <c r="E2459" s="34">
        <v>190.96</v>
      </c>
      <c r="F2459" s="34">
        <v>1287</v>
      </c>
      <c r="G2459" s="34">
        <v>2359.2199999999998</v>
      </c>
      <c r="H2459" s="34">
        <v>27.44</v>
      </c>
      <c r="I2459" s="34">
        <v>5.21</v>
      </c>
      <c r="J2459" s="34">
        <v>5.21</v>
      </c>
      <c r="K2459" s="34">
        <v>27.66</v>
      </c>
      <c r="L2459" s="34">
        <v>325</v>
      </c>
      <c r="M2459" s="34">
        <v>0.49299999999999999</v>
      </c>
      <c r="N2459" s="34">
        <v>25.71</v>
      </c>
      <c r="O2459" s="34" t="s">
        <v>203</v>
      </c>
      <c r="P2459" s="34">
        <v>111</v>
      </c>
      <c r="Q2459" s="34">
        <v>5</v>
      </c>
      <c r="R2459" s="34">
        <v>0</v>
      </c>
      <c r="S2459" s="34">
        <v>0</v>
      </c>
      <c r="T2459" s="34">
        <v>0</v>
      </c>
      <c r="U2459" s="34">
        <v>0</v>
      </c>
      <c r="V2459" s="34">
        <v>0</v>
      </c>
      <c r="W2459" s="34">
        <v>0</v>
      </c>
    </row>
    <row r="2460" spans="1:23" s="34" customFormat="1" ht="15">
      <c r="A2460" s="34">
        <v>48</v>
      </c>
      <c r="B2460" s="34">
        <v>10</v>
      </c>
      <c r="C2460" s="34" t="s">
        <v>1158</v>
      </c>
      <c r="D2460" s="34" t="s">
        <v>250</v>
      </c>
      <c r="E2460" s="34">
        <v>169.51</v>
      </c>
      <c r="F2460" s="34">
        <v>1412.32</v>
      </c>
      <c r="G2460" s="34">
        <v>2640.34</v>
      </c>
      <c r="H2460" s="34">
        <v>32.22</v>
      </c>
      <c r="I2460" s="34">
        <v>5.21</v>
      </c>
      <c r="J2460" s="34">
        <v>5.21</v>
      </c>
      <c r="K2460" s="34">
        <v>21.74</v>
      </c>
      <c r="L2460" s="34">
        <v>270.41000000000003</v>
      </c>
      <c r="M2460" s="34">
        <v>0.54800000000000004</v>
      </c>
      <c r="N2460" s="34">
        <v>19.809999999999999</v>
      </c>
      <c r="O2460" s="34" t="s">
        <v>203</v>
      </c>
      <c r="P2460" s="34">
        <v>111</v>
      </c>
      <c r="Q2460" s="34">
        <v>5</v>
      </c>
      <c r="R2460" s="34">
        <v>0</v>
      </c>
      <c r="S2460" s="34">
        <v>0</v>
      </c>
      <c r="T2460" s="34">
        <v>0</v>
      </c>
      <c r="U2460" s="34">
        <v>0</v>
      </c>
      <c r="V2460" s="34">
        <v>0</v>
      </c>
      <c r="W2460" s="34">
        <v>0</v>
      </c>
    </row>
    <row r="2461" spans="1:23" s="34" customFormat="1" ht="15">
      <c r="A2461" s="34">
        <v>48</v>
      </c>
      <c r="B2461" s="34">
        <v>12</v>
      </c>
      <c r="C2461" s="34" t="s">
        <v>1158</v>
      </c>
      <c r="D2461" s="34" t="s">
        <v>252</v>
      </c>
      <c r="E2461" s="34">
        <v>7359.56</v>
      </c>
      <c r="F2461" s="34">
        <v>1341.89</v>
      </c>
      <c r="G2461" s="34">
        <v>2480.77</v>
      </c>
      <c r="H2461" s="34">
        <v>35.04</v>
      </c>
      <c r="I2461" s="34">
        <v>22.93</v>
      </c>
      <c r="J2461" s="34">
        <v>23.96</v>
      </c>
      <c r="K2461" s="34">
        <v>59.28</v>
      </c>
      <c r="L2461" s="34">
        <v>4958.28</v>
      </c>
      <c r="M2461" s="34">
        <v>0.36899999999999999</v>
      </c>
      <c r="N2461" s="34">
        <v>57.53</v>
      </c>
      <c r="O2461" s="34" t="s">
        <v>256</v>
      </c>
      <c r="P2461" s="34">
        <v>111</v>
      </c>
      <c r="Q2461" s="34">
        <v>5</v>
      </c>
      <c r="R2461" s="34">
        <v>0</v>
      </c>
      <c r="S2461" s="34">
        <v>0</v>
      </c>
      <c r="T2461" s="34">
        <v>0</v>
      </c>
      <c r="U2461" s="34">
        <v>0</v>
      </c>
      <c r="V2461" s="34">
        <v>0</v>
      </c>
      <c r="W2461" s="34">
        <v>0</v>
      </c>
    </row>
    <row r="2462" spans="1:23" s="34" customFormat="1" ht="15">
      <c r="A2462" s="34">
        <v>48</v>
      </c>
      <c r="B2462" s="34">
        <v>14</v>
      </c>
      <c r="C2462" s="34" t="s">
        <v>1158</v>
      </c>
      <c r="D2462" s="34" t="s">
        <v>253</v>
      </c>
      <c r="E2462" s="34">
        <v>5919.83</v>
      </c>
      <c r="F2462" s="34">
        <v>1422.98</v>
      </c>
      <c r="G2462" s="34">
        <v>2635.11</v>
      </c>
      <c r="H2462" s="34">
        <v>27.93</v>
      </c>
      <c r="I2462" s="34">
        <v>30.22</v>
      </c>
      <c r="J2462" s="34">
        <v>22.92</v>
      </c>
      <c r="K2462" s="34">
        <v>45.45</v>
      </c>
      <c r="L2462" s="34">
        <v>4358.63</v>
      </c>
      <c r="M2462" s="34">
        <v>0.36299999999999999</v>
      </c>
      <c r="N2462" s="34">
        <v>41.45</v>
      </c>
      <c r="O2462" s="34" t="s">
        <v>203</v>
      </c>
      <c r="P2462" s="34">
        <v>111</v>
      </c>
      <c r="Q2462" s="34">
        <v>5</v>
      </c>
      <c r="R2462" s="34">
        <v>0</v>
      </c>
      <c r="S2462" s="34">
        <v>0</v>
      </c>
      <c r="T2462" s="34">
        <v>0</v>
      </c>
      <c r="U2462" s="34">
        <v>0</v>
      </c>
      <c r="V2462" s="34">
        <v>0</v>
      </c>
      <c r="W2462" s="34">
        <v>0</v>
      </c>
    </row>
    <row r="2463" spans="1:23" s="34" customFormat="1" ht="15">
      <c r="A2463" s="34">
        <v>48</v>
      </c>
      <c r="B2463" s="34">
        <v>18</v>
      </c>
      <c r="C2463" s="34" t="s">
        <v>1158</v>
      </c>
      <c r="D2463" s="34" t="s">
        <v>255</v>
      </c>
      <c r="E2463" s="34">
        <v>3937.26</v>
      </c>
      <c r="F2463" s="34">
        <v>1247.58</v>
      </c>
      <c r="G2463" s="34">
        <v>2543.12</v>
      </c>
      <c r="H2463" s="34">
        <v>46.55</v>
      </c>
      <c r="I2463" s="34">
        <v>16.670000000000002</v>
      </c>
      <c r="J2463" s="34">
        <v>18.75</v>
      </c>
      <c r="K2463" s="34">
        <v>49.4</v>
      </c>
      <c r="L2463" s="34">
        <v>3368.02</v>
      </c>
      <c r="M2463" s="34">
        <v>0.35799999999999998</v>
      </c>
      <c r="N2463" s="34">
        <v>46.92</v>
      </c>
      <c r="O2463" s="34" t="s">
        <v>203</v>
      </c>
      <c r="P2463" s="34">
        <v>111</v>
      </c>
      <c r="Q2463" s="34">
        <v>5</v>
      </c>
      <c r="R2463" s="34">
        <v>0</v>
      </c>
      <c r="S2463" s="34">
        <v>0</v>
      </c>
      <c r="T2463" s="34">
        <v>0</v>
      </c>
      <c r="U2463" s="34">
        <v>0</v>
      </c>
      <c r="V2463" s="34">
        <v>0</v>
      </c>
      <c r="W2463" s="34">
        <v>0</v>
      </c>
    </row>
    <row r="2464" spans="1:23" s="34" customFormat="1" ht="15">
      <c r="A2464" s="34">
        <v>48</v>
      </c>
      <c r="B2464" s="34">
        <v>20</v>
      </c>
      <c r="C2464" s="34" t="s">
        <v>1158</v>
      </c>
      <c r="D2464" s="34" t="s">
        <v>257</v>
      </c>
      <c r="E2464" s="34">
        <v>4679.6499999999996</v>
      </c>
      <c r="F2464" s="34">
        <v>1226.6300000000001</v>
      </c>
      <c r="G2464" s="34">
        <v>2401.5700000000002</v>
      </c>
      <c r="H2464" s="34">
        <v>41.25</v>
      </c>
      <c r="I2464" s="34">
        <v>19.8</v>
      </c>
      <c r="J2464" s="34">
        <v>21.88</v>
      </c>
      <c r="K2464" s="34">
        <v>53.35</v>
      </c>
      <c r="L2464" s="34">
        <v>3739.1</v>
      </c>
      <c r="M2464" s="34">
        <v>0.36199999999999999</v>
      </c>
      <c r="N2464" s="34">
        <v>46.12</v>
      </c>
      <c r="O2464" s="34" t="s">
        <v>263</v>
      </c>
      <c r="P2464" s="34">
        <v>111</v>
      </c>
      <c r="Q2464" s="34">
        <v>5</v>
      </c>
      <c r="R2464" s="34">
        <v>82</v>
      </c>
      <c r="S2464" s="34">
        <v>823510.91</v>
      </c>
      <c r="T2464" s="34">
        <v>1274.4000000000001</v>
      </c>
      <c r="U2464" s="34">
        <v>2461.31</v>
      </c>
      <c r="V2464" s="34">
        <v>32.520000000000003</v>
      </c>
      <c r="W2464" s="34">
        <v>386877.82</v>
      </c>
    </row>
    <row r="2465" spans="1:23" s="34" customFormat="1" ht="15">
      <c r="A2465" s="34">
        <v>48</v>
      </c>
      <c r="B2465" s="34">
        <v>22</v>
      </c>
      <c r="C2465" s="34" t="s">
        <v>1158</v>
      </c>
      <c r="D2465" s="34" t="s">
        <v>258</v>
      </c>
      <c r="E2465" s="34">
        <v>105.14</v>
      </c>
      <c r="F2465" s="34">
        <v>1245.6400000000001</v>
      </c>
      <c r="G2465" s="34">
        <v>2556.02</v>
      </c>
      <c r="H2465" s="34">
        <v>59.48</v>
      </c>
      <c r="I2465" s="34">
        <v>5.21</v>
      </c>
      <c r="J2465" s="34">
        <v>3.13</v>
      </c>
      <c r="K2465" s="34">
        <v>15.81</v>
      </c>
      <c r="L2465" s="34">
        <v>191.24</v>
      </c>
      <c r="M2465" s="34">
        <v>0.56299999999999994</v>
      </c>
      <c r="N2465" s="34">
        <v>14.22</v>
      </c>
      <c r="O2465" s="34" t="s">
        <v>203</v>
      </c>
      <c r="P2465" s="34">
        <v>111</v>
      </c>
      <c r="Q2465" s="34">
        <v>5</v>
      </c>
      <c r="R2465" s="34">
        <v>0</v>
      </c>
      <c r="S2465" s="34">
        <v>0</v>
      </c>
      <c r="T2465" s="34">
        <v>0</v>
      </c>
      <c r="U2465" s="34">
        <v>0</v>
      </c>
      <c r="V2465" s="34">
        <v>0</v>
      </c>
      <c r="W2465" s="34">
        <v>0</v>
      </c>
    </row>
    <row r="2466" spans="1:23" s="34" customFormat="1" ht="15">
      <c r="A2466" s="34">
        <v>48</v>
      </c>
      <c r="B2466" s="34">
        <v>24</v>
      </c>
      <c r="C2466" s="34" t="s">
        <v>1158</v>
      </c>
      <c r="D2466" s="34" t="s">
        <v>308</v>
      </c>
      <c r="E2466" s="34">
        <v>9367.8799999999992</v>
      </c>
      <c r="F2466" s="34">
        <v>1257.6199999999999</v>
      </c>
      <c r="G2466" s="34">
        <v>2420.92</v>
      </c>
      <c r="H2466" s="34">
        <v>57.92</v>
      </c>
      <c r="I2466" s="34">
        <v>23.97</v>
      </c>
      <c r="J2466" s="34">
        <v>31.26</v>
      </c>
      <c r="K2466" s="34">
        <v>49.4</v>
      </c>
      <c r="L2466" s="34">
        <v>6632.17</v>
      </c>
      <c r="M2466" s="34">
        <v>0.32400000000000001</v>
      </c>
      <c r="N2466" s="34">
        <v>42.03</v>
      </c>
      <c r="O2466" s="34" t="s">
        <v>249</v>
      </c>
      <c r="P2466" s="34">
        <v>111</v>
      </c>
      <c r="Q2466" s="34">
        <v>5</v>
      </c>
      <c r="R2466" s="34">
        <v>82</v>
      </c>
      <c r="S2466" s="34">
        <v>823510.91</v>
      </c>
      <c r="T2466" s="34">
        <v>1274.4000000000001</v>
      </c>
      <c r="U2466" s="34">
        <v>2461.31</v>
      </c>
      <c r="V2466" s="34">
        <v>32.520000000000003</v>
      </c>
      <c r="W2466" s="34">
        <v>386877.82</v>
      </c>
    </row>
    <row r="2467" spans="1:23" s="34" customFormat="1" ht="15">
      <c r="A2467" s="34">
        <v>48</v>
      </c>
      <c r="B2467" s="34">
        <v>26</v>
      </c>
      <c r="C2467" s="34" t="s">
        <v>1158</v>
      </c>
      <c r="D2467" s="34" t="s">
        <v>309</v>
      </c>
      <c r="E2467" s="34">
        <v>11663.72</v>
      </c>
      <c r="F2467" s="34">
        <v>1193.53</v>
      </c>
      <c r="G2467" s="34">
        <v>2283</v>
      </c>
      <c r="H2467" s="34">
        <v>45.33</v>
      </c>
      <c r="I2467" s="34">
        <v>22.93</v>
      </c>
      <c r="J2467" s="34">
        <v>42.72</v>
      </c>
      <c r="K2467" s="34">
        <v>53.35</v>
      </c>
      <c r="L2467" s="34">
        <v>7910.24</v>
      </c>
      <c r="M2467" s="34">
        <v>0.314</v>
      </c>
      <c r="N2467" s="34">
        <v>48.42</v>
      </c>
      <c r="O2467" s="34" t="s">
        <v>203</v>
      </c>
      <c r="P2467" s="34">
        <v>111</v>
      </c>
      <c r="Q2467" s="34">
        <v>5</v>
      </c>
      <c r="R2467" s="34">
        <v>0</v>
      </c>
      <c r="S2467" s="34">
        <v>0</v>
      </c>
      <c r="T2467" s="34">
        <v>0</v>
      </c>
      <c r="U2467" s="34">
        <v>0</v>
      </c>
      <c r="V2467" s="34">
        <v>0</v>
      </c>
      <c r="W2467" s="34">
        <v>0</v>
      </c>
    </row>
    <row r="2468" spans="1:23" s="34" customFormat="1" ht="15">
      <c r="A2468" s="34">
        <v>48</v>
      </c>
      <c r="B2468" s="34">
        <v>28</v>
      </c>
      <c r="C2468" s="34" t="s">
        <v>1158</v>
      </c>
      <c r="D2468" s="34" t="s">
        <v>310</v>
      </c>
      <c r="E2468" s="34">
        <v>7941.03</v>
      </c>
      <c r="F2468" s="34">
        <v>1302.32</v>
      </c>
      <c r="G2468" s="34">
        <v>2617.0500000000002</v>
      </c>
      <c r="H2468" s="34">
        <v>59.78</v>
      </c>
      <c r="I2468" s="34">
        <v>35.43</v>
      </c>
      <c r="J2468" s="34">
        <v>35.43</v>
      </c>
      <c r="K2468" s="34">
        <v>41.5</v>
      </c>
      <c r="L2468" s="34">
        <v>6802.74</v>
      </c>
      <c r="M2468" s="34">
        <v>0.28299999999999997</v>
      </c>
      <c r="N2468" s="34">
        <v>43.22</v>
      </c>
      <c r="O2468" s="34" t="s">
        <v>203</v>
      </c>
      <c r="P2468" s="34">
        <v>111</v>
      </c>
      <c r="Q2468" s="34">
        <v>5</v>
      </c>
      <c r="R2468" s="34">
        <v>0</v>
      </c>
      <c r="S2468" s="34">
        <v>0</v>
      </c>
      <c r="T2468" s="34">
        <v>0</v>
      </c>
      <c r="U2468" s="34">
        <v>0</v>
      </c>
      <c r="V2468" s="34">
        <v>0</v>
      </c>
      <c r="W2468" s="34">
        <v>0</v>
      </c>
    </row>
    <row r="2469" spans="1:23" s="31" customFormat="1" thickBot="1">
      <c r="A2469" s="31">
        <v>48</v>
      </c>
      <c r="B2469" s="31">
        <v>30</v>
      </c>
      <c r="C2469" s="31" t="s">
        <v>1158</v>
      </c>
      <c r="D2469" s="31" t="s">
        <v>311</v>
      </c>
      <c r="E2469" s="31">
        <v>15508.71</v>
      </c>
      <c r="F2469" s="31">
        <v>1264.48</v>
      </c>
      <c r="G2469" s="31">
        <v>2352.4699999999998</v>
      </c>
      <c r="H2469" s="31">
        <v>41.13</v>
      </c>
      <c r="I2469" s="31">
        <v>35.43</v>
      </c>
      <c r="J2469" s="31">
        <v>44.8</v>
      </c>
      <c r="K2469" s="31">
        <v>57.3</v>
      </c>
      <c r="L2469" s="31">
        <v>10947.79</v>
      </c>
      <c r="M2469" s="31">
        <v>0.27500000000000002</v>
      </c>
      <c r="N2469" s="31">
        <v>61.84</v>
      </c>
      <c r="O2469" s="31" t="s">
        <v>214</v>
      </c>
      <c r="P2469" s="31">
        <v>111</v>
      </c>
      <c r="Q2469" s="31">
        <v>5</v>
      </c>
      <c r="R2469" s="31">
        <v>82</v>
      </c>
      <c r="S2469" s="31">
        <v>823510.91</v>
      </c>
      <c r="T2469" s="31">
        <v>1274.4000000000001</v>
      </c>
      <c r="U2469" s="31">
        <v>2461.31</v>
      </c>
      <c r="V2469" s="31">
        <v>32.520000000000003</v>
      </c>
      <c r="W2469" s="31">
        <v>386877.82</v>
      </c>
    </row>
    <row r="2470" spans="1:23" s="45" customFormat="1">
      <c r="A2470" s="34">
        <v>49</v>
      </c>
      <c r="B2470" s="45">
        <v>2</v>
      </c>
      <c r="C2470" s="34" t="s">
        <v>1158</v>
      </c>
      <c r="D2470" s="45" t="s">
        <v>245</v>
      </c>
      <c r="E2470" s="45">
        <v>551.42999999999995</v>
      </c>
      <c r="F2470" s="45">
        <v>1094.3699999999999</v>
      </c>
      <c r="G2470" s="45">
        <v>1192.52</v>
      </c>
      <c r="H2470" s="45">
        <v>19.05</v>
      </c>
      <c r="I2470" s="45">
        <v>8.34</v>
      </c>
      <c r="J2470" s="45">
        <v>11.46</v>
      </c>
      <c r="K2470" s="45">
        <v>35.57</v>
      </c>
      <c r="L2470" s="45">
        <v>791.14</v>
      </c>
      <c r="M2470" s="45">
        <v>0.41099999999999998</v>
      </c>
      <c r="N2470" s="45">
        <v>33.61</v>
      </c>
      <c r="O2470" s="34" t="s">
        <v>203</v>
      </c>
      <c r="P2470" s="34">
        <v>111</v>
      </c>
      <c r="Q2470" s="34">
        <v>5</v>
      </c>
      <c r="R2470" s="45">
        <v>0</v>
      </c>
      <c r="S2470" s="45">
        <v>0</v>
      </c>
      <c r="T2470" s="45">
        <v>0</v>
      </c>
      <c r="U2470" s="45">
        <v>0</v>
      </c>
      <c r="V2470" s="45">
        <v>0</v>
      </c>
      <c r="W2470" s="45">
        <v>0</v>
      </c>
    </row>
    <row r="2471" spans="1:23" s="34" customFormat="1" ht="15">
      <c r="A2471" s="34">
        <v>49</v>
      </c>
      <c r="B2471" s="34">
        <v>6</v>
      </c>
      <c r="C2471" s="34" t="s">
        <v>1158</v>
      </c>
      <c r="D2471" s="34" t="s">
        <v>247</v>
      </c>
      <c r="E2471" s="34">
        <v>242.46</v>
      </c>
      <c r="F2471" s="34">
        <v>1201.1400000000001</v>
      </c>
      <c r="G2471" s="34">
        <v>1091.1199999999999</v>
      </c>
      <c r="H2471" s="34">
        <v>29.64</v>
      </c>
      <c r="I2471" s="34">
        <v>6.25</v>
      </c>
      <c r="J2471" s="34">
        <v>6.25</v>
      </c>
      <c r="K2471" s="34">
        <v>27.66</v>
      </c>
      <c r="L2471" s="34">
        <v>415.13</v>
      </c>
      <c r="M2471" s="34">
        <v>0.45300000000000001</v>
      </c>
      <c r="N2471" s="34">
        <v>25.79</v>
      </c>
      <c r="O2471" s="34" t="s">
        <v>203</v>
      </c>
      <c r="P2471" s="34">
        <v>111</v>
      </c>
      <c r="Q2471" s="34">
        <v>5</v>
      </c>
      <c r="R2471" s="34">
        <v>0</v>
      </c>
      <c r="S2471" s="34">
        <v>0</v>
      </c>
      <c r="T2471" s="34">
        <v>0</v>
      </c>
      <c r="U2471" s="34">
        <v>0</v>
      </c>
      <c r="V2471" s="34">
        <v>0</v>
      </c>
      <c r="W2471" s="34">
        <v>0</v>
      </c>
    </row>
    <row r="2472" spans="1:23" s="45" customFormat="1">
      <c r="A2472" s="34">
        <v>49</v>
      </c>
      <c r="B2472" s="45">
        <v>8</v>
      </c>
      <c r="C2472" s="34" t="s">
        <v>1158</v>
      </c>
      <c r="D2472" s="45" t="s">
        <v>248</v>
      </c>
      <c r="E2472" s="45">
        <v>617.95000000000005</v>
      </c>
      <c r="F2472" s="45">
        <v>1194.8399999999999</v>
      </c>
      <c r="G2472" s="45">
        <v>1082.52</v>
      </c>
      <c r="H2472" s="45">
        <v>33.53</v>
      </c>
      <c r="I2472" s="45">
        <v>9.3800000000000008</v>
      </c>
      <c r="J2472" s="45">
        <v>9.3800000000000008</v>
      </c>
      <c r="K2472" s="45">
        <v>37.54</v>
      </c>
      <c r="L2472" s="45">
        <v>898.02</v>
      </c>
      <c r="M2472" s="45">
        <v>0.39100000000000001</v>
      </c>
      <c r="N2472" s="45">
        <v>35.58</v>
      </c>
      <c r="O2472" s="34" t="s">
        <v>203</v>
      </c>
      <c r="P2472" s="34">
        <v>111</v>
      </c>
      <c r="Q2472" s="34">
        <v>5</v>
      </c>
      <c r="R2472" s="34">
        <v>0</v>
      </c>
      <c r="S2472" s="34">
        <v>0</v>
      </c>
      <c r="T2472" s="34">
        <v>0</v>
      </c>
      <c r="U2472" s="34">
        <v>0</v>
      </c>
      <c r="V2472" s="34">
        <v>0</v>
      </c>
      <c r="W2472" s="34">
        <v>0</v>
      </c>
    </row>
    <row r="2473" spans="1:23" s="45" customFormat="1">
      <c r="A2473" s="34">
        <v>49</v>
      </c>
      <c r="B2473" s="45">
        <v>10</v>
      </c>
      <c r="C2473" s="34" t="s">
        <v>1158</v>
      </c>
      <c r="D2473" s="45" t="s">
        <v>250</v>
      </c>
      <c r="E2473" s="45">
        <v>251.04</v>
      </c>
      <c r="F2473" s="45">
        <v>1208.24</v>
      </c>
      <c r="G2473" s="45">
        <v>1095.6199999999999</v>
      </c>
      <c r="H2473" s="45">
        <v>32.479999999999997</v>
      </c>
      <c r="I2473" s="45">
        <v>6.25</v>
      </c>
      <c r="J2473" s="45">
        <v>6.25</v>
      </c>
      <c r="K2473" s="45">
        <v>33.590000000000003</v>
      </c>
      <c r="L2473" s="45">
        <v>420.93</v>
      </c>
      <c r="M2473" s="45">
        <v>0.45700000000000002</v>
      </c>
      <c r="N2473" s="45">
        <v>31.7</v>
      </c>
      <c r="O2473" s="34" t="s">
        <v>203</v>
      </c>
      <c r="P2473" s="34">
        <v>111</v>
      </c>
      <c r="Q2473" s="34">
        <v>5</v>
      </c>
      <c r="R2473" s="34">
        <v>0</v>
      </c>
      <c r="S2473" s="34">
        <v>0</v>
      </c>
      <c r="T2473" s="34">
        <v>0</v>
      </c>
      <c r="U2473" s="34">
        <v>0</v>
      </c>
      <c r="V2473" s="34">
        <v>0</v>
      </c>
      <c r="W2473" s="34">
        <v>0</v>
      </c>
    </row>
    <row r="2474" spans="1:23" s="45" customFormat="1">
      <c r="A2474" s="34">
        <v>49</v>
      </c>
      <c r="B2474" s="45">
        <v>12</v>
      </c>
      <c r="C2474" s="34" t="s">
        <v>1158</v>
      </c>
      <c r="D2474" s="45" t="s">
        <v>252</v>
      </c>
      <c r="E2474" s="45">
        <v>4952.1499999999996</v>
      </c>
      <c r="F2474" s="45">
        <v>1112.44</v>
      </c>
      <c r="G2474" s="45">
        <v>1189.69</v>
      </c>
      <c r="H2474" s="45">
        <v>14.98</v>
      </c>
      <c r="I2474" s="45">
        <v>21.89</v>
      </c>
      <c r="J2474" s="45">
        <v>19.8</v>
      </c>
      <c r="K2474" s="45">
        <v>45.45</v>
      </c>
      <c r="L2474" s="45">
        <v>3736.31</v>
      </c>
      <c r="M2474" s="45">
        <v>0.376</v>
      </c>
      <c r="N2474" s="45">
        <v>45.34</v>
      </c>
      <c r="O2474" s="34" t="s">
        <v>203</v>
      </c>
      <c r="P2474" s="34">
        <v>111</v>
      </c>
      <c r="Q2474" s="34">
        <v>5</v>
      </c>
      <c r="R2474" s="34">
        <v>0</v>
      </c>
      <c r="S2474" s="34">
        <v>0</v>
      </c>
      <c r="T2474" s="34">
        <v>0</v>
      </c>
      <c r="U2474" s="34">
        <v>0</v>
      </c>
      <c r="V2474" s="34">
        <v>0</v>
      </c>
      <c r="W2474" s="34">
        <v>0</v>
      </c>
    </row>
    <row r="2475" spans="1:23" s="45" customFormat="1">
      <c r="A2475" s="34">
        <v>49</v>
      </c>
      <c r="B2475" s="45">
        <v>14</v>
      </c>
      <c r="C2475" s="34" t="s">
        <v>1158</v>
      </c>
      <c r="D2475" s="45" t="s">
        <v>253</v>
      </c>
      <c r="E2475" s="45">
        <v>1654.29</v>
      </c>
      <c r="F2475" s="45">
        <v>1213.71</v>
      </c>
      <c r="G2475" s="45">
        <v>1113.04</v>
      </c>
      <c r="H2475" s="45">
        <v>31.46</v>
      </c>
      <c r="I2475" s="45">
        <v>14.59</v>
      </c>
      <c r="J2475" s="45">
        <v>15.63</v>
      </c>
      <c r="K2475" s="45">
        <v>39.520000000000003</v>
      </c>
      <c r="L2475" s="45">
        <v>1848.99</v>
      </c>
      <c r="M2475" s="45">
        <v>0.36599999999999999</v>
      </c>
      <c r="N2475" s="45">
        <v>37.57</v>
      </c>
      <c r="O2475" s="34" t="s">
        <v>203</v>
      </c>
      <c r="P2475" s="34">
        <v>111</v>
      </c>
      <c r="Q2475" s="34">
        <v>5</v>
      </c>
      <c r="R2475" s="34">
        <v>0</v>
      </c>
      <c r="S2475" s="34">
        <v>0</v>
      </c>
      <c r="T2475" s="34">
        <v>0</v>
      </c>
      <c r="U2475" s="34">
        <v>0</v>
      </c>
      <c r="V2475" s="34">
        <v>0</v>
      </c>
      <c r="W2475" s="34">
        <v>0</v>
      </c>
    </row>
    <row r="2476" spans="1:23" s="45" customFormat="1">
      <c r="A2476" s="34">
        <v>49</v>
      </c>
      <c r="B2476" s="45">
        <v>16</v>
      </c>
      <c r="C2476" s="34" t="s">
        <v>1158</v>
      </c>
      <c r="D2476" s="45" t="s">
        <v>254</v>
      </c>
      <c r="E2476" s="45">
        <v>6072.17</v>
      </c>
      <c r="F2476" s="45">
        <v>1023.13</v>
      </c>
      <c r="G2476" s="45">
        <v>1098.71</v>
      </c>
      <c r="H2476" s="45">
        <v>27.3</v>
      </c>
      <c r="I2476" s="45">
        <v>35.43</v>
      </c>
      <c r="J2476" s="45">
        <v>23.96</v>
      </c>
      <c r="K2476" s="45">
        <v>45.45</v>
      </c>
      <c r="L2476" s="45">
        <v>5355.82</v>
      </c>
      <c r="M2476" s="45">
        <v>0.30099999999999999</v>
      </c>
      <c r="N2476" s="45">
        <v>44.9</v>
      </c>
      <c r="O2476" s="34" t="s">
        <v>203</v>
      </c>
      <c r="P2476" s="34">
        <v>111</v>
      </c>
      <c r="Q2476" s="34">
        <v>5</v>
      </c>
      <c r="R2476" s="34">
        <v>0</v>
      </c>
      <c r="S2476" s="34">
        <v>0</v>
      </c>
      <c r="T2476" s="34">
        <v>0</v>
      </c>
      <c r="U2476" s="34">
        <v>0</v>
      </c>
      <c r="V2476" s="34">
        <v>0</v>
      </c>
      <c r="W2476" s="34">
        <v>0</v>
      </c>
    </row>
    <row r="2477" spans="1:23" s="34" customFormat="1" ht="15">
      <c r="A2477" s="34">
        <v>49</v>
      </c>
      <c r="B2477" s="34">
        <v>18</v>
      </c>
      <c r="C2477" s="34" t="s">
        <v>1158</v>
      </c>
      <c r="D2477" s="34" t="s">
        <v>255</v>
      </c>
      <c r="E2477" s="34">
        <v>12440.44</v>
      </c>
      <c r="F2477" s="34">
        <v>897.42</v>
      </c>
      <c r="G2477" s="34">
        <v>1081.48</v>
      </c>
      <c r="H2477" s="34">
        <v>20.21</v>
      </c>
      <c r="I2477" s="34">
        <v>31.26</v>
      </c>
      <c r="J2477" s="34">
        <v>38.549999999999997</v>
      </c>
      <c r="K2477" s="34">
        <v>53.35</v>
      </c>
      <c r="L2477" s="34">
        <v>11105.62</v>
      </c>
      <c r="M2477" s="34">
        <v>0.23400000000000001</v>
      </c>
      <c r="N2477" s="34">
        <v>45.78</v>
      </c>
      <c r="O2477" s="34" t="s">
        <v>214</v>
      </c>
      <c r="P2477" s="34">
        <v>111</v>
      </c>
      <c r="Q2477" s="34">
        <v>5</v>
      </c>
      <c r="R2477" s="34">
        <v>83</v>
      </c>
      <c r="S2477" s="34">
        <v>4969.3100000000004</v>
      </c>
      <c r="T2477" s="34">
        <v>917.73</v>
      </c>
      <c r="U2477" s="34">
        <v>1084.5899999999999</v>
      </c>
      <c r="V2477" s="34">
        <v>10.68</v>
      </c>
      <c r="W2477" s="34">
        <v>4522.09</v>
      </c>
    </row>
    <row r="2478" spans="1:23" s="45" customFormat="1">
      <c r="A2478" s="34">
        <v>49</v>
      </c>
      <c r="B2478" s="45">
        <v>20</v>
      </c>
      <c r="C2478" s="34" t="s">
        <v>1158</v>
      </c>
      <c r="D2478" s="45" t="s">
        <v>257</v>
      </c>
      <c r="E2478" s="45">
        <v>628.66999999999996</v>
      </c>
      <c r="F2478" s="45">
        <v>1059.21</v>
      </c>
      <c r="G2478" s="45">
        <v>1064.08</v>
      </c>
      <c r="H2478" s="45">
        <v>66.64</v>
      </c>
      <c r="I2478" s="45">
        <v>8.34</v>
      </c>
      <c r="J2478" s="45">
        <v>10.42</v>
      </c>
      <c r="K2478" s="45">
        <v>33.590000000000003</v>
      </c>
      <c r="L2478" s="45">
        <v>897.66</v>
      </c>
      <c r="M2478" s="45">
        <v>0.39500000000000002</v>
      </c>
      <c r="N2478" s="45">
        <v>31.84</v>
      </c>
      <c r="O2478" s="34" t="s">
        <v>256</v>
      </c>
      <c r="P2478" s="34">
        <v>111</v>
      </c>
      <c r="Q2478" s="34">
        <v>5</v>
      </c>
      <c r="R2478" s="34">
        <v>0</v>
      </c>
      <c r="S2478" s="34">
        <v>0</v>
      </c>
      <c r="T2478" s="34">
        <v>0</v>
      </c>
      <c r="U2478" s="34">
        <v>0</v>
      </c>
      <c r="V2478" s="34">
        <v>0</v>
      </c>
      <c r="W2478" s="34">
        <v>0</v>
      </c>
    </row>
    <row r="2479" spans="1:23" s="45" customFormat="1">
      <c r="A2479" s="34">
        <v>49</v>
      </c>
      <c r="B2479" s="45">
        <v>22</v>
      </c>
      <c r="C2479" s="34" t="s">
        <v>1158</v>
      </c>
      <c r="D2479" s="45" t="s">
        <v>258</v>
      </c>
      <c r="E2479" s="45">
        <v>345.45</v>
      </c>
      <c r="F2479" s="45">
        <v>1064.17</v>
      </c>
      <c r="G2479" s="45">
        <v>1078.83</v>
      </c>
      <c r="H2479" s="45">
        <v>65.599999999999994</v>
      </c>
      <c r="I2479" s="45">
        <v>7.3</v>
      </c>
      <c r="J2479" s="45">
        <v>6.25</v>
      </c>
      <c r="K2479" s="45">
        <v>29.64</v>
      </c>
      <c r="L2479" s="45">
        <v>540.49</v>
      </c>
      <c r="M2479" s="45">
        <v>0.441</v>
      </c>
      <c r="N2479" s="45">
        <v>27.76</v>
      </c>
      <c r="O2479" s="34" t="s">
        <v>256</v>
      </c>
      <c r="P2479" s="34">
        <v>111</v>
      </c>
      <c r="Q2479" s="34">
        <v>5</v>
      </c>
      <c r="R2479" s="34">
        <v>0</v>
      </c>
      <c r="S2479" s="34">
        <v>0</v>
      </c>
      <c r="T2479" s="34">
        <v>0</v>
      </c>
      <c r="U2479" s="34">
        <v>0</v>
      </c>
      <c r="V2479" s="34">
        <v>0</v>
      </c>
      <c r="W2479" s="34">
        <v>0</v>
      </c>
    </row>
    <row r="2480" spans="1:23" s="46" customFormat="1" ht="17" thickBot="1">
      <c r="A2480" s="46">
        <v>49</v>
      </c>
      <c r="B2480" s="46">
        <v>24</v>
      </c>
      <c r="C2480" s="31" t="s">
        <v>1158</v>
      </c>
      <c r="D2480" s="46" t="s">
        <v>308</v>
      </c>
      <c r="E2480" s="46">
        <v>7059.17</v>
      </c>
      <c r="F2480" s="46">
        <v>1038.83</v>
      </c>
      <c r="G2480" s="46">
        <v>1250.8699999999999</v>
      </c>
      <c r="H2480" s="46">
        <v>53.58</v>
      </c>
      <c r="I2480" s="46">
        <v>25.01</v>
      </c>
      <c r="J2480" s="46">
        <v>22.92</v>
      </c>
      <c r="K2480" s="46">
        <v>55.33</v>
      </c>
      <c r="L2480" s="46">
        <v>5616.9</v>
      </c>
      <c r="M2480" s="46">
        <v>0.317</v>
      </c>
      <c r="N2480" s="46">
        <v>53.13</v>
      </c>
      <c r="O2480" s="46" t="s">
        <v>203</v>
      </c>
      <c r="P2480" s="31">
        <v>111</v>
      </c>
      <c r="Q2480" s="46">
        <v>5</v>
      </c>
      <c r="R2480" s="31">
        <v>0</v>
      </c>
      <c r="S2480" s="31">
        <v>0</v>
      </c>
      <c r="T2480" s="31">
        <v>0</v>
      </c>
      <c r="U2480" s="31">
        <v>0</v>
      </c>
      <c r="V2480" s="31">
        <v>0</v>
      </c>
      <c r="W2480" s="31">
        <v>0</v>
      </c>
    </row>
    <row r="2481" spans="1:23" s="45" customFormat="1">
      <c r="A2481" s="45">
        <v>50</v>
      </c>
      <c r="B2481" s="45">
        <v>2</v>
      </c>
      <c r="C2481" s="45" t="s">
        <v>1159</v>
      </c>
      <c r="D2481" s="45" t="s">
        <v>245</v>
      </c>
      <c r="E2481" s="45">
        <v>561.79999999999995</v>
      </c>
      <c r="F2481" s="45">
        <v>833.43</v>
      </c>
      <c r="G2481" s="45">
        <v>2374.77</v>
      </c>
      <c r="H2481" s="45">
        <v>8.85</v>
      </c>
      <c r="I2481" s="45">
        <v>8.34</v>
      </c>
      <c r="J2481" s="45">
        <v>13.55</v>
      </c>
      <c r="K2481" s="45">
        <v>17.39</v>
      </c>
      <c r="L2481" s="45">
        <v>670.01</v>
      </c>
      <c r="M2481" s="45">
        <v>0.49099999999999999</v>
      </c>
      <c r="N2481" s="45">
        <v>15.03</v>
      </c>
      <c r="O2481" s="45" t="s">
        <v>203</v>
      </c>
      <c r="P2481" s="45">
        <v>62</v>
      </c>
      <c r="Q2481" s="45">
        <v>4</v>
      </c>
      <c r="R2481" s="45">
        <v>0</v>
      </c>
      <c r="S2481" s="45">
        <v>0</v>
      </c>
      <c r="T2481" s="45">
        <v>0</v>
      </c>
      <c r="U2481" s="45">
        <v>0</v>
      </c>
      <c r="V2481" s="45">
        <v>0</v>
      </c>
      <c r="W2481" s="45">
        <v>0</v>
      </c>
    </row>
    <row r="2482" spans="1:23" s="45" customFormat="1">
      <c r="A2482" s="45">
        <v>50</v>
      </c>
      <c r="B2482" s="45">
        <v>4</v>
      </c>
      <c r="C2482" s="45" t="s">
        <v>1159</v>
      </c>
      <c r="D2482" s="45" t="s">
        <v>246</v>
      </c>
      <c r="E2482" s="45">
        <v>1274.6600000000001</v>
      </c>
      <c r="F2482" s="45">
        <v>929.27</v>
      </c>
      <c r="G2482" s="45">
        <v>2391.7399999999998</v>
      </c>
      <c r="H2482" s="45">
        <v>9.7100000000000009</v>
      </c>
      <c r="I2482" s="45">
        <v>16.670000000000002</v>
      </c>
      <c r="J2482" s="45">
        <v>15.63</v>
      </c>
      <c r="K2482" s="45">
        <v>21.74</v>
      </c>
      <c r="L2482" s="45">
        <v>1242.72</v>
      </c>
      <c r="M2482" s="45">
        <v>0.45700000000000002</v>
      </c>
      <c r="N2482" s="45">
        <v>23.32</v>
      </c>
      <c r="O2482" s="45" t="s">
        <v>203</v>
      </c>
      <c r="P2482" s="45">
        <v>62</v>
      </c>
      <c r="Q2482" s="45">
        <v>4</v>
      </c>
      <c r="R2482" s="45">
        <v>0</v>
      </c>
      <c r="S2482" s="45">
        <v>0</v>
      </c>
      <c r="T2482" s="45">
        <v>0</v>
      </c>
      <c r="U2482" s="45">
        <v>0</v>
      </c>
      <c r="V2482" s="45">
        <v>0</v>
      </c>
      <c r="W2482" s="45">
        <v>0</v>
      </c>
    </row>
    <row r="2483" spans="1:23" s="45" customFormat="1">
      <c r="A2483" s="45">
        <v>50</v>
      </c>
      <c r="B2483" s="45">
        <v>6</v>
      </c>
      <c r="C2483" s="45" t="s">
        <v>1159</v>
      </c>
      <c r="D2483" s="45" t="s">
        <v>247</v>
      </c>
      <c r="E2483" s="45">
        <v>2884.52</v>
      </c>
      <c r="F2483" s="45">
        <v>733.61</v>
      </c>
      <c r="G2483" s="45">
        <v>2201.6999999999998</v>
      </c>
      <c r="H2483" s="45">
        <v>20.58</v>
      </c>
      <c r="I2483" s="45">
        <v>28.14</v>
      </c>
      <c r="J2483" s="45">
        <v>43.77</v>
      </c>
      <c r="K2483" s="45">
        <v>32.6</v>
      </c>
      <c r="L2483" s="45">
        <v>2757.74</v>
      </c>
      <c r="M2483" s="45">
        <v>0.35499999999999998</v>
      </c>
      <c r="N2483" s="45">
        <v>54.07</v>
      </c>
      <c r="O2483" s="45" t="s">
        <v>203</v>
      </c>
      <c r="P2483" s="45">
        <v>62</v>
      </c>
      <c r="Q2483" s="45">
        <v>4</v>
      </c>
      <c r="R2483" s="45">
        <v>0</v>
      </c>
      <c r="S2483" s="45">
        <v>0</v>
      </c>
      <c r="T2483" s="45">
        <v>0</v>
      </c>
      <c r="U2483" s="45">
        <v>0</v>
      </c>
      <c r="V2483" s="45">
        <v>0</v>
      </c>
      <c r="W2483" s="45">
        <v>0</v>
      </c>
    </row>
    <row r="2484" spans="1:23" s="45" customFormat="1">
      <c r="A2484" s="45">
        <v>50</v>
      </c>
      <c r="B2484" s="45">
        <v>8</v>
      </c>
      <c r="C2484" s="45" t="s">
        <v>1159</v>
      </c>
      <c r="D2484" s="45" t="s">
        <v>248</v>
      </c>
      <c r="E2484" s="45">
        <v>233.69</v>
      </c>
      <c r="F2484" s="45">
        <v>760.28</v>
      </c>
      <c r="G2484" s="45">
        <v>2605.87</v>
      </c>
      <c r="H2484" s="45">
        <v>17.52</v>
      </c>
      <c r="I2484" s="45">
        <v>15.63</v>
      </c>
      <c r="J2484" s="45">
        <v>7.29</v>
      </c>
      <c r="K2484" s="45">
        <v>15.22</v>
      </c>
      <c r="L2484" s="45">
        <v>430.08</v>
      </c>
      <c r="M2484" s="45">
        <v>0.42699999999999999</v>
      </c>
      <c r="N2484" s="45">
        <v>17.27</v>
      </c>
      <c r="O2484" s="45" t="s">
        <v>203</v>
      </c>
      <c r="P2484" s="45">
        <v>62</v>
      </c>
      <c r="Q2484" s="45">
        <v>4</v>
      </c>
      <c r="R2484" s="45">
        <v>0</v>
      </c>
      <c r="S2484" s="45">
        <v>0</v>
      </c>
      <c r="T2484" s="45">
        <v>0</v>
      </c>
      <c r="U2484" s="45">
        <v>0</v>
      </c>
      <c r="V2484" s="45">
        <v>0</v>
      </c>
      <c r="W2484" s="45">
        <v>0</v>
      </c>
    </row>
    <row r="2485" spans="1:23" s="45" customFormat="1">
      <c r="A2485" s="45">
        <v>50</v>
      </c>
      <c r="B2485" s="45">
        <v>10</v>
      </c>
      <c r="C2485" s="45" t="s">
        <v>1159</v>
      </c>
      <c r="D2485" s="45" t="s">
        <v>250</v>
      </c>
      <c r="E2485" s="45">
        <v>547.63</v>
      </c>
      <c r="F2485" s="45">
        <v>701.58</v>
      </c>
      <c r="G2485" s="45">
        <v>2241.1999999999998</v>
      </c>
      <c r="H2485" s="45">
        <v>18.440000000000001</v>
      </c>
      <c r="I2485" s="45">
        <v>15.63</v>
      </c>
      <c r="J2485" s="45">
        <v>8.34</v>
      </c>
      <c r="K2485" s="45">
        <v>23.91</v>
      </c>
      <c r="L2485" s="45">
        <v>691.54</v>
      </c>
      <c r="M2485" s="45">
        <v>0.46800000000000003</v>
      </c>
      <c r="N2485" s="45">
        <v>16.09</v>
      </c>
      <c r="O2485" s="45" t="s">
        <v>203</v>
      </c>
      <c r="P2485" s="45">
        <v>62</v>
      </c>
      <c r="Q2485" s="45">
        <v>4</v>
      </c>
      <c r="R2485" s="45">
        <v>0</v>
      </c>
      <c r="S2485" s="45">
        <v>0</v>
      </c>
      <c r="T2485" s="45">
        <v>0</v>
      </c>
      <c r="U2485" s="45">
        <v>0</v>
      </c>
      <c r="V2485" s="45">
        <v>0</v>
      </c>
      <c r="W2485" s="45">
        <v>0</v>
      </c>
    </row>
    <row r="2486" spans="1:23" s="34" customFormat="1">
      <c r="A2486" s="34">
        <v>50</v>
      </c>
      <c r="B2486" s="34">
        <v>12</v>
      </c>
      <c r="C2486" s="34" t="s">
        <v>1159</v>
      </c>
      <c r="D2486" s="34" t="s">
        <v>252</v>
      </c>
      <c r="E2486" s="34">
        <v>1177.8800000000001</v>
      </c>
      <c r="F2486" s="34">
        <v>1045.8800000000001</v>
      </c>
      <c r="G2486" s="34">
        <v>2225.52</v>
      </c>
      <c r="H2486" s="34">
        <v>26.88</v>
      </c>
      <c r="I2486" s="34">
        <v>25.01</v>
      </c>
      <c r="J2486" s="34">
        <v>17.71</v>
      </c>
      <c r="K2486" s="34">
        <v>21.74</v>
      </c>
      <c r="L2486" s="34">
        <v>1426.83</v>
      </c>
      <c r="M2486" s="34">
        <v>0.378</v>
      </c>
      <c r="N2486" s="34">
        <v>27.26</v>
      </c>
      <c r="O2486" s="34" t="s">
        <v>263</v>
      </c>
      <c r="P2486" s="45">
        <v>62</v>
      </c>
      <c r="Q2486" s="34">
        <v>4</v>
      </c>
      <c r="R2486" s="34">
        <v>84</v>
      </c>
      <c r="S2486" s="34">
        <v>159901.89000000001</v>
      </c>
      <c r="T2486" s="34">
        <v>1042.08</v>
      </c>
      <c r="U2486" s="34">
        <v>2248.87</v>
      </c>
      <c r="V2486" s="34">
        <v>20.54</v>
      </c>
      <c r="W2486" s="34">
        <v>61241.88</v>
      </c>
    </row>
    <row r="2487" spans="1:23" s="34" customFormat="1">
      <c r="A2487" s="34">
        <v>50</v>
      </c>
      <c r="B2487" s="34">
        <v>14</v>
      </c>
      <c r="C2487" s="34" t="s">
        <v>1159</v>
      </c>
      <c r="D2487" s="34" t="s">
        <v>253</v>
      </c>
      <c r="E2487" s="34">
        <v>1423.37</v>
      </c>
      <c r="F2487" s="34">
        <v>1049.92</v>
      </c>
      <c r="G2487" s="34">
        <v>2251.64</v>
      </c>
      <c r="H2487" s="34">
        <v>25.28</v>
      </c>
      <c r="I2487" s="34">
        <v>17.72</v>
      </c>
      <c r="J2487" s="34">
        <v>13.55</v>
      </c>
      <c r="K2487" s="34">
        <v>30.43</v>
      </c>
      <c r="L2487" s="34">
        <v>1483.71</v>
      </c>
      <c r="M2487" s="34">
        <v>0.41199999999999998</v>
      </c>
      <c r="N2487" s="34">
        <v>21.22</v>
      </c>
      <c r="O2487" s="34" t="s">
        <v>263</v>
      </c>
      <c r="P2487" s="45">
        <v>62</v>
      </c>
      <c r="Q2487" s="34">
        <v>4</v>
      </c>
      <c r="R2487" s="34">
        <v>84</v>
      </c>
      <c r="S2487" s="34">
        <v>159901.89000000001</v>
      </c>
      <c r="T2487" s="34">
        <v>1042.08</v>
      </c>
      <c r="U2487" s="34">
        <v>2248.87</v>
      </c>
      <c r="V2487" s="34">
        <v>20.54</v>
      </c>
      <c r="W2487" s="34">
        <v>61241.88</v>
      </c>
    </row>
    <row r="2488" spans="1:23" s="45" customFormat="1">
      <c r="A2488" s="45">
        <v>50</v>
      </c>
      <c r="B2488" s="45">
        <v>16</v>
      </c>
      <c r="C2488" s="45" t="s">
        <v>1159</v>
      </c>
      <c r="D2488" s="45" t="s">
        <v>254</v>
      </c>
      <c r="E2488" s="45">
        <v>823.81</v>
      </c>
      <c r="F2488" s="45">
        <v>872.09</v>
      </c>
      <c r="G2488" s="45">
        <v>2448.15</v>
      </c>
      <c r="H2488" s="45">
        <v>31.28</v>
      </c>
      <c r="I2488" s="45">
        <v>13.55</v>
      </c>
      <c r="J2488" s="45">
        <v>10.42</v>
      </c>
      <c r="K2488" s="45">
        <v>28.26</v>
      </c>
      <c r="L2488" s="45">
        <v>892.03</v>
      </c>
      <c r="M2488" s="45">
        <v>0.47599999999999998</v>
      </c>
      <c r="N2488" s="45">
        <v>27.8</v>
      </c>
      <c r="O2488" s="45" t="s">
        <v>203</v>
      </c>
      <c r="P2488" s="45">
        <v>62</v>
      </c>
      <c r="Q2488" s="45">
        <v>4</v>
      </c>
      <c r="R2488" s="45">
        <v>0</v>
      </c>
      <c r="S2488" s="45">
        <v>0</v>
      </c>
      <c r="T2488" s="45">
        <v>0</v>
      </c>
      <c r="U2488" s="45">
        <v>0</v>
      </c>
      <c r="V2488" s="45">
        <v>0</v>
      </c>
      <c r="W2488" s="45">
        <v>0</v>
      </c>
    </row>
    <row r="2489" spans="1:23" s="45" customFormat="1">
      <c r="A2489" s="45">
        <v>50</v>
      </c>
      <c r="B2489" s="45">
        <v>18</v>
      </c>
      <c r="C2489" s="45" t="s">
        <v>1159</v>
      </c>
      <c r="D2489" s="45" t="s">
        <v>255</v>
      </c>
      <c r="E2489" s="45">
        <v>139.27000000000001</v>
      </c>
      <c r="F2489" s="45">
        <v>918.29</v>
      </c>
      <c r="G2489" s="45">
        <v>2267.2399999999998</v>
      </c>
      <c r="H2489" s="45">
        <v>31.06</v>
      </c>
      <c r="I2489" s="45">
        <v>8.34</v>
      </c>
      <c r="J2489" s="45">
        <v>9.3800000000000008</v>
      </c>
      <c r="K2489" s="45">
        <v>10.87</v>
      </c>
      <c r="L2489" s="45">
        <v>278.73</v>
      </c>
      <c r="M2489" s="45">
        <v>0.46600000000000003</v>
      </c>
      <c r="N2489" s="45">
        <v>10.75</v>
      </c>
      <c r="O2489" s="45" t="s">
        <v>203</v>
      </c>
      <c r="P2489" s="45">
        <v>62</v>
      </c>
      <c r="Q2489" s="45">
        <v>4</v>
      </c>
      <c r="R2489" s="45">
        <v>0</v>
      </c>
      <c r="S2489" s="45">
        <v>0</v>
      </c>
      <c r="T2489" s="45">
        <v>0</v>
      </c>
      <c r="U2489" s="45">
        <v>0</v>
      </c>
      <c r="V2489" s="45">
        <v>0</v>
      </c>
      <c r="W2489" s="45">
        <v>0</v>
      </c>
    </row>
    <row r="2490" spans="1:23" s="45" customFormat="1">
      <c r="A2490" s="45">
        <v>50</v>
      </c>
      <c r="B2490" s="45">
        <v>20</v>
      </c>
      <c r="C2490" s="45" t="s">
        <v>1159</v>
      </c>
      <c r="D2490" s="45" t="s">
        <v>257</v>
      </c>
      <c r="E2490" s="45">
        <v>1144.8399999999999</v>
      </c>
      <c r="F2490" s="45">
        <v>714.01</v>
      </c>
      <c r="G2490" s="45">
        <v>2255.79</v>
      </c>
      <c r="H2490" s="45">
        <v>30.95</v>
      </c>
      <c r="I2490" s="45">
        <v>16.670000000000002</v>
      </c>
      <c r="J2490" s="45">
        <v>18.760000000000002</v>
      </c>
      <c r="K2490" s="45">
        <v>21.74</v>
      </c>
      <c r="L2490" s="45">
        <v>1144.96</v>
      </c>
      <c r="M2490" s="45">
        <v>0.46200000000000002</v>
      </c>
      <c r="N2490" s="45">
        <v>20.239999999999998</v>
      </c>
      <c r="O2490" s="45" t="s">
        <v>203</v>
      </c>
      <c r="P2490" s="45">
        <v>62</v>
      </c>
      <c r="Q2490" s="45">
        <v>4</v>
      </c>
      <c r="R2490" s="45">
        <v>0</v>
      </c>
      <c r="S2490" s="45">
        <v>0</v>
      </c>
      <c r="T2490" s="45">
        <v>0</v>
      </c>
      <c r="U2490" s="45">
        <v>0</v>
      </c>
      <c r="V2490" s="45">
        <v>0</v>
      </c>
      <c r="W2490" s="45">
        <v>0</v>
      </c>
    </row>
    <row r="2491" spans="1:23" s="45" customFormat="1">
      <c r="A2491" s="45">
        <v>50</v>
      </c>
      <c r="B2491" s="45">
        <v>22</v>
      </c>
      <c r="C2491" s="45" t="s">
        <v>1159</v>
      </c>
      <c r="D2491" s="45" t="s">
        <v>258</v>
      </c>
      <c r="E2491" s="45">
        <v>908.79</v>
      </c>
      <c r="F2491" s="45">
        <v>966.98</v>
      </c>
      <c r="G2491" s="45">
        <v>2221.1</v>
      </c>
      <c r="H2491" s="45">
        <v>29.75</v>
      </c>
      <c r="I2491" s="45">
        <v>21.89</v>
      </c>
      <c r="J2491" s="45">
        <v>26.05</v>
      </c>
      <c r="K2491" s="45">
        <v>19.559999999999999</v>
      </c>
      <c r="L2491" s="45">
        <v>1147.54</v>
      </c>
      <c r="M2491" s="45">
        <v>0.39500000000000002</v>
      </c>
      <c r="N2491" s="45">
        <v>35.340000000000003</v>
      </c>
      <c r="O2491" s="45" t="s">
        <v>256</v>
      </c>
      <c r="P2491" s="45">
        <v>62</v>
      </c>
      <c r="Q2491" s="45">
        <v>4</v>
      </c>
      <c r="R2491" s="45">
        <v>0</v>
      </c>
      <c r="S2491" s="45">
        <v>0</v>
      </c>
      <c r="T2491" s="45">
        <v>0</v>
      </c>
      <c r="U2491" s="45">
        <v>0</v>
      </c>
      <c r="V2491" s="45">
        <v>0</v>
      </c>
      <c r="W2491" s="45">
        <v>0</v>
      </c>
    </row>
    <row r="2492" spans="1:23" s="45" customFormat="1">
      <c r="A2492" s="45">
        <v>50</v>
      </c>
      <c r="B2492" s="45">
        <v>24</v>
      </c>
      <c r="C2492" s="45" t="s">
        <v>1159</v>
      </c>
      <c r="D2492" s="45" t="s">
        <v>308</v>
      </c>
      <c r="E2492" s="45">
        <v>1196.77</v>
      </c>
      <c r="F2492" s="45">
        <v>1087</v>
      </c>
      <c r="G2492" s="45">
        <v>2232.0700000000002</v>
      </c>
      <c r="H2492" s="45">
        <v>37.92</v>
      </c>
      <c r="I2492" s="45">
        <v>11.46</v>
      </c>
      <c r="J2492" s="45">
        <v>15.63</v>
      </c>
      <c r="K2492" s="45">
        <v>28.26</v>
      </c>
      <c r="L2492" s="45">
        <v>1309.47</v>
      </c>
      <c r="M2492" s="45">
        <v>0.41599999999999998</v>
      </c>
      <c r="N2492" s="45">
        <v>15.99</v>
      </c>
      <c r="O2492" s="45" t="s">
        <v>249</v>
      </c>
      <c r="P2492" s="45">
        <v>62</v>
      </c>
      <c r="Q2492" s="45">
        <v>4</v>
      </c>
      <c r="R2492" s="45">
        <v>0</v>
      </c>
      <c r="S2492" s="45">
        <v>0</v>
      </c>
      <c r="T2492" s="45">
        <v>0</v>
      </c>
      <c r="U2492" s="45">
        <v>0</v>
      </c>
      <c r="V2492" s="45">
        <v>0</v>
      </c>
      <c r="W2492" s="45">
        <v>0</v>
      </c>
    </row>
    <row r="2493" spans="1:23" s="45" customFormat="1">
      <c r="A2493" s="45">
        <v>50</v>
      </c>
      <c r="B2493" s="45">
        <v>26</v>
      </c>
      <c r="C2493" s="45" t="s">
        <v>1159</v>
      </c>
      <c r="D2493" s="45" t="s">
        <v>309</v>
      </c>
      <c r="E2493" s="45">
        <v>1015.01</v>
      </c>
      <c r="F2493" s="45">
        <v>942.03</v>
      </c>
      <c r="G2493" s="45">
        <v>2258.09</v>
      </c>
      <c r="H2493" s="45">
        <v>36.950000000000003</v>
      </c>
      <c r="I2493" s="45">
        <v>27.1</v>
      </c>
      <c r="J2493" s="45">
        <v>18.760000000000002</v>
      </c>
      <c r="K2493" s="45">
        <v>26.08</v>
      </c>
      <c r="L2493" s="45">
        <v>1325.63</v>
      </c>
      <c r="M2493" s="45">
        <v>0.36799999999999999</v>
      </c>
      <c r="N2493" s="45">
        <v>28.4</v>
      </c>
      <c r="O2493" s="45" t="s">
        <v>203</v>
      </c>
      <c r="P2493" s="45">
        <v>62</v>
      </c>
      <c r="Q2493" s="45">
        <v>4</v>
      </c>
      <c r="R2493" s="45">
        <v>0</v>
      </c>
      <c r="S2493" s="45">
        <v>0</v>
      </c>
      <c r="T2493" s="45">
        <v>0</v>
      </c>
      <c r="U2493" s="45">
        <v>0</v>
      </c>
      <c r="V2493" s="45">
        <v>0</v>
      </c>
      <c r="W2493" s="45">
        <v>0</v>
      </c>
    </row>
    <row r="2494" spans="1:23" s="45" customFormat="1">
      <c r="A2494" s="45">
        <v>50</v>
      </c>
      <c r="B2494" s="45">
        <v>28</v>
      </c>
      <c r="C2494" s="45" t="s">
        <v>1159</v>
      </c>
      <c r="D2494" s="45" t="s">
        <v>310</v>
      </c>
      <c r="E2494" s="45">
        <v>3073.36</v>
      </c>
      <c r="F2494" s="45">
        <v>835.24</v>
      </c>
      <c r="G2494" s="45">
        <v>2173.23</v>
      </c>
      <c r="H2494" s="45">
        <v>33.36</v>
      </c>
      <c r="I2494" s="45">
        <v>45.86</v>
      </c>
      <c r="J2494" s="45">
        <v>38.56</v>
      </c>
      <c r="K2494" s="45">
        <v>36.950000000000003</v>
      </c>
      <c r="L2494" s="45">
        <v>3373.28</v>
      </c>
      <c r="M2494" s="45">
        <v>0.30299999999999999</v>
      </c>
      <c r="N2494" s="45">
        <v>62.22</v>
      </c>
      <c r="O2494" s="45" t="s">
        <v>203</v>
      </c>
      <c r="P2494" s="45">
        <v>62</v>
      </c>
      <c r="Q2494" s="45">
        <v>4</v>
      </c>
      <c r="R2494" s="45">
        <v>0</v>
      </c>
      <c r="S2494" s="45">
        <v>0</v>
      </c>
      <c r="T2494" s="45">
        <v>0</v>
      </c>
      <c r="U2494" s="45">
        <v>0</v>
      </c>
      <c r="V2494" s="45">
        <v>0</v>
      </c>
      <c r="W2494" s="45">
        <v>0</v>
      </c>
    </row>
    <row r="2495" spans="1:23" s="45" customFormat="1">
      <c r="A2495" s="45">
        <v>50</v>
      </c>
      <c r="B2495" s="45">
        <v>30</v>
      </c>
      <c r="C2495" s="45" t="s">
        <v>1159</v>
      </c>
      <c r="D2495" s="45" t="s">
        <v>311</v>
      </c>
      <c r="E2495" s="45">
        <v>922.95</v>
      </c>
      <c r="F2495" s="45">
        <v>820.76</v>
      </c>
      <c r="G2495" s="45">
        <v>2159.2199999999998</v>
      </c>
      <c r="H2495" s="45">
        <v>45.6</v>
      </c>
      <c r="I2495" s="45">
        <v>18.760000000000002</v>
      </c>
      <c r="J2495" s="45">
        <v>19.8</v>
      </c>
      <c r="K2495" s="45">
        <v>17.39</v>
      </c>
      <c r="L2495" s="45">
        <v>1106.74</v>
      </c>
      <c r="M2495" s="45">
        <v>0.41399999999999998</v>
      </c>
      <c r="N2495" s="45">
        <v>25.13</v>
      </c>
      <c r="O2495" s="45" t="s">
        <v>214</v>
      </c>
      <c r="P2495" s="45">
        <v>62</v>
      </c>
      <c r="Q2495" s="45">
        <v>4</v>
      </c>
      <c r="R2495" s="45">
        <v>0</v>
      </c>
      <c r="S2495" s="45">
        <v>0</v>
      </c>
      <c r="T2495" s="45">
        <v>0</v>
      </c>
      <c r="U2495" s="45">
        <v>0</v>
      </c>
      <c r="V2495" s="45">
        <v>0</v>
      </c>
      <c r="W2495" s="45">
        <v>0</v>
      </c>
    </row>
    <row r="2496" spans="1:23" s="45" customFormat="1">
      <c r="A2496" s="45">
        <v>50</v>
      </c>
      <c r="B2496" s="45">
        <v>32</v>
      </c>
      <c r="C2496" s="45" t="s">
        <v>1159</v>
      </c>
      <c r="D2496" s="45" t="s">
        <v>312</v>
      </c>
      <c r="E2496" s="45">
        <v>764.8</v>
      </c>
      <c r="F2496" s="45">
        <v>989.54</v>
      </c>
      <c r="G2496" s="45">
        <v>2183.08</v>
      </c>
      <c r="H2496" s="45">
        <v>48.37</v>
      </c>
      <c r="I2496" s="45">
        <v>10.42</v>
      </c>
      <c r="J2496" s="45">
        <v>11.46</v>
      </c>
      <c r="K2496" s="45">
        <v>26.08</v>
      </c>
      <c r="L2496" s="45">
        <v>819.9</v>
      </c>
      <c r="M2496" s="45">
        <v>0.49299999999999999</v>
      </c>
      <c r="N2496" s="45">
        <v>21.92</v>
      </c>
      <c r="O2496" s="45" t="s">
        <v>203</v>
      </c>
      <c r="P2496" s="45">
        <v>62</v>
      </c>
      <c r="Q2496" s="45">
        <v>4</v>
      </c>
      <c r="R2496" s="45">
        <v>0</v>
      </c>
      <c r="S2496" s="45">
        <v>0</v>
      </c>
      <c r="T2496" s="45">
        <v>0</v>
      </c>
      <c r="U2496" s="45">
        <v>0</v>
      </c>
      <c r="V2496" s="45">
        <v>0</v>
      </c>
      <c r="W2496" s="45">
        <v>0</v>
      </c>
    </row>
    <row r="2497" spans="1:23" s="45" customFormat="1">
      <c r="A2497" s="45">
        <v>50</v>
      </c>
      <c r="B2497" s="45">
        <v>34</v>
      </c>
      <c r="C2497" s="45" t="s">
        <v>1159</v>
      </c>
      <c r="D2497" s="45" t="s">
        <v>420</v>
      </c>
      <c r="E2497" s="45">
        <v>627.89</v>
      </c>
      <c r="F2497" s="45">
        <v>686.86</v>
      </c>
      <c r="G2497" s="45">
        <v>2248.48</v>
      </c>
      <c r="H2497" s="45">
        <v>46.58</v>
      </c>
      <c r="I2497" s="45">
        <v>13.55</v>
      </c>
      <c r="J2497" s="45">
        <v>15.63</v>
      </c>
      <c r="K2497" s="45">
        <v>21.74</v>
      </c>
      <c r="L2497" s="45">
        <v>753.16</v>
      </c>
      <c r="M2497" s="45">
        <v>0.47099999999999997</v>
      </c>
      <c r="N2497" s="45">
        <v>24.85</v>
      </c>
      <c r="O2497" s="45" t="s">
        <v>203</v>
      </c>
      <c r="P2497" s="45">
        <v>62</v>
      </c>
      <c r="Q2497" s="45">
        <v>4</v>
      </c>
      <c r="R2497" s="45">
        <v>0</v>
      </c>
      <c r="S2497" s="45">
        <v>0</v>
      </c>
      <c r="T2497" s="45">
        <v>0</v>
      </c>
      <c r="U2497" s="45">
        <v>0</v>
      </c>
      <c r="V2497" s="45">
        <v>0</v>
      </c>
      <c r="W2497" s="45">
        <v>0</v>
      </c>
    </row>
    <row r="2498" spans="1:23" s="45" customFormat="1">
      <c r="A2498" s="45">
        <v>50</v>
      </c>
      <c r="B2498" s="45">
        <v>36</v>
      </c>
      <c r="C2498" s="45" t="s">
        <v>1159</v>
      </c>
      <c r="D2498" s="45" t="s">
        <v>421</v>
      </c>
      <c r="E2498" s="45">
        <v>3307.05</v>
      </c>
      <c r="F2498" s="45">
        <v>901.7</v>
      </c>
      <c r="G2498" s="45">
        <v>2425.67</v>
      </c>
      <c r="H2498" s="45">
        <v>37.020000000000003</v>
      </c>
      <c r="I2498" s="45">
        <v>27.1</v>
      </c>
      <c r="J2498" s="45">
        <v>39.6</v>
      </c>
      <c r="K2498" s="45">
        <v>34.78</v>
      </c>
      <c r="L2498" s="45">
        <v>3247.29</v>
      </c>
      <c r="M2498" s="45">
        <v>0.33100000000000002</v>
      </c>
      <c r="N2498" s="45">
        <v>51.81</v>
      </c>
      <c r="O2498" s="45" t="s">
        <v>214</v>
      </c>
      <c r="P2498" s="45">
        <v>62</v>
      </c>
      <c r="Q2498" s="45">
        <v>4</v>
      </c>
      <c r="R2498" s="45">
        <v>0</v>
      </c>
      <c r="S2498" s="45">
        <v>0</v>
      </c>
      <c r="T2498" s="45">
        <v>0</v>
      </c>
      <c r="U2498" s="45">
        <v>0</v>
      </c>
      <c r="V2498" s="45">
        <v>0</v>
      </c>
      <c r="W2498" s="45">
        <v>0</v>
      </c>
    </row>
    <row r="2499" spans="1:23" s="45" customFormat="1">
      <c r="A2499" s="45">
        <v>50</v>
      </c>
      <c r="B2499" s="45">
        <v>38</v>
      </c>
      <c r="C2499" s="45" t="s">
        <v>1159</v>
      </c>
      <c r="D2499" s="45" t="s">
        <v>422</v>
      </c>
      <c r="E2499" s="45">
        <v>20616.509999999998</v>
      </c>
      <c r="F2499" s="45">
        <v>826.97</v>
      </c>
      <c r="G2499" s="45">
        <v>2438.7199999999998</v>
      </c>
      <c r="H2499" s="45">
        <v>25.15</v>
      </c>
      <c r="I2499" s="45">
        <v>89.63</v>
      </c>
      <c r="J2499" s="45">
        <v>86.49</v>
      </c>
      <c r="K2499" s="45">
        <v>52.17</v>
      </c>
      <c r="L2499" s="45">
        <v>21433.95</v>
      </c>
      <c r="M2499" s="45">
        <v>0.17</v>
      </c>
      <c r="N2499" s="45">
        <v>104.49</v>
      </c>
      <c r="O2499" s="45" t="s">
        <v>214</v>
      </c>
      <c r="P2499" s="45">
        <v>62</v>
      </c>
      <c r="Q2499" s="45">
        <v>4</v>
      </c>
      <c r="R2499" s="45">
        <v>0</v>
      </c>
      <c r="S2499" s="45">
        <v>0</v>
      </c>
      <c r="T2499" s="45">
        <v>0</v>
      </c>
      <c r="U2499" s="45">
        <v>0</v>
      </c>
      <c r="V2499" s="45">
        <v>0</v>
      </c>
      <c r="W2499" s="45">
        <v>0</v>
      </c>
    </row>
    <row r="2500" spans="1:23" s="45" customFormat="1">
      <c r="A2500" s="45">
        <v>50</v>
      </c>
      <c r="B2500" s="45">
        <v>40</v>
      </c>
      <c r="C2500" s="45" t="s">
        <v>1159</v>
      </c>
      <c r="D2500" s="45" t="s">
        <v>423</v>
      </c>
      <c r="E2500" s="45">
        <v>1182.6099999999999</v>
      </c>
      <c r="F2500" s="45">
        <v>818.94</v>
      </c>
      <c r="G2500" s="45">
        <v>2521.2199999999998</v>
      </c>
      <c r="H2500" s="45">
        <v>39.119999999999997</v>
      </c>
      <c r="I2500" s="45">
        <v>18.760000000000002</v>
      </c>
      <c r="J2500" s="45">
        <v>29.18</v>
      </c>
      <c r="K2500" s="45">
        <v>19.559999999999999</v>
      </c>
      <c r="L2500" s="45">
        <v>1887.12</v>
      </c>
      <c r="M2500" s="45">
        <v>0.28699999999999998</v>
      </c>
      <c r="N2500" s="45">
        <v>28.96</v>
      </c>
      <c r="O2500" s="45" t="s">
        <v>214</v>
      </c>
      <c r="P2500" s="45">
        <v>62</v>
      </c>
      <c r="Q2500" s="45">
        <v>4</v>
      </c>
      <c r="R2500" s="45">
        <v>0</v>
      </c>
      <c r="S2500" s="45">
        <v>0</v>
      </c>
      <c r="T2500" s="45">
        <v>0</v>
      </c>
      <c r="U2500" s="45">
        <v>0</v>
      </c>
      <c r="V2500" s="45">
        <v>0</v>
      </c>
      <c r="W2500" s="45">
        <v>0</v>
      </c>
    </row>
    <row r="2501" spans="1:23" s="45" customFormat="1">
      <c r="A2501" s="45">
        <v>50</v>
      </c>
      <c r="B2501" s="45">
        <v>42</v>
      </c>
      <c r="C2501" s="45" t="s">
        <v>1159</v>
      </c>
      <c r="D2501" s="45" t="s">
        <v>424</v>
      </c>
      <c r="E2501" s="45">
        <v>710.51</v>
      </c>
      <c r="F2501" s="45">
        <v>641.97</v>
      </c>
      <c r="G2501" s="45">
        <v>2539.16</v>
      </c>
      <c r="H2501" s="45">
        <v>39.340000000000003</v>
      </c>
      <c r="I2501" s="45">
        <v>18.760000000000002</v>
      </c>
      <c r="J2501" s="45">
        <v>12.5</v>
      </c>
      <c r="K2501" s="45">
        <v>17.39</v>
      </c>
      <c r="L2501" s="45">
        <v>1015.36</v>
      </c>
      <c r="M2501" s="45">
        <v>0.379</v>
      </c>
      <c r="N2501" s="45">
        <v>18.510000000000002</v>
      </c>
      <c r="O2501" s="45" t="s">
        <v>203</v>
      </c>
      <c r="P2501" s="45">
        <v>62</v>
      </c>
      <c r="Q2501" s="45">
        <v>4</v>
      </c>
      <c r="R2501" s="45">
        <v>0</v>
      </c>
      <c r="S2501" s="45">
        <v>0</v>
      </c>
      <c r="T2501" s="45">
        <v>0</v>
      </c>
      <c r="U2501" s="45">
        <v>0</v>
      </c>
      <c r="V2501" s="45">
        <v>0</v>
      </c>
      <c r="W2501" s="45">
        <v>0</v>
      </c>
    </row>
    <row r="2502" spans="1:23" s="45" customFormat="1">
      <c r="A2502" s="45">
        <v>50</v>
      </c>
      <c r="B2502" s="45">
        <v>44</v>
      </c>
      <c r="C2502" s="45" t="s">
        <v>1159</v>
      </c>
      <c r="D2502" s="45" t="s">
        <v>425</v>
      </c>
      <c r="E2502" s="45">
        <v>226.61</v>
      </c>
      <c r="F2502" s="45">
        <v>806.68</v>
      </c>
      <c r="G2502" s="45">
        <v>2536.52</v>
      </c>
      <c r="H2502" s="45">
        <v>44.17</v>
      </c>
      <c r="I2502" s="45">
        <v>9.3800000000000008</v>
      </c>
      <c r="J2502" s="45">
        <v>8.34</v>
      </c>
      <c r="K2502" s="45">
        <v>15.22</v>
      </c>
      <c r="L2502" s="45">
        <v>449.52</v>
      </c>
      <c r="M2502" s="45">
        <v>0.4</v>
      </c>
      <c r="N2502" s="45">
        <v>10.29</v>
      </c>
      <c r="O2502" s="45" t="s">
        <v>203</v>
      </c>
      <c r="P2502" s="45">
        <v>62</v>
      </c>
      <c r="Q2502" s="45">
        <v>4</v>
      </c>
      <c r="R2502" s="45">
        <v>0</v>
      </c>
      <c r="S2502" s="45">
        <v>0</v>
      </c>
      <c r="T2502" s="45">
        <v>0</v>
      </c>
      <c r="U2502" s="45">
        <v>0</v>
      </c>
      <c r="V2502" s="45">
        <v>0</v>
      </c>
      <c r="W2502" s="45">
        <v>0</v>
      </c>
    </row>
    <row r="2503" spans="1:23" s="45" customFormat="1">
      <c r="A2503" s="45">
        <v>50</v>
      </c>
      <c r="B2503" s="45">
        <v>46</v>
      </c>
      <c r="C2503" s="45" t="s">
        <v>1159</v>
      </c>
      <c r="D2503" s="45" t="s">
        <v>519</v>
      </c>
      <c r="E2503" s="45">
        <v>717.59</v>
      </c>
      <c r="F2503" s="45">
        <v>826.18</v>
      </c>
      <c r="G2503" s="45">
        <v>2133.9</v>
      </c>
      <c r="H2503" s="45">
        <v>56.36</v>
      </c>
      <c r="I2503" s="45">
        <v>20.84</v>
      </c>
      <c r="J2503" s="45">
        <v>11.46</v>
      </c>
      <c r="K2503" s="45">
        <v>17.39</v>
      </c>
      <c r="L2503" s="45">
        <v>885.21</v>
      </c>
      <c r="M2503" s="45">
        <v>0.438</v>
      </c>
      <c r="N2503" s="45">
        <v>21.26</v>
      </c>
      <c r="O2503" s="45" t="s">
        <v>203</v>
      </c>
      <c r="P2503" s="45">
        <v>62</v>
      </c>
      <c r="Q2503" s="45">
        <v>4</v>
      </c>
      <c r="R2503" s="45">
        <v>0</v>
      </c>
      <c r="S2503" s="45">
        <v>0</v>
      </c>
      <c r="T2503" s="45">
        <v>0</v>
      </c>
      <c r="U2503" s="45">
        <v>0</v>
      </c>
      <c r="V2503" s="45">
        <v>0</v>
      </c>
      <c r="W2503" s="45">
        <v>0</v>
      </c>
    </row>
    <row r="2504" spans="1:23" s="45" customFormat="1">
      <c r="A2504" s="45">
        <v>50</v>
      </c>
      <c r="B2504" s="45">
        <v>48</v>
      </c>
      <c r="C2504" s="45" t="s">
        <v>1159</v>
      </c>
      <c r="D2504" s="45" t="s">
        <v>520</v>
      </c>
      <c r="E2504" s="45">
        <v>946.56</v>
      </c>
      <c r="F2504" s="45">
        <v>911.04</v>
      </c>
      <c r="G2504" s="45">
        <v>2418.77</v>
      </c>
      <c r="H2504" s="45">
        <v>62.8</v>
      </c>
      <c r="I2504" s="45">
        <v>26.05</v>
      </c>
      <c r="J2504" s="45">
        <v>8.34</v>
      </c>
      <c r="K2504" s="45">
        <v>30.43</v>
      </c>
      <c r="L2504" s="45">
        <v>1219.57</v>
      </c>
      <c r="M2504" s="45">
        <v>0.38200000000000001</v>
      </c>
      <c r="N2504" s="45">
        <v>27.29</v>
      </c>
      <c r="O2504" s="45" t="s">
        <v>256</v>
      </c>
      <c r="P2504" s="45">
        <v>62</v>
      </c>
      <c r="Q2504" s="45">
        <v>4</v>
      </c>
      <c r="R2504" s="45">
        <v>0</v>
      </c>
      <c r="S2504" s="45">
        <v>0</v>
      </c>
      <c r="T2504" s="45">
        <v>0</v>
      </c>
      <c r="U2504" s="45">
        <v>0</v>
      </c>
      <c r="V2504" s="45">
        <v>0</v>
      </c>
      <c r="W2504" s="45">
        <v>0</v>
      </c>
    </row>
    <row r="2505" spans="1:23" s="45" customFormat="1">
      <c r="A2505" s="45">
        <v>50</v>
      </c>
      <c r="B2505" s="45">
        <v>50</v>
      </c>
      <c r="C2505" s="45" t="s">
        <v>1159</v>
      </c>
      <c r="D2505" s="45" t="s">
        <v>521</v>
      </c>
      <c r="E2505" s="45">
        <v>899.35</v>
      </c>
      <c r="F2505" s="45">
        <v>676.99</v>
      </c>
      <c r="G2505" s="45">
        <v>2470.14</v>
      </c>
      <c r="H2505" s="45">
        <v>55.71</v>
      </c>
      <c r="I2505" s="45">
        <v>12.51</v>
      </c>
      <c r="J2505" s="45">
        <v>20.84</v>
      </c>
      <c r="K2505" s="45">
        <v>19.559999999999999</v>
      </c>
      <c r="L2505" s="45">
        <v>988.21</v>
      </c>
      <c r="M2505" s="45">
        <v>0.45600000000000002</v>
      </c>
      <c r="N2505" s="45">
        <v>22.79</v>
      </c>
      <c r="O2505" s="45" t="s">
        <v>203</v>
      </c>
      <c r="P2505" s="45">
        <v>62</v>
      </c>
      <c r="Q2505" s="45">
        <v>4</v>
      </c>
      <c r="R2505" s="45">
        <v>0</v>
      </c>
      <c r="S2505" s="45">
        <v>0</v>
      </c>
      <c r="T2505" s="45">
        <v>0</v>
      </c>
      <c r="U2505" s="45">
        <v>0</v>
      </c>
      <c r="V2505" s="45">
        <v>0</v>
      </c>
      <c r="W2505" s="45">
        <v>0</v>
      </c>
    </row>
    <row r="2506" spans="1:23" s="45" customFormat="1">
      <c r="A2506" s="45">
        <v>50</v>
      </c>
      <c r="B2506" s="45">
        <v>52</v>
      </c>
      <c r="C2506" s="45" t="s">
        <v>1159</v>
      </c>
      <c r="D2506" s="45" t="s">
        <v>522</v>
      </c>
      <c r="E2506" s="45">
        <v>5185.99</v>
      </c>
      <c r="F2506" s="45">
        <v>786.27</v>
      </c>
      <c r="G2506" s="45">
        <v>2440.4499999999998</v>
      </c>
      <c r="H2506" s="45">
        <v>44.43</v>
      </c>
      <c r="I2506" s="45">
        <v>51.07</v>
      </c>
      <c r="J2506" s="45">
        <v>43.77</v>
      </c>
      <c r="K2506" s="45">
        <v>39.119999999999997</v>
      </c>
      <c r="L2506" s="45">
        <v>5710.2</v>
      </c>
      <c r="M2506" s="45">
        <v>0.254</v>
      </c>
      <c r="N2506" s="45">
        <v>58.44</v>
      </c>
      <c r="O2506" s="45" t="s">
        <v>214</v>
      </c>
      <c r="P2506" s="45">
        <v>62</v>
      </c>
      <c r="Q2506" s="45">
        <v>4</v>
      </c>
      <c r="R2506" s="45">
        <v>0</v>
      </c>
      <c r="S2506" s="45">
        <v>0</v>
      </c>
      <c r="T2506" s="45">
        <v>0</v>
      </c>
      <c r="U2506" s="45">
        <v>0</v>
      </c>
      <c r="V2506" s="45">
        <v>0</v>
      </c>
      <c r="W2506" s="45">
        <v>0</v>
      </c>
    </row>
    <row r="2507" spans="1:23" s="45" customFormat="1">
      <c r="A2507" s="45">
        <v>50</v>
      </c>
      <c r="B2507" s="45">
        <v>54</v>
      </c>
      <c r="C2507" s="45" t="s">
        <v>1159</v>
      </c>
      <c r="D2507" s="45" t="s">
        <v>523</v>
      </c>
      <c r="E2507" s="45">
        <v>8490.68</v>
      </c>
      <c r="F2507" s="45">
        <v>668.33</v>
      </c>
      <c r="G2507" s="45">
        <v>2614.65</v>
      </c>
      <c r="H2507" s="45">
        <v>31.78</v>
      </c>
      <c r="I2507" s="45">
        <v>58.36</v>
      </c>
      <c r="J2507" s="45">
        <v>73.989999999999995</v>
      </c>
      <c r="K2507" s="45">
        <v>49.99</v>
      </c>
      <c r="L2507" s="45">
        <v>9321.89</v>
      </c>
      <c r="M2507" s="45">
        <v>0.216</v>
      </c>
      <c r="N2507" s="45">
        <v>95.01</v>
      </c>
      <c r="O2507" s="45" t="s">
        <v>214</v>
      </c>
      <c r="P2507" s="45">
        <v>62</v>
      </c>
      <c r="Q2507" s="45">
        <v>4</v>
      </c>
      <c r="R2507" s="45">
        <v>0</v>
      </c>
      <c r="S2507" s="45">
        <v>0</v>
      </c>
      <c r="T2507" s="45">
        <v>0</v>
      </c>
      <c r="U2507" s="45">
        <v>0</v>
      </c>
      <c r="V2507" s="45">
        <v>0</v>
      </c>
      <c r="W2507" s="45">
        <v>0</v>
      </c>
    </row>
    <row r="2508" spans="1:23" s="45" customFormat="1">
      <c r="A2508" s="45">
        <v>50</v>
      </c>
      <c r="B2508" s="45">
        <v>56</v>
      </c>
      <c r="C2508" s="45" t="s">
        <v>1159</v>
      </c>
      <c r="D2508" s="45" t="s">
        <v>524</v>
      </c>
      <c r="E2508" s="45">
        <v>20408.79</v>
      </c>
      <c r="F2508" s="45">
        <v>763.6</v>
      </c>
      <c r="G2508" s="45">
        <v>2595.64</v>
      </c>
      <c r="H2508" s="45">
        <v>39.340000000000003</v>
      </c>
      <c r="I2508" s="45">
        <v>82.33</v>
      </c>
      <c r="J2508" s="45">
        <v>137.55000000000001</v>
      </c>
      <c r="K2508" s="45">
        <v>65.209999999999994</v>
      </c>
      <c r="L2508" s="45">
        <v>22068.959999999999</v>
      </c>
      <c r="M2508" s="45">
        <v>0.16400000000000001</v>
      </c>
      <c r="N2508" s="45">
        <v>155.19</v>
      </c>
      <c r="O2508" s="45" t="s">
        <v>214</v>
      </c>
      <c r="P2508" s="45">
        <v>62</v>
      </c>
      <c r="Q2508" s="45">
        <v>4</v>
      </c>
      <c r="R2508" s="45">
        <v>0</v>
      </c>
      <c r="S2508" s="45">
        <v>0</v>
      </c>
      <c r="T2508" s="45">
        <v>0</v>
      </c>
      <c r="U2508" s="45">
        <v>0</v>
      </c>
      <c r="V2508" s="45">
        <v>0</v>
      </c>
      <c r="W2508" s="45">
        <v>0</v>
      </c>
    </row>
    <row r="2509" spans="1:23" s="45" customFormat="1">
      <c r="A2509" s="45">
        <v>50</v>
      </c>
      <c r="B2509" s="45">
        <v>58</v>
      </c>
      <c r="C2509" s="45" t="s">
        <v>1159</v>
      </c>
      <c r="D2509" s="45" t="s">
        <v>525</v>
      </c>
      <c r="E2509" s="45">
        <v>118.02</v>
      </c>
      <c r="F2509" s="45">
        <v>814.26</v>
      </c>
      <c r="G2509" s="45">
        <v>2590.65</v>
      </c>
      <c r="H2509" s="45">
        <v>57.99</v>
      </c>
      <c r="I2509" s="45">
        <v>5.21</v>
      </c>
      <c r="J2509" s="45">
        <v>9.3800000000000008</v>
      </c>
      <c r="K2509" s="45">
        <v>13.04</v>
      </c>
      <c r="L2509" s="45">
        <v>252.12</v>
      </c>
      <c r="M2509" s="45">
        <v>0.46200000000000002</v>
      </c>
      <c r="N2509" s="45">
        <v>9.16</v>
      </c>
      <c r="O2509" s="45" t="s">
        <v>203</v>
      </c>
      <c r="P2509" s="45">
        <v>62</v>
      </c>
      <c r="Q2509" s="45">
        <v>4</v>
      </c>
      <c r="R2509" s="45">
        <v>0</v>
      </c>
      <c r="S2509" s="45">
        <v>0</v>
      </c>
      <c r="T2509" s="45">
        <v>0</v>
      </c>
      <c r="U2509" s="45">
        <v>0</v>
      </c>
      <c r="V2509" s="45">
        <v>0</v>
      </c>
      <c r="W2509" s="45">
        <v>0</v>
      </c>
    </row>
    <row r="2510" spans="1:23" s="45" customFormat="1">
      <c r="A2510" s="45">
        <v>50</v>
      </c>
      <c r="B2510" s="45">
        <v>60</v>
      </c>
      <c r="C2510" s="45" t="s">
        <v>1159</v>
      </c>
      <c r="D2510" s="45" t="s">
        <v>526</v>
      </c>
      <c r="E2510" s="45">
        <v>4173.34</v>
      </c>
      <c r="F2510" s="45">
        <v>868.1</v>
      </c>
      <c r="G2510" s="45">
        <v>2493.41</v>
      </c>
      <c r="H2510" s="45">
        <v>43.21</v>
      </c>
      <c r="I2510" s="45">
        <v>30.22</v>
      </c>
      <c r="J2510" s="45">
        <v>52.1</v>
      </c>
      <c r="K2510" s="45">
        <v>45.65</v>
      </c>
      <c r="L2510" s="45">
        <v>5711.2</v>
      </c>
      <c r="M2510" s="45">
        <v>0.219</v>
      </c>
      <c r="N2510" s="45">
        <v>63.34</v>
      </c>
      <c r="O2510" s="45" t="s">
        <v>256</v>
      </c>
      <c r="P2510" s="45">
        <v>62</v>
      </c>
      <c r="Q2510" s="45">
        <v>4</v>
      </c>
      <c r="R2510" s="45">
        <v>0</v>
      </c>
      <c r="S2510" s="45">
        <v>0</v>
      </c>
      <c r="T2510" s="45">
        <v>0</v>
      </c>
      <c r="U2510" s="45">
        <v>0</v>
      </c>
      <c r="V2510" s="45">
        <v>0</v>
      </c>
      <c r="W2510" s="45">
        <v>0</v>
      </c>
    </row>
    <row r="2511" spans="1:23" s="45" customFormat="1">
      <c r="A2511" s="45">
        <v>50</v>
      </c>
      <c r="B2511" s="45">
        <v>62</v>
      </c>
      <c r="C2511" s="45" t="s">
        <v>1159</v>
      </c>
      <c r="D2511" s="45" t="s">
        <v>527</v>
      </c>
      <c r="E2511" s="45">
        <v>75.540000000000006</v>
      </c>
      <c r="F2511" s="45">
        <v>643.76</v>
      </c>
      <c r="G2511" s="45">
        <v>2518.42</v>
      </c>
      <c r="H2511" s="45">
        <v>62.42</v>
      </c>
      <c r="I2511" s="45">
        <v>4.17</v>
      </c>
      <c r="J2511" s="45">
        <v>5.21</v>
      </c>
      <c r="K2511" s="45">
        <v>15.22</v>
      </c>
      <c r="L2511" s="45">
        <v>148.65</v>
      </c>
      <c r="M2511" s="45">
        <v>0.58099999999999996</v>
      </c>
      <c r="N2511" s="45">
        <v>13.12</v>
      </c>
      <c r="O2511" s="45" t="s">
        <v>203</v>
      </c>
      <c r="P2511" s="45">
        <v>62</v>
      </c>
      <c r="Q2511" s="45">
        <v>4</v>
      </c>
      <c r="R2511" s="45">
        <v>0</v>
      </c>
      <c r="S2511" s="45">
        <v>0</v>
      </c>
      <c r="T2511" s="45">
        <v>0</v>
      </c>
      <c r="U2511" s="45">
        <v>0</v>
      </c>
      <c r="V2511" s="45">
        <v>0</v>
      </c>
      <c r="W2511" s="45">
        <v>0</v>
      </c>
    </row>
    <row r="2512" spans="1:23" s="45" customFormat="1">
      <c r="A2512" s="45">
        <v>50</v>
      </c>
      <c r="B2512" s="45">
        <v>64</v>
      </c>
      <c r="C2512" s="45" t="s">
        <v>1159</v>
      </c>
      <c r="D2512" s="45" t="s">
        <v>528</v>
      </c>
      <c r="E2512" s="45">
        <v>802.57</v>
      </c>
      <c r="F2512" s="45">
        <v>700.29</v>
      </c>
      <c r="G2512" s="45">
        <v>2721.33</v>
      </c>
      <c r="H2512" s="45">
        <v>63.39</v>
      </c>
      <c r="I2512" s="45">
        <v>14.59</v>
      </c>
      <c r="J2512" s="45">
        <v>11.46</v>
      </c>
      <c r="K2512" s="45">
        <v>23.91</v>
      </c>
      <c r="L2512" s="45">
        <v>899.4</v>
      </c>
      <c r="M2512" s="45">
        <v>0.46400000000000002</v>
      </c>
      <c r="N2512" s="45">
        <v>20.13</v>
      </c>
      <c r="O2512" s="45" t="s">
        <v>203</v>
      </c>
      <c r="P2512" s="45">
        <v>62</v>
      </c>
      <c r="Q2512" s="45">
        <v>4</v>
      </c>
      <c r="R2512" s="45">
        <v>0</v>
      </c>
      <c r="S2512" s="45">
        <v>0</v>
      </c>
      <c r="T2512" s="45">
        <v>0</v>
      </c>
      <c r="U2512" s="45">
        <v>0</v>
      </c>
      <c r="V2512" s="45">
        <v>0</v>
      </c>
      <c r="W2512" s="45">
        <v>0</v>
      </c>
    </row>
    <row r="2513" spans="1:23" s="45" customFormat="1">
      <c r="A2513" s="45">
        <v>50</v>
      </c>
      <c r="B2513" s="45">
        <v>66</v>
      </c>
      <c r="C2513" s="45" t="s">
        <v>1159</v>
      </c>
      <c r="D2513" s="45" t="s">
        <v>529</v>
      </c>
      <c r="E2513" s="45">
        <v>344.63</v>
      </c>
      <c r="F2513" s="45">
        <v>824.18</v>
      </c>
      <c r="G2513" s="45">
        <v>2541.52</v>
      </c>
      <c r="H2513" s="45">
        <v>60.15</v>
      </c>
      <c r="I2513" s="45">
        <v>10.42</v>
      </c>
      <c r="J2513" s="45">
        <v>14.59</v>
      </c>
      <c r="K2513" s="45">
        <v>19.559999999999999</v>
      </c>
      <c r="L2513" s="45">
        <v>628.37</v>
      </c>
      <c r="M2513" s="45">
        <v>0.378</v>
      </c>
      <c r="N2513" s="45">
        <v>15.54</v>
      </c>
      <c r="O2513" s="45" t="s">
        <v>203</v>
      </c>
      <c r="P2513" s="45">
        <v>62</v>
      </c>
      <c r="Q2513" s="45">
        <v>4</v>
      </c>
      <c r="R2513" s="45">
        <v>0</v>
      </c>
      <c r="S2513" s="45">
        <v>0</v>
      </c>
      <c r="T2513" s="45">
        <v>0</v>
      </c>
      <c r="U2513" s="45">
        <v>0</v>
      </c>
      <c r="V2513" s="45">
        <v>0</v>
      </c>
      <c r="W2513" s="45">
        <v>0</v>
      </c>
    </row>
    <row r="2514" spans="1:23" s="45" customFormat="1">
      <c r="A2514" s="45">
        <v>50</v>
      </c>
      <c r="B2514" s="45">
        <v>68</v>
      </c>
      <c r="C2514" s="45" t="s">
        <v>1159</v>
      </c>
      <c r="D2514" s="45" t="s">
        <v>760</v>
      </c>
      <c r="E2514" s="45">
        <v>668.02</v>
      </c>
      <c r="F2514" s="45">
        <v>652.11</v>
      </c>
      <c r="G2514" s="45">
        <v>2571.1799999999998</v>
      </c>
      <c r="H2514" s="45">
        <v>57.46</v>
      </c>
      <c r="I2514" s="45">
        <v>16.670000000000002</v>
      </c>
      <c r="J2514" s="45">
        <v>10.42</v>
      </c>
      <c r="K2514" s="45">
        <v>21.74</v>
      </c>
      <c r="L2514" s="45">
        <v>1006.51</v>
      </c>
      <c r="M2514" s="45">
        <v>0.36699999999999999</v>
      </c>
      <c r="N2514" s="45">
        <v>19.399999999999999</v>
      </c>
      <c r="O2514" s="45" t="s">
        <v>203</v>
      </c>
      <c r="P2514" s="45">
        <v>62</v>
      </c>
      <c r="Q2514" s="45">
        <v>4</v>
      </c>
      <c r="R2514" s="45">
        <v>0</v>
      </c>
      <c r="S2514" s="45">
        <v>0</v>
      </c>
      <c r="T2514" s="45">
        <v>0</v>
      </c>
      <c r="U2514" s="45">
        <v>0</v>
      </c>
      <c r="V2514" s="45">
        <v>0</v>
      </c>
      <c r="W2514" s="45">
        <v>0</v>
      </c>
    </row>
    <row r="2515" spans="1:23" s="45" customFormat="1">
      <c r="A2515" s="45">
        <v>50</v>
      </c>
      <c r="B2515" s="45">
        <v>70</v>
      </c>
      <c r="C2515" s="45" t="s">
        <v>1159</v>
      </c>
      <c r="D2515" s="45" t="s">
        <v>761</v>
      </c>
      <c r="E2515" s="45">
        <v>1746.76</v>
      </c>
      <c r="F2515" s="45">
        <v>917.45</v>
      </c>
      <c r="G2515" s="45">
        <v>2265.79</v>
      </c>
      <c r="H2515" s="45">
        <v>56.82</v>
      </c>
      <c r="I2515" s="45">
        <v>37.520000000000003</v>
      </c>
      <c r="J2515" s="45">
        <v>31.26</v>
      </c>
      <c r="K2515" s="45">
        <v>30.43</v>
      </c>
      <c r="L2515" s="45">
        <v>2271.81</v>
      </c>
      <c r="M2515" s="45">
        <v>0.309</v>
      </c>
      <c r="N2515" s="45">
        <v>48.47</v>
      </c>
      <c r="O2515" s="45" t="s">
        <v>203</v>
      </c>
      <c r="P2515" s="45">
        <v>62</v>
      </c>
      <c r="Q2515" s="45">
        <v>4</v>
      </c>
      <c r="R2515" s="45">
        <v>0</v>
      </c>
      <c r="S2515" s="45">
        <v>0</v>
      </c>
      <c r="T2515" s="45">
        <v>0</v>
      </c>
      <c r="U2515" s="45">
        <v>0</v>
      </c>
      <c r="V2515" s="45">
        <v>0</v>
      </c>
      <c r="W2515" s="45">
        <v>0</v>
      </c>
    </row>
    <row r="2516" spans="1:23" s="45" customFormat="1">
      <c r="A2516" s="45">
        <v>50</v>
      </c>
      <c r="B2516" s="45">
        <v>72</v>
      </c>
      <c r="C2516" s="45" t="s">
        <v>1159</v>
      </c>
      <c r="D2516" s="45" t="s">
        <v>762</v>
      </c>
      <c r="E2516" s="45">
        <v>981.96</v>
      </c>
      <c r="F2516" s="45">
        <v>909.47</v>
      </c>
      <c r="G2516" s="45">
        <v>2461.87</v>
      </c>
      <c r="H2516" s="45">
        <v>68.31</v>
      </c>
      <c r="I2516" s="45">
        <v>10.42</v>
      </c>
      <c r="J2516" s="45">
        <v>22.92</v>
      </c>
      <c r="K2516" s="45">
        <v>23.91</v>
      </c>
      <c r="L2516" s="45">
        <v>1241.98</v>
      </c>
      <c r="M2516" s="45">
        <v>0.38500000000000001</v>
      </c>
      <c r="N2516" s="45">
        <v>24.07</v>
      </c>
      <c r="O2516" s="45" t="s">
        <v>251</v>
      </c>
      <c r="P2516" s="45">
        <v>62</v>
      </c>
      <c r="Q2516" s="45">
        <v>4</v>
      </c>
      <c r="R2516" s="45">
        <v>0</v>
      </c>
      <c r="S2516" s="45">
        <v>0</v>
      </c>
      <c r="T2516" s="45">
        <v>0</v>
      </c>
      <c r="U2516" s="45">
        <v>0</v>
      </c>
      <c r="V2516" s="45">
        <v>0</v>
      </c>
      <c r="W2516" s="45">
        <v>0</v>
      </c>
    </row>
    <row r="2517" spans="1:23" s="45" customFormat="1">
      <c r="A2517" s="45">
        <v>50</v>
      </c>
      <c r="B2517" s="45">
        <v>74</v>
      </c>
      <c r="C2517" s="45" t="s">
        <v>1159</v>
      </c>
      <c r="D2517" s="45" t="s">
        <v>763</v>
      </c>
      <c r="E2517" s="45">
        <v>285.62</v>
      </c>
      <c r="F2517" s="45">
        <v>761.75</v>
      </c>
      <c r="G2517" s="45">
        <v>2553.92</v>
      </c>
      <c r="H2517" s="45">
        <v>65.33</v>
      </c>
      <c r="I2517" s="45">
        <v>13.55</v>
      </c>
      <c r="J2517" s="45">
        <v>8.34</v>
      </c>
      <c r="K2517" s="45">
        <v>17.39</v>
      </c>
      <c r="L2517" s="45">
        <v>490.35</v>
      </c>
      <c r="M2517" s="45">
        <v>0.42799999999999999</v>
      </c>
      <c r="N2517" s="45">
        <v>16.86</v>
      </c>
      <c r="O2517" s="45" t="s">
        <v>203</v>
      </c>
      <c r="P2517" s="45">
        <v>62</v>
      </c>
      <c r="Q2517" s="45">
        <v>4</v>
      </c>
      <c r="R2517" s="45">
        <v>0</v>
      </c>
      <c r="S2517" s="45">
        <v>0</v>
      </c>
      <c r="T2517" s="45">
        <v>0</v>
      </c>
      <c r="U2517" s="45">
        <v>0</v>
      </c>
      <c r="V2517" s="45">
        <v>0</v>
      </c>
      <c r="W2517" s="45">
        <v>0</v>
      </c>
    </row>
    <row r="2518" spans="1:23" s="45" customFormat="1">
      <c r="A2518" s="45">
        <v>50</v>
      </c>
      <c r="B2518" s="45">
        <v>76</v>
      </c>
      <c r="C2518" s="45" t="s">
        <v>1159</v>
      </c>
      <c r="D2518" s="45" t="s">
        <v>764</v>
      </c>
      <c r="E2518" s="45">
        <v>1340.76</v>
      </c>
      <c r="F2518" s="45">
        <v>748.2</v>
      </c>
      <c r="G2518" s="45">
        <v>2593.9699999999998</v>
      </c>
      <c r="H2518" s="45">
        <v>59.43</v>
      </c>
      <c r="I2518" s="45">
        <v>35.43</v>
      </c>
      <c r="J2518" s="45">
        <v>14.59</v>
      </c>
      <c r="K2518" s="45">
        <v>19.559999999999999</v>
      </c>
      <c r="L2518" s="45">
        <v>1745.98</v>
      </c>
      <c r="M2518" s="45">
        <v>0.33700000000000002</v>
      </c>
      <c r="N2518" s="45">
        <v>36.51</v>
      </c>
      <c r="O2518" s="45" t="s">
        <v>203</v>
      </c>
      <c r="P2518" s="45">
        <v>62</v>
      </c>
      <c r="Q2518" s="45">
        <v>4</v>
      </c>
      <c r="R2518" s="45">
        <v>0</v>
      </c>
      <c r="S2518" s="45">
        <v>0</v>
      </c>
      <c r="T2518" s="45">
        <v>0</v>
      </c>
      <c r="U2518" s="45">
        <v>0</v>
      </c>
      <c r="V2518" s="45">
        <v>0</v>
      </c>
      <c r="W2518" s="45">
        <v>0</v>
      </c>
    </row>
    <row r="2519" spans="1:23" s="45" customFormat="1">
      <c r="A2519" s="45">
        <v>50</v>
      </c>
      <c r="B2519" s="45">
        <v>78</v>
      </c>
      <c r="C2519" s="45" t="s">
        <v>1159</v>
      </c>
      <c r="D2519" s="45" t="s">
        <v>765</v>
      </c>
      <c r="E2519" s="45">
        <v>540.54999999999995</v>
      </c>
      <c r="F2519" s="45">
        <v>693.1</v>
      </c>
      <c r="G2519" s="45">
        <v>2667.14</v>
      </c>
      <c r="H2519" s="45">
        <v>68.61</v>
      </c>
      <c r="I2519" s="45">
        <v>8.34</v>
      </c>
      <c r="J2519" s="45">
        <v>18.760000000000002</v>
      </c>
      <c r="K2519" s="45">
        <v>19.559999999999999</v>
      </c>
      <c r="L2519" s="45">
        <v>754.51</v>
      </c>
      <c r="M2519" s="45">
        <v>0.42499999999999999</v>
      </c>
      <c r="N2519" s="45">
        <v>18.27</v>
      </c>
      <c r="O2519" s="45" t="s">
        <v>203</v>
      </c>
      <c r="P2519" s="45">
        <v>62</v>
      </c>
      <c r="Q2519" s="45">
        <v>4</v>
      </c>
      <c r="R2519" s="45">
        <v>0</v>
      </c>
      <c r="S2519" s="45">
        <v>0</v>
      </c>
      <c r="T2519" s="45">
        <v>0</v>
      </c>
      <c r="U2519" s="45">
        <v>0</v>
      </c>
      <c r="V2519" s="45">
        <v>0</v>
      </c>
      <c r="W2519" s="45">
        <v>0</v>
      </c>
    </row>
    <row r="2520" spans="1:23" s="45" customFormat="1">
      <c r="A2520" s="45">
        <v>50</v>
      </c>
      <c r="B2520" s="45">
        <v>80</v>
      </c>
      <c r="C2520" s="45" t="s">
        <v>1159</v>
      </c>
      <c r="D2520" s="45" t="s">
        <v>766</v>
      </c>
      <c r="E2520" s="45">
        <v>3710.69</v>
      </c>
      <c r="F2520" s="45">
        <v>1038.56</v>
      </c>
      <c r="G2520" s="45">
        <v>2099.46</v>
      </c>
      <c r="H2520" s="45">
        <v>54.31</v>
      </c>
      <c r="I2520" s="45">
        <v>26.05</v>
      </c>
      <c r="J2520" s="45">
        <v>51.06</v>
      </c>
      <c r="K2520" s="45">
        <v>32.6</v>
      </c>
      <c r="L2520" s="45">
        <v>4591.82</v>
      </c>
      <c r="M2520" s="45">
        <v>0.252</v>
      </c>
      <c r="N2520" s="45">
        <v>58.02</v>
      </c>
      <c r="O2520" s="45" t="s">
        <v>203</v>
      </c>
      <c r="P2520" s="45">
        <v>62</v>
      </c>
      <c r="Q2520" s="45">
        <v>4</v>
      </c>
      <c r="R2520" s="45">
        <v>0</v>
      </c>
      <c r="S2520" s="45">
        <v>0</v>
      </c>
      <c r="T2520" s="45">
        <v>0</v>
      </c>
      <c r="U2520" s="45">
        <v>0</v>
      </c>
      <c r="V2520" s="45">
        <v>0</v>
      </c>
      <c r="W2520" s="45">
        <v>0</v>
      </c>
    </row>
    <row r="2521" spans="1:23" s="45" customFormat="1">
      <c r="A2521" s="45">
        <v>50</v>
      </c>
      <c r="B2521" s="45">
        <v>82</v>
      </c>
      <c r="C2521" s="45" t="s">
        <v>1159</v>
      </c>
      <c r="D2521" s="45" t="s">
        <v>767</v>
      </c>
      <c r="E2521" s="45">
        <v>778.96</v>
      </c>
      <c r="F2521" s="45">
        <v>713.53</v>
      </c>
      <c r="G2521" s="45">
        <v>2236.3200000000002</v>
      </c>
      <c r="H2521" s="45">
        <v>65.87</v>
      </c>
      <c r="I2521" s="45">
        <v>22.93</v>
      </c>
      <c r="J2521" s="45">
        <v>7.29</v>
      </c>
      <c r="K2521" s="45">
        <v>26.08</v>
      </c>
      <c r="L2521" s="45">
        <v>1121.1400000000001</v>
      </c>
      <c r="M2521" s="45">
        <v>0.36499999999999999</v>
      </c>
      <c r="N2521" s="45">
        <v>29.43</v>
      </c>
      <c r="O2521" s="45" t="s">
        <v>203</v>
      </c>
      <c r="P2521" s="45">
        <v>62</v>
      </c>
      <c r="Q2521" s="45">
        <v>4</v>
      </c>
      <c r="R2521" s="45">
        <v>0</v>
      </c>
      <c r="S2521" s="45">
        <v>0</v>
      </c>
      <c r="T2521" s="45">
        <v>0</v>
      </c>
      <c r="U2521" s="45">
        <v>0</v>
      </c>
      <c r="V2521" s="45">
        <v>0</v>
      </c>
      <c r="W2521" s="45">
        <v>0</v>
      </c>
    </row>
    <row r="2522" spans="1:23" s="34" customFormat="1" ht="15">
      <c r="A2522" s="34">
        <v>50</v>
      </c>
      <c r="B2522" s="34">
        <v>84</v>
      </c>
      <c r="C2522" s="34" t="s">
        <v>1159</v>
      </c>
      <c r="D2522" s="34" t="s">
        <v>768</v>
      </c>
      <c r="E2522" s="34">
        <v>1340.76</v>
      </c>
      <c r="F2522" s="34">
        <v>805.12</v>
      </c>
      <c r="G2522" s="34">
        <v>2578.0500000000002</v>
      </c>
      <c r="H2522" s="34">
        <v>55.79</v>
      </c>
      <c r="I2522" s="34">
        <v>32.31</v>
      </c>
      <c r="J2522" s="34">
        <v>14.59</v>
      </c>
      <c r="K2522" s="34">
        <v>28.26</v>
      </c>
      <c r="L2522" s="34">
        <v>1881.97</v>
      </c>
      <c r="M2522" s="34">
        <v>0.312</v>
      </c>
      <c r="N2522" s="34">
        <v>33.049999999999997</v>
      </c>
      <c r="O2522" s="34" t="s">
        <v>214</v>
      </c>
      <c r="P2522" s="34">
        <v>62</v>
      </c>
      <c r="Q2522" s="34">
        <v>4</v>
      </c>
      <c r="R2522" s="34">
        <v>85</v>
      </c>
      <c r="S2522" s="34">
        <v>3599.75</v>
      </c>
      <c r="T2522" s="34">
        <v>800.45</v>
      </c>
      <c r="U2522" s="34">
        <v>2578.2600000000002</v>
      </c>
      <c r="V2522" s="34">
        <v>58.03</v>
      </c>
      <c r="W2522" s="34">
        <v>3300.72</v>
      </c>
    </row>
    <row r="2523" spans="1:23" s="45" customFormat="1">
      <c r="A2523" s="45">
        <v>50</v>
      </c>
      <c r="B2523" s="45">
        <v>86</v>
      </c>
      <c r="C2523" s="45" t="s">
        <v>1159</v>
      </c>
      <c r="D2523" s="45" t="s">
        <v>769</v>
      </c>
      <c r="E2523" s="45">
        <v>2764.13</v>
      </c>
      <c r="F2523" s="45">
        <v>678.98</v>
      </c>
      <c r="G2523" s="45">
        <v>2725.3</v>
      </c>
      <c r="H2523" s="45">
        <v>43.87</v>
      </c>
      <c r="I2523" s="45">
        <v>21.89</v>
      </c>
      <c r="J2523" s="45">
        <v>55.23</v>
      </c>
      <c r="K2523" s="45">
        <v>43.47</v>
      </c>
      <c r="L2523" s="45">
        <v>3343.3</v>
      </c>
      <c r="M2523" s="45">
        <v>0.28499999999999998</v>
      </c>
      <c r="N2523" s="45">
        <v>55.16</v>
      </c>
      <c r="O2523" s="45" t="s">
        <v>203</v>
      </c>
      <c r="P2523" s="45">
        <v>62</v>
      </c>
      <c r="Q2523" s="45">
        <v>4</v>
      </c>
      <c r="R2523" s="45">
        <v>0</v>
      </c>
      <c r="S2523" s="45">
        <v>0</v>
      </c>
      <c r="T2523" s="45">
        <v>0</v>
      </c>
      <c r="U2523" s="45">
        <v>0</v>
      </c>
      <c r="V2523" s="45">
        <v>0</v>
      </c>
      <c r="W2523" s="45">
        <v>0</v>
      </c>
    </row>
    <row r="2524" spans="1:23" s="45" customFormat="1">
      <c r="A2524" s="45">
        <v>50</v>
      </c>
      <c r="B2524" s="45">
        <v>88</v>
      </c>
      <c r="C2524" s="45" t="s">
        <v>1159</v>
      </c>
      <c r="D2524" s="45" t="s">
        <v>770</v>
      </c>
      <c r="E2524" s="45">
        <v>73.180000000000007</v>
      </c>
      <c r="F2524" s="45">
        <v>686.15</v>
      </c>
      <c r="G2524" s="45">
        <v>2694.19</v>
      </c>
      <c r="H2524" s="45">
        <v>74.459999999999994</v>
      </c>
      <c r="I2524" s="45">
        <v>5.21</v>
      </c>
      <c r="J2524" s="45">
        <v>4.17</v>
      </c>
      <c r="K2524" s="45">
        <v>10.87</v>
      </c>
      <c r="L2524" s="45">
        <v>133.34</v>
      </c>
      <c r="M2524" s="45">
        <v>0.63500000000000001</v>
      </c>
      <c r="N2524" s="45">
        <v>6.37</v>
      </c>
      <c r="O2524" s="45" t="s">
        <v>203</v>
      </c>
      <c r="P2524" s="45">
        <v>62</v>
      </c>
      <c r="Q2524" s="45">
        <v>4</v>
      </c>
      <c r="R2524" s="45">
        <v>0</v>
      </c>
      <c r="S2524" s="45">
        <v>0</v>
      </c>
      <c r="T2524" s="45">
        <v>0</v>
      </c>
      <c r="U2524" s="45">
        <v>0</v>
      </c>
      <c r="V2524" s="45">
        <v>0</v>
      </c>
      <c r="W2524" s="45">
        <v>0</v>
      </c>
    </row>
    <row r="2525" spans="1:23" s="46" customFormat="1" ht="17" thickBot="1">
      <c r="A2525" s="46">
        <v>50</v>
      </c>
      <c r="B2525" s="46">
        <v>90</v>
      </c>
      <c r="C2525" s="46" t="s">
        <v>1159</v>
      </c>
      <c r="D2525" s="46" t="s">
        <v>771</v>
      </c>
      <c r="E2525" s="46">
        <v>1121.23</v>
      </c>
      <c r="F2525" s="46">
        <v>648.87</v>
      </c>
      <c r="G2525" s="46">
        <v>2224.7600000000002</v>
      </c>
      <c r="H2525" s="46">
        <v>70.16</v>
      </c>
      <c r="I2525" s="46">
        <v>16.670000000000002</v>
      </c>
      <c r="J2525" s="46">
        <v>9.3800000000000008</v>
      </c>
      <c r="K2525" s="46">
        <v>23.91</v>
      </c>
      <c r="L2525" s="46">
        <v>1018.22</v>
      </c>
      <c r="M2525" s="46">
        <v>0.51300000000000001</v>
      </c>
      <c r="N2525" s="46">
        <v>25.39</v>
      </c>
      <c r="O2525" s="46" t="s">
        <v>203</v>
      </c>
      <c r="P2525" s="46">
        <v>62</v>
      </c>
      <c r="Q2525" s="46">
        <v>4</v>
      </c>
      <c r="R2525" s="46">
        <v>0</v>
      </c>
      <c r="S2525" s="46">
        <v>0</v>
      </c>
      <c r="T2525" s="46">
        <v>0</v>
      </c>
      <c r="U2525" s="46">
        <v>0</v>
      </c>
      <c r="V2525" s="46">
        <v>0</v>
      </c>
      <c r="W2525" s="46">
        <v>0</v>
      </c>
    </row>
    <row r="2526" spans="1:23" s="45" customFormat="1">
      <c r="A2526" s="45">
        <v>52</v>
      </c>
      <c r="B2526" s="45">
        <v>2</v>
      </c>
      <c r="C2526" s="45" t="s">
        <v>1159</v>
      </c>
      <c r="D2526" s="45" t="s">
        <v>245</v>
      </c>
      <c r="E2526" s="45">
        <v>96.78</v>
      </c>
      <c r="F2526" s="45">
        <v>417.88</v>
      </c>
      <c r="G2526" s="45">
        <v>2693.48</v>
      </c>
      <c r="H2526" s="45">
        <v>16.75</v>
      </c>
      <c r="I2526" s="45">
        <v>6.25</v>
      </c>
      <c r="J2526" s="45">
        <v>5.21</v>
      </c>
      <c r="K2526" s="45">
        <v>10.87</v>
      </c>
      <c r="L2526" s="45">
        <v>199.96</v>
      </c>
      <c r="M2526" s="45">
        <v>0.51</v>
      </c>
      <c r="N2526" s="45">
        <v>7.47</v>
      </c>
      <c r="O2526" s="45" t="s">
        <v>203</v>
      </c>
      <c r="P2526" s="45">
        <v>62</v>
      </c>
      <c r="Q2526" s="45">
        <v>4</v>
      </c>
      <c r="R2526" s="45">
        <v>0</v>
      </c>
      <c r="S2526" s="45">
        <v>0</v>
      </c>
      <c r="T2526" s="45">
        <v>0</v>
      </c>
      <c r="U2526" s="45">
        <v>0</v>
      </c>
      <c r="V2526" s="45">
        <v>0</v>
      </c>
      <c r="W2526" s="45">
        <v>0</v>
      </c>
    </row>
    <row r="2527" spans="1:23" s="45" customFormat="1">
      <c r="A2527" s="45">
        <v>52</v>
      </c>
      <c r="B2527" s="45">
        <v>4</v>
      </c>
      <c r="C2527" s="45" t="s">
        <v>1159</v>
      </c>
      <c r="D2527" s="45" t="s">
        <v>246</v>
      </c>
      <c r="E2527" s="45">
        <v>174.68</v>
      </c>
      <c r="F2527" s="45">
        <v>420.49</v>
      </c>
      <c r="G2527" s="45">
        <v>2702.68</v>
      </c>
      <c r="H2527" s="45">
        <v>18.329999999999998</v>
      </c>
      <c r="I2527" s="45">
        <v>7.3</v>
      </c>
      <c r="J2527" s="45">
        <v>9.3800000000000008</v>
      </c>
      <c r="K2527" s="45">
        <v>15.22</v>
      </c>
      <c r="L2527" s="45">
        <v>332.42</v>
      </c>
      <c r="M2527" s="45">
        <v>0.45500000000000002</v>
      </c>
      <c r="N2527" s="45">
        <v>14.32</v>
      </c>
      <c r="O2527" s="45" t="s">
        <v>203</v>
      </c>
      <c r="P2527" s="45">
        <v>62</v>
      </c>
      <c r="Q2527" s="45">
        <v>4</v>
      </c>
      <c r="R2527" s="45">
        <v>0</v>
      </c>
      <c r="S2527" s="45">
        <v>0</v>
      </c>
      <c r="T2527" s="45">
        <v>0</v>
      </c>
      <c r="U2527" s="45">
        <v>0</v>
      </c>
      <c r="V2527" s="45">
        <v>0</v>
      </c>
      <c r="W2527" s="45">
        <v>0</v>
      </c>
    </row>
    <row r="2528" spans="1:23" s="45" customFormat="1">
      <c r="A2528" s="45">
        <v>52</v>
      </c>
      <c r="B2528" s="45">
        <v>6</v>
      </c>
      <c r="C2528" s="45" t="s">
        <v>1159</v>
      </c>
      <c r="D2528" s="45" t="s">
        <v>247</v>
      </c>
      <c r="E2528" s="45">
        <v>533.47</v>
      </c>
      <c r="F2528" s="45">
        <v>404.14</v>
      </c>
      <c r="G2528" s="45">
        <v>2657.18</v>
      </c>
      <c r="H2528" s="45">
        <v>17.739999999999998</v>
      </c>
      <c r="I2528" s="45">
        <v>8.34</v>
      </c>
      <c r="J2528" s="45">
        <v>10.42</v>
      </c>
      <c r="K2528" s="45">
        <v>23.91</v>
      </c>
      <c r="L2528" s="45">
        <v>627.91999999999996</v>
      </c>
      <c r="M2528" s="45">
        <v>0.50700000000000001</v>
      </c>
      <c r="N2528" s="45">
        <v>19.73</v>
      </c>
      <c r="O2528" s="45" t="s">
        <v>203</v>
      </c>
      <c r="P2528" s="45">
        <v>62</v>
      </c>
      <c r="Q2528" s="45">
        <v>4</v>
      </c>
      <c r="R2528" s="45">
        <v>0</v>
      </c>
      <c r="S2528" s="45">
        <v>0</v>
      </c>
      <c r="T2528" s="45">
        <v>0</v>
      </c>
      <c r="U2528" s="45">
        <v>0</v>
      </c>
      <c r="V2528" s="45">
        <v>0</v>
      </c>
      <c r="W2528" s="45">
        <v>0</v>
      </c>
    </row>
    <row r="2529" spans="1:23" s="45" customFormat="1">
      <c r="A2529" s="45">
        <v>52</v>
      </c>
      <c r="B2529" s="45">
        <v>8</v>
      </c>
      <c r="C2529" s="45" t="s">
        <v>1159</v>
      </c>
      <c r="D2529" s="45" t="s">
        <v>248</v>
      </c>
      <c r="E2529" s="45">
        <v>804.93</v>
      </c>
      <c r="F2529" s="45">
        <v>388.32</v>
      </c>
      <c r="G2529" s="45">
        <v>2692.08</v>
      </c>
      <c r="H2529" s="45">
        <v>33.1</v>
      </c>
      <c r="I2529" s="45">
        <v>17.72</v>
      </c>
      <c r="J2529" s="45">
        <v>18.760000000000002</v>
      </c>
      <c r="K2529" s="45">
        <v>19.559999999999999</v>
      </c>
      <c r="L2529" s="45">
        <v>1116.3399999999999</v>
      </c>
      <c r="M2529" s="45">
        <v>0.375</v>
      </c>
      <c r="N2529" s="45">
        <v>24.54</v>
      </c>
      <c r="O2529" s="45" t="s">
        <v>203</v>
      </c>
      <c r="P2529" s="45">
        <v>62</v>
      </c>
      <c r="Q2529" s="45">
        <v>4</v>
      </c>
      <c r="R2529" s="45">
        <v>0</v>
      </c>
      <c r="S2529" s="45">
        <v>0</v>
      </c>
      <c r="T2529" s="45">
        <v>0</v>
      </c>
      <c r="U2529" s="45">
        <v>0</v>
      </c>
      <c r="V2529" s="45">
        <v>0</v>
      </c>
      <c r="W2529" s="45">
        <v>0</v>
      </c>
    </row>
    <row r="2530" spans="1:23" s="45" customFormat="1">
      <c r="A2530" s="45">
        <v>52</v>
      </c>
      <c r="B2530" s="45">
        <v>10</v>
      </c>
      <c r="C2530" s="45" t="s">
        <v>1159</v>
      </c>
      <c r="D2530" s="45" t="s">
        <v>250</v>
      </c>
      <c r="E2530" s="45">
        <v>80.260000000000005</v>
      </c>
      <c r="F2530" s="45">
        <v>361.94</v>
      </c>
      <c r="G2530" s="45">
        <v>2686.3</v>
      </c>
      <c r="H2530" s="45">
        <v>33.119999999999997</v>
      </c>
      <c r="I2530" s="45">
        <v>8.34</v>
      </c>
      <c r="J2530" s="45">
        <v>6.25</v>
      </c>
      <c r="K2530" s="45">
        <v>10.87</v>
      </c>
      <c r="L2530" s="45">
        <v>206.93</v>
      </c>
      <c r="M2530" s="45">
        <v>0.435</v>
      </c>
      <c r="N2530" s="45">
        <v>9.23</v>
      </c>
      <c r="O2530" s="45" t="s">
        <v>203</v>
      </c>
      <c r="P2530" s="45">
        <v>62</v>
      </c>
      <c r="Q2530" s="45">
        <v>4</v>
      </c>
      <c r="R2530" s="45">
        <v>0</v>
      </c>
      <c r="S2530" s="45">
        <v>0</v>
      </c>
      <c r="T2530" s="45">
        <v>0</v>
      </c>
      <c r="U2530" s="45">
        <v>0</v>
      </c>
      <c r="V2530" s="45">
        <v>0</v>
      </c>
      <c r="W2530" s="45">
        <v>0</v>
      </c>
    </row>
    <row r="2531" spans="1:23" s="45" customFormat="1">
      <c r="A2531" s="45">
        <v>52</v>
      </c>
      <c r="B2531" s="45">
        <v>12</v>
      </c>
      <c r="C2531" s="45" t="s">
        <v>1159</v>
      </c>
      <c r="D2531" s="45" t="s">
        <v>252</v>
      </c>
      <c r="E2531" s="45">
        <v>885.18</v>
      </c>
      <c r="F2531" s="45">
        <v>407.31</v>
      </c>
      <c r="G2531" s="45">
        <v>2735.49</v>
      </c>
      <c r="H2531" s="45">
        <v>27.54</v>
      </c>
      <c r="I2531" s="45">
        <v>9.3800000000000008</v>
      </c>
      <c r="J2531" s="45">
        <v>10.42</v>
      </c>
      <c r="K2531" s="45">
        <v>32.6</v>
      </c>
      <c r="L2531" s="45">
        <v>1000.02</v>
      </c>
      <c r="M2531" s="45">
        <v>0.44600000000000001</v>
      </c>
      <c r="N2531" s="45">
        <v>30.87</v>
      </c>
      <c r="O2531" s="45" t="s">
        <v>203</v>
      </c>
      <c r="P2531" s="45">
        <v>62</v>
      </c>
      <c r="Q2531" s="45">
        <v>4</v>
      </c>
      <c r="R2531" s="45">
        <v>0</v>
      </c>
      <c r="S2531" s="45">
        <v>0</v>
      </c>
      <c r="T2531" s="45">
        <v>0</v>
      </c>
      <c r="U2531" s="45">
        <v>0</v>
      </c>
      <c r="V2531" s="45">
        <v>0</v>
      </c>
      <c r="W2531" s="45">
        <v>0</v>
      </c>
    </row>
    <row r="2532" spans="1:23" s="45" customFormat="1">
      <c r="A2532" s="45">
        <v>52</v>
      </c>
      <c r="B2532" s="45">
        <v>14</v>
      </c>
      <c r="C2532" s="45" t="s">
        <v>1159</v>
      </c>
      <c r="D2532" s="45" t="s">
        <v>253</v>
      </c>
      <c r="E2532" s="45">
        <v>2129.16</v>
      </c>
      <c r="F2532" s="45">
        <v>415.48</v>
      </c>
      <c r="G2532" s="45">
        <v>2649.17</v>
      </c>
      <c r="H2532" s="45">
        <v>34.07</v>
      </c>
      <c r="I2532" s="45">
        <v>11.46</v>
      </c>
      <c r="J2532" s="45">
        <v>42.72</v>
      </c>
      <c r="K2532" s="45">
        <v>23.91</v>
      </c>
      <c r="L2532" s="45">
        <v>2642.29</v>
      </c>
      <c r="M2532" s="45">
        <v>0.30299999999999999</v>
      </c>
      <c r="N2532" s="45">
        <v>42.63</v>
      </c>
      <c r="O2532" s="45" t="s">
        <v>203</v>
      </c>
      <c r="P2532" s="45">
        <v>62</v>
      </c>
      <c r="Q2532" s="45">
        <v>4</v>
      </c>
      <c r="R2532" s="45">
        <v>0</v>
      </c>
      <c r="S2532" s="45">
        <v>0</v>
      </c>
      <c r="T2532" s="45">
        <v>0</v>
      </c>
      <c r="U2532" s="45">
        <v>0</v>
      </c>
      <c r="V2532" s="45">
        <v>0</v>
      </c>
      <c r="W2532" s="45">
        <v>0</v>
      </c>
    </row>
    <row r="2533" spans="1:23" s="45" customFormat="1">
      <c r="A2533" s="45">
        <v>52</v>
      </c>
      <c r="B2533" s="45">
        <v>16</v>
      </c>
      <c r="C2533" s="45" t="s">
        <v>1159</v>
      </c>
      <c r="D2533" s="45" t="s">
        <v>254</v>
      </c>
      <c r="E2533" s="45">
        <v>1135.4000000000001</v>
      </c>
      <c r="F2533" s="45">
        <v>371.32</v>
      </c>
      <c r="G2533" s="45">
        <v>2657.09</v>
      </c>
      <c r="H2533" s="45">
        <v>41.95</v>
      </c>
      <c r="I2533" s="45">
        <v>22.93</v>
      </c>
      <c r="J2533" s="45">
        <v>17.71</v>
      </c>
      <c r="K2533" s="45">
        <v>21.74</v>
      </c>
      <c r="L2533" s="45">
        <v>1469.48</v>
      </c>
      <c r="M2533" s="45">
        <v>0.35799999999999998</v>
      </c>
      <c r="N2533" s="45">
        <v>26.66</v>
      </c>
      <c r="O2533" s="45" t="s">
        <v>214</v>
      </c>
      <c r="P2533" s="45">
        <v>62</v>
      </c>
      <c r="Q2533" s="45">
        <v>4</v>
      </c>
      <c r="R2533" s="45">
        <v>0</v>
      </c>
      <c r="S2533" s="45">
        <v>0</v>
      </c>
      <c r="T2533" s="45">
        <v>0</v>
      </c>
      <c r="U2533" s="45">
        <v>0</v>
      </c>
      <c r="V2533" s="45">
        <v>0</v>
      </c>
      <c r="W2533" s="45">
        <v>0</v>
      </c>
    </row>
    <row r="2534" spans="1:23" s="45" customFormat="1">
      <c r="A2534" s="45">
        <v>52</v>
      </c>
      <c r="B2534" s="45">
        <v>18</v>
      </c>
      <c r="C2534" s="45" t="s">
        <v>1159</v>
      </c>
      <c r="D2534" s="45" t="s">
        <v>255</v>
      </c>
      <c r="E2534" s="45">
        <v>2860.91</v>
      </c>
      <c r="F2534" s="45">
        <v>363.7</v>
      </c>
      <c r="G2534" s="45">
        <v>2609.35</v>
      </c>
      <c r="H2534" s="45">
        <v>36.119999999999997</v>
      </c>
      <c r="I2534" s="45">
        <v>30.22</v>
      </c>
      <c r="J2534" s="45">
        <v>47.93</v>
      </c>
      <c r="K2534" s="45">
        <v>32.6</v>
      </c>
      <c r="L2534" s="45">
        <v>3520</v>
      </c>
      <c r="M2534" s="45">
        <v>0.27700000000000002</v>
      </c>
      <c r="N2534" s="45">
        <v>55.92</v>
      </c>
      <c r="O2534" s="45" t="s">
        <v>203</v>
      </c>
      <c r="P2534" s="45">
        <v>62</v>
      </c>
      <c r="Q2534" s="45">
        <v>4</v>
      </c>
      <c r="R2534" s="45">
        <v>0</v>
      </c>
      <c r="S2534" s="45">
        <v>0</v>
      </c>
      <c r="T2534" s="45">
        <v>0</v>
      </c>
      <c r="U2534" s="45">
        <v>0</v>
      </c>
      <c r="V2534" s="45">
        <v>0</v>
      </c>
      <c r="W2534" s="45">
        <v>0</v>
      </c>
    </row>
    <row r="2535" spans="1:23" s="45" customFormat="1">
      <c r="A2535" s="45">
        <v>52</v>
      </c>
      <c r="B2535" s="45">
        <v>20</v>
      </c>
      <c r="C2535" s="45" t="s">
        <v>1159</v>
      </c>
      <c r="D2535" s="45" t="s">
        <v>257</v>
      </c>
      <c r="E2535" s="45">
        <v>231.33</v>
      </c>
      <c r="F2535" s="45">
        <v>399.29</v>
      </c>
      <c r="G2535" s="45">
        <v>2718.76</v>
      </c>
      <c r="H2535" s="45">
        <v>48.37</v>
      </c>
      <c r="I2535" s="45">
        <v>11.46</v>
      </c>
      <c r="J2535" s="45">
        <v>9.3800000000000008</v>
      </c>
      <c r="K2535" s="45">
        <v>15.22</v>
      </c>
      <c r="L2535" s="45">
        <v>459.36</v>
      </c>
      <c r="M2535" s="45">
        <v>0.39700000000000002</v>
      </c>
      <c r="N2535" s="45">
        <v>14.08</v>
      </c>
      <c r="O2535" s="45" t="s">
        <v>203</v>
      </c>
      <c r="P2535" s="45">
        <v>62</v>
      </c>
      <c r="Q2535" s="45">
        <v>4</v>
      </c>
      <c r="R2535" s="45">
        <v>0</v>
      </c>
      <c r="S2535" s="45">
        <v>0</v>
      </c>
      <c r="T2535" s="45">
        <v>0</v>
      </c>
      <c r="U2535" s="45">
        <v>0</v>
      </c>
      <c r="V2535" s="45">
        <v>0</v>
      </c>
      <c r="W2535" s="45">
        <v>0</v>
      </c>
    </row>
    <row r="2536" spans="1:23" s="45" customFormat="1">
      <c r="A2536" s="45">
        <v>52</v>
      </c>
      <c r="B2536" s="45">
        <v>22</v>
      </c>
      <c r="C2536" s="45" t="s">
        <v>1159</v>
      </c>
      <c r="D2536" s="45" t="s">
        <v>258</v>
      </c>
      <c r="E2536" s="45">
        <v>1052.78</v>
      </c>
      <c r="F2536" s="45">
        <v>355.16</v>
      </c>
      <c r="G2536" s="45">
        <v>2638.76</v>
      </c>
      <c r="H2536" s="45">
        <v>53.26</v>
      </c>
      <c r="I2536" s="45">
        <v>15.63</v>
      </c>
      <c r="J2536" s="45">
        <v>32.299999999999997</v>
      </c>
      <c r="K2536" s="45">
        <v>32.6</v>
      </c>
      <c r="L2536" s="45">
        <v>1555.4</v>
      </c>
      <c r="M2536" s="45">
        <v>0.32200000000000001</v>
      </c>
      <c r="N2536" s="45">
        <v>41.78</v>
      </c>
      <c r="O2536" s="45" t="s">
        <v>214</v>
      </c>
      <c r="P2536" s="45">
        <v>62</v>
      </c>
      <c r="Q2536" s="45">
        <v>4</v>
      </c>
      <c r="R2536" s="45">
        <v>0</v>
      </c>
      <c r="S2536" s="45">
        <v>0</v>
      </c>
      <c r="T2536" s="45">
        <v>0</v>
      </c>
      <c r="U2536" s="45">
        <v>0</v>
      </c>
      <c r="V2536" s="45">
        <v>0</v>
      </c>
      <c r="W2536" s="45">
        <v>0</v>
      </c>
    </row>
    <row r="2537" spans="1:23" s="45" customFormat="1">
      <c r="A2537" s="45">
        <v>52</v>
      </c>
      <c r="B2537" s="45">
        <v>24</v>
      </c>
      <c r="C2537" s="45" t="s">
        <v>1159</v>
      </c>
      <c r="D2537" s="45" t="s">
        <v>308</v>
      </c>
      <c r="E2537" s="45">
        <v>788.4</v>
      </c>
      <c r="F2537" s="45">
        <v>387.13</v>
      </c>
      <c r="G2537" s="45">
        <v>2631.26</v>
      </c>
      <c r="H2537" s="45">
        <v>49.4</v>
      </c>
      <c r="I2537" s="45">
        <v>10.42</v>
      </c>
      <c r="J2537" s="45">
        <v>20.84</v>
      </c>
      <c r="K2537" s="45">
        <v>19.559999999999999</v>
      </c>
      <c r="L2537" s="45">
        <v>1169.04</v>
      </c>
      <c r="M2537" s="45">
        <v>0.35299999999999998</v>
      </c>
      <c r="N2537" s="45">
        <v>20.51</v>
      </c>
      <c r="O2537" s="45" t="s">
        <v>203</v>
      </c>
      <c r="P2537" s="45">
        <v>62</v>
      </c>
      <c r="Q2537" s="45">
        <v>4</v>
      </c>
      <c r="R2537" s="45">
        <v>0</v>
      </c>
      <c r="S2537" s="45">
        <v>0</v>
      </c>
      <c r="T2537" s="45">
        <v>0</v>
      </c>
      <c r="U2537" s="45">
        <v>0</v>
      </c>
      <c r="V2537" s="45">
        <v>0</v>
      </c>
      <c r="W2537" s="45">
        <v>0</v>
      </c>
    </row>
    <row r="2538" spans="1:23" s="45" customFormat="1">
      <c r="A2538" s="45">
        <v>52</v>
      </c>
      <c r="B2538" s="45">
        <v>26</v>
      </c>
      <c r="C2538" s="45" t="s">
        <v>1159</v>
      </c>
      <c r="D2538" s="45" t="s">
        <v>309</v>
      </c>
      <c r="E2538" s="45">
        <v>1520.15</v>
      </c>
      <c r="F2538" s="45">
        <v>394.87</v>
      </c>
      <c r="G2538" s="45">
        <v>2594</v>
      </c>
      <c r="H2538" s="45">
        <v>60.59</v>
      </c>
      <c r="I2538" s="45">
        <v>18.760000000000002</v>
      </c>
      <c r="J2538" s="45">
        <v>13.55</v>
      </c>
      <c r="K2538" s="45">
        <v>36.950000000000003</v>
      </c>
      <c r="L2538" s="45">
        <v>1971.8</v>
      </c>
      <c r="M2538" s="45">
        <v>0.32400000000000001</v>
      </c>
      <c r="N2538" s="45">
        <v>30.05</v>
      </c>
      <c r="O2538" s="45" t="s">
        <v>203</v>
      </c>
      <c r="P2538" s="45">
        <v>62</v>
      </c>
      <c r="Q2538" s="45">
        <v>4</v>
      </c>
      <c r="R2538" s="45">
        <v>0</v>
      </c>
      <c r="S2538" s="45">
        <v>0</v>
      </c>
      <c r="T2538" s="45">
        <v>0</v>
      </c>
      <c r="U2538" s="45">
        <v>0</v>
      </c>
      <c r="V2538" s="45">
        <v>0</v>
      </c>
      <c r="W2538" s="45">
        <v>0</v>
      </c>
    </row>
    <row r="2539" spans="1:23" s="34" customFormat="1" ht="15">
      <c r="A2539" s="34">
        <v>52</v>
      </c>
      <c r="B2539" s="34">
        <v>28</v>
      </c>
      <c r="C2539" s="34" t="s">
        <v>1159</v>
      </c>
      <c r="D2539" s="34" t="s">
        <v>310</v>
      </c>
      <c r="E2539" s="34">
        <v>1565</v>
      </c>
      <c r="F2539" s="34">
        <v>356.25</v>
      </c>
      <c r="G2539" s="34">
        <v>2546.6999999999998</v>
      </c>
      <c r="H2539" s="34">
        <v>54.96</v>
      </c>
      <c r="I2539" s="34">
        <v>26.05</v>
      </c>
      <c r="J2539" s="34">
        <v>21.88</v>
      </c>
      <c r="K2539" s="34">
        <v>30.43</v>
      </c>
      <c r="L2539" s="34">
        <v>2162.66</v>
      </c>
      <c r="M2539" s="34">
        <v>0.30099999999999999</v>
      </c>
      <c r="N2539" s="34">
        <v>30.74</v>
      </c>
      <c r="O2539" s="34" t="s">
        <v>249</v>
      </c>
      <c r="P2539" s="34">
        <v>62</v>
      </c>
      <c r="Q2539" s="34">
        <v>4</v>
      </c>
      <c r="R2539" s="34">
        <v>86</v>
      </c>
      <c r="S2539" s="34">
        <v>69620.259999999995</v>
      </c>
      <c r="T2539" s="34">
        <v>346.68</v>
      </c>
      <c r="U2539" s="34">
        <v>2527.7600000000002</v>
      </c>
      <c r="V2539" s="34">
        <v>58.13</v>
      </c>
      <c r="W2539" s="34">
        <v>82113.59</v>
      </c>
    </row>
    <row r="2540" spans="1:23" s="45" customFormat="1">
      <c r="A2540" s="45">
        <v>52</v>
      </c>
      <c r="B2540" s="45">
        <v>30</v>
      </c>
      <c r="C2540" s="45" t="s">
        <v>1159</v>
      </c>
      <c r="D2540" s="45" t="s">
        <v>311</v>
      </c>
      <c r="E2540" s="45">
        <v>814.37</v>
      </c>
      <c r="F2540" s="45">
        <v>381.07</v>
      </c>
      <c r="G2540" s="45">
        <v>2668.03</v>
      </c>
      <c r="H2540" s="45">
        <v>56.92</v>
      </c>
      <c r="I2540" s="45">
        <v>14.59</v>
      </c>
      <c r="J2540" s="45">
        <v>31.26</v>
      </c>
      <c r="K2540" s="45">
        <v>19.559999999999999</v>
      </c>
      <c r="L2540" s="45">
        <v>1322.87</v>
      </c>
      <c r="M2540" s="45">
        <v>0.31900000000000001</v>
      </c>
      <c r="N2540" s="45">
        <v>33.35</v>
      </c>
      <c r="O2540" s="45" t="s">
        <v>203</v>
      </c>
      <c r="P2540" s="45">
        <v>62</v>
      </c>
      <c r="Q2540" s="45">
        <v>4</v>
      </c>
      <c r="R2540" s="45">
        <v>0</v>
      </c>
      <c r="S2540" s="45">
        <v>0</v>
      </c>
      <c r="T2540" s="45">
        <v>0</v>
      </c>
      <c r="U2540" s="45">
        <v>0</v>
      </c>
      <c r="V2540" s="45">
        <v>0</v>
      </c>
      <c r="W2540" s="45">
        <v>0</v>
      </c>
    </row>
    <row r="2541" spans="1:23" s="45" customFormat="1">
      <c r="A2541" s="45">
        <v>52</v>
      </c>
      <c r="B2541" s="45">
        <v>32</v>
      </c>
      <c r="C2541" s="45" t="s">
        <v>1159</v>
      </c>
      <c r="D2541" s="45" t="s">
        <v>312</v>
      </c>
      <c r="E2541" s="45">
        <v>2214.14</v>
      </c>
      <c r="F2541" s="45">
        <v>382.08</v>
      </c>
      <c r="G2541" s="45">
        <v>2704.08</v>
      </c>
      <c r="H2541" s="45">
        <v>53.1</v>
      </c>
      <c r="I2541" s="45">
        <v>18.760000000000002</v>
      </c>
      <c r="J2541" s="45">
        <v>36.47</v>
      </c>
      <c r="K2541" s="45">
        <v>26.08</v>
      </c>
      <c r="L2541" s="45">
        <v>2579</v>
      </c>
      <c r="M2541" s="45">
        <v>0.31900000000000001</v>
      </c>
      <c r="N2541" s="45">
        <v>42.36</v>
      </c>
      <c r="O2541" s="45" t="s">
        <v>203</v>
      </c>
      <c r="P2541" s="45">
        <v>62</v>
      </c>
      <c r="Q2541" s="45">
        <v>4</v>
      </c>
      <c r="R2541" s="45">
        <v>0</v>
      </c>
      <c r="S2541" s="45">
        <v>0</v>
      </c>
      <c r="T2541" s="45">
        <v>0</v>
      </c>
      <c r="U2541" s="45">
        <v>0</v>
      </c>
      <c r="V2541" s="45">
        <v>0</v>
      </c>
      <c r="W2541" s="45">
        <v>0</v>
      </c>
    </row>
    <row r="2542" spans="1:23" s="34" customFormat="1" ht="15">
      <c r="A2542" s="34">
        <v>52</v>
      </c>
      <c r="B2542" s="34">
        <v>34</v>
      </c>
      <c r="C2542" s="34" t="s">
        <v>1159</v>
      </c>
      <c r="D2542" s="34" t="s">
        <v>420</v>
      </c>
      <c r="E2542" s="34">
        <v>1180.24</v>
      </c>
      <c r="F2542" s="34">
        <v>323.54000000000002</v>
      </c>
      <c r="G2542" s="34">
        <v>2549.19</v>
      </c>
      <c r="H2542" s="34">
        <v>67.23</v>
      </c>
      <c r="I2542" s="34">
        <v>22.93</v>
      </c>
      <c r="J2542" s="34">
        <v>13.55</v>
      </c>
      <c r="K2542" s="34">
        <v>21.74</v>
      </c>
      <c r="L2542" s="34">
        <v>1673.15</v>
      </c>
      <c r="M2542" s="34">
        <v>0.32300000000000001</v>
      </c>
      <c r="N2542" s="34">
        <v>23.64</v>
      </c>
      <c r="O2542" s="34" t="s">
        <v>263</v>
      </c>
      <c r="P2542" s="34">
        <v>62</v>
      </c>
      <c r="Q2542" s="34">
        <v>4</v>
      </c>
      <c r="R2542" s="34">
        <v>86</v>
      </c>
      <c r="S2542" s="34">
        <v>69620.259999999995</v>
      </c>
      <c r="T2542" s="34">
        <v>346.68</v>
      </c>
      <c r="U2542" s="34">
        <v>2527.7600000000002</v>
      </c>
      <c r="V2542" s="34">
        <v>58.13</v>
      </c>
      <c r="W2542" s="34">
        <v>82113.59</v>
      </c>
    </row>
    <row r="2543" spans="1:23" s="45" customFormat="1">
      <c r="A2543" s="45">
        <v>52</v>
      </c>
      <c r="B2543" s="45">
        <v>36</v>
      </c>
      <c r="C2543" s="45" t="s">
        <v>1159</v>
      </c>
      <c r="D2543" s="45" t="s">
        <v>421</v>
      </c>
      <c r="E2543" s="45">
        <v>3901.89</v>
      </c>
      <c r="F2543" s="45">
        <v>293.36</v>
      </c>
      <c r="G2543" s="45">
        <v>2584.7600000000002</v>
      </c>
      <c r="H2543" s="45">
        <v>66.72</v>
      </c>
      <c r="I2543" s="45">
        <v>42.73</v>
      </c>
      <c r="J2543" s="45">
        <v>15.63</v>
      </c>
      <c r="K2543" s="45">
        <v>30.43</v>
      </c>
      <c r="L2543" s="45">
        <v>3632.25</v>
      </c>
      <c r="M2543" s="45">
        <v>0.33</v>
      </c>
      <c r="N2543" s="45">
        <v>43.88</v>
      </c>
      <c r="O2543" s="45" t="s">
        <v>203</v>
      </c>
      <c r="P2543" s="45">
        <v>62</v>
      </c>
      <c r="Q2543" s="45">
        <v>4</v>
      </c>
      <c r="R2543" s="45">
        <v>0</v>
      </c>
      <c r="S2543" s="45">
        <v>0</v>
      </c>
      <c r="T2543" s="45">
        <v>0</v>
      </c>
      <c r="U2543" s="45">
        <v>0</v>
      </c>
      <c r="V2543" s="45">
        <v>0</v>
      </c>
      <c r="W2543" s="45">
        <v>0</v>
      </c>
    </row>
    <row r="2544" spans="1:23" s="34" customFormat="1" ht="15">
      <c r="A2544" s="34">
        <v>52</v>
      </c>
      <c r="B2544" s="34">
        <v>38</v>
      </c>
      <c r="C2544" s="34" t="s">
        <v>1159</v>
      </c>
      <c r="D2544" s="34" t="s">
        <v>422</v>
      </c>
      <c r="E2544" s="34">
        <v>2277.87</v>
      </c>
      <c r="F2544" s="34">
        <v>332.26</v>
      </c>
      <c r="G2544" s="34">
        <v>2568.2399999999998</v>
      </c>
      <c r="H2544" s="34">
        <v>67.98</v>
      </c>
      <c r="I2544" s="34">
        <v>29.18</v>
      </c>
      <c r="J2544" s="34">
        <v>26.05</v>
      </c>
      <c r="K2544" s="34">
        <v>23.91</v>
      </c>
      <c r="L2544" s="34">
        <v>2514.37</v>
      </c>
      <c r="M2544" s="34">
        <v>0.33300000000000002</v>
      </c>
      <c r="N2544" s="34">
        <v>35.25</v>
      </c>
      <c r="O2544" s="34" t="s">
        <v>294</v>
      </c>
      <c r="P2544" s="34">
        <v>62</v>
      </c>
      <c r="Q2544" s="34">
        <v>4</v>
      </c>
      <c r="R2544" s="34">
        <v>87</v>
      </c>
      <c r="S2544" s="34">
        <v>14408.43</v>
      </c>
      <c r="T2544" s="34">
        <v>301.73</v>
      </c>
      <c r="U2544" s="34">
        <v>2521.29</v>
      </c>
      <c r="V2544" s="34">
        <v>22.86</v>
      </c>
      <c r="W2544" s="34">
        <v>7456.01</v>
      </c>
    </row>
    <row r="2545" spans="1:23" s="46" customFormat="1" ht="17" thickBot="1">
      <c r="A2545" s="46">
        <v>52</v>
      </c>
      <c r="B2545" s="46">
        <v>40</v>
      </c>
      <c r="C2545" s="46" t="s">
        <v>1159</v>
      </c>
      <c r="D2545" s="46" t="s">
        <v>423</v>
      </c>
      <c r="E2545" s="46">
        <v>3661.12</v>
      </c>
      <c r="F2545" s="46">
        <v>423.83</v>
      </c>
      <c r="G2545" s="46">
        <v>2605.2600000000002</v>
      </c>
      <c r="H2545" s="46">
        <v>63.33</v>
      </c>
      <c r="I2545" s="46">
        <v>43.77</v>
      </c>
      <c r="J2545" s="46">
        <v>15.63</v>
      </c>
      <c r="K2545" s="46">
        <v>30.43</v>
      </c>
      <c r="L2545" s="46">
        <v>3994.42</v>
      </c>
      <c r="M2545" s="46">
        <v>0.28799999999999998</v>
      </c>
      <c r="N2545" s="46">
        <v>46.78</v>
      </c>
      <c r="O2545" s="46" t="s">
        <v>203</v>
      </c>
      <c r="P2545" s="46">
        <v>62</v>
      </c>
      <c r="Q2545" s="46">
        <v>4</v>
      </c>
      <c r="R2545" s="46">
        <v>0</v>
      </c>
      <c r="S2545" s="46">
        <v>0</v>
      </c>
      <c r="T2545" s="46">
        <v>0</v>
      </c>
      <c r="U2545" s="46">
        <v>0</v>
      </c>
      <c r="V2545" s="46">
        <v>0</v>
      </c>
      <c r="W2545" s="46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24B9B-68AD-ED45-A372-163561C3DA61}">
  <sheetPr>
    <tabColor theme="7" tint="0.39997558519241921"/>
  </sheetPr>
  <dimension ref="A1:B74"/>
  <sheetViews>
    <sheetView workbookViewId="0">
      <selection activeCell="E11" sqref="E11"/>
    </sheetView>
  </sheetViews>
  <sheetFormatPr baseColWidth="10" defaultRowHeight="16"/>
  <cols>
    <col min="2" max="2" width="21.83203125" customWidth="1"/>
  </cols>
  <sheetData>
    <row r="1" spans="1:2">
      <c r="A1" s="70" t="s">
        <v>1323</v>
      </c>
    </row>
    <row r="3" spans="1:2">
      <c r="A3" s="1" t="s">
        <v>1213</v>
      </c>
      <c r="B3" s="1" t="s">
        <v>1232</v>
      </c>
    </row>
    <row r="4" spans="1:2">
      <c r="A4" t="s">
        <v>1227</v>
      </c>
      <c r="B4">
        <v>177</v>
      </c>
    </row>
    <row r="5" spans="1:2">
      <c r="A5" t="s">
        <v>1227</v>
      </c>
      <c r="B5">
        <v>80.900000000000006</v>
      </c>
    </row>
    <row r="6" spans="1:2">
      <c r="A6" t="s">
        <v>1227</v>
      </c>
      <c r="B6">
        <v>61</v>
      </c>
    </row>
    <row r="7" spans="1:2">
      <c r="A7" t="s">
        <v>1227</v>
      </c>
      <c r="B7">
        <v>52.1</v>
      </c>
    </row>
    <row r="8" spans="1:2">
      <c r="A8" t="s">
        <v>1227</v>
      </c>
      <c r="B8">
        <v>110</v>
      </c>
    </row>
    <row r="9" spans="1:2">
      <c r="A9" t="s">
        <v>1227</v>
      </c>
      <c r="B9">
        <v>77.8</v>
      </c>
    </row>
    <row r="10" spans="1:2">
      <c r="A10" t="s">
        <v>1227</v>
      </c>
      <c r="B10">
        <v>47.4</v>
      </c>
    </row>
    <row r="11" spans="1:2">
      <c r="A11" t="s">
        <v>1227</v>
      </c>
      <c r="B11">
        <v>59.8</v>
      </c>
    </row>
    <row r="12" spans="1:2">
      <c r="A12" t="s">
        <v>1227</v>
      </c>
      <c r="B12">
        <v>58.4</v>
      </c>
    </row>
    <row r="13" spans="1:2">
      <c r="A13" t="s">
        <v>1227</v>
      </c>
      <c r="B13">
        <v>88.1</v>
      </c>
    </row>
    <row r="14" spans="1:2">
      <c r="A14" t="s">
        <v>1227</v>
      </c>
      <c r="B14">
        <v>60.2</v>
      </c>
    </row>
    <row r="15" spans="1:2">
      <c r="A15" t="s">
        <v>1227</v>
      </c>
      <c r="B15">
        <v>219</v>
      </c>
    </row>
    <row r="16" spans="1:2">
      <c r="A16" t="s">
        <v>1227</v>
      </c>
      <c r="B16">
        <v>55.2</v>
      </c>
    </row>
    <row r="17" spans="1:2">
      <c r="A17" t="s">
        <v>1227</v>
      </c>
      <c r="B17">
        <v>33.9</v>
      </c>
    </row>
    <row r="18" spans="1:2">
      <c r="A18" t="s">
        <v>1227</v>
      </c>
      <c r="B18">
        <v>32.799999999999997</v>
      </c>
    </row>
    <row r="19" spans="1:2">
      <c r="A19" t="s">
        <v>1227</v>
      </c>
      <c r="B19">
        <v>129</v>
      </c>
    </row>
    <row r="20" spans="1:2">
      <c r="A20" t="s">
        <v>1227</v>
      </c>
      <c r="B20">
        <v>158</v>
      </c>
    </row>
    <row r="21" spans="1:2">
      <c r="A21" t="s">
        <v>1227</v>
      </c>
      <c r="B21">
        <v>184</v>
      </c>
    </row>
    <row r="22" spans="1:2">
      <c r="A22" t="s">
        <v>1227</v>
      </c>
      <c r="B22">
        <v>31.9</v>
      </c>
    </row>
    <row r="23" spans="1:2">
      <c r="A23" t="s">
        <v>1228</v>
      </c>
      <c r="B23">
        <v>152</v>
      </c>
    </row>
    <row r="24" spans="1:2">
      <c r="A24" t="s">
        <v>1228</v>
      </c>
      <c r="B24">
        <v>101</v>
      </c>
    </row>
    <row r="25" spans="1:2">
      <c r="A25" t="s">
        <v>1228</v>
      </c>
      <c r="B25">
        <v>95.8</v>
      </c>
    </row>
    <row r="26" spans="1:2">
      <c r="A26" t="s">
        <v>1228</v>
      </c>
      <c r="B26">
        <v>54</v>
      </c>
    </row>
    <row r="27" spans="1:2">
      <c r="A27" t="s">
        <v>1228</v>
      </c>
      <c r="B27">
        <v>92</v>
      </c>
    </row>
    <row r="28" spans="1:2">
      <c r="A28" t="s">
        <v>1228</v>
      </c>
      <c r="B28">
        <v>11.3</v>
      </c>
    </row>
    <row r="29" spans="1:2">
      <c r="A29" t="s">
        <v>1228</v>
      </c>
      <c r="B29">
        <v>30.8</v>
      </c>
    </row>
    <row r="30" spans="1:2">
      <c r="A30" t="s">
        <v>1228</v>
      </c>
      <c r="B30">
        <v>70.099999999999994</v>
      </c>
    </row>
    <row r="31" spans="1:2">
      <c r="A31" t="s">
        <v>1228</v>
      </c>
      <c r="B31">
        <v>64.5</v>
      </c>
    </row>
    <row r="32" spans="1:2" ht="17" thickBot="1">
      <c r="A32" s="2" t="s">
        <v>1228</v>
      </c>
      <c r="B32" s="2">
        <v>49.3</v>
      </c>
    </row>
    <row r="33" spans="1:2">
      <c r="A33" t="s">
        <v>1229</v>
      </c>
      <c r="B33">
        <v>29</v>
      </c>
    </row>
    <row r="34" spans="1:2">
      <c r="A34" t="s">
        <v>1229</v>
      </c>
      <c r="B34">
        <v>25.9</v>
      </c>
    </row>
    <row r="35" spans="1:2">
      <c r="A35" t="s">
        <v>1229</v>
      </c>
      <c r="B35">
        <v>27.4</v>
      </c>
    </row>
    <row r="36" spans="1:2">
      <c r="A36" t="s">
        <v>1229</v>
      </c>
      <c r="B36">
        <v>19.100000000000001</v>
      </c>
    </row>
    <row r="37" spans="1:2">
      <c r="A37" t="s">
        <v>1229</v>
      </c>
      <c r="B37">
        <v>58.3</v>
      </c>
    </row>
    <row r="38" spans="1:2">
      <c r="A38" t="s">
        <v>1229</v>
      </c>
      <c r="B38">
        <v>32.4</v>
      </c>
    </row>
    <row r="39" spans="1:2">
      <c r="A39" t="s">
        <v>1229</v>
      </c>
      <c r="B39">
        <v>47.9</v>
      </c>
    </row>
    <row r="40" spans="1:2">
      <c r="A40" t="s">
        <v>1229</v>
      </c>
      <c r="B40">
        <v>31.5</v>
      </c>
    </row>
    <row r="41" spans="1:2">
      <c r="A41" t="s">
        <v>1230</v>
      </c>
      <c r="B41">
        <v>47.6</v>
      </c>
    </row>
    <row r="42" spans="1:2">
      <c r="A42" t="s">
        <v>1230</v>
      </c>
      <c r="B42">
        <v>24.9</v>
      </c>
    </row>
    <row r="43" spans="1:2">
      <c r="A43" t="s">
        <v>1230</v>
      </c>
      <c r="B43">
        <v>54.7</v>
      </c>
    </row>
    <row r="44" spans="1:2">
      <c r="A44" t="s">
        <v>1230</v>
      </c>
      <c r="B44">
        <v>25.5</v>
      </c>
    </row>
    <row r="45" spans="1:2">
      <c r="A45" t="s">
        <v>1230</v>
      </c>
      <c r="B45">
        <v>45.6</v>
      </c>
    </row>
    <row r="46" spans="1:2">
      <c r="A46" t="s">
        <v>1230</v>
      </c>
      <c r="B46">
        <v>38.799999999999997</v>
      </c>
    </row>
    <row r="47" spans="1:2">
      <c r="A47" t="s">
        <v>1230</v>
      </c>
      <c r="B47">
        <v>97.7</v>
      </c>
    </row>
    <row r="48" spans="1:2">
      <c r="A48" t="s">
        <v>1230</v>
      </c>
      <c r="B48">
        <v>52.7</v>
      </c>
    </row>
    <row r="49" spans="1:2">
      <c r="A49" t="s">
        <v>1230</v>
      </c>
      <c r="B49">
        <v>74</v>
      </c>
    </row>
    <row r="50" spans="1:2">
      <c r="A50" t="s">
        <v>1230</v>
      </c>
      <c r="B50">
        <v>29.4</v>
      </c>
    </row>
    <row r="51" spans="1:2">
      <c r="A51" t="s">
        <v>1230</v>
      </c>
      <c r="B51">
        <v>37</v>
      </c>
    </row>
    <row r="52" spans="1:2">
      <c r="A52" t="s">
        <v>1230</v>
      </c>
      <c r="B52">
        <v>51.9</v>
      </c>
    </row>
    <row r="53" spans="1:2">
      <c r="A53" t="s">
        <v>1230</v>
      </c>
      <c r="B53">
        <v>83.2</v>
      </c>
    </row>
    <row r="54" spans="1:2" ht="17" thickBot="1">
      <c r="A54" s="2" t="s">
        <v>1230</v>
      </c>
      <c r="B54" s="2">
        <v>40.9</v>
      </c>
    </row>
    <row r="55" spans="1:2">
      <c r="A55" t="s">
        <v>1231</v>
      </c>
      <c r="B55" s="4">
        <v>11.5</v>
      </c>
    </row>
    <row r="56" spans="1:2">
      <c r="A56" t="s">
        <v>1231</v>
      </c>
      <c r="B56" s="4">
        <v>34.799999999999997</v>
      </c>
    </row>
    <row r="57" spans="1:2">
      <c r="A57" t="s">
        <v>1231</v>
      </c>
      <c r="B57" s="4">
        <v>64.7</v>
      </c>
    </row>
    <row r="58" spans="1:2">
      <c r="A58" t="s">
        <v>1231</v>
      </c>
      <c r="B58" s="4">
        <v>71.400000000000006</v>
      </c>
    </row>
    <row r="59" spans="1:2">
      <c r="A59" t="s">
        <v>1231</v>
      </c>
      <c r="B59" s="4">
        <v>35.200000000000003</v>
      </c>
    </row>
    <row r="60" spans="1:2">
      <c r="A60" t="s">
        <v>1231</v>
      </c>
      <c r="B60" s="4">
        <v>74.8</v>
      </c>
    </row>
    <row r="61" spans="1:2">
      <c r="A61" t="s">
        <v>1231</v>
      </c>
      <c r="B61" s="4">
        <v>112</v>
      </c>
    </row>
    <row r="62" spans="1:2">
      <c r="A62" t="s">
        <v>1231</v>
      </c>
      <c r="B62">
        <v>67.8</v>
      </c>
    </row>
    <row r="63" spans="1:2">
      <c r="A63" t="s">
        <v>1231</v>
      </c>
      <c r="B63">
        <v>183</v>
      </c>
    </row>
    <row r="64" spans="1:2">
      <c r="A64" t="s">
        <v>1231</v>
      </c>
      <c r="B64">
        <v>91.7</v>
      </c>
    </row>
    <row r="65" spans="1:2">
      <c r="A65" t="s">
        <v>1231</v>
      </c>
      <c r="B65">
        <v>162</v>
      </c>
    </row>
    <row r="66" spans="1:2">
      <c r="A66" t="s">
        <v>1231</v>
      </c>
      <c r="B66">
        <v>40.299999999999997</v>
      </c>
    </row>
    <row r="67" spans="1:2">
      <c r="A67" t="s">
        <v>1231</v>
      </c>
      <c r="B67">
        <v>41.5</v>
      </c>
    </row>
    <row r="68" spans="1:2">
      <c r="A68" t="s">
        <v>1231</v>
      </c>
      <c r="B68">
        <v>30</v>
      </c>
    </row>
    <row r="69" spans="1:2">
      <c r="A69" t="s">
        <v>1231</v>
      </c>
      <c r="B69">
        <v>15.1</v>
      </c>
    </row>
    <row r="70" spans="1:2">
      <c r="A70" t="s">
        <v>1231</v>
      </c>
      <c r="B70">
        <v>32.299999999999997</v>
      </c>
    </row>
    <row r="71" spans="1:2">
      <c r="A71" t="s">
        <v>1231</v>
      </c>
      <c r="B71">
        <v>26.6</v>
      </c>
    </row>
    <row r="72" spans="1:2">
      <c r="A72" t="s">
        <v>1231</v>
      </c>
      <c r="B72">
        <v>18.8</v>
      </c>
    </row>
    <row r="73" spans="1:2">
      <c r="A73" t="s">
        <v>1231</v>
      </c>
      <c r="B73">
        <v>80.099999999999994</v>
      </c>
    </row>
    <row r="74" spans="1:2">
      <c r="A74" t="s">
        <v>1231</v>
      </c>
      <c r="B74">
        <v>49.1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I134"/>
  <sheetViews>
    <sheetView workbookViewId="0">
      <selection activeCell="J23" sqref="J23"/>
    </sheetView>
  </sheetViews>
  <sheetFormatPr baseColWidth="10" defaultRowHeight="16"/>
  <cols>
    <col min="1" max="1" width="19" customWidth="1"/>
    <col min="2" max="2" width="12.6640625" customWidth="1"/>
    <col min="4" max="4" width="8" customWidth="1"/>
    <col min="5" max="5" width="17" customWidth="1"/>
    <col min="6" max="6" width="14.1640625" customWidth="1"/>
  </cols>
  <sheetData>
    <row r="1" spans="1:9">
      <c r="A1" s="71" t="s">
        <v>1318</v>
      </c>
    </row>
    <row r="3" spans="1:9">
      <c r="A3" s="19" t="s">
        <v>105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  <c r="I3" s="1"/>
    </row>
    <row r="4" spans="1:9">
      <c r="A4" s="20" t="s">
        <v>138</v>
      </c>
      <c r="B4" s="20">
        <v>1</v>
      </c>
      <c r="C4" s="20">
        <v>1</v>
      </c>
      <c r="D4" s="20" t="s">
        <v>139</v>
      </c>
      <c r="E4" s="20">
        <v>2</v>
      </c>
      <c r="F4" s="20">
        <v>1</v>
      </c>
      <c r="G4" s="20">
        <v>1</v>
      </c>
      <c r="H4" s="20">
        <v>0</v>
      </c>
    </row>
    <row r="5" spans="1:9">
      <c r="A5" s="20" t="s">
        <v>138</v>
      </c>
      <c r="B5" s="20">
        <v>2</v>
      </c>
      <c r="C5" s="20">
        <v>2</v>
      </c>
      <c r="D5" s="20" t="s">
        <v>140</v>
      </c>
      <c r="E5" s="20">
        <v>3</v>
      </c>
      <c r="F5" s="20">
        <v>3</v>
      </c>
      <c r="G5" s="20">
        <v>0</v>
      </c>
      <c r="H5" s="20">
        <v>0</v>
      </c>
    </row>
    <row r="6" spans="1:9">
      <c r="A6" s="20" t="s">
        <v>138</v>
      </c>
      <c r="B6" s="20">
        <v>2</v>
      </c>
      <c r="C6" s="20">
        <v>3</v>
      </c>
      <c r="D6" s="20" t="s">
        <v>139</v>
      </c>
      <c r="E6" s="20">
        <v>3</v>
      </c>
      <c r="F6" s="20">
        <v>2</v>
      </c>
      <c r="G6" s="20">
        <v>0</v>
      </c>
      <c r="H6" s="20">
        <v>1</v>
      </c>
    </row>
    <row r="7" spans="1:9">
      <c r="A7" s="20" t="s">
        <v>138</v>
      </c>
      <c r="B7" s="20">
        <v>3</v>
      </c>
      <c r="C7" s="20">
        <v>2</v>
      </c>
      <c r="D7" s="20" t="s">
        <v>140</v>
      </c>
      <c r="E7" s="20">
        <v>6</v>
      </c>
      <c r="F7" s="20">
        <v>0</v>
      </c>
      <c r="G7" s="20">
        <v>6</v>
      </c>
      <c r="H7" s="20">
        <v>0</v>
      </c>
    </row>
    <row r="8" spans="1:9">
      <c r="A8" s="20" t="s">
        <v>138</v>
      </c>
      <c r="B8" s="20">
        <v>4</v>
      </c>
      <c r="C8" s="20">
        <v>2</v>
      </c>
      <c r="D8" s="20" t="s">
        <v>140</v>
      </c>
      <c r="E8" s="20">
        <v>1</v>
      </c>
      <c r="F8" s="20">
        <v>0</v>
      </c>
      <c r="G8" s="20">
        <v>1</v>
      </c>
      <c r="H8" s="20">
        <v>0</v>
      </c>
    </row>
    <row r="9" spans="1:9">
      <c r="A9" s="20" t="s">
        <v>138</v>
      </c>
      <c r="B9" s="20">
        <v>5</v>
      </c>
      <c r="C9" s="20">
        <v>4</v>
      </c>
      <c r="D9" s="20" t="s">
        <v>139</v>
      </c>
      <c r="E9" s="20">
        <v>1</v>
      </c>
      <c r="F9" s="20">
        <v>1</v>
      </c>
      <c r="G9" s="20">
        <v>0</v>
      </c>
      <c r="H9" s="20">
        <v>0</v>
      </c>
    </row>
    <row r="10" spans="1:9">
      <c r="A10" s="20" t="s">
        <v>138</v>
      </c>
      <c r="B10" s="20">
        <v>6</v>
      </c>
      <c r="C10" s="20">
        <v>5</v>
      </c>
      <c r="D10" s="20" t="s">
        <v>140</v>
      </c>
      <c r="E10" s="20">
        <v>3</v>
      </c>
      <c r="F10" s="20">
        <v>3</v>
      </c>
      <c r="G10" s="20">
        <v>0</v>
      </c>
      <c r="H10" s="20">
        <v>0</v>
      </c>
    </row>
    <row r="11" spans="1:9">
      <c r="A11" s="20" t="s">
        <v>141</v>
      </c>
      <c r="B11" s="20">
        <v>7</v>
      </c>
      <c r="C11" s="20">
        <v>6</v>
      </c>
      <c r="D11" s="20" t="s">
        <v>139</v>
      </c>
      <c r="E11" s="20">
        <v>1</v>
      </c>
      <c r="F11" s="20">
        <v>1</v>
      </c>
      <c r="G11" s="20">
        <v>0</v>
      </c>
      <c r="H11" s="20">
        <v>0</v>
      </c>
    </row>
    <row r="12" spans="1:9">
      <c r="A12" s="20" t="s">
        <v>142</v>
      </c>
      <c r="B12" s="20">
        <v>8</v>
      </c>
      <c r="C12" s="20">
        <v>7</v>
      </c>
      <c r="D12" s="20" t="s">
        <v>140</v>
      </c>
      <c r="E12" s="20">
        <v>8</v>
      </c>
      <c r="F12" s="20">
        <v>6</v>
      </c>
      <c r="G12" s="20">
        <v>2</v>
      </c>
      <c r="H12" s="20">
        <v>0</v>
      </c>
    </row>
    <row r="13" spans="1:9">
      <c r="A13" s="20" t="s">
        <v>142</v>
      </c>
      <c r="B13" s="20">
        <v>9</v>
      </c>
      <c r="C13" s="20">
        <v>8</v>
      </c>
      <c r="D13" s="20" t="s">
        <v>139</v>
      </c>
      <c r="E13" s="20">
        <v>2</v>
      </c>
      <c r="F13" s="20">
        <v>0</v>
      </c>
      <c r="G13" s="20">
        <v>2</v>
      </c>
      <c r="H13" s="20">
        <v>0</v>
      </c>
    </row>
    <row r="14" spans="1:9">
      <c r="A14" s="20" t="s">
        <v>143</v>
      </c>
      <c r="B14" s="20">
        <v>10</v>
      </c>
      <c r="C14" s="20">
        <v>9</v>
      </c>
      <c r="D14" s="20" t="s">
        <v>139</v>
      </c>
      <c r="E14" s="20">
        <v>1</v>
      </c>
      <c r="F14" s="20">
        <v>1</v>
      </c>
      <c r="G14" s="20">
        <v>0</v>
      </c>
      <c r="H14" s="20">
        <v>0</v>
      </c>
    </row>
    <row r="15" spans="1:9">
      <c r="A15" s="20" t="s">
        <v>143</v>
      </c>
      <c r="B15" s="20">
        <v>11</v>
      </c>
      <c r="C15" s="20">
        <v>9</v>
      </c>
      <c r="D15" s="20" t="s">
        <v>139</v>
      </c>
      <c r="E15" s="20">
        <v>1</v>
      </c>
      <c r="F15" s="20">
        <v>1</v>
      </c>
      <c r="G15" s="20">
        <v>0</v>
      </c>
      <c r="H15" s="20">
        <v>0</v>
      </c>
    </row>
    <row r="16" spans="1:9">
      <c r="A16" s="20" t="s">
        <v>144</v>
      </c>
      <c r="B16" s="20">
        <v>12</v>
      </c>
      <c r="C16" s="20">
        <v>10</v>
      </c>
      <c r="D16" s="20" t="s">
        <v>140</v>
      </c>
      <c r="E16" s="20">
        <v>5</v>
      </c>
      <c r="F16" s="20">
        <v>0</v>
      </c>
      <c r="G16" s="20">
        <v>1</v>
      </c>
      <c r="H16" s="20">
        <v>4</v>
      </c>
    </row>
    <row r="17" spans="1:8">
      <c r="A17" s="20" t="s">
        <v>145</v>
      </c>
      <c r="B17" s="20">
        <v>13</v>
      </c>
      <c r="C17" s="20">
        <v>11</v>
      </c>
      <c r="D17" s="20" t="s">
        <v>139</v>
      </c>
      <c r="E17" s="20">
        <v>1</v>
      </c>
      <c r="F17" s="20">
        <v>0</v>
      </c>
      <c r="G17" s="20">
        <v>1</v>
      </c>
      <c r="H17" s="20">
        <v>0</v>
      </c>
    </row>
    <row r="18" spans="1:8">
      <c r="A18" s="20" t="s">
        <v>145</v>
      </c>
      <c r="B18" s="20">
        <v>14</v>
      </c>
      <c r="C18" s="20">
        <v>12</v>
      </c>
      <c r="D18" s="20" t="s">
        <v>139</v>
      </c>
      <c r="E18" s="20">
        <v>2</v>
      </c>
      <c r="F18" s="20">
        <v>2</v>
      </c>
      <c r="G18" s="20">
        <v>0</v>
      </c>
      <c r="H18" s="20">
        <v>0</v>
      </c>
    </row>
    <row r="19" spans="1:8">
      <c r="A19" s="20" t="s">
        <v>145</v>
      </c>
      <c r="B19" s="20">
        <v>15</v>
      </c>
      <c r="C19" s="20">
        <v>13</v>
      </c>
      <c r="D19" s="20" t="s">
        <v>140</v>
      </c>
      <c r="E19" s="20">
        <v>8</v>
      </c>
      <c r="F19" s="20">
        <v>8</v>
      </c>
      <c r="G19" s="20">
        <v>0</v>
      </c>
      <c r="H19" s="20">
        <v>0</v>
      </c>
    </row>
    <row r="20" spans="1:8">
      <c r="A20" s="20" t="s">
        <v>146</v>
      </c>
      <c r="B20" s="20">
        <v>16</v>
      </c>
      <c r="C20" s="20">
        <v>14</v>
      </c>
      <c r="D20" s="20" t="s">
        <v>139</v>
      </c>
      <c r="E20" s="20">
        <v>1</v>
      </c>
      <c r="F20" s="20">
        <v>1</v>
      </c>
      <c r="G20" s="20">
        <v>0</v>
      </c>
      <c r="H20" s="20">
        <v>0</v>
      </c>
    </row>
    <row r="21" spans="1:8">
      <c r="A21" s="20" t="s">
        <v>146</v>
      </c>
      <c r="B21" s="20">
        <v>16</v>
      </c>
      <c r="C21" s="20">
        <v>15</v>
      </c>
      <c r="D21" s="20" t="s">
        <v>147</v>
      </c>
      <c r="E21" s="20">
        <v>16</v>
      </c>
      <c r="F21" s="20">
        <v>11</v>
      </c>
      <c r="G21" s="20">
        <v>5</v>
      </c>
      <c r="H21" s="20">
        <v>0</v>
      </c>
    </row>
    <row r="22" spans="1:8">
      <c r="A22" s="20" t="s">
        <v>146</v>
      </c>
      <c r="B22" s="20">
        <v>17</v>
      </c>
      <c r="C22" s="20">
        <v>16</v>
      </c>
      <c r="D22" s="20" t="s">
        <v>140</v>
      </c>
      <c r="E22" s="20">
        <v>9</v>
      </c>
      <c r="F22" s="20">
        <v>7</v>
      </c>
      <c r="G22" s="20">
        <v>2</v>
      </c>
      <c r="H22" s="20">
        <v>0</v>
      </c>
    </row>
    <row r="23" spans="1:8">
      <c r="A23" s="20" t="s">
        <v>146</v>
      </c>
      <c r="B23" s="20">
        <v>18</v>
      </c>
      <c r="C23" s="20">
        <v>17</v>
      </c>
      <c r="D23" s="20" t="s">
        <v>140</v>
      </c>
      <c r="E23" s="20">
        <v>2</v>
      </c>
      <c r="F23" s="20">
        <v>2</v>
      </c>
      <c r="G23" s="20">
        <v>0</v>
      </c>
      <c r="H23" s="20">
        <v>0</v>
      </c>
    </row>
    <row r="24" spans="1:8">
      <c r="A24" s="20" t="s">
        <v>146</v>
      </c>
      <c r="B24" s="20">
        <v>19</v>
      </c>
      <c r="C24" s="20">
        <v>18</v>
      </c>
      <c r="D24" s="20" t="s">
        <v>140</v>
      </c>
      <c r="E24" s="20">
        <v>2</v>
      </c>
      <c r="F24" s="20">
        <v>1</v>
      </c>
      <c r="G24" s="20">
        <v>1</v>
      </c>
      <c r="H24" s="20">
        <v>0</v>
      </c>
    </row>
    <row r="25" spans="1:8">
      <c r="A25" s="20" t="s">
        <v>146</v>
      </c>
      <c r="B25" s="20">
        <v>20</v>
      </c>
      <c r="C25" s="20">
        <v>19</v>
      </c>
      <c r="D25" s="20" t="s">
        <v>140</v>
      </c>
      <c r="E25" s="20">
        <v>3</v>
      </c>
      <c r="F25" s="20">
        <v>3</v>
      </c>
      <c r="G25" s="20">
        <v>0</v>
      </c>
      <c r="H25" s="20">
        <v>0</v>
      </c>
    </row>
    <row r="26" spans="1:8">
      <c r="A26" s="20" t="s">
        <v>148</v>
      </c>
      <c r="B26" s="20">
        <v>21</v>
      </c>
      <c r="C26" s="20">
        <v>20</v>
      </c>
      <c r="D26" s="20" t="s">
        <v>140</v>
      </c>
      <c r="E26" s="20">
        <f>SUM(F26:H26)</f>
        <v>31</v>
      </c>
      <c r="F26" s="20">
        <v>16</v>
      </c>
      <c r="G26" s="20">
        <v>9</v>
      </c>
      <c r="H26" s="20">
        <v>6</v>
      </c>
    </row>
    <row r="27" spans="1:8">
      <c r="A27" s="20" t="s">
        <v>148</v>
      </c>
      <c r="B27" s="20">
        <v>21</v>
      </c>
      <c r="C27" s="20">
        <v>21</v>
      </c>
      <c r="D27" s="20" t="s">
        <v>147</v>
      </c>
      <c r="E27" s="20">
        <v>11</v>
      </c>
      <c r="F27" s="20">
        <v>7</v>
      </c>
      <c r="G27" s="20">
        <v>3</v>
      </c>
      <c r="H27" s="20">
        <v>0</v>
      </c>
    </row>
    <row r="28" spans="1:8">
      <c r="A28" s="20" t="s">
        <v>148</v>
      </c>
      <c r="B28" s="20">
        <v>22</v>
      </c>
      <c r="C28" s="20">
        <v>22</v>
      </c>
      <c r="D28" s="20" t="s">
        <v>139</v>
      </c>
      <c r="E28" s="20">
        <v>1</v>
      </c>
      <c r="F28" s="20">
        <v>1</v>
      </c>
      <c r="G28" s="20">
        <v>0</v>
      </c>
      <c r="H28" s="20">
        <v>0</v>
      </c>
    </row>
    <row r="29" spans="1:8">
      <c r="A29" s="20" t="s">
        <v>148</v>
      </c>
      <c r="B29" s="20">
        <v>23</v>
      </c>
      <c r="C29" s="20">
        <v>23</v>
      </c>
      <c r="D29" s="20" t="s">
        <v>140</v>
      </c>
      <c r="E29" s="20">
        <v>2</v>
      </c>
      <c r="F29" s="20">
        <v>1</v>
      </c>
      <c r="G29" s="20">
        <v>1</v>
      </c>
      <c r="H29" s="20">
        <v>0</v>
      </c>
    </row>
    <row r="30" spans="1:8">
      <c r="A30" s="20" t="s">
        <v>148</v>
      </c>
      <c r="B30" s="20">
        <v>24</v>
      </c>
      <c r="C30" s="20">
        <v>24</v>
      </c>
      <c r="D30" s="20" t="s">
        <v>147</v>
      </c>
      <c r="E30" s="20">
        <v>16</v>
      </c>
      <c r="F30" s="20">
        <v>11</v>
      </c>
      <c r="G30" s="20">
        <v>5</v>
      </c>
      <c r="H30" s="20">
        <v>0</v>
      </c>
    </row>
    <row r="31" spans="1:8">
      <c r="A31" s="20" t="s">
        <v>149</v>
      </c>
      <c r="B31" s="20">
        <v>25</v>
      </c>
      <c r="C31" s="20">
        <v>25</v>
      </c>
      <c r="D31" s="20" t="s">
        <v>140</v>
      </c>
      <c r="E31" s="20">
        <v>5</v>
      </c>
      <c r="F31" s="20">
        <v>3</v>
      </c>
      <c r="G31" s="20">
        <v>2</v>
      </c>
      <c r="H31" s="20">
        <v>0</v>
      </c>
    </row>
    <row r="32" spans="1:8">
      <c r="A32" s="20" t="s">
        <v>149</v>
      </c>
      <c r="B32" s="20">
        <v>26</v>
      </c>
      <c r="C32" s="20">
        <v>26</v>
      </c>
      <c r="D32" s="20" t="s">
        <v>147</v>
      </c>
      <c r="E32" s="20">
        <v>4</v>
      </c>
      <c r="F32" s="20">
        <v>2</v>
      </c>
      <c r="G32" s="20">
        <v>2</v>
      </c>
      <c r="H32" s="20">
        <v>0</v>
      </c>
    </row>
    <row r="33" spans="1:8">
      <c r="A33" s="20" t="s">
        <v>149</v>
      </c>
      <c r="B33" s="20">
        <v>27</v>
      </c>
      <c r="C33" s="20">
        <v>27</v>
      </c>
      <c r="D33" s="20" t="s">
        <v>147</v>
      </c>
      <c r="E33" s="20">
        <v>4</v>
      </c>
      <c r="F33" s="20">
        <v>2</v>
      </c>
      <c r="G33" s="20">
        <v>2</v>
      </c>
      <c r="H33" s="20">
        <v>0</v>
      </c>
    </row>
    <row r="34" spans="1:8">
      <c r="A34" s="20" t="s">
        <v>149</v>
      </c>
      <c r="B34" s="20">
        <v>28</v>
      </c>
      <c r="C34" s="20">
        <v>28</v>
      </c>
      <c r="D34" s="20" t="s">
        <v>140</v>
      </c>
      <c r="E34" s="20">
        <v>7</v>
      </c>
      <c r="F34" s="20">
        <v>3</v>
      </c>
      <c r="G34" s="20">
        <v>4</v>
      </c>
      <c r="H34" s="20">
        <v>0</v>
      </c>
    </row>
    <row r="35" spans="1:8">
      <c r="A35" s="20" t="s">
        <v>150</v>
      </c>
      <c r="B35" s="20">
        <v>29</v>
      </c>
      <c r="C35" s="20">
        <v>29</v>
      </c>
      <c r="D35" s="20" t="s">
        <v>139</v>
      </c>
      <c r="E35" s="20">
        <v>6</v>
      </c>
      <c r="F35" s="20">
        <v>6</v>
      </c>
      <c r="G35" s="20">
        <v>0</v>
      </c>
      <c r="H35" s="20">
        <v>0</v>
      </c>
    </row>
    <row r="36" spans="1:8">
      <c r="A36" s="20" t="s">
        <v>150</v>
      </c>
      <c r="B36" s="20">
        <v>30</v>
      </c>
      <c r="C36" s="20">
        <v>30</v>
      </c>
      <c r="D36" s="20" t="s">
        <v>140</v>
      </c>
      <c r="E36" s="20">
        <v>6</v>
      </c>
      <c r="F36" s="20">
        <v>5</v>
      </c>
      <c r="G36" s="20">
        <v>0</v>
      </c>
      <c r="H36" s="20">
        <v>0</v>
      </c>
    </row>
    <row r="37" spans="1:8">
      <c r="A37" s="20" t="s">
        <v>150</v>
      </c>
      <c r="B37" s="20">
        <v>31</v>
      </c>
      <c r="C37" s="20">
        <v>31</v>
      </c>
      <c r="D37" s="20" t="s">
        <v>140</v>
      </c>
      <c r="E37" s="20">
        <v>1</v>
      </c>
      <c r="F37" s="20">
        <v>1</v>
      </c>
      <c r="G37" s="20">
        <v>0</v>
      </c>
      <c r="H37" s="20">
        <v>0</v>
      </c>
    </row>
    <row r="38" spans="1:8">
      <c r="A38" s="20" t="s">
        <v>151</v>
      </c>
      <c r="B38" s="20">
        <v>32</v>
      </c>
      <c r="C38" s="20">
        <v>32</v>
      </c>
      <c r="D38" s="20" t="s">
        <v>140</v>
      </c>
      <c r="E38" s="20">
        <v>8</v>
      </c>
      <c r="F38" s="20">
        <v>5</v>
      </c>
      <c r="G38" s="20">
        <v>1</v>
      </c>
      <c r="H38" s="20">
        <v>2</v>
      </c>
    </row>
    <row r="39" spans="1:8">
      <c r="A39" s="20" t="s">
        <v>151</v>
      </c>
      <c r="B39" s="20">
        <v>33</v>
      </c>
      <c r="C39" s="20">
        <v>33</v>
      </c>
      <c r="D39" s="20" t="s">
        <v>139</v>
      </c>
      <c r="E39" s="20">
        <v>1</v>
      </c>
      <c r="F39" s="20">
        <v>0</v>
      </c>
      <c r="G39" s="20">
        <v>1</v>
      </c>
      <c r="H39" s="20">
        <v>0</v>
      </c>
    </row>
    <row r="40" spans="1:8">
      <c r="A40" s="20" t="s">
        <v>151</v>
      </c>
      <c r="B40" s="20">
        <v>33</v>
      </c>
      <c r="C40" s="20">
        <v>35</v>
      </c>
      <c r="D40" s="20" t="s">
        <v>147</v>
      </c>
      <c r="E40" s="20">
        <v>4</v>
      </c>
      <c r="F40" s="20">
        <v>4</v>
      </c>
      <c r="G40" s="20">
        <v>0</v>
      </c>
      <c r="H40" s="20">
        <v>0</v>
      </c>
    </row>
    <row r="41" spans="1:8">
      <c r="A41" s="20" t="s">
        <v>151</v>
      </c>
      <c r="B41" s="20" t="s">
        <v>1212</v>
      </c>
      <c r="C41" s="20" t="s">
        <v>1212</v>
      </c>
      <c r="D41" s="20" t="s">
        <v>147</v>
      </c>
      <c r="E41" s="20">
        <v>5</v>
      </c>
      <c r="F41" s="20">
        <v>4</v>
      </c>
      <c r="G41" s="20">
        <v>1</v>
      </c>
      <c r="H41" s="20"/>
    </row>
    <row r="42" spans="1:8">
      <c r="A42" s="20" t="s">
        <v>152</v>
      </c>
      <c r="B42" s="20">
        <v>35</v>
      </c>
      <c r="C42" s="20">
        <v>37</v>
      </c>
      <c r="D42" s="20" t="s">
        <v>139</v>
      </c>
      <c r="E42" s="20">
        <v>1</v>
      </c>
      <c r="F42" s="20">
        <v>0</v>
      </c>
      <c r="G42" s="20">
        <v>1</v>
      </c>
      <c r="H42" s="20">
        <v>0</v>
      </c>
    </row>
    <row r="43" spans="1:8">
      <c r="A43" s="20" t="s">
        <v>152</v>
      </c>
      <c r="B43" s="20">
        <v>36</v>
      </c>
      <c r="C43" s="20">
        <v>38</v>
      </c>
      <c r="D43" s="20" t="s">
        <v>140</v>
      </c>
      <c r="E43" s="20">
        <v>10</v>
      </c>
      <c r="F43" s="20">
        <v>8</v>
      </c>
      <c r="G43" s="20">
        <v>2</v>
      </c>
      <c r="H43" s="20">
        <v>0</v>
      </c>
    </row>
    <row r="44" spans="1:8">
      <c r="A44" s="20" t="s">
        <v>152</v>
      </c>
      <c r="B44" s="20">
        <v>36</v>
      </c>
      <c r="C44" s="20">
        <v>39</v>
      </c>
      <c r="D44" s="20" t="s">
        <v>147</v>
      </c>
      <c r="E44" s="20">
        <v>16</v>
      </c>
      <c r="F44" s="20">
        <v>11</v>
      </c>
      <c r="G44" s="20">
        <v>5</v>
      </c>
      <c r="H44" s="20">
        <v>0</v>
      </c>
    </row>
    <row r="45" spans="1:8">
      <c r="A45" s="20" t="s">
        <v>153</v>
      </c>
      <c r="B45" s="20">
        <v>37</v>
      </c>
      <c r="C45" s="20">
        <v>40</v>
      </c>
      <c r="D45" s="20" t="s">
        <v>139</v>
      </c>
      <c r="E45" s="20">
        <v>2</v>
      </c>
      <c r="F45" s="20">
        <v>2</v>
      </c>
      <c r="G45" s="20">
        <v>0</v>
      </c>
      <c r="H45" s="20">
        <v>0</v>
      </c>
    </row>
    <row r="46" spans="1:8">
      <c r="A46" s="20" t="s">
        <v>154</v>
      </c>
      <c r="B46" s="20">
        <v>38</v>
      </c>
      <c r="C46" s="20">
        <v>41</v>
      </c>
      <c r="D46" s="20" t="s">
        <v>147</v>
      </c>
      <c r="E46" s="20">
        <v>6</v>
      </c>
      <c r="F46" s="20">
        <v>5</v>
      </c>
      <c r="G46" s="20">
        <v>1</v>
      </c>
      <c r="H46" s="20">
        <v>0</v>
      </c>
    </row>
    <row r="47" spans="1:8">
      <c r="A47" s="20" t="s">
        <v>154</v>
      </c>
      <c r="B47" s="20">
        <v>39</v>
      </c>
      <c r="C47" s="20">
        <v>42</v>
      </c>
      <c r="D47" s="20" t="s">
        <v>147</v>
      </c>
      <c r="E47" s="20">
        <v>1</v>
      </c>
      <c r="F47" s="20">
        <v>1</v>
      </c>
      <c r="G47" s="20">
        <v>0</v>
      </c>
      <c r="H47" s="20">
        <v>0</v>
      </c>
    </row>
    <row r="48" spans="1:8">
      <c r="A48" s="20" t="s">
        <v>154</v>
      </c>
      <c r="B48" s="20">
        <v>40</v>
      </c>
      <c r="C48" s="20">
        <v>43</v>
      </c>
      <c r="D48" s="20" t="s">
        <v>147</v>
      </c>
      <c r="E48" s="20">
        <v>2</v>
      </c>
      <c r="F48" s="20">
        <v>2</v>
      </c>
      <c r="G48" s="20">
        <v>0</v>
      </c>
      <c r="H48" s="20">
        <v>0</v>
      </c>
    </row>
    <row r="49" spans="1:8">
      <c r="A49" s="20" t="s">
        <v>154</v>
      </c>
      <c r="B49" s="20">
        <v>41</v>
      </c>
      <c r="C49" s="20">
        <v>44</v>
      </c>
      <c r="D49" s="20" t="s">
        <v>140</v>
      </c>
      <c r="E49" s="20">
        <v>1</v>
      </c>
      <c r="F49" s="20">
        <v>0</v>
      </c>
      <c r="G49" s="20">
        <v>1</v>
      </c>
      <c r="H49" s="20">
        <v>0</v>
      </c>
    </row>
    <row r="50" spans="1:8">
      <c r="A50" s="20" t="s">
        <v>155</v>
      </c>
      <c r="B50" s="20">
        <v>42</v>
      </c>
      <c r="C50" s="20">
        <v>45</v>
      </c>
      <c r="D50" s="20" t="s">
        <v>147</v>
      </c>
      <c r="E50" s="20">
        <v>7</v>
      </c>
      <c r="F50" s="20">
        <v>3</v>
      </c>
      <c r="G50" s="20">
        <v>4</v>
      </c>
      <c r="H50" s="20">
        <v>0</v>
      </c>
    </row>
    <row r="51" spans="1:8">
      <c r="A51" s="20" t="s">
        <v>155</v>
      </c>
      <c r="B51" s="20">
        <v>43</v>
      </c>
      <c r="C51" s="20">
        <v>46</v>
      </c>
      <c r="D51" s="20" t="s">
        <v>147</v>
      </c>
      <c r="E51" s="20">
        <v>3</v>
      </c>
      <c r="F51" s="20">
        <v>2</v>
      </c>
      <c r="G51" s="20">
        <v>1</v>
      </c>
      <c r="H51" s="20">
        <v>0</v>
      </c>
    </row>
    <row r="52" spans="1:8">
      <c r="A52" s="20" t="s">
        <v>156</v>
      </c>
      <c r="B52" s="20">
        <v>44</v>
      </c>
      <c r="C52" s="20">
        <v>47</v>
      </c>
      <c r="D52" s="20" t="s">
        <v>147</v>
      </c>
      <c r="E52" s="20">
        <v>1</v>
      </c>
      <c r="F52" s="20">
        <v>1</v>
      </c>
      <c r="G52" s="20">
        <v>0</v>
      </c>
      <c r="H52" s="20">
        <v>0</v>
      </c>
    </row>
    <row r="53" spans="1:8">
      <c r="A53" s="20" t="s">
        <v>157</v>
      </c>
      <c r="B53" s="20">
        <v>45</v>
      </c>
      <c r="C53" s="20">
        <v>48</v>
      </c>
      <c r="D53" s="20" t="s">
        <v>140</v>
      </c>
      <c r="E53" s="20">
        <v>10</v>
      </c>
      <c r="F53" s="20">
        <v>7</v>
      </c>
      <c r="G53" s="20">
        <v>3</v>
      </c>
      <c r="H53" s="20">
        <v>0</v>
      </c>
    </row>
    <row r="54" spans="1:8">
      <c r="A54" s="20" t="s">
        <v>158</v>
      </c>
      <c r="B54" s="20">
        <v>46</v>
      </c>
      <c r="C54" s="20">
        <v>49</v>
      </c>
      <c r="D54" s="20" t="s">
        <v>139</v>
      </c>
      <c r="E54" s="20">
        <v>4</v>
      </c>
      <c r="F54" s="20">
        <v>4</v>
      </c>
      <c r="G54" s="20">
        <v>0</v>
      </c>
      <c r="H54" s="20">
        <v>0</v>
      </c>
    </row>
    <row r="55" spans="1:8">
      <c r="A55" s="20" t="s">
        <v>158</v>
      </c>
      <c r="B55" s="20">
        <v>46</v>
      </c>
      <c r="C55" s="20">
        <v>50</v>
      </c>
      <c r="D55" s="20" t="s">
        <v>140</v>
      </c>
      <c r="E55" s="20">
        <v>46</v>
      </c>
      <c r="F55" s="20">
        <v>32</v>
      </c>
      <c r="G55" s="20">
        <v>13</v>
      </c>
      <c r="H55" s="20">
        <v>1</v>
      </c>
    </row>
    <row r="56" spans="1:8">
      <c r="A56" s="20" t="s">
        <v>159</v>
      </c>
      <c r="B56" s="20">
        <v>48</v>
      </c>
      <c r="C56" s="20">
        <v>52</v>
      </c>
      <c r="D56" s="20" t="s">
        <v>147</v>
      </c>
      <c r="E56" s="20">
        <v>5</v>
      </c>
      <c r="F56" s="20">
        <v>3</v>
      </c>
      <c r="G56" s="20">
        <v>2</v>
      </c>
      <c r="H56" s="20">
        <v>0</v>
      </c>
    </row>
    <row r="57" spans="1:8">
      <c r="A57" s="20" t="s">
        <v>159</v>
      </c>
      <c r="B57" s="20">
        <v>48</v>
      </c>
      <c r="C57" s="20">
        <v>53</v>
      </c>
      <c r="D57" s="20" t="s">
        <v>139</v>
      </c>
      <c r="E57" s="20">
        <v>3</v>
      </c>
      <c r="F57" s="20">
        <v>3</v>
      </c>
      <c r="G57" s="20">
        <v>0</v>
      </c>
      <c r="H57" s="20">
        <v>0</v>
      </c>
    </row>
    <row r="58" spans="1:8">
      <c r="A58" s="20" t="s">
        <v>159</v>
      </c>
      <c r="B58" s="20">
        <v>48</v>
      </c>
      <c r="C58" s="20">
        <v>54</v>
      </c>
      <c r="D58" s="20" t="s">
        <v>140</v>
      </c>
      <c r="E58" s="20">
        <v>5</v>
      </c>
      <c r="F58" s="20">
        <v>3</v>
      </c>
      <c r="G58" s="20">
        <v>2</v>
      </c>
      <c r="H58" s="20">
        <v>0</v>
      </c>
    </row>
    <row r="59" spans="1:8">
      <c r="A59" s="20" t="s">
        <v>159</v>
      </c>
      <c r="B59" s="20">
        <v>49</v>
      </c>
      <c r="C59" s="20">
        <v>55</v>
      </c>
      <c r="D59" s="20" t="s">
        <v>140</v>
      </c>
      <c r="E59" s="20">
        <v>2</v>
      </c>
      <c r="F59" s="20">
        <v>0</v>
      </c>
      <c r="G59" s="20">
        <v>2</v>
      </c>
      <c r="H59" s="20">
        <v>0</v>
      </c>
    </row>
    <row r="60" spans="1:8">
      <c r="A60" s="20" t="s">
        <v>159</v>
      </c>
      <c r="B60" s="20">
        <v>50</v>
      </c>
      <c r="C60" s="20">
        <v>56</v>
      </c>
      <c r="D60" s="20" t="s">
        <v>140</v>
      </c>
      <c r="E60" s="20">
        <v>2</v>
      </c>
      <c r="F60" s="20">
        <v>1</v>
      </c>
      <c r="G60" s="20">
        <v>1</v>
      </c>
      <c r="H60" s="20">
        <v>0</v>
      </c>
    </row>
    <row r="61" spans="1:8">
      <c r="A61" s="20" t="s">
        <v>159</v>
      </c>
      <c r="B61" s="20">
        <v>51</v>
      </c>
      <c r="C61" s="20">
        <v>57</v>
      </c>
      <c r="D61" s="20" t="s">
        <v>140</v>
      </c>
      <c r="E61" s="20">
        <v>2</v>
      </c>
      <c r="F61" s="20">
        <v>1</v>
      </c>
      <c r="G61" s="20">
        <v>1</v>
      </c>
      <c r="H61" s="20">
        <v>0</v>
      </c>
    </row>
    <row r="62" spans="1:8">
      <c r="A62" s="20" t="s">
        <v>160</v>
      </c>
      <c r="B62" s="20">
        <v>52</v>
      </c>
      <c r="C62" s="20">
        <v>58</v>
      </c>
      <c r="D62" s="20" t="s">
        <v>140</v>
      </c>
      <c r="E62" s="20">
        <v>4</v>
      </c>
      <c r="F62" s="20">
        <v>3</v>
      </c>
      <c r="G62" s="20">
        <v>1</v>
      </c>
      <c r="H62" s="20">
        <v>0</v>
      </c>
    </row>
    <row r="63" spans="1:8">
      <c r="A63" s="20" t="s">
        <v>160</v>
      </c>
      <c r="B63" s="20">
        <v>53</v>
      </c>
      <c r="C63" s="20">
        <v>59</v>
      </c>
      <c r="D63" s="20" t="s">
        <v>139</v>
      </c>
      <c r="E63" s="20">
        <v>5</v>
      </c>
      <c r="F63" s="20">
        <v>4</v>
      </c>
      <c r="G63" s="20">
        <v>1</v>
      </c>
      <c r="H63" s="20">
        <v>0</v>
      </c>
    </row>
    <row r="64" spans="1:8">
      <c r="A64" s="20" t="s">
        <v>160</v>
      </c>
      <c r="B64" s="20">
        <v>54</v>
      </c>
      <c r="C64" s="20">
        <v>60</v>
      </c>
      <c r="D64" s="20" t="s">
        <v>140</v>
      </c>
      <c r="E64" s="20">
        <v>2</v>
      </c>
      <c r="F64" s="20">
        <v>0</v>
      </c>
      <c r="G64" s="20">
        <v>2</v>
      </c>
      <c r="H64" s="20">
        <v>0</v>
      </c>
    </row>
    <row r="65" spans="1:8">
      <c r="A65" s="20" t="s">
        <v>160</v>
      </c>
      <c r="B65" s="20">
        <v>55</v>
      </c>
      <c r="C65" s="20">
        <v>61</v>
      </c>
      <c r="D65" s="20" t="s">
        <v>140</v>
      </c>
      <c r="E65" s="20">
        <v>2</v>
      </c>
      <c r="F65" s="20">
        <v>1</v>
      </c>
      <c r="G65" s="20">
        <v>1</v>
      </c>
      <c r="H65" s="20">
        <v>0</v>
      </c>
    </row>
    <row r="66" spans="1:8">
      <c r="A66" s="20" t="s">
        <v>161</v>
      </c>
      <c r="B66" s="20">
        <v>56</v>
      </c>
      <c r="C66" s="20">
        <v>62</v>
      </c>
      <c r="D66" s="20" t="s">
        <v>139</v>
      </c>
      <c r="E66" s="20">
        <v>3</v>
      </c>
      <c r="F66" s="20">
        <v>3</v>
      </c>
      <c r="G66" s="20">
        <v>0</v>
      </c>
      <c r="H66" s="20">
        <v>0</v>
      </c>
    </row>
    <row r="67" spans="1:8">
      <c r="A67" s="20" t="s">
        <v>161</v>
      </c>
      <c r="B67" s="20">
        <v>57</v>
      </c>
      <c r="C67" s="20">
        <v>63</v>
      </c>
      <c r="D67" s="20" t="s">
        <v>139</v>
      </c>
      <c r="E67" s="20">
        <v>1</v>
      </c>
      <c r="F67" s="20">
        <v>1</v>
      </c>
      <c r="G67" s="20">
        <v>0</v>
      </c>
      <c r="H67" s="20">
        <v>0</v>
      </c>
    </row>
    <row r="68" spans="1:8">
      <c r="A68" s="20" t="s">
        <v>161</v>
      </c>
      <c r="B68" s="20">
        <v>58</v>
      </c>
      <c r="C68" s="20">
        <v>64</v>
      </c>
      <c r="D68" s="20" t="s">
        <v>140</v>
      </c>
      <c r="E68" s="20">
        <v>4</v>
      </c>
      <c r="F68" s="20">
        <v>0</v>
      </c>
      <c r="G68" s="20">
        <v>4</v>
      </c>
      <c r="H68" s="20">
        <v>0</v>
      </c>
    </row>
    <row r="69" spans="1:8">
      <c r="A69" s="20" t="s">
        <v>161</v>
      </c>
      <c r="B69" s="20">
        <v>59</v>
      </c>
      <c r="C69" s="20">
        <v>65</v>
      </c>
      <c r="D69" s="20" t="s">
        <v>139</v>
      </c>
      <c r="E69" s="20">
        <v>2</v>
      </c>
      <c r="F69" s="20">
        <v>1</v>
      </c>
      <c r="G69" s="20">
        <v>1</v>
      </c>
      <c r="H69" s="20">
        <v>0</v>
      </c>
    </row>
    <row r="70" spans="1:8">
      <c r="A70" s="20" t="s">
        <v>162</v>
      </c>
      <c r="B70" s="20">
        <v>60</v>
      </c>
      <c r="C70" s="20">
        <v>66</v>
      </c>
      <c r="D70" s="20" t="s">
        <v>139</v>
      </c>
      <c r="E70" s="20">
        <v>3</v>
      </c>
      <c r="F70" s="20">
        <v>3</v>
      </c>
      <c r="G70" s="20">
        <v>0</v>
      </c>
      <c r="H70" s="20">
        <v>0</v>
      </c>
    </row>
    <row r="71" spans="1:8">
      <c r="A71" s="20" t="s">
        <v>162</v>
      </c>
      <c r="B71" s="20">
        <v>60</v>
      </c>
      <c r="C71" s="20">
        <v>67</v>
      </c>
      <c r="D71" s="20" t="s">
        <v>140</v>
      </c>
      <c r="E71" s="20">
        <v>2</v>
      </c>
      <c r="F71" s="20">
        <v>2</v>
      </c>
      <c r="G71" s="20">
        <v>0</v>
      </c>
      <c r="H71" s="20">
        <v>0</v>
      </c>
    </row>
    <row r="72" spans="1:8">
      <c r="A72" s="20" t="s">
        <v>163</v>
      </c>
      <c r="B72" s="20">
        <v>61</v>
      </c>
      <c r="C72" s="20">
        <v>68</v>
      </c>
      <c r="D72" s="20" t="s">
        <v>139</v>
      </c>
      <c r="E72" s="20">
        <v>4</v>
      </c>
      <c r="F72" s="20">
        <v>2</v>
      </c>
      <c r="G72" s="20">
        <v>2</v>
      </c>
      <c r="H72" s="20">
        <v>0</v>
      </c>
    </row>
    <row r="73" spans="1:8">
      <c r="A73" s="20" t="s">
        <v>163</v>
      </c>
      <c r="B73" s="20">
        <v>62</v>
      </c>
      <c r="C73" s="20">
        <v>69</v>
      </c>
      <c r="D73" s="20" t="s">
        <v>140</v>
      </c>
      <c r="E73" s="20">
        <v>3</v>
      </c>
      <c r="F73" s="20">
        <v>3</v>
      </c>
      <c r="G73" s="20">
        <v>0</v>
      </c>
      <c r="H73" s="20">
        <v>0</v>
      </c>
    </row>
    <row r="74" spans="1:8">
      <c r="A74" s="20" t="s">
        <v>163</v>
      </c>
      <c r="B74" s="20">
        <v>63</v>
      </c>
      <c r="C74" s="20">
        <v>70</v>
      </c>
      <c r="D74" s="20" t="s">
        <v>139</v>
      </c>
      <c r="E74" s="20">
        <v>3</v>
      </c>
      <c r="F74" s="20">
        <v>3</v>
      </c>
      <c r="G74" s="20">
        <v>0</v>
      </c>
      <c r="H74" s="20">
        <v>0</v>
      </c>
    </row>
    <row r="75" spans="1:8">
      <c r="A75" s="20" t="s">
        <v>164</v>
      </c>
      <c r="B75" s="20">
        <v>64</v>
      </c>
      <c r="C75" s="20">
        <v>71</v>
      </c>
      <c r="D75" s="20" t="s">
        <v>139</v>
      </c>
      <c r="E75" s="20">
        <v>2</v>
      </c>
      <c r="F75" s="20">
        <v>0</v>
      </c>
      <c r="G75" s="20">
        <v>2</v>
      </c>
      <c r="H75" s="20">
        <v>0</v>
      </c>
    </row>
    <row r="76" spans="1:8">
      <c r="A76" s="20" t="s">
        <v>165</v>
      </c>
      <c r="B76" s="20">
        <v>65</v>
      </c>
      <c r="C76" s="20">
        <v>72</v>
      </c>
      <c r="D76" s="20" t="s">
        <v>139</v>
      </c>
      <c r="E76" s="20">
        <v>1</v>
      </c>
      <c r="F76" s="20">
        <v>1</v>
      </c>
      <c r="G76" s="20">
        <v>0</v>
      </c>
      <c r="H76" s="20">
        <v>0</v>
      </c>
    </row>
    <row r="77" spans="1:8">
      <c r="A77" s="20" t="s">
        <v>165</v>
      </c>
      <c r="B77" s="20">
        <v>66</v>
      </c>
      <c r="C77" s="20">
        <v>73</v>
      </c>
      <c r="D77" s="20" t="s">
        <v>140</v>
      </c>
      <c r="E77" s="20">
        <v>10</v>
      </c>
      <c r="F77" s="20">
        <v>10</v>
      </c>
      <c r="G77" s="20">
        <v>0</v>
      </c>
      <c r="H77" s="20">
        <v>0</v>
      </c>
    </row>
    <row r="78" spans="1:8">
      <c r="A78" s="21" t="s">
        <v>165</v>
      </c>
      <c r="B78" s="20">
        <v>66</v>
      </c>
      <c r="C78" s="20">
        <v>74</v>
      </c>
      <c r="D78" s="20" t="s">
        <v>139</v>
      </c>
      <c r="E78" s="20">
        <v>1</v>
      </c>
      <c r="F78" s="20">
        <v>0</v>
      </c>
      <c r="G78" s="20">
        <v>1</v>
      </c>
      <c r="H78" s="20">
        <v>0</v>
      </c>
    </row>
    <row r="79" spans="1:8">
      <c r="A79" s="21" t="s">
        <v>165</v>
      </c>
      <c r="B79" s="20">
        <v>67</v>
      </c>
      <c r="C79" s="20">
        <v>75</v>
      </c>
      <c r="D79" s="20" t="s">
        <v>140</v>
      </c>
      <c r="E79" s="20">
        <v>9</v>
      </c>
      <c r="F79" s="20">
        <v>5</v>
      </c>
      <c r="G79" s="20">
        <v>4</v>
      </c>
      <c r="H79" s="20">
        <v>0</v>
      </c>
    </row>
    <row r="80" spans="1:8">
      <c r="A80" s="21" t="s">
        <v>166</v>
      </c>
      <c r="B80" s="20">
        <v>68</v>
      </c>
      <c r="C80" s="20">
        <v>76</v>
      </c>
      <c r="D80" s="20" t="s">
        <v>140</v>
      </c>
      <c r="E80" s="20">
        <v>14</v>
      </c>
      <c r="F80" s="20">
        <v>3</v>
      </c>
      <c r="G80" s="20">
        <v>10</v>
      </c>
      <c r="H80" s="20">
        <v>1</v>
      </c>
    </row>
    <row r="81" spans="1:9" ht="17" thickBot="1">
      <c r="A81" s="14" t="s">
        <v>166</v>
      </c>
      <c r="B81" s="5">
        <v>69</v>
      </c>
      <c r="C81" s="5">
        <v>77</v>
      </c>
      <c r="D81" s="5" t="s">
        <v>140</v>
      </c>
      <c r="E81" s="5">
        <v>1</v>
      </c>
      <c r="F81" s="5">
        <v>0</v>
      </c>
      <c r="G81" s="5">
        <v>1</v>
      </c>
      <c r="H81" s="5">
        <v>0</v>
      </c>
      <c r="I81" s="2"/>
    </row>
    <row r="82" spans="1:9">
      <c r="A82" s="20" t="s">
        <v>167</v>
      </c>
      <c r="B82" s="20">
        <v>1</v>
      </c>
      <c r="C82" s="20">
        <v>1</v>
      </c>
      <c r="D82" s="20" t="s">
        <v>140</v>
      </c>
      <c r="E82" s="20">
        <f>SUM(F82:H82)</f>
        <v>7</v>
      </c>
      <c r="F82" s="20">
        <v>4</v>
      </c>
      <c r="G82" s="20">
        <v>3</v>
      </c>
      <c r="H82" s="20">
        <v>0</v>
      </c>
    </row>
    <row r="83" spans="1:9">
      <c r="A83" s="20" t="s">
        <v>167</v>
      </c>
      <c r="B83" s="20">
        <v>2</v>
      </c>
      <c r="C83" s="20">
        <v>1</v>
      </c>
      <c r="D83" s="20" t="s">
        <v>140</v>
      </c>
      <c r="E83" s="20">
        <f t="shared" ref="E83:E133" si="0">SUM(F83:H83)</f>
        <v>1</v>
      </c>
      <c r="F83" s="20">
        <v>1</v>
      </c>
      <c r="G83" s="20">
        <v>0</v>
      </c>
      <c r="H83" s="20">
        <v>0</v>
      </c>
    </row>
    <row r="84" spans="1:9">
      <c r="A84" s="20" t="s">
        <v>167</v>
      </c>
      <c r="B84" s="20">
        <v>3</v>
      </c>
      <c r="C84" s="20">
        <v>2</v>
      </c>
      <c r="D84" s="20" t="s">
        <v>140</v>
      </c>
      <c r="E84" s="20">
        <f t="shared" si="0"/>
        <v>5</v>
      </c>
      <c r="F84" s="20">
        <v>4</v>
      </c>
      <c r="G84" s="20">
        <v>1</v>
      </c>
      <c r="H84" s="20">
        <v>0</v>
      </c>
    </row>
    <row r="85" spans="1:9">
      <c r="A85" s="20" t="s">
        <v>167</v>
      </c>
      <c r="B85" s="20">
        <v>4</v>
      </c>
      <c r="C85" s="20">
        <v>3</v>
      </c>
      <c r="D85" s="20" t="s">
        <v>140</v>
      </c>
      <c r="E85" s="20">
        <f t="shared" si="0"/>
        <v>1</v>
      </c>
      <c r="F85" s="20">
        <v>1</v>
      </c>
      <c r="G85" s="20">
        <v>0</v>
      </c>
      <c r="H85" s="20">
        <v>0</v>
      </c>
    </row>
    <row r="86" spans="1:9">
      <c r="A86" s="20" t="s">
        <v>167</v>
      </c>
      <c r="B86" s="20">
        <v>5</v>
      </c>
      <c r="C86" s="20">
        <v>4</v>
      </c>
      <c r="D86" s="20" t="s">
        <v>139</v>
      </c>
      <c r="E86" s="20">
        <f t="shared" si="0"/>
        <v>1</v>
      </c>
      <c r="F86" s="20">
        <v>1</v>
      </c>
      <c r="G86" s="20">
        <v>0</v>
      </c>
      <c r="H86" s="20">
        <v>0</v>
      </c>
    </row>
    <row r="87" spans="1:9">
      <c r="A87" s="20" t="s">
        <v>167</v>
      </c>
      <c r="B87" s="20">
        <v>6</v>
      </c>
      <c r="C87" s="20">
        <v>5</v>
      </c>
      <c r="D87" s="20" t="s">
        <v>139</v>
      </c>
      <c r="E87" s="20">
        <f t="shared" si="0"/>
        <v>1</v>
      </c>
      <c r="F87" s="20">
        <v>1</v>
      </c>
      <c r="G87" s="20">
        <v>0</v>
      </c>
      <c r="H87" s="20">
        <v>0</v>
      </c>
    </row>
    <row r="88" spans="1:9">
      <c r="A88" s="20" t="s">
        <v>168</v>
      </c>
      <c r="B88" s="20">
        <v>7</v>
      </c>
      <c r="C88" s="20">
        <v>6</v>
      </c>
      <c r="D88" s="20" t="s">
        <v>140</v>
      </c>
      <c r="E88" s="20">
        <f t="shared" si="0"/>
        <v>7</v>
      </c>
      <c r="F88" s="20">
        <v>5</v>
      </c>
      <c r="G88" s="20">
        <v>2</v>
      </c>
      <c r="H88" s="20">
        <v>0</v>
      </c>
    </row>
    <row r="89" spans="1:9">
      <c r="A89" s="20" t="s">
        <v>168</v>
      </c>
      <c r="B89" s="20">
        <v>8</v>
      </c>
      <c r="C89" s="20">
        <v>7</v>
      </c>
      <c r="D89" s="20" t="s">
        <v>140</v>
      </c>
      <c r="E89" s="20">
        <f t="shared" si="0"/>
        <v>8</v>
      </c>
      <c r="F89" s="20">
        <v>6</v>
      </c>
      <c r="G89" s="20">
        <v>2</v>
      </c>
      <c r="H89" s="20">
        <v>0</v>
      </c>
    </row>
    <row r="90" spans="1:9">
      <c r="A90" s="20" t="s">
        <v>168</v>
      </c>
      <c r="B90" s="20">
        <v>9</v>
      </c>
      <c r="C90" s="20">
        <v>8</v>
      </c>
      <c r="D90" s="20" t="s">
        <v>169</v>
      </c>
      <c r="E90" s="20">
        <f t="shared" si="0"/>
        <v>3</v>
      </c>
      <c r="F90" s="20">
        <v>0</v>
      </c>
      <c r="G90" s="20">
        <v>3</v>
      </c>
      <c r="H90" s="20">
        <v>0</v>
      </c>
    </row>
    <row r="91" spans="1:9">
      <c r="A91" s="20" t="s">
        <v>170</v>
      </c>
      <c r="B91" s="20">
        <v>10</v>
      </c>
      <c r="C91" s="20">
        <v>9</v>
      </c>
      <c r="D91" s="20" t="s">
        <v>140</v>
      </c>
      <c r="E91" s="20">
        <f t="shared" si="0"/>
        <v>8</v>
      </c>
      <c r="F91" s="20">
        <v>5</v>
      </c>
      <c r="G91" s="20">
        <v>3</v>
      </c>
      <c r="H91" s="20">
        <v>0</v>
      </c>
    </row>
    <row r="92" spans="1:9">
      <c r="A92" s="20" t="s">
        <v>170</v>
      </c>
      <c r="B92" s="20">
        <v>11</v>
      </c>
      <c r="C92" s="20">
        <v>10</v>
      </c>
      <c r="D92" s="20" t="s">
        <v>140</v>
      </c>
      <c r="E92" s="20">
        <f t="shared" si="0"/>
        <v>9</v>
      </c>
      <c r="F92" s="20">
        <v>6</v>
      </c>
      <c r="G92" s="20">
        <v>3</v>
      </c>
      <c r="H92" s="20">
        <v>0</v>
      </c>
    </row>
    <row r="93" spans="1:9">
      <c r="A93" s="20" t="s">
        <v>170</v>
      </c>
      <c r="B93" s="20">
        <v>12</v>
      </c>
      <c r="C93" s="20">
        <v>11</v>
      </c>
      <c r="D93" s="20" t="s">
        <v>140</v>
      </c>
      <c r="E93" s="20">
        <f t="shared" si="0"/>
        <v>8</v>
      </c>
      <c r="F93" s="20">
        <v>6</v>
      </c>
      <c r="G93" s="20">
        <v>2</v>
      </c>
      <c r="H93" s="20">
        <v>0</v>
      </c>
    </row>
    <row r="94" spans="1:9">
      <c r="A94" s="20" t="s">
        <v>170</v>
      </c>
      <c r="B94" s="20">
        <v>13</v>
      </c>
      <c r="C94" s="20">
        <v>12</v>
      </c>
      <c r="D94" s="20" t="s">
        <v>140</v>
      </c>
      <c r="E94" s="20">
        <f t="shared" si="0"/>
        <v>1</v>
      </c>
      <c r="F94" s="20">
        <v>0</v>
      </c>
      <c r="G94" s="20">
        <v>1</v>
      </c>
      <c r="H94" s="20">
        <v>0</v>
      </c>
    </row>
    <row r="95" spans="1:9">
      <c r="A95" s="20" t="s">
        <v>170</v>
      </c>
      <c r="B95" s="20">
        <v>14</v>
      </c>
      <c r="C95" s="20">
        <v>13</v>
      </c>
      <c r="D95" s="20" t="s">
        <v>147</v>
      </c>
      <c r="E95" s="20">
        <f t="shared" si="0"/>
        <v>9</v>
      </c>
      <c r="F95" s="20">
        <v>8</v>
      </c>
      <c r="G95" s="20">
        <v>1</v>
      </c>
      <c r="H95" s="20">
        <v>0</v>
      </c>
    </row>
    <row r="96" spans="1:9">
      <c r="A96" s="20" t="s">
        <v>171</v>
      </c>
      <c r="B96" s="20">
        <v>15</v>
      </c>
      <c r="C96" s="20">
        <v>14</v>
      </c>
      <c r="D96" s="20" t="s">
        <v>140</v>
      </c>
      <c r="E96" s="20">
        <f>SUM(F96:H96)</f>
        <v>12</v>
      </c>
      <c r="F96" s="20">
        <v>8</v>
      </c>
      <c r="G96" s="20">
        <v>4</v>
      </c>
      <c r="H96" s="20">
        <v>0</v>
      </c>
    </row>
    <row r="97" spans="1:8">
      <c r="A97" s="20" t="s">
        <v>171</v>
      </c>
      <c r="B97" s="20">
        <v>15</v>
      </c>
      <c r="C97" s="20">
        <v>15</v>
      </c>
      <c r="D97" s="20" t="s">
        <v>169</v>
      </c>
      <c r="E97" s="20">
        <f t="shared" si="0"/>
        <v>11</v>
      </c>
      <c r="F97" s="20">
        <v>5</v>
      </c>
      <c r="G97" s="20">
        <v>6</v>
      </c>
      <c r="H97" s="20">
        <v>0</v>
      </c>
    </row>
    <row r="98" spans="1:8">
      <c r="A98" s="20" t="s">
        <v>172</v>
      </c>
      <c r="B98" s="20">
        <v>16</v>
      </c>
      <c r="C98" s="20">
        <v>16</v>
      </c>
      <c r="D98" s="20" t="s">
        <v>139</v>
      </c>
      <c r="E98" s="20">
        <f t="shared" si="0"/>
        <v>16</v>
      </c>
      <c r="F98" s="20">
        <v>16</v>
      </c>
      <c r="G98" s="20">
        <v>0</v>
      </c>
      <c r="H98" s="20">
        <v>0</v>
      </c>
    </row>
    <row r="99" spans="1:8">
      <c r="A99" s="20" t="s">
        <v>172</v>
      </c>
      <c r="B99" s="20">
        <v>17</v>
      </c>
      <c r="C99" s="20">
        <v>17</v>
      </c>
      <c r="D99" s="20" t="s">
        <v>169</v>
      </c>
      <c r="E99" s="20">
        <f t="shared" si="0"/>
        <v>4</v>
      </c>
      <c r="F99" s="20">
        <v>1</v>
      </c>
      <c r="G99" s="20">
        <v>3</v>
      </c>
      <c r="H99" s="20">
        <v>0</v>
      </c>
    </row>
    <row r="100" spans="1:8">
      <c r="A100" s="20" t="s">
        <v>172</v>
      </c>
      <c r="B100" s="20">
        <v>18</v>
      </c>
      <c r="C100" s="20">
        <v>18</v>
      </c>
      <c r="D100" s="20" t="s">
        <v>139</v>
      </c>
      <c r="E100" s="20">
        <f t="shared" si="0"/>
        <v>1</v>
      </c>
      <c r="F100" s="20">
        <v>0</v>
      </c>
      <c r="G100" s="20">
        <v>1</v>
      </c>
      <c r="H100" s="20">
        <v>0</v>
      </c>
    </row>
    <row r="101" spans="1:8">
      <c r="A101" s="20" t="s">
        <v>172</v>
      </c>
      <c r="B101" s="20">
        <v>19</v>
      </c>
      <c r="C101" s="20">
        <v>19</v>
      </c>
      <c r="D101" s="20" t="s">
        <v>139</v>
      </c>
      <c r="E101" s="20">
        <f t="shared" si="0"/>
        <v>1</v>
      </c>
      <c r="F101" s="20">
        <v>0</v>
      </c>
      <c r="G101" s="20">
        <v>1</v>
      </c>
      <c r="H101" s="20">
        <v>0</v>
      </c>
    </row>
    <row r="102" spans="1:8">
      <c r="A102" s="20" t="s">
        <v>173</v>
      </c>
      <c r="B102" s="20">
        <v>20</v>
      </c>
      <c r="C102" s="20">
        <v>20</v>
      </c>
      <c r="D102" s="20" t="s">
        <v>147</v>
      </c>
      <c r="E102" s="20">
        <f t="shared" si="0"/>
        <v>10</v>
      </c>
      <c r="F102" s="20">
        <v>7</v>
      </c>
      <c r="G102" s="20">
        <v>3</v>
      </c>
      <c r="H102" s="20">
        <v>0</v>
      </c>
    </row>
    <row r="103" spans="1:8">
      <c r="A103" s="20" t="s">
        <v>173</v>
      </c>
      <c r="B103" s="20">
        <v>21</v>
      </c>
      <c r="C103" s="20">
        <v>21</v>
      </c>
      <c r="D103" s="20" t="s">
        <v>139</v>
      </c>
      <c r="E103" s="20">
        <f t="shared" si="0"/>
        <v>6</v>
      </c>
      <c r="F103" s="20">
        <v>1</v>
      </c>
      <c r="G103" s="20">
        <v>5</v>
      </c>
      <c r="H103" s="20">
        <v>0</v>
      </c>
    </row>
    <row r="104" spans="1:8">
      <c r="A104" s="20" t="s">
        <v>173</v>
      </c>
      <c r="B104" s="20">
        <v>22</v>
      </c>
      <c r="C104" s="20">
        <v>22</v>
      </c>
      <c r="D104" s="20" t="s">
        <v>139</v>
      </c>
      <c r="E104" s="20">
        <f t="shared" si="0"/>
        <v>3</v>
      </c>
      <c r="F104" s="20">
        <v>2</v>
      </c>
      <c r="G104" s="20">
        <v>1</v>
      </c>
      <c r="H104" s="20">
        <v>0</v>
      </c>
    </row>
    <row r="105" spans="1:8">
      <c r="A105" s="20" t="s">
        <v>173</v>
      </c>
      <c r="B105" s="20">
        <v>22</v>
      </c>
      <c r="C105" s="20">
        <v>23</v>
      </c>
      <c r="D105" s="20" t="s">
        <v>147</v>
      </c>
      <c r="E105" s="20">
        <f t="shared" si="0"/>
        <v>1</v>
      </c>
      <c r="F105" s="20">
        <v>1</v>
      </c>
      <c r="G105" s="20">
        <v>0</v>
      </c>
      <c r="H105" s="20">
        <v>0</v>
      </c>
    </row>
    <row r="106" spans="1:8">
      <c r="A106" s="20" t="s">
        <v>173</v>
      </c>
      <c r="B106" s="20">
        <v>23</v>
      </c>
      <c r="C106" s="20">
        <v>24</v>
      </c>
      <c r="D106" s="20" t="s">
        <v>139</v>
      </c>
      <c r="E106" s="20">
        <f t="shared" si="0"/>
        <v>13</v>
      </c>
      <c r="F106" s="20">
        <v>9</v>
      </c>
      <c r="G106" s="20">
        <v>4</v>
      </c>
      <c r="H106" s="20">
        <v>0</v>
      </c>
    </row>
    <row r="107" spans="1:8">
      <c r="A107" s="20" t="s">
        <v>173</v>
      </c>
      <c r="B107" s="20">
        <v>24</v>
      </c>
      <c r="C107" s="20">
        <v>25</v>
      </c>
      <c r="D107" s="20" t="s">
        <v>139</v>
      </c>
      <c r="E107" s="20">
        <f t="shared" si="0"/>
        <v>2</v>
      </c>
      <c r="F107" s="20">
        <v>2</v>
      </c>
      <c r="G107" s="20">
        <v>0</v>
      </c>
      <c r="H107" s="20">
        <v>0</v>
      </c>
    </row>
    <row r="108" spans="1:8">
      <c r="A108" s="20" t="s">
        <v>174</v>
      </c>
      <c r="B108" s="20">
        <v>16</v>
      </c>
      <c r="C108" s="20">
        <v>16</v>
      </c>
      <c r="D108" s="20" t="s">
        <v>139</v>
      </c>
      <c r="E108" s="20">
        <f t="shared" si="0"/>
        <v>10</v>
      </c>
      <c r="F108" s="20">
        <v>10</v>
      </c>
      <c r="G108" s="20">
        <v>0</v>
      </c>
      <c r="H108" s="20">
        <v>0</v>
      </c>
    </row>
    <row r="109" spans="1:8">
      <c r="A109" s="20" t="s">
        <v>174</v>
      </c>
      <c r="B109" s="20">
        <v>25</v>
      </c>
      <c r="C109" s="20">
        <v>26</v>
      </c>
      <c r="D109" s="20" t="s">
        <v>140</v>
      </c>
      <c r="E109" s="20">
        <f t="shared" si="0"/>
        <v>38</v>
      </c>
      <c r="F109" s="20">
        <v>29</v>
      </c>
      <c r="G109" s="20">
        <v>9</v>
      </c>
      <c r="H109" s="20">
        <v>0</v>
      </c>
    </row>
    <row r="110" spans="1:8">
      <c r="A110" s="20" t="s">
        <v>174</v>
      </c>
      <c r="B110" s="20">
        <v>26</v>
      </c>
      <c r="C110" s="20">
        <v>27</v>
      </c>
      <c r="D110" s="20" t="s">
        <v>140</v>
      </c>
      <c r="E110" s="20">
        <f t="shared" si="0"/>
        <v>6</v>
      </c>
      <c r="F110" s="20">
        <v>6</v>
      </c>
      <c r="G110" s="20">
        <v>0</v>
      </c>
      <c r="H110" s="20">
        <v>0</v>
      </c>
    </row>
    <row r="111" spans="1:8">
      <c r="A111" s="20" t="s">
        <v>175</v>
      </c>
      <c r="B111" s="20">
        <v>27</v>
      </c>
      <c r="C111" s="20">
        <v>28</v>
      </c>
      <c r="D111" s="20" t="s">
        <v>140</v>
      </c>
      <c r="E111" s="20">
        <f t="shared" si="0"/>
        <v>7</v>
      </c>
      <c r="F111" s="20">
        <v>5</v>
      </c>
      <c r="G111" s="20">
        <v>2</v>
      </c>
      <c r="H111" s="20">
        <v>0</v>
      </c>
    </row>
    <row r="112" spans="1:8">
      <c r="A112" s="20" t="s">
        <v>175</v>
      </c>
      <c r="B112" s="20">
        <v>28</v>
      </c>
      <c r="C112" s="20">
        <v>29</v>
      </c>
      <c r="D112" s="20" t="s">
        <v>140</v>
      </c>
      <c r="E112" s="20">
        <f t="shared" si="0"/>
        <v>4</v>
      </c>
      <c r="F112" s="20">
        <v>2</v>
      </c>
      <c r="G112" s="20">
        <v>1</v>
      </c>
      <c r="H112" s="20">
        <v>1</v>
      </c>
    </row>
    <row r="113" spans="1:8">
      <c r="A113" s="20" t="s">
        <v>175</v>
      </c>
      <c r="B113" s="20">
        <v>25</v>
      </c>
      <c r="C113" s="20">
        <v>26</v>
      </c>
      <c r="D113" s="20" t="s">
        <v>140</v>
      </c>
      <c r="E113" s="20">
        <f t="shared" si="0"/>
        <v>10</v>
      </c>
      <c r="F113" s="20">
        <v>5</v>
      </c>
      <c r="G113" s="20">
        <v>5</v>
      </c>
      <c r="H113" s="20">
        <v>0</v>
      </c>
    </row>
    <row r="114" spans="1:8">
      <c r="A114" s="20" t="s">
        <v>175</v>
      </c>
      <c r="B114" s="20">
        <v>29</v>
      </c>
      <c r="C114" s="20">
        <v>30</v>
      </c>
      <c r="D114" s="20" t="s">
        <v>140</v>
      </c>
      <c r="E114" s="20">
        <f t="shared" si="0"/>
        <v>6</v>
      </c>
      <c r="F114" s="20">
        <v>5</v>
      </c>
      <c r="G114" s="20">
        <v>1</v>
      </c>
      <c r="H114" s="20">
        <v>0</v>
      </c>
    </row>
    <row r="115" spans="1:8">
      <c r="A115" s="20" t="s">
        <v>175</v>
      </c>
      <c r="B115" s="20">
        <v>30</v>
      </c>
      <c r="C115" s="20">
        <v>31</v>
      </c>
      <c r="D115" s="20" t="s">
        <v>140</v>
      </c>
      <c r="E115" s="20">
        <f t="shared" si="0"/>
        <v>2</v>
      </c>
      <c r="F115" s="20">
        <v>0</v>
      </c>
      <c r="G115" s="20">
        <v>2</v>
      </c>
      <c r="H115" s="20">
        <v>0</v>
      </c>
    </row>
    <row r="116" spans="1:8">
      <c r="A116" s="20" t="s">
        <v>176</v>
      </c>
      <c r="B116" s="20">
        <v>31</v>
      </c>
      <c r="C116" s="20">
        <v>32</v>
      </c>
      <c r="D116" s="20" t="s">
        <v>139</v>
      </c>
      <c r="E116" s="20">
        <f t="shared" si="0"/>
        <v>7</v>
      </c>
      <c r="F116" s="20">
        <v>0</v>
      </c>
      <c r="G116" s="20">
        <v>7</v>
      </c>
      <c r="H116" s="20">
        <v>0</v>
      </c>
    </row>
    <row r="117" spans="1:8">
      <c r="A117" s="20" t="s">
        <v>177</v>
      </c>
      <c r="B117" s="20">
        <v>32</v>
      </c>
      <c r="C117" s="20">
        <v>33</v>
      </c>
      <c r="D117" s="20" t="s">
        <v>140</v>
      </c>
      <c r="E117" s="20">
        <f t="shared" si="0"/>
        <v>11</v>
      </c>
      <c r="F117" s="20">
        <v>10</v>
      </c>
      <c r="G117" s="20">
        <v>1</v>
      </c>
      <c r="H117" s="20">
        <v>0</v>
      </c>
    </row>
    <row r="118" spans="1:8">
      <c r="A118" s="20" t="s">
        <v>177</v>
      </c>
      <c r="B118" s="20">
        <v>33</v>
      </c>
      <c r="C118" s="20">
        <v>34</v>
      </c>
      <c r="D118" s="20" t="s">
        <v>140</v>
      </c>
      <c r="E118" s="20">
        <f t="shared" si="0"/>
        <v>12</v>
      </c>
      <c r="F118" s="20">
        <v>7</v>
      </c>
      <c r="G118" s="20">
        <v>5</v>
      </c>
      <c r="H118" s="20">
        <v>0</v>
      </c>
    </row>
    <row r="119" spans="1:8">
      <c r="A119" s="20" t="s">
        <v>177</v>
      </c>
      <c r="B119" s="20">
        <v>34</v>
      </c>
      <c r="C119" s="20">
        <v>35</v>
      </c>
      <c r="D119" s="20" t="s">
        <v>140</v>
      </c>
      <c r="E119" s="20">
        <f t="shared" si="0"/>
        <v>11</v>
      </c>
      <c r="F119" s="20">
        <v>6</v>
      </c>
      <c r="G119" s="20">
        <v>5</v>
      </c>
      <c r="H119" s="20">
        <v>0</v>
      </c>
    </row>
    <row r="120" spans="1:8">
      <c r="A120" s="20" t="s">
        <v>178</v>
      </c>
      <c r="B120" s="20">
        <v>35</v>
      </c>
      <c r="C120" s="20">
        <v>36</v>
      </c>
      <c r="D120" s="20" t="s">
        <v>140</v>
      </c>
      <c r="E120" s="20">
        <f t="shared" si="0"/>
        <v>16</v>
      </c>
      <c r="F120" s="20">
        <v>15</v>
      </c>
      <c r="G120" s="20">
        <v>1</v>
      </c>
      <c r="H120" s="20">
        <v>0</v>
      </c>
    </row>
    <row r="121" spans="1:8">
      <c r="A121" s="20" t="s">
        <v>178</v>
      </c>
      <c r="B121" s="20">
        <v>36</v>
      </c>
      <c r="C121" s="20">
        <v>36</v>
      </c>
      <c r="D121" s="20" t="s">
        <v>140</v>
      </c>
      <c r="E121" s="20">
        <f t="shared" si="0"/>
        <v>16</v>
      </c>
      <c r="F121" s="20">
        <v>6</v>
      </c>
      <c r="G121" s="20">
        <v>10</v>
      </c>
      <c r="H121" s="20">
        <v>0</v>
      </c>
    </row>
    <row r="122" spans="1:8">
      <c r="A122" s="20" t="s">
        <v>180</v>
      </c>
      <c r="B122" s="20">
        <v>38</v>
      </c>
      <c r="C122" s="20">
        <v>38</v>
      </c>
      <c r="D122" s="20" t="s">
        <v>140</v>
      </c>
      <c r="E122" s="20">
        <f>SUM(F122:H122)</f>
        <v>7</v>
      </c>
      <c r="F122" s="20">
        <v>7</v>
      </c>
      <c r="G122" s="20">
        <v>0</v>
      </c>
      <c r="H122" s="20">
        <v>0</v>
      </c>
    </row>
    <row r="123" spans="1:8" ht="17" thickBot="1">
      <c r="A123" s="5" t="s">
        <v>180</v>
      </c>
      <c r="B123" s="5">
        <v>38</v>
      </c>
      <c r="C123" s="5">
        <v>39</v>
      </c>
      <c r="D123" s="5" t="s">
        <v>169</v>
      </c>
      <c r="E123" s="5">
        <f>SUM(F123:H123)</f>
        <v>1</v>
      </c>
      <c r="F123" s="5">
        <v>1</v>
      </c>
      <c r="G123" s="5">
        <v>0</v>
      </c>
      <c r="H123" s="5">
        <v>0</v>
      </c>
    </row>
    <row r="124" spans="1:8">
      <c r="A124" s="20" t="s">
        <v>179</v>
      </c>
      <c r="B124" s="20">
        <v>37</v>
      </c>
      <c r="C124" s="20">
        <v>37</v>
      </c>
      <c r="D124" s="20" t="s">
        <v>139</v>
      </c>
      <c r="E124" s="20">
        <f t="shared" si="0"/>
        <v>4</v>
      </c>
      <c r="F124" s="20">
        <v>0</v>
      </c>
      <c r="G124" s="20">
        <v>4</v>
      </c>
      <c r="H124" s="20">
        <v>0</v>
      </c>
    </row>
    <row r="125" spans="1:8">
      <c r="A125" s="20" t="s">
        <v>181</v>
      </c>
      <c r="B125" s="20">
        <v>39</v>
      </c>
      <c r="C125" s="20">
        <v>40</v>
      </c>
      <c r="D125" s="20" t="s">
        <v>139</v>
      </c>
      <c r="E125" s="20">
        <f t="shared" si="0"/>
        <v>5</v>
      </c>
      <c r="F125" s="20">
        <v>0</v>
      </c>
      <c r="G125" s="20">
        <v>5</v>
      </c>
      <c r="H125" s="20">
        <v>0</v>
      </c>
    </row>
    <row r="126" spans="1:8">
      <c r="A126" s="20" t="s">
        <v>181</v>
      </c>
      <c r="B126" s="20">
        <v>40</v>
      </c>
      <c r="C126" s="20">
        <v>41</v>
      </c>
      <c r="D126" s="20" t="s">
        <v>139</v>
      </c>
      <c r="E126" s="20">
        <f t="shared" si="0"/>
        <v>3</v>
      </c>
      <c r="F126" s="20">
        <v>0</v>
      </c>
      <c r="G126" s="20">
        <v>3</v>
      </c>
      <c r="H126" s="20">
        <v>0</v>
      </c>
    </row>
    <row r="127" spans="1:8">
      <c r="A127" s="20" t="s">
        <v>181</v>
      </c>
      <c r="B127" s="20">
        <v>41</v>
      </c>
      <c r="C127" s="20">
        <v>42</v>
      </c>
      <c r="D127" s="20" t="s">
        <v>139</v>
      </c>
      <c r="E127" s="20">
        <f t="shared" si="0"/>
        <v>2</v>
      </c>
      <c r="F127" s="20">
        <v>1</v>
      </c>
      <c r="G127" s="20">
        <v>1</v>
      </c>
      <c r="H127" s="20">
        <v>0</v>
      </c>
    </row>
    <row r="128" spans="1:8">
      <c r="A128" s="20" t="s">
        <v>181</v>
      </c>
      <c r="B128" s="20">
        <v>42</v>
      </c>
      <c r="C128" s="20">
        <v>43</v>
      </c>
      <c r="D128" s="20" t="s">
        <v>140</v>
      </c>
      <c r="E128" s="20">
        <f t="shared" si="0"/>
        <v>9</v>
      </c>
      <c r="F128" s="20">
        <v>5</v>
      </c>
      <c r="G128" s="20">
        <v>4</v>
      </c>
      <c r="H128" s="20">
        <v>0</v>
      </c>
    </row>
    <row r="129" spans="1:9" ht="17" thickBot="1">
      <c r="A129" s="5" t="s">
        <v>181</v>
      </c>
      <c r="B129" s="5">
        <v>43</v>
      </c>
      <c r="C129" s="5">
        <v>44</v>
      </c>
      <c r="D129" s="5" t="s">
        <v>140</v>
      </c>
      <c r="E129" s="5">
        <f t="shared" si="0"/>
        <v>11</v>
      </c>
      <c r="F129" s="5">
        <v>0</v>
      </c>
      <c r="G129" s="5">
        <v>11</v>
      </c>
      <c r="H129" s="5">
        <v>0</v>
      </c>
    </row>
    <row r="130" spans="1:9">
      <c r="A130" s="20" t="s">
        <v>182</v>
      </c>
      <c r="B130" s="20">
        <v>44</v>
      </c>
      <c r="C130" s="20">
        <v>45</v>
      </c>
      <c r="D130" s="20" t="s">
        <v>147</v>
      </c>
      <c r="E130" s="20">
        <f t="shared" si="0"/>
        <v>16</v>
      </c>
      <c r="F130" s="20">
        <v>10</v>
      </c>
      <c r="G130" s="20">
        <v>6</v>
      </c>
      <c r="H130" s="20">
        <v>0</v>
      </c>
    </row>
    <row r="131" spans="1:9">
      <c r="A131" s="20" t="s">
        <v>182</v>
      </c>
      <c r="B131" s="20">
        <v>45</v>
      </c>
      <c r="C131" s="20">
        <v>46</v>
      </c>
      <c r="D131" s="20" t="s">
        <v>140</v>
      </c>
      <c r="E131" s="20">
        <f t="shared" si="0"/>
        <v>3</v>
      </c>
      <c r="F131" s="20">
        <v>2</v>
      </c>
      <c r="G131" s="20">
        <v>0</v>
      </c>
      <c r="H131" s="20">
        <v>1</v>
      </c>
    </row>
    <row r="132" spans="1:9">
      <c r="A132" s="20" t="s">
        <v>182</v>
      </c>
      <c r="B132" s="20">
        <v>46</v>
      </c>
      <c r="C132" s="20">
        <v>47</v>
      </c>
      <c r="D132" s="20" t="s">
        <v>139</v>
      </c>
      <c r="E132" s="20">
        <f t="shared" si="0"/>
        <v>2</v>
      </c>
      <c r="F132" s="20">
        <v>2</v>
      </c>
      <c r="G132" s="20">
        <v>0</v>
      </c>
      <c r="H132" s="20">
        <v>0</v>
      </c>
    </row>
    <row r="133" spans="1:9">
      <c r="A133" s="20" t="s">
        <v>182</v>
      </c>
      <c r="B133" s="20">
        <v>47</v>
      </c>
      <c r="C133" s="20">
        <v>48</v>
      </c>
      <c r="D133" s="20" t="s">
        <v>147</v>
      </c>
      <c r="E133" s="20">
        <f t="shared" si="0"/>
        <v>3</v>
      </c>
      <c r="F133" s="20">
        <v>3</v>
      </c>
      <c r="G133" s="20">
        <v>0</v>
      </c>
      <c r="H133" s="20">
        <v>0</v>
      </c>
    </row>
    <row r="134" spans="1:9">
      <c r="I134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H43"/>
  <sheetViews>
    <sheetView workbookViewId="0">
      <selection activeCell="K20" sqref="K20"/>
    </sheetView>
  </sheetViews>
  <sheetFormatPr baseColWidth="10" defaultRowHeight="16"/>
  <cols>
    <col min="1" max="8" width="10.83203125" style="20"/>
  </cols>
  <sheetData>
    <row r="1" spans="1:8">
      <c r="A1" s="73" t="s">
        <v>1332</v>
      </c>
    </row>
    <row r="3" spans="1:8">
      <c r="A3" s="19" t="s">
        <v>105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</row>
    <row r="4" spans="1:8">
      <c r="A4" s="20" t="s">
        <v>548</v>
      </c>
      <c r="B4" s="20">
        <v>1</v>
      </c>
      <c r="C4" s="20">
        <v>1</v>
      </c>
      <c r="D4" s="20" t="s">
        <v>140</v>
      </c>
      <c r="E4" s="20">
        <f>SUM(F4:H4)</f>
        <v>1</v>
      </c>
      <c r="F4" s="20">
        <v>1</v>
      </c>
      <c r="G4" s="20">
        <v>0</v>
      </c>
      <c r="H4" s="20">
        <v>0</v>
      </c>
    </row>
    <row r="5" spans="1:8">
      <c r="A5" s="20" t="s">
        <v>548</v>
      </c>
      <c r="B5" s="20">
        <v>2</v>
      </c>
      <c r="C5" s="20">
        <v>1</v>
      </c>
      <c r="D5" s="20" t="s">
        <v>140</v>
      </c>
      <c r="E5" s="20">
        <f t="shared" ref="E5:E43" si="0">SUM(F5:H5)</f>
        <v>30</v>
      </c>
      <c r="F5" s="20">
        <v>30</v>
      </c>
      <c r="G5" s="20">
        <v>0</v>
      </c>
      <c r="H5" s="20">
        <v>0</v>
      </c>
    </row>
    <row r="6" spans="1:8">
      <c r="A6" s="20" t="s">
        <v>549</v>
      </c>
      <c r="B6" s="20">
        <v>3</v>
      </c>
      <c r="C6" s="20">
        <v>2</v>
      </c>
      <c r="D6" s="20" t="s">
        <v>139</v>
      </c>
      <c r="E6" s="20">
        <f t="shared" si="0"/>
        <v>26</v>
      </c>
      <c r="F6" s="20">
        <v>23</v>
      </c>
      <c r="G6" s="20">
        <v>3</v>
      </c>
      <c r="H6" s="20">
        <v>0</v>
      </c>
    </row>
    <row r="7" spans="1:8">
      <c r="A7" s="20" t="s">
        <v>549</v>
      </c>
      <c r="B7" s="20">
        <v>4</v>
      </c>
      <c r="C7" s="20">
        <v>3</v>
      </c>
      <c r="D7" s="20" t="s">
        <v>140</v>
      </c>
      <c r="E7" s="20">
        <f t="shared" si="0"/>
        <v>9</v>
      </c>
      <c r="F7" s="20">
        <v>5</v>
      </c>
      <c r="G7" s="20">
        <v>4</v>
      </c>
      <c r="H7" s="20">
        <v>0</v>
      </c>
    </row>
    <row r="8" spans="1:8">
      <c r="A8" s="20" t="s">
        <v>550</v>
      </c>
      <c r="B8" s="20">
        <v>5</v>
      </c>
      <c r="C8" s="20">
        <v>4</v>
      </c>
      <c r="D8" s="20" t="s">
        <v>140</v>
      </c>
      <c r="E8" s="20">
        <f t="shared" si="0"/>
        <v>13</v>
      </c>
      <c r="F8" s="20">
        <v>12</v>
      </c>
      <c r="G8" s="20">
        <v>0</v>
      </c>
      <c r="H8" s="20">
        <v>1</v>
      </c>
    </row>
    <row r="9" spans="1:8">
      <c r="A9" s="20" t="s">
        <v>550</v>
      </c>
      <c r="B9" s="20">
        <v>6</v>
      </c>
      <c r="C9" s="20">
        <v>5</v>
      </c>
      <c r="D9" s="20" t="s">
        <v>140</v>
      </c>
      <c r="E9" s="20">
        <f t="shared" si="0"/>
        <v>12</v>
      </c>
      <c r="F9" s="20">
        <v>12</v>
      </c>
      <c r="G9" s="20">
        <v>0</v>
      </c>
      <c r="H9" s="20">
        <v>0</v>
      </c>
    </row>
    <row r="10" spans="1:8">
      <c r="A10" s="20" t="s">
        <v>551</v>
      </c>
      <c r="B10" s="20">
        <v>7</v>
      </c>
      <c r="C10" s="20">
        <v>6</v>
      </c>
      <c r="D10" s="20" t="s">
        <v>139</v>
      </c>
      <c r="E10" s="20">
        <f t="shared" si="0"/>
        <v>10</v>
      </c>
      <c r="F10" s="20">
        <v>8</v>
      </c>
      <c r="G10" s="20">
        <v>2</v>
      </c>
      <c r="H10" s="20">
        <v>0</v>
      </c>
    </row>
    <row r="11" spans="1:8">
      <c r="A11" s="20" t="s">
        <v>552</v>
      </c>
      <c r="B11" s="20">
        <v>8</v>
      </c>
      <c r="C11" s="20">
        <v>7</v>
      </c>
      <c r="D11" s="20" t="s">
        <v>147</v>
      </c>
      <c r="E11" s="20">
        <f t="shared" si="0"/>
        <v>19</v>
      </c>
      <c r="F11" s="20">
        <v>16</v>
      </c>
      <c r="G11" s="20">
        <v>3</v>
      </c>
      <c r="H11" s="20">
        <v>0</v>
      </c>
    </row>
    <row r="12" spans="1:8">
      <c r="A12" s="20" t="s">
        <v>552</v>
      </c>
      <c r="B12" s="20">
        <v>8</v>
      </c>
      <c r="C12" s="20">
        <v>8</v>
      </c>
      <c r="D12" s="20" t="s">
        <v>139</v>
      </c>
      <c r="E12" s="20">
        <f t="shared" si="0"/>
        <v>2</v>
      </c>
      <c r="F12" s="20">
        <v>1</v>
      </c>
      <c r="G12" s="20">
        <v>1</v>
      </c>
      <c r="H12" s="20">
        <v>0</v>
      </c>
    </row>
    <row r="13" spans="1:8">
      <c r="A13" s="20" t="s">
        <v>552</v>
      </c>
      <c r="B13" s="20">
        <v>9</v>
      </c>
      <c r="C13" s="20">
        <v>9</v>
      </c>
      <c r="D13" s="20" t="s">
        <v>140</v>
      </c>
      <c r="E13" s="20">
        <f t="shared" si="0"/>
        <v>16</v>
      </c>
      <c r="F13" s="20">
        <v>6</v>
      </c>
      <c r="G13" s="20">
        <v>9</v>
      </c>
      <c r="H13" s="20">
        <v>1</v>
      </c>
    </row>
    <row r="14" spans="1:8">
      <c r="A14" s="20" t="s">
        <v>552</v>
      </c>
      <c r="B14" s="20">
        <v>9</v>
      </c>
      <c r="C14" s="20">
        <v>10</v>
      </c>
      <c r="D14" s="20" t="s">
        <v>139</v>
      </c>
      <c r="E14" s="20">
        <f t="shared" si="0"/>
        <v>2</v>
      </c>
      <c r="F14" s="20">
        <v>1</v>
      </c>
      <c r="G14" s="20">
        <v>1</v>
      </c>
      <c r="H14" s="20">
        <v>0</v>
      </c>
    </row>
    <row r="15" spans="1:8">
      <c r="A15" s="20" t="s">
        <v>553</v>
      </c>
      <c r="B15" s="20">
        <v>10</v>
      </c>
      <c r="C15" s="20">
        <v>11</v>
      </c>
      <c r="D15" s="20" t="s">
        <v>139</v>
      </c>
      <c r="E15" s="20">
        <f t="shared" si="0"/>
        <v>1</v>
      </c>
      <c r="F15" s="20">
        <v>1</v>
      </c>
      <c r="G15" s="20">
        <v>0</v>
      </c>
      <c r="H15" s="20">
        <v>0</v>
      </c>
    </row>
    <row r="16" spans="1:8">
      <c r="A16" s="20" t="s">
        <v>554</v>
      </c>
      <c r="B16" s="20">
        <v>11</v>
      </c>
      <c r="C16" s="20">
        <v>12</v>
      </c>
      <c r="D16" s="20" t="s">
        <v>139</v>
      </c>
      <c r="E16" s="20">
        <f t="shared" si="0"/>
        <v>7</v>
      </c>
      <c r="F16" s="20">
        <v>7</v>
      </c>
      <c r="G16" s="20">
        <v>0</v>
      </c>
      <c r="H16" s="20">
        <v>0</v>
      </c>
    </row>
    <row r="17" spans="1:8">
      <c r="A17" s="20" t="s">
        <v>554</v>
      </c>
      <c r="B17" s="20">
        <v>12</v>
      </c>
      <c r="C17" s="20">
        <v>13</v>
      </c>
      <c r="D17" s="20" t="s">
        <v>139</v>
      </c>
      <c r="E17" s="20">
        <f t="shared" si="0"/>
        <v>3</v>
      </c>
      <c r="F17" s="20">
        <v>2</v>
      </c>
      <c r="G17" s="20">
        <v>1</v>
      </c>
      <c r="H17" s="20">
        <v>0</v>
      </c>
    </row>
    <row r="18" spans="1:8">
      <c r="A18" s="20" t="s">
        <v>554</v>
      </c>
      <c r="B18" s="20">
        <v>12</v>
      </c>
      <c r="C18" s="20">
        <v>14</v>
      </c>
      <c r="D18" s="20" t="s">
        <v>140</v>
      </c>
      <c r="E18" s="20">
        <f t="shared" si="0"/>
        <v>4</v>
      </c>
      <c r="F18" s="20">
        <v>4</v>
      </c>
      <c r="G18" s="20">
        <v>0</v>
      </c>
      <c r="H18" s="20">
        <v>0</v>
      </c>
    </row>
    <row r="19" spans="1:8">
      <c r="A19" s="20" t="s">
        <v>555</v>
      </c>
      <c r="B19" s="20">
        <v>13</v>
      </c>
      <c r="C19" s="20">
        <v>15</v>
      </c>
      <c r="D19" s="20" t="s">
        <v>139</v>
      </c>
      <c r="E19" s="20">
        <f t="shared" si="0"/>
        <v>1</v>
      </c>
      <c r="F19" s="20">
        <v>0</v>
      </c>
      <c r="G19" s="20">
        <v>1</v>
      </c>
      <c r="H19" s="20">
        <v>0</v>
      </c>
    </row>
    <row r="20" spans="1:8">
      <c r="A20" s="20" t="s">
        <v>555</v>
      </c>
      <c r="B20" s="20">
        <v>14</v>
      </c>
      <c r="C20" s="20">
        <v>15</v>
      </c>
      <c r="D20" s="20" t="s">
        <v>139</v>
      </c>
      <c r="E20" s="20">
        <f t="shared" si="0"/>
        <v>1</v>
      </c>
      <c r="F20" s="20">
        <v>0</v>
      </c>
      <c r="G20" s="20">
        <v>1</v>
      </c>
      <c r="H20" s="20">
        <v>0</v>
      </c>
    </row>
    <row r="21" spans="1:8">
      <c r="A21" s="20" t="s">
        <v>555</v>
      </c>
      <c r="B21" s="20">
        <v>15</v>
      </c>
      <c r="C21" s="20">
        <v>15</v>
      </c>
      <c r="D21" s="20" t="s">
        <v>139</v>
      </c>
      <c r="E21" s="20">
        <f t="shared" si="0"/>
        <v>10</v>
      </c>
      <c r="F21" s="20">
        <v>6</v>
      </c>
      <c r="G21" s="20">
        <v>4</v>
      </c>
      <c r="H21" s="20">
        <v>0</v>
      </c>
    </row>
    <row r="22" spans="1:8">
      <c r="A22" s="20" t="s">
        <v>555</v>
      </c>
      <c r="B22" s="20">
        <v>16</v>
      </c>
      <c r="C22" s="20">
        <v>16</v>
      </c>
      <c r="D22" s="20" t="s">
        <v>139</v>
      </c>
      <c r="E22" s="20">
        <f t="shared" si="0"/>
        <v>1</v>
      </c>
      <c r="F22" s="20">
        <v>1</v>
      </c>
      <c r="G22" s="20">
        <v>0</v>
      </c>
      <c r="H22" s="20">
        <v>0</v>
      </c>
    </row>
    <row r="23" spans="1:8">
      <c r="A23" s="20" t="s">
        <v>556</v>
      </c>
      <c r="B23" s="20">
        <v>17</v>
      </c>
      <c r="C23" s="20">
        <v>17</v>
      </c>
      <c r="D23" s="20" t="s">
        <v>140</v>
      </c>
      <c r="E23" s="20">
        <f t="shared" si="0"/>
        <v>10</v>
      </c>
      <c r="F23" s="20">
        <v>10</v>
      </c>
      <c r="G23" s="20">
        <v>0</v>
      </c>
      <c r="H23" s="20">
        <v>0</v>
      </c>
    </row>
    <row r="24" spans="1:8">
      <c r="A24" s="20" t="s">
        <v>556</v>
      </c>
      <c r="B24" s="20">
        <v>18</v>
      </c>
      <c r="C24" s="20">
        <v>18</v>
      </c>
      <c r="D24" s="20" t="s">
        <v>139</v>
      </c>
      <c r="E24" s="20">
        <f t="shared" si="0"/>
        <v>3</v>
      </c>
      <c r="F24" s="20">
        <v>3</v>
      </c>
      <c r="G24" s="20">
        <v>0</v>
      </c>
      <c r="H24" s="20">
        <v>0</v>
      </c>
    </row>
    <row r="25" spans="1:8">
      <c r="A25" s="20" t="s">
        <v>557</v>
      </c>
      <c r="B25" s="20">
        <v>19</v>
      </c>
      <c r="C25" s="20">
        <v>19</v>
      </c>
      <c r="D25" s="20" t="s">
        <v>147</v>
      </c>
      <c r="E25" s="20">
        <f t="shared" si="0"/>
        <v>28</v>
      </c>
      <c r="F25" s="20">
        <v>15</v>
      </c>
      <c r="G25" s="20">
        <v>12</v>
      </c>
      <c r="H25" s="20">
        <v>1</v>
      </c>
    </row>
    <row r="26" spans="1:8">
      <c r="A26" s="20" t="s">
        <v>558</v>
      </c>
      <c r="B26" s="20">
        <v>20</v>
      </c>
      <c r="C26" s="20">
        <v>20</v>
      </c>
      <c r="D26" s="20" t="s">
        <v>147</v>
      </c>
      <c r="E26" s="20">
        <f t="shared" si="0"/>
        <v>15</v>
      </c>
      <c r="F26" s="20">
        <v>12</v>
      </c>
      <c r="G26" s="20">
        <v>3</v>
      </c>
      <c r="H26" s="20">
        <v>0</v>
      </c>
    </row>
    <row r="27" spans="1:8">
      <c r="A27" s="20" t="s">
        <v>559</v>
      </c>
      <c r="B27" s="20">
        <v>21</v>
      </c>
      <c r="C27" s="20">
        <v>21</v>
      </c>
      <c r="D27" s="20" t="s">
        <v>139</v>
      </c>
      <c r="E27" s="20">
        <f t="shared" si="0"/>
        <v>11</v>
      </c>
      <c r="F27" s="20">
        <v>9</v>
      </c>
      <c r="G27" s="20">
        <v>1</v>
      </c>
      <c r="H27" s="20">
        <v>1</v>
      </c>
    </row>
    <row r="28" spans="1:8">
      <c r="A28" s="20" t="s">
        <v>559</v>
      </c>
      <c r="B28" s="20">
        <v>21</v>
      </c>
      <c r="C28" s="20">
        <v>22</v>
      </c>
      <c r="D28" s="20" t="s">
        <v>147</v>
      </c>
      <c r="E28" s="20">
        <f t="shared" si="0"/>
        <v>5</v>
      </c>
      <c r="F28" s="20">
        <v>5</v>
      </c>
      <c r="G28" s="20">
        <v>0</v>
      </c>
      <c r="H28" s="20">
        <v>0</v>
      </c>
    </row>
    <row r="29" spans="1:8">
      <c r="A29" s="20" t="s">
        <v>559</v>
      </c>
      <c r="B29" s="20">
        <v>22</v>
      </c>
      <c r="C29" s="20">
        <v>23</v>
      </c>
      <c r="D29" s="20" t="s">
        <v>140</v>
      </c>
      <c r="E29" s="20">
        <f t="shared" si="0"/>
        <v>8</v>
      </c>
      <c r="F29" s="20">
        <v>3</v>
      </c>
      <c r="G29" s="20">
        <v>5</v>
      </c>
      <c r="H29" s="20">
        <v>0</v>
      </c>
    </row>
    <row r="30" spans="1:8">
      <c r="A30" s="20" t="s">
        <v>560</v>
      </c>
      <c r="B30" s="20">
        <v>23</v>
      </c>
      <c r="C30" s="20">
        <v>24</v>
      </c>
      <c r="D30" s="20" t="s">
        <v>139</v>
      </c>
      <c r="E30" s="20">
        <f t="shared" si="0"/>
        <v>4</v>
      </c>
      <c r="F30" s="20">
        <v>4</v>
      </c>
      <c r="G30" s="20">
        <v>0</v>
      </c>
      <c r="H30" s="20">
        <v>0</v>
      </c>
    </row>
    <row r="31" spans="1:8">
      <c r="A31" s="20" t="s">
        <v>560</v>
      </c>
      <c r="B31" s="20">
        <v>24</v>
      </c>
      <c r="C31" s="20">
        <v>25</v>
      </c>
      <c r="D31" s="20" t="s">
        <v>140</v>
      </c>
      <c r="E31" s="20">
        <f t="shared" si="0"/>
        <v>3</v>
      </c>
      <c r="F31" s="20">
        <v>3</v>
      </c>
      <c r="G31" s="20">
        <v>0</v>
      </c>
      <c r="H31" s="20">
        <v>0</v>
      </c>
    </row>
    <row r="32" spans="1:8">
      <c r="A32" s="20" t="s">
        <v>560</v>
      </c>
      <c r="B32" s="20">
        <v>25</v>
      </c>
      <c r="C32" s="20">
        <v>26</v>
      </c>
      <c r="D32" s="20" t="s">
        <v>139</v>
      </c>
      <c r="E32" s="20">
        <f t="shared" si="0"/>
        <v>9</v>
      </c>
      <c r="F32" s="20">
        <v>8</v>
      </c>
      <c r="G32" s="20">
        <v>1</v>
      </c>
      <c r="H32" s="20">
        <v>0</v>
      </c>
    </row>
    <row r="33" spans="1:8">
      <c r="A33" s="20" t="s">
        <v>560</v>
      </c>
      <c r="B33" s="20">
        <v>26</v>
      </c>
      <c r="C33" s="20">
        <v>27</v>
      </c>
      <c r="D33" s="20" t="s">
        <v>139</v>
      </c>
      <c r="E33" s="20">
        <f t="shared" si="0"/>
        <v>1</v>
      </c>
      <c r="F33" s="20">
        <v>1</v>
      </c>
      <c r="G33" s="20">
        <v>0</v>
      </c>
      <c r="H33" s="20">
        <v>0</v>
      </c>
    </row>
    <row r="34" spans="1:8">
      <c r="A34" s="20" t="s">
        <v>561</v>
      </c>
      <c r="B34" s="20">
        <v>27</v>
      </c>
      <c r="C34" s="20">
        <v>28</v>
      </c>
      <c r="D34" s="20" t="s">
        <v>139</v>
      </c>
      <c r="E34" s="20">
        <f t="shared" si="0"/>
        <v>1</v>
      </c>
      <c r="F34" s="20">
        <v>1</v>
      </c>
      <c r="G34" s="20">
        <v>0</v>
      </c>
      <c r="H34" s="20">
        <v>0</v>
      </c>
    </row>
    <row r="35" spans="1:8">
      <c r="A35" s="20" t="s">
        <v>561</v>
      </c>
      <c r="B35" s="20">
        <v>28</v>
      </c>
      <c r="C35" s="20">
        <v>29</v>
      </c>
      <c r="D35" s="20" t="s">
        <v>139</v>
      </c>
      <c r="E35" s="20">
        <f t="shared" si="0"/>
        <v>5</v>
      </c>
      <c r="F35" s="20">
        <v>3</v>
      </c>
      <c r="G35" s="20">
        <v>2</v>
      </c>
      <c r="H35" s="20">
        <v>0</v>
      </c>
    </row>
    <row r="36" spans="1:8">
      <c r="A36" s="20" t="s">
        <v>562</v>
      </c>
      <c r="B36" s="20">
        <v>29</v>
      </c>
      <c r="C36" s="20">
        <v>30</v>
      </c>
      <c r="D36" s="20" t="s">
        <v>140</v>
      </c>
      <c r="E36" s="20">
        <f t="shared" si="0"/>
        <v>24</v>
      </c>
      <c r="F36" s="20">
        <v>24</v>
      </c>
      <c r="G36" s="20">
        <v>0</v>
      </c>
      <c r="H36" s="20">
        <v>0</v>
      </c>
    </row>
    <row r="37" spans="1:8">
      <c r="A37" s="20" t="s">
        <v>563</v>
      </c>
      <c r="B37" s="20">
        <v>30</v>
      </c>
      <c r="C37" s="20">
        <v>31</v>
      </c>
      <c r="D37" s="20" t="s">
        <v>140</v>
      </c>
      <c r="E37" s="20">
        <f t="shared" si="0"/>
        <v>31</v>
      </c>
      <c r="F37" s="20">
        <v>31</v>
      </c>
      <c r="G37" s="20">
        <v>0</v>
      </c>
      <c r="H37" s="20">
        <v>0</v>
      </c>
    </row>
    <row r="38" spans="1:8">
      <c r="A38" s="20" t="s">
        <v>563</v>
      </c>
      <c r="B38" s="20">
        <v>31</v>
      </c>
      <c r="C38" s="20">
        <v>32</v>
      </c>
      <c r="D38" s="20" t="s">
        <v>147</v>
      </c>
      <c r="E38" s="20">
        <f>SUM(F38:H38)</f>
        <v>12</v>
      </c>
      <c r="F38" s="20">
        <v>9</v>
      </c>
      <c r="G38" s="20">
        <v>2</v>
      </c>
      <c r="H38" s="20">
        <v>1</v>
      </c>
    </row>
    <row r="39" spans="1:8">
      <c r="A39" s="20" t="s">
        <v>564</v>
      </c>
      <c r="B39" s="20">
        <v>32</v>
      </c>
      <c r="C39" s="20">
        <v>33</v>
      </c>
      <c r="D39" s="20" t="s">
        <v>139</v>
      </c>
      <c r="E39" s="20">
        <f t="shared" si="0"/>
        <v>12</v>
      </c>
      <c r="F39" s="20">
        <v>9</v>
      </c>
      <c r="G39" s="20">
        <v>3</v>
      </c>
      <c r="H39" s="20">
        <v>0</v>
      </c>
    </row>
    <row r="40" spans="1:8">
      <c r="A40" s="20" t="s">
        <v>564</v>
      </c>
      <c r="B40" s="20">
        <v>33</v>
      </c>
      <c r="C40" s="20">
        <v>34</v>
      </c>
      <c r="D40" s="20" t="s">
        <v>140</v>
      </c>
      <c r="E40" s="20">
        <f t="shared" si="0"/>
        <v>30</v>
      </c>
      <c r="F40" s="20">
        <v>24</v>
      </c>
      <c r="G40" s="20">
        <v>4</v>
      </c>
      <c r="H40" s="20">
        <v>2</v>
      </c>
    </row>
    <row r="41" spans="1:8">
      <c r="A41" s="20" t="s">
        <v>564</v>
      </c>
      <c r="B41" s="20">
        <v>34</v>
      </c>
      <c r="C41" s="20">
        <v>35</v>
      </c>
      <c r="D41" s="20" t="s">
        <v>139</v>
      </c>
      <c r="E41" s="20">
        <f t="shared" si="0"/>
        <v>10</v>
      </c>
      <c r="F41" s="20">
        <v>8</v>
      </c>
      <c r="G41" s="20">
        <v>2</v>
      </c>
      <c r="H41" s="20">
        <v>0</v>
      </c>
    </row>
    <row r="42" spans="1:8">
      <c r="A42" s="20" t="s">
        <v>564</v>
      </c>
      <c r="B42" s="20">
        <v>34</v>
      </c>
      <c r="C42" s="20">
        <v>36</v>
      </c>
      <c r="D42" s="20" t="s">
        <v>147</v>
      </c>
      <c r="E42" s="20">
        <f t="shared" si="0"/>
        <v>6</v>
      </c>
      <c r="F42" s="20">
        <v>6</v>
      </c>
      <c r="G42" s="20">
        <v>0</v>
      </c>
      <c r="H42" s="20">
        <v>0</v>
      </c>
    </row>
    <row r="43" spans="1:8">
      <c r="A43" s="20" t="s">
        <v>564</v>
      </c>
      <c r="B43" s="20">
        <v>35</v>
      </c>
      <c r="C43" s="20">
        <v>37</v>
      </c>
      <c r="D43" s="20" t="s">
        <v>147</v>
      </c>
      <c r="E43" s="20">
        <f t="shared" si="0"/>
        <v>4</v>
      </c>
      <c r="F43" s="20">
        <v>4</v>
      </c>
      <c r="G43" s="20">
        <v>0</v>
      </c>
      <c r="H43" s="20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H46"/>
  <sheetViews>
    <sheetView workbookViewId="0">
      <selection activeCell="K7" sqref="K7"/>
    </sheetView>
  </sheetViews>
  <sheetFormatPr baseColWidth="10" defaultRowHeight="16"/>
  <cols>
    <col min="1" max="1" width="15.6640625" customWidth="1"/>
  </cols>
  <sheetData>
    <row r="1" spans="1:8">
      <c r="A1" s="71" t="s">
        <v>1319</v>
      </c>
    </row>
    <row r="3" spans="1:8">
      <c r="A3" s="19" t="s">
        <v>105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</row>
    <row r="4" spans="1:8">
      <c r="A4" s="20" t="s">
        <v>1160</v>
      </c>
      <c r="B4" s="20">
        <v>1</v>
      </c>
      <c r="C4" s="20">
        <v>1</v>
      </c>
      <c r="D4" s="20" t="s">
        <v>4</v>
      </c>
      <c r="E4" s="20">
        <f>SUM(F4:H4)</f>
        <v>1</v>
      </c>
      <c r="F4" s="20">
        <v>1</v>
      </c>
      <c r="G4" s="20">
        <v>0</v>
      </c>
      <c r="H4" s="20">
        <v>0</v>
      </c>
    </row>
    <row r="5" spans="1:8">
      <c r="A5" s="51" t="s">
        <v>1160</v>
      </c>
      <c r="B5" s="20">
        <v>2</v>
      </c>
      <c r="C5" s="20">
        <v>2</v>
      </c>
      <c r="D5" s="20" t="s">
        <v>6</v>
      </c>
      <c r="E5" s="20">
        <f t="shared" ref="E5:E38" si="0">SUM(F5:H5)</f>
        <v>1</v>
      </c>
      <c r="F5" s="20">
        <v>1</v>
      </c>
      <c r="G5" s="20">
        <v>0</v>
      </c>
      <c r="H5" s="20">
        <v>0</v>
      </c>
    </row>
    <row r="6" spans="1:8">
      <c r="A6" s="20" t="s">
        <v>1160</v>
      </c>
      <c r="B6" s="20">
        <v>3</v>
      </c>
      <c r="C6" s="20">
        <v>3</v>
      </c>
      <c r="D6" s="20" t="s">
        <v>140</v>
      </c>
      <c r="E6" s="20">
        <f t="shared" si="0"/>
        <v>1</v>
      </c>
      <c r="F6" s="20">
        <v>0</v>
      </c>
      <c r="G6" s="20">
        <v>1</v>
      </c>
      <c r="H6" s="20">
        <v>0</v>
      </c>
    </row>
    <row r="7" spans="1:8">
      <c r="A7" s="20" t="s">
        <v>1161</v>
      </c>
      <c r="B7" s="20">
        <v>4</v>
      </c>
      <c r="C7" s="20">
        <v>4</v>
      </c>
      <c r="D7" s="20" t="s">
        <v>140</v>
      </c>
      <c r="E7" s="20">
        <f t="shared" si="0"/>
        <v>1</v>
      </c>
      <c r="F7" s="20">
        <v>1</v>
      </c>
      <c r="G7" s="20">
        <v>0</v>
      </c>
      <c r="H7" s="20">
        <v>0</v>
      </c>
    </row>
    <row r="8" spans="1:8">
      <c r="A8" s="20" t="s">
        <v>1161</v>
      </c>
      <c r="B8" s="20">
        <v>5</v>
      </c>
      <c r="C8" s="20">
        <v>5</v>
      </c>
      <c r="D8" s="20" t="s">
        <v>140</v>
      </c>
      <c r="E8" s="20">
        <f t="shared" si="0"/>
        <v>3</v>
      </c>
      <c r="F8" s="20">
        <v>3</v>
      </c>
      <c r="G8" s="20">
        <v>0</v>
      </c>
      <c r="H8" s="20">
        <v>0</v>
      </c>
    </row>
    <row r="9" spans="1:8">
      <c r="A9" s="20" t="s">
        <v>1161</v>
      </c>
      <c r="B9" s="20" t="s">
        <v>1162</v>
      </c>
      <c r="C9" s="20" t="s">
        <v>1162</v>
      </c>
      <c r="D9" s="20" t="s">
        <v>147</v>
      </c>
      <c r="E9" s="20">
        <v>3</v>
      </c>
      <c r="F9" s="20">
        <v>0</v>
      </c>
      <c r="G9" s="20">
        <v>3</v>
      </c>
      <c r="H9" s="20">
        <v>0</v>
      </c>
    </row>
    <row r="10" spans="1:8">
      <c r="A10" s="20" t="s">
        <v>1163</v>
      </c>
      <c r="B10" s="20">
        <v>6</v>
      </c>
      <c r="C10" s="20">
        <v>6</v>
      </c>
      <c r="D10" s="20" t="s">
        <v>140</v>
      </c>
      <c r="E10" s="20">
        <v>9</v>
      </c>
      <c r="F10" s="20">
        <v>6</v>
      </c>
      <c r="G10" s="20">
        <v>3</v>
      </c>
      <c r="H10" s="20">
        <v>0</v>
      </c>
    </row>
    <row r="11" spans="1:8">
      <c r="A11" s="20" t="s">
        <v>1164</v>
      </c>
      <c r="B11" s="20">
        <v>7</v>
      </c>
      <c r="C11" s="20">
        <v>7</v>
      </c>
      <c r="D11" s="20" t="s">
        <v>140</v>
      </c>
      <c r="E11" s="20">
        <f t="shared" si="0"/>
        <v>2</v>
      </c>
      <c r="F11" s="20">
        <v>2</v>
      </c>
      <c r="G11" s="20">
        <v>0</v>
      </c>
      <c r="H11" s="20">
        <v>0</v>
      </c>
    </row>
    <row r="12" spans="1:8">
      <c r="A12" s="20" t="s">
        <v>1164</v>
      </c>
      <c r="B12" s="20" t="s">
        <v>1162</v>
      </c>
      <c r="C12" s="20" t="s">
        <v>1162</v>
      </c>
      <c r="D12" s="20" t="s">
        <v>147</v>
      </c>
      <c r="E12" s="20">
        <v>5</v>
      </c>
      <c r="F12" s="20">
        <v>3</v>
      </c>
      <c r="G12" s="20">
        <v>2</v>
      </c>
      <c r="H12" s="20">
        <v>0</v>
      </c>
    </row>
    <row r="13" spans="1:8">
      <c r="A13" s="20" t="s">
        <v>1165</v>
      </c>
      <c r="B13" s="20">
        <v>7</v>
      </c>
      <c r="C13" s="20">
        <v>7</v>
      </c>
      <c r="D13" s="20" t="s">
        <v>140</v>
      </c>
      <c r="E13" s="20">
        <f t="shared" si="0"/>
        <v>12</v>
      </c>
      <c r="F13" s="20">
        <v>4</v>
      </c>
      <c r="G13" s="20">
        <v>8</v>
      </c>
      <c r="H13" s="20">
        <v>0</v>
      </c>
    </row>
    <row r="14" spans="1:8">
      <c r="A14" s="20" t="s">
        <v>1165</v>
      </c>
      <c r="B14" s="20">
        <v>8</v>
      </c>
      <c r="C14" s="20">
        <v>8</v>
      </c>
      <c r="D14" s="20" t="s">
        <v>147</v>
      </c>
      <c r="E14" s="20">
        <v>2</v>
      </c>
      <c r="F14" s="20">
        <v>0</v>
      </c>
      <c r="G14" s="20">
        <v>2</v>
      </c>
      <c r="H14" s="20">
        <v>0</v>
      </c>
    </row>
    <row r="15" spans="1:8">
      <c r="A15" s="20" t="s">
        <v>1165</v>
      </c>
      <c r="B15" s="20">
        <v>9</v>
      </c>
      <c r="C15" s="20">
        <v>8</v>
      </c>
      <c r="D15" s="20" t="s">
        <v>147</v>
      </c>
      <c r="E15" s="20">
        <f t="shared" si="0"/>
        <v>3</v>
      </c>
      <c r="F15" s="20">
        <v>2</v>
      </c>
      <c r="G15" s="20">
        <v>1</v>
      </c>
      <c r="H15" s="20">
        <v>0</v>
      </c>
    </row>
    <row r="16" spans="1:8">
      <c r="A16" s="20" t="s">
        <v>1165</v>
      </c>
      <c r="B16" s="20">
        <v>10</v>
      </c>
      <c r="C16" s="20">
        <v>8</v>
      </c>
      <c r="D16" s="20" t="s">
        <v>169</v>
      </c>
      <c r="E16" s="20">
        <f t="shared" si="0"/>
        <v>3</v>
      </c>
      <c r="F16" s="20">
        <v>1</v>
      </c>
      <c r="G16" s="20">
        <v>2</v>
      </c>
      <c r="H16" s="20">
        <v>0</v>
      </c>
    </row>
    <row r="17" spans="1:8">
      <c r="A17" s="20" t="s">
        <v>1166</v>
      </c>
      <c r="B17" s="20">
        <v>11</v>
      </c>
      <c r="C17" s="20">
        <v>9</v>
      </c>
      <c r="D17" s="20" t="s">
        <v>147</v>
      </c>
      <c r="E17" s="20">
        <f t="shared" si="0"/>
        <v>1</v>
      </c>
      <c r="F17" s="20">
        <v>0</v>
      </c>
      <c r="G17" s="20">
        <v>1</v>
      </c>
      <c r="H17" s="20">
        <v>0</v>
      </c>
    </row>
    <row r="18" spans="1:8">
      <c r="A18" s="20" t="s">
        <v>1166</v>
      </c>
      <c r="B18" s="20">
        <v>12</v>
      </c>
      <c r="C18" s="20">
        <v>10</v>
      </c>
      <c r="D18" s="20" t="s">
        <v>140</v>
      </c>
      <c r="E18" s="20">
        <f t="shared" si="0"/>
        <v>1</v>
      </c>
      <c r="F18" s="20">
        <v>1</v>
      </c>
      <c r="G18" s="20">
        <v>0</v>
      </c>
      <c r="H18" s="20">
        <v>0</v>
      </c>
    </row>
    <row r="19" spans="1:8">
      <c r="A19" s="20" t="s">
        <v>1167</v>
      </c>
      <c r="B19" s="20">
        <v>13</v>
      </c>
      <c r="C19" s="20">
        <v>11</v>
      </c>
      <c r="D19" s="20" t="s">
        <v>169</v>
      </c>
      <c r="E19" s="20">
        <f t="shared" si="0"/>
        <v>1</v>
      </c>
      <c r="F19" s="20">
        <v>0</v>
      </c>
      <c r="G19" s="20">
        <v>1</v>
      </c>
      <c r="H19" s="20">
        <v>0</v>
      </c>
    </row>
    <row r="20" spans="1:8">
      <c r="A20" s="20" t="s">
        <v>1167</v>
      </c>
      <c r="B20" s="20">
        <v>14</v>
      </c>
      <c r="C20" s="20">
        <v>12</v>
      </c>
      <c r="D20" s="20" t="s">
        <v>147</v>
      </c>
      <c r="E20" s="20">
        <f t="shared" si="0"/>
        <v>2</v>
      </c>
      <c r="F20" s="20">
        <v>1</v>
      </c>
      <c r="G20" s="20">
        <v>1</v>
      </c>
      <c r="H20" s="20">
        <v>0</v>
      </c>
    </row>
    <row r="21" spans="1:8">
      <c r="A21" s="20" t="s">
        <v>1167</v>
      </c>
      <c r="B21" s="20">
        <v>15</v>
      </c>
      <c r="C21" s="20">
        <v>13</v>
      </c>
      <c r="D21" s="20" t="s">
        <v>169</v>
      </c>
      <c r="E21" s="20">
        <f t="shared" si="0"/>
        <v>6</v>
      </c>
      <c r="F21" s="20">
        <v>4</v>
      </c>
      <c r="G21" s="20">
        <v>0</v>
      </c>
      <c r="H21" s="20">
        <v>2</v>
      </c>
    </row>
    <row r="22" spans="1:8">
      <c r="A22" s="20" t="s">
        <v>1167</v>
      </c>
      <c r="B22" s="20">
        <v>16</v>
      </c>
      <c r="C22" s="20">
        <v>13</v>
      </c>
      <c r="D22" s="20" t="s">
        <v>169</v>
      </c>
      <c r="E22" s="20">
        <f t="shared" si="0"/>
        <v>5</v>
      </c>
      <c r="F22" s="20">
        <v>5</v>
      </c>
      <c r="G22" s="20">
        <v>0</v>
      </c>
      <c r="H22" s="20">
        <v>0</v>
      </c>
    </row>
    <row r="23" spans="1:8">
      <c r="A23" s="20" t="s">
        <v>1167</v>
      </c>
      <c r="B23" s="20">
        <v>17</v>
      </c>
      <c r="C23" s="20">
        <v>14</v>
      </c>
      <c r="D23" s="20" t="s">
        <v>147</v>
      </c>
      <c r="E23" s="20">
        <f t="shared" si="0"/>
        <v>3</v>
      </c>
      <c r="F23" s="20">
        <v>0</v>
      </c>
      <c r="G23" s="20">
        <v>3</v>
      </c>
      <c r="H23" s="20">
        <v>0</v>
      </c>
    </row>
    <row r="24" spans="1:8">
      <c r="A24" s="20" t="s">
        <v>1167</v>
      </c>
      <c r="B24" s="20" t="s">
        <v>1162</v>
      </c>
      <c r="C24" s="20" t="s">
        <v>1162</v>
      </c>
      <c r="D24" s="20" t="s">
        <v>147</v>
      </c>
      <c r="E24" s="20">
        <v>3</v>
      </c>
      <c r="F24" s="20">
        <v>2</v>
      </c>
      <c r="G24" s="20">
        <v>1</v>
      </c>
      <c r="H24" s="20">
        <v>0</v>
      </c>
    </row>
    <row r="25" spans="1:8">
      <c r="A25" s="20" t="s">
        <v>1167</v>
      </c>
      <c r="B25" s="20" t="s">
        <v>1162</v>
      </c>
      <c r="C25" s="20" t="s">
        <v>1162</v>
      </c>
      <c r="D25" s="20" t="s">
        <v>147</v>
      </c>
      <c r="E25" s="20">
        <v>1</v>
      </c>
      <c r="F25" s="20">
        <v>0</v>
      </c>
      <c r="G25" s="20">
        <v>1</v>
      </c>
      <c r="H25" s="20">
        <v>0</v>
      </c>
    </row>
    <row r="26" spans="1:8">
      <c r="A26" s="20" t="s">
        <v>1168</v>
      </c>
      <c r="B26" s="20">
        <v>18</v>
      </c>
      <c r="C26" s="20">
        <v>15</v>
      </c>
      <c r="D26" s="20" t="s">
        <v>140</v>
      </c>
      <c r="E26" s="20">
        <f t="shared" si="0"/>
        <v>3</v>
      </c>
      <c r="F26" s="20">
        <v>0</v>
      </c>
      <c r="G26" s="20">
        <v>3</v>
      </c>
      <c r="H26" s="20">
        <v>0</v>
      </c>
    </row>
    <row r="27" spans="1:8">
      <c r="A27" s="20" t="s">
        <v>1169</v>
      </c>
      <c r="B27" s="20">
        <v>19</v>
      </c>
      <c r="C27" s="20">
        <v>16</v>
      </c>
      <c r="D27" s="20" t="s">
        <v>140</v>
      </c>
      <c r="E27" s="20">
        <f t="shared" si="0"/>
        <v>2</v>
      </c>
      <c r="F27" s="20">
        <v>0</v>
      </c>
      <c r="G27" s="20">
        <v>2</v>
      </c>
      <c r="H27" s="20">
        <v>0</v>
      </c>
    </row>
    <row r="28" spans="1:8">
      <c r="A28" s="20" t="s">
        <v>1169</v>
      </c>
      <c r="B28" s="20">
        <v>20</v>
      </c>
      <c r="C28" s="20">
        <v>17</v>
      </c>
      <c r="D28" s="20" t="s">
        <v>169</v>
      </c>
      <c r="E28" s="20">
        <f t="shared" si="0"/>
        <v>4</v>
      </c>
      <c r="F28" s="20">
        <v>4</v>
      </c>
      <c r="G28" s="20">
        <v>0</v>
      </c>
      <c r="H28" s="20">
        <v>0</v>
      </c>
    </row>
    <row r="29" spans="1:8">
      <c r="A29" s="20" t="s">
        <v>1169</v>
      </c>
      <c r="B29" s="20">
        <v>21</v>
      </c>
      <c r="C29" s="20">
        <v>18</v>
      </c>
      <c r="D29" s="20" t="s">
        <v>140</v>
      </c>
      <c r="E29" s="20">
        <f t="shared" si="0"/>
        <v>3</v>
      </c>
      <c r="F29" s="20">
        <v>3</v>
      </c>
      <c r="G29" s="20">
        <v>0</v>
      </c>
      <c r="H29" s="20">
        <v>0</v>
      </c>
    </row>
    <row r="30" spans="1:8">
      <c r="A30" s="20" t="s">
        <v>1169</v>
      </c>
      <c r="B30" s="20">
        <v>22</v>
      </c>
      <c r="C30" s="20">
        <v>19</v>
      </c>
      <c r="D30" s="20" t="s">
        <v>140</v>
      </c>
      <c r="E30" s="20">
        <f t="shared" si="0"/>
        <v>2</v>
      </c>
      <c r="F30" s="20">
        <v>0</v>
      </c>
      <c r="G30" s="20">
        <v>2</v>
      </c>
      <c r="H30" s="20">
        <v>0</v>
      </c>
    </row>
    <row r="31" spans="1:8">
      <c r="A31" s="20" t="s">
        <v>1170</v>
      </c>
      <c r="B31" s="20">
        <v>23</v>
      </c>
      <c r="C31" s="20">
        <v>20</v>
      </c>
      <c r="D31" s="20" t="s">
        <v>140</v>
      </c>
      <c r="E31" s="20">
        <f t="shared" si="0"/>
        <v>8</v>
      </c>
      <c r="F31" s="20">
        <v>8</v>
      </c>
      <c r="G31" s="20">
        <v>0</v>
      </c>
      <c r="H31" s="20">
        <v>0</v>
      </c>
    </row>
    <row r="32" spans="1:8">
      <c r="A32" s="20" t="s">
        <v>1170</v>
      </c>
      <c r="B32" s="20">
        <v>23</v>
      </c>
      <c r="C32" s="20">
        <v>21</v>
      </c>
      <c r="D32" s="20" t="s">
        <v>169</v>
      </c>
      <c r="E32" s="20">
        <f t="shared" si="0"/>
        <v>2</v>
      </c>
      <c r="F32" s="20">
        <v>2</v>
      </c>
      <c r="G32" s="20">
        <v>0</v>
      </c>
      <c r="H32" s="20">
        <v>0</v>
      </c>
    </row>
    <row r="33" spans="1:8">
      <c r="A33" s="20" t="s">
        <v>1170</v>
      </c>
      <c r="B33" s="20">
        <v>24</v>
      </c>
      <c r="C33" s="20">
        <v>22</v>
      </c>
      <c r="D33" s="20" t="s">
        <v>147</v>
      </c>
      <c r="E33" s="20">
        <f t="shared" si="0"/>
        <v>5</v>
      </c>
      <c r="F33" s="20">
        <v>3</v>
      </c>
      <c r="G33" s="20">
        <v>2</v>
      </c>
      <c r="H33" s="20">
        <v>0</v>
      </c>
    </row>
    <row r="34" spans="1:8">
      <c r="A34" s="20" t="s">
        <v>1170</v>
      </c>
      <c r="B34" s="20">
        <v>25</v>
      </c>
      <c r="C34" s="20">
        <v>23</v>
      </c>
      <c r="D34" s="20" t="s">
        <v>140</v>
      </c>
      <c r="E34" s="20">
        <f t="shared" si="0"/>
        <v>2</v>
      </c>
      <c r="F34" s="20">
        <v>2</v>
      </c>
      <c r="G34" s="20">
        <v>0</v>
      </c>
      <c r="H34" s="20">
        <v>0</v>
      </c>
    </row>
    <row r="35" spans="1:8">
      <c r="A35" s="20" t="s">
        <v>1170</v>
      </c>
      <c r="B35" s="20">
        <v>25</v>
      </c>
      <c r="C35" s="20">
        <v>24</v>
      </c>
      <c r="D35" s="20" t="s">
        <v>169</v>
      </c>
      <c r="E35" s="20">
        <f t="shared" si="0"/>
        <v>1</v>
      </c>
      <c r="F35" s="20">
        <v>0</v>
      </c>
      <c r="G35" s="20">
        <v>1</v>
      </c>
      <c r="H35" s="20">
        <v>0</v>
      </c>
    </row>
    <row r="36" spans="1:8">
      <c r="A36" s="20" t="s">
        <v>1170</v>
      </c>
      <c r="B36" s="20">
        <v>26</v>
      </c>
      <c r="C36" s="20">
        <v>25</v>
      </c>
      <c r="D36" s="20" t="s">
        <v>147</v>
      </c>
      <c r="E36" s="20">
        <f t="shared" si="0"/>
        <v>2</v>
      </c>
      <c r="F36" s="20">
        <v>2</v>
      </c>
      <c r="G36" s="20">
        <v>0</v>
      </c>
      <c r="H36" s="20">
        <v>0</v>
      </c>
    </row>
    <row r="37" spans="1:8">
      <c r="A37" s="20" t="s">
        <v>1170</v>
      </c>
      <c r="B37" s="20">
        <v>26</v>
      </c>
      <c r="C37" s="20">
        <v>26</v>
      </c>
      <c r="D37" s="20" t="s">
        <v>139</v>
      </c>
      <c r="E37" s="20">
        <f t="shared" si="0"/>
        <v>2</v>
      </c>
      <c r="F37" s="20">
        <v>2</v>
      </c>
      <c r="G37" s="20">
        <v>0</v>
      </c>
      <c r="H37" s="20">
        <v>0</v>
      </c>
    </row>
    <row r="38" spans="1:8">
      <c r="A38" s="20" t="s">
        <v>1170</v>
      </c>
      <c r="B38" s="20">
        <v>27</v>
      </c>
      <c r="C38" s="20">
        <v>27</v>
      </c>
      <c r="D38" s="20" t="s">
        <v>147</v>
      </c>
      <c r="E38" s="20">
        <f t="shared" si="0"/>
        <v>1</v>
      </c>
      <c r="F38" s="20">
        <v>1</v>
      </c>
      <c r="G38" s="20">
        <v>0</v>
      </c>
      <c r="H38" s="20">
        <v>0</v>
      </c>
    </row>
    <row r="39" spans="1:8">
      <c r="A39" s="20" t="s">
        <v>1170</v>
      </c>
      <c r="B39" s="20" t="s">
        <v>1162</v>
      </c>
      <c r="C39" s="20" t="s">
        <v>1162</v>
      </c>
      <c r="D39" s="20" t="s">
        <v>147</v>
      </c>
      <c r="E39" s="20">
        <v>2</v>
      </c>
      <c r="F39" s="20">
        <v>2</v>
      </c>
      <c r="G39" s="20">
        <v>0</v>
      </c>
      <c r="H39" s="20">
        <v>0</v>
      </c>
    </row>
    <row r="40" spans="1:8">
      <c r="A40" s="20" t="s">
        <v>1171</v>
      </c>
      <c r="B40" s="20">
        <v>28</v>
      </c>
      <c r="C40" s="20">
        <v>28</v>
      </c>
      <c r="D40" s="20" t="s">
        <v>147</v>
      </c>
      <c r="E40" s="20">
        <v>3</v>
      </c>
      <c r="F40" s="20">
        <v>2</v>
      </c>
      <c r="G40" s="20">
        <v>1</v>
      </c>
      <c r="H40" s="20">
        <v>0</v>
      </c>
    </row>
    <row r="41" spans="1:8">
      <c r="A41" s="20" t="s">
        <v>1172</v>
      </c>
      <c r="B41" s="20">
        <v>29</v>
      </c>
      <c r="C41" s="20">
        <v>29</v>
      </c>
      <c r="D41" s="20" t="s">
        <v>169</v>
      </c>
      <c r="E41" s="20">
        <v>1</v>
      </c>
      <c r="F41" s="20">
        <v>1</v>
      </c>
      <c r="G41" s="20">
        <v>0</v>
      </c>
      <c r="H41" s="20">
        <v>0</v>
      </c>
    </row>
    <row r="42" spans="1:8">
      <c r="A42" s="20" t="s">
        <v>1173</v>
      </c>
      <c r="B42" s="20">
        <v>30</v>
      </c>
      <c r="C42" s="20">
        <v>30</v>
      </c>
      <c r="D42" s="20" t="s">
        <v>140</v>
      </c>
      <c r="E42" s="20">
        <v>2</v>
      </c>
      <c r="F42" s="20">
        <v>2</v>
      </c>
      <c r="G42" s="20">
        <v>0</v>
      </c>
      <c r="H42" s="20">
        <v>0</v>
      </c>
    </row>
    <row r="43" spans="1:8">
      <c r="A43" s="20" t="s">
        <v>1174</v>
      </c>
      <c r="B43" s="20">
        <v>31</v>
      </c>
      <c r="C43" s="20">
        <v>31</v>
      </c>
      <c r="D43" s="20" t="s">
        <v>169</v>
      </c>
      <c r="E43" s="20">
        <v>5</v>
      </c>
      <c r="F43" s="20">
        <v>3</v>
      </c>
      <c r="G43" s="20">
        <v>0</v>
      </c>
      <c r="H43" s="20">
        <v>2</v>
      </c>
    </row>
    <row r="44" spans="1:8">
      <c r="A44" s="20" t="s">
        <v>1174</v>
      </c>
      <c r="B44" s="20">
        <v>32</v>
      </c>
      <c r="C44" s="20">
        <v>32</v>
      </c>
      <c r="D44" s="20" t="s">
        <v>140</v>
      </c>
      <c r="E44" s="20">
        <v>2</v>
      </c>
      <c r="F44" s="20">
        <v>2</v>
      </c>
      <c r="G44" s="20">
        <v>0</v>
      </c>
      <c r="H44" s="20">
        <v>0</v>
      </c>
    </row>
    <row r="45" spans="1:8">
      <c r="A45" s="20" t="s">
        <v>1174</v>
      </c>
      <c r="B45" s="20">
        <v>33</v>
      </c>
      <c r="C45" s="20">
        <v>33</v>
      </c>
      <c r="D45" s="20" t="s">
        <v>140</v>
      </c>
      <c r="E45" s="20">
        <v>5</v>
      </c>
      <c r="F45" s="20">
        <v>3</v>
      </c>
      <c r="G45" s="20">
        <v>2</v>
      </c>
      <c r="H45" s="20">
        <v>0</v>
      </c>
    </row>
    <row r="46" spans="1:8">
      <c r="A46" s="20"/>
      <c r="B46" s="20"/>
      <c r="C46" s="20"/>
      <c r="D46" s="20"/>
      <c r="E46" s="20"/>
      <c r="F46" s="20"/>
      <c r="G46" s="20"/>
      <c r="H46" s="2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H73"/>
  <sheetViews>
    <sheetView workbookViewId="0">
      <selection activeCell="O27" sqref="O27"/>
    </sheetView>
  </sheetViews>
  <sheetFormatPr baseColWidth="10" defaultRowHeight="16"/>
  <cols>
    <col min="1" max="1" width="16.1640625" customWidth="1"/>
  </cols>
  <sheetData>
    <row r="1" spans="1:8">
      <c r="A1" s="71" t="s">
        <v>1320</v>
      </c>
    </row>
    <row r="3" spans="1:8">
      <c r="A3" s="19" t="s">
        <v>105</v>
      </c>
      <c r="B3" s="19" t="s">
        <v>131</v>
      </c>
      <c r="C3" s="19" t="s">
        <v>132</v>
      </c>
      <c r="D3" s="19" t="s">
        <v>133</v>
      </c>
      <c r="E3" s="19" t="s">
        <v>134</v>
      </c>
      <c r="F3" s="19" t="s">
        <v>135</v>
      </c>
      <c r="G3" s="19" t="s">
        <v>136</v>
      </c>
      <c r="H3" s="19" t="s">
        <v>137</v>
      </c>
    </row>
    <row r="4" spans="1:8">
      <c r="A4" s="20" t="s">
        <v>1175</v>
      </c>
      <c r="B4" s="20">
        <v>1</v>
      </c>
      <c r="C4" s="20">
        <v>1</v>
      </c>
      <c r="D4" s="20" t="s">
        <v>139</v>
      </c>
      <c r="E4" s="20">
        <f>SUM(F4:H4)</f>
        <v>3</v>
      </c>
      <c r="F4" s="20">
        <v>3</v>
      </c>
      <c r="G4" s="20">
        <v>0</v>
      </c>
      <c r="H4" s="20">
        <v>0</v>
      </c>
    </row>
    <row r="5" spans="1:8">
      <c r="A5" s="20" t="s">
        <v>1176</v>
      </c>
      <c r="B5" s="20">
        <v>2</v>
      </c>
      <c r="C5" s="20">
        <v>2</v>
      </c>
      <c r="D5" s="20" t="s">
        <v>140</v>
      </c>
      <c r="E5" s="20">
        <f t="shared" ref="E5:E66" si="0">SUM(F5:H5)</f>
        <v>3</v>
      </c>
      <c r="F5" s="20">
        <v>3</v>
      </c>
      <c r="G5" s="20">
        <v>0</v>
      </c>
      <c r="H5" s="20">
        <v>0</v>
      </c>
    </row>
    <row r="6" spans="1:8">
      <c r="A6" s="20" t="s">
        <v>1177</v>
      </c>
      <c r="B6" s="20">
        <v>3</v>
      </c>
      <c r="C6" s="20">
        <v>3</v>
      </c>
      <c r="D6" s="20" t="s">
        <v>140</v>
      </c>
      <c r="E6" s="20">
        <f t="shared" si="0"/>
        <v>1</v>
      </c>
      <c r="F6" s="20">
        <v>0</v>
      </c>
      <c r="G6" s="20">
        <v>1</v>
      </c>
      <c r="H6" s="20">
        <v>0</v>
      </c>
    </row>
    <row r="7" spans="1:8">
      <c r="A7" s="20" t="s">
        <v>1177</v>
      </c>
      <c r="B7" s="20">
        <v>4</v>
      </c>
      <c r="C7" s="20">
        <v>4</v>
      </c>
      <c r="D7" s="20" t="s">
        <v>147</v>
      </c>
      <c r="E7" s="20">
        <f t="shared" si="0"/>
        <v>1</v>
      </c>
      <c r="F7" s="20">
        <v>1</v>
      </c>
      <c r="G7" s="20">
        <v>0</v>
      </c>
      <c r="H7" s="20">
        <v>0</v>
      </c>
    </row>
    <row r="8" spans="1:8">
      <c r="A8" s="20" t="s">
        <v>1177</v>
      </c>
      <c r="B8" s="20">
        <v>5</v>
      </c>
      <c r="C8" s="20">
        <v>5</v>
      </c>
      <c r="D8" s="20" t="s">
        <v>169</v>
      </c>
      <c r="E8" s="20">
        <f t="shared" si="0"/>
        <v>2</v>
      </c>
      <c r="F8" s="20">
        <v>2</v>
      </c>
      <c r="G8" s="20">
        <v>0</v>
      </c>
      <c r="H8" s="20">
        <v>0</v>
      </c>
    </row>
    <row r="9" spans="1:8">
      <c r="A9" s="20" t="s">
        <v>1178</v>
      </c>
      <c r="B9" s="20">
        <v>6</v>
      </c>
      <c r="C9" s="20">
        <v>6</v>
      </c>
      <c r="D9" s="20" t="s">
        <v>140</v>
      </c>
      <c r="E9" s="20">
        <f t="shared" si="0"/>
        <v>3</v>
      </c>
      <c r="F9" s="20">
        <v>3</v>
      </c>
      <c r="G9" s="20">
        <v>0</v>
      </c>
      <c r="H9" s="20">
        <v>0</v>
      </c>
    </row>
    <row r="10" spans="1:8">
      <c r="A10" s="20" t="s">
        <v>1179</v>
      </c>
      <c r="B10" s="20">
        <v>7</v>
      </c>
      <c r="C10" s="20">
        <v>7</v>
      </c>
      <c r="D10" s="20" t="s">
        <v>140</v>
      </c>
      <c r="E10" s="20">
        <f t="shared" si="0"/>
        <v>4</v>
      </c>
      <c r="F10" s="20">
        <v>0</v>
      </c>
      <c r="G10" s="20">
        <v>4</v>
      </c>
      <c r="H10" s="20">
        <v>0</v>
      </c>
    </row>
    <row r="11" spans="1:8">
      <c r="A11" s="20" t="s">
        <v>1180</v>
      </c>
      <c r="B11" s="20">
        <v>8</v>
      </c>
      <c r="C11" s="20">
        <v>8</v>
      </c>
      <c r="D11" s="20" t="s">
        <v>169</v>
      </c>
      <c r="E11" s="20">
        <f t="shared" si="0"/>
        <v>1</v>
      </c>
      <c r="F11" s="20">
        <v>1</v>
      </c>
      <c r="G11" s="20">
        <v>0</v>
      </c>
      <c r="H11" s="20">
        <v>0</v>
      </c>
    </row>
    <row r="12" spans="1:8">
      <c r="A12" s="20" t="s">
        <v>1180</v>
      </c>
      <c r="B12" s="20">
        <v>9</v>
      </c>
      <c r="C12" s="20">
        <v>9</v>
      </c>
      <c r="D12" s="20" t="s">
        <v>147</v>
      </c>
      <c r="E12" s="20">
        <f t="shared" si="0"/>
        <v>2</v>
      </c>
      <c r="F12" s="20">
        <v>0</v>
      </c>
      <c r="G12" s="20">
        <v>2</v>
      </c>
      <c r="H12" s="20">
        <v>0</v>
      </c>
    </row>
    <row r="13" spans="1:8">
      <c r="A13" s="20" t="s">
        <v>1180</v>
      </c>
      <c r="B13" s="20">
        <v>10</v>
      </c>
      <c r="C13" s="20">
        <v>9</v>
      </c>
      <c r="D13" s="20" t="s">
        <v>147</v>
      </c>
      <c r="E13" s="20">
        <v>2</v>
      </c>
      <c r="F13" s="20">
        <v>2</v>
      </c>
      <c r="G13" s="20">
        <v>0</v>
      </c>
      <c r="H13" s="20">
        <v>0</v>
      </c>
    </row>
    <row r="14" spans="1:8">
      <c r="A14" s="20" t="s">
        <v>1181</v>
      </c>
      <c r="B14" s="20">
        <v>11</v>
      </c>
      <c r="C14" s="20">
        <v>10</v>
      </c>
      <c r="D14" s="20" t="s">
        <v>147</v>
      </c>
      <c r="E14" s="20">
        <f t="shared" si="0"/>
        <v>3</v>
      </c>
      <c r="F14" s="20">
        <v>3</v>
      </c>
      <c r="G14" s="20">
        <v>0</v>
      </c>
      <c r="H14" s="20">
        <v>0</v>
      </c>
    </row>
    <row r="15" spans="1:8">
      <c r="A15" s="20" t="s">
        <v>1182</v>
      </c>
      <c r="B15" s="20">
        <v>12</v>
      </c>
      <c r="C15" s="20">
        <v>11</v>
      </c>
      <c r="D15" s="20" t="s">
        <v>139</v>
      </c>
      <c r="E15" s="20">
        <f t="shared" si="0"/>
        <v>3</v>
      </c>
      <c r="F15" s="20">
        <v>3</v>
      </c>
      <c r="G15" s="20">
        <v>0</v>
      </c>
      <c r="H15" s="20">
        <v>0</v>
      </c>
    </row>
    <row r="16" spans="1:8">
      <c r="A16" s="20" t="s">
        <v>1182</v>
      </c>
      <c r="B16" s="20">
        <v>13</v>
      </c>
      <c r="C16" s="20">
        <v>11</v>
      </c>
      <c r="D16" s="20" t="s">
        <v>139</v>
      </c>
      <c r="E16" s="20">
        <f t="shared" si="0"/>
        <v>3</v>
      </c>
      <c r="F16" s="20">
        <v>3</v>
      </c>
      <c r="G16" s="20">
        <v>0</v>
      </c>
      <c r="H16" s="20">
        <v>0</v>
      </c>
    </row>
    <row r="17" spans="1:8">
      <c r="A17" s="20" t="s">
        <v>1182</v>
      </c>
      <c r="B17" s="20">
        <v>12</v>
      </c>
      <c r="C17" s="20">
        <v>12</v>
      </c>
      <c r="D17" s="20" t="s">
        <v>140</v>
      </c>
      <c r="E17" s="20">
        <f t="shared" si="0"/>
        <v>2</v>
      </c>
      <c r="F17" s="20">
        <v>0</v>
      </c>
      <c r="G17" s="20">
        <v>2</v>
      </c>
      <c r="H17" s="20">
        <v>0</v>
      </c>
    </row>
    <row r="18" spans="1:8">
      <c r="A18" s="20" t="s">
        <v>1182</v>
      </c>
      <c r="B18" s="20">
        <v>13</v>
      </c>
      <c r="C18" s="20">
        <v>12</v>
      </c>
      <c r="D18" s="20" t="s">
        <v>140</v>
      </c>
      <c r="E18" s="20">
        <f t="shared" si="0"/>
        <v>1</v>
      </c>
      <c r="F18" s="20">
        <v>0</v>
      </c>
      <c r="G18" s="20">
        <v>1</v>
      </c>
      <c r="H18" s="20">
        <v>0</v>
      </c>
    </row>
    <row r="19" spans="1:8">
      <c r="A19" s="20" t="s">
        <v>1182</v>
      </c>
      <c r="B19" s="20">
        <v>13</v>
      </c>
      <c r="C19" s="20">
        <v>13</v>
      </c>
      <c r="D19" s="20" t="s">
        <v>169</v>
      </c>
      <c r="E19" s="20">
        <f t="shared" si="0"/>
        <v>6</v>
      </c>
      <c r="F19" s="20">
        <v>4</v>
      </c>
      <c r="G19" s="20">
        <v>2</v>
      </c>
      <c r="H19" s="20">
        <v>0</v>
      </c>
    </row>
    <row r="20" spans="1:8">
      <c r="A20" s="20" t="s">
        <v>1182</v>
      </c>
      <c r="B20" s="20">
        <v>12</v>
      </c>
      <c r="C20" s="20">
        <v>13</v>
      </c>
      <c r="D20" s="20" t="s">
        <v>169</v>
      </c>
      <c r="E20" s="20">
        <f t="shared" si="0"/>
        <v>2</v>
      </c>
      <c r="F20" s="20">
        <v>2</v>
      </c>
      <c r="G20" s="20">
        <v>0</v>
      </c>
      <c r="H20" s="20">
        <v>0</v>
      </c>
    </row>
    <row r="21" spans="1:8">
      <c r="A21" s="20" t="s">
        <v>1182</v>
      </c>
      <c r="B21" s="20">
        <v>14</v>
      </c>
      <c r="C21" s="20">
        <v>14</v>
      </c>
      <c r="D21" s="20" t="s">
        <v>140</v>
      </c>
      <c r="E21" s="20">
        <f t="shared" si="0"/>
        <v>1</v>
      </c>
      <c r="F21" s="20">
        <v>1</v>
      </c>
      <c r="G21" s="20">
        <v>0</v>
      </c>
      <c r="H21" s="20">
        <v>0</v>
      </c>
    </row>
    <row r="22" spans="1:8">
      <c r="A22" s="20" t="s">
        <v>1182</v>
      </c>
      <c r="B22" s="20">
        <v>15</v>
      </c>
      <c r="C22" s="20">
        <v>15</v>
      </c>
      <c r="D22" s="20" t="s">
        <v>147</v>
      </c>
      <c r="E22" s="20">
        <v>3</v>
      </c>
      <c r="F22" s="20">
        <v>3</v>
      </c>
      <c r="G22" s="20">
        <v>0</v>
      </c>
      <c r="H22" s="20">
        <v>1</v>
      </c>
    </row>
    <row r="23" spans="1:8">
      <c r="A23" s="20" t="s">
        <v>1183</v>
      </c>
      <c r="B23" s="20">
        <v>16</v>
      </c>
      <c r="C23" s="20">
        <v>16</v>
      </c>
      <c r="D23" s="20" t="s">
        <v>140</v>
      </c>
      <c r="E23" s="20">
        <f t="shared" si="0"/>
        <v>2</v>
      </c>
      <c r="F23" s="20">
        <v>2</v>
      </c>
      <c r="G23" s="20">
        <v>0</v>
      </c>
      <c r="H23" s="20">
        <v>0</v>
      </c>
    </row>
    <row r="24" spans="1:8">
      <c r="A24" s="20" t="s">
        <v>1183</v>
      </c>
      <c r="B24" s="20">
        <v>17</v>
      </c>
      <c r="C24" s="20">
        <v>17</v>
      </c>
      <c r="D24" s="20" t="s">
        <v>147</v>
      </c>
      <c r="E24" s="20">
        <f t="shared" si="0"/>
        <v>2</v>
      </c>
      <c r="F24" s="20">
        <v>0</v>
      </c>
      <c r="G24" s="20">
        <v>2</v>
      </c>
      <c r="H24" s="20">
        <v>0</v>
      </c>
    </row>
    <row r="25" spans="1:8">
      <c r="A25" s="20" t="s">
        <v>1183</v>
      </c>
      <c r="B25" s="20">
        <v>18</v>
      </c>
      <c r="C25" s="20">
        <v>18</v>
      </c>
      <c r="D25" s="20" t="s">
        <v>139</v>
      </c>
      <c r="E25" s="20">
        <f t="shared" si="0"/>
        <v>4</v>
      </c>
      <c r="F25" s="20">
        <v>0</v>
      </c>
      <c r="G25" s="20">
        <v>4</v>
      </c>
      <c r="H25" s="20">
        <v>0</v>
      </c>
    </row>
    <row r="26" spans="1:8">
      <c r="A26" s="20" t="s">
        <v>1183</v>
      </c>
      <c r="B26" s="20">
        <v>19</v>
      </c>
      <c r="C26" s="20">
        <v>18</v>
      </c>
      <c r="D26" s="20" t="s">
        <v>139</v>
      </c>
      <c r="E26" s="20">
        <f t="shared" si="0"/>
        <v>2</v>
      </c>
      <c r="F26" s="44">
        <v>1</v>
      </c>
      <c r="G26" s="44">
        <v>1</v>
      </c>
      <c r="H26" s="20">
        <v>0</v>
      </c>
    </row>
    <row r="27" spans="1:8">
      <c r="A27" s="20" t="s">
        <v>1183</v>
      </c>
      <c r="B27" s="20">
        <v>20</v>
      </c>
      <c r="C27" s="20">
        <v>19</v>
      </c>
      <c r="D27" s="20" t="s">
        <v>140</v>
      </c>
      <c r="E27" s="20">
        <f t="shared" si="0"/>
        <v>1</v>
      </c>
      <c r="F27" s="20">
        <v>1</v>
      </c>
      <c r="G27" s="20">
        <v>0</v>
      </c>
      <c r="H27" s="20">
        <v>0</v>
      </c>
    </row>
    <row r="28" spans="1:8">
      <c r="A28" s="20" t="s">
        <v>1184</v>
      </c>
      <c r="B28" s="20">
        <v>21</v>
      </c>
      <c r="C28" s="20">
        <v>20</v>
      </c>
      <c r="D28" s="20" t="s">
        <v>139</v>
      </c>
      <c r="E28" s="20">
        <f t="shared" si="0"/>
        <v>8</v>
      </c>
      <c r="F28" s="20">
        <v>6</v>
      </c>
      <c r="G28" s="20">
        <v>2</v>
      </c>
      <c r="H28" s="20">
        <v>0</v>
      </c>
    </row>
    <row r="29" spans="1:8">
      <c r="A29" s="20" t="s">
        <v>1184</v>
      </c>
      <c r="B29" s="20">
        <v>22</v>
      </c>
      <c r="C29" s="20">
        <v>21</v>
      </c>
      <c r="D29" s="20" t="s">
        <v>147</v>
      </c>
      <c r="E29" s="20">
        <f t="shared" si="0"/>
        <v>4</v>
      </c>
      <c r="F29" s="20">
        <v>0</v>
      </c>
      <c r="G29" s="20">
        <v>4</v>
      </c>
      <c r="H29" s="20">
        <v>0</v>
      </c>
    </row>
    <row r="30" spans="1:8">
      <c r="A30" s="20" t="s">
        <v>1185</v>
      </c>
      <c r="B30" s="20">
        <v>23</v>
      </c>
      <c r="C30" s="20">
        <v>22</v>
      </c>
      <c r="D30" s="20" t="s">
        <v>140</v>
      </c>
      <c r="E30" s="20">
        <f t="shared" si="0"/>
        <v>6</v>
      </c>
      <c r="F30" s="20">
        <v>0</v>
      </c>
      <c r="G30" s="20">
        <v>6</v>
      </c>
      <c r="H30" s="20">
        <v>0</v>
      </c>
    </row>
    <row r="31" spans="1:8">
      <c r="A31" s="20" t="s">
        <v>1185</v>
      </c>
      <c r="B31" s="20">
        <v>23</v>
      </c>
      <c r="C31" s="20">
        <v>23</v>
      </c>
      <c r="D31" s="20" t="s">
        <v>147</v>
      </c>
      <c r="E31" s="20">
        <f t="shared" si="0"/>
        <v>1</v>
      </c>
      <c r="F31" s="20">
        <v>1</v>
      </c>
      <c r="G31" s="20">
        <v>0</v>
      </c>
      <c r="H31" s="20">
        <v>0</v>
      </c>
    </row>
    <row r="32" spans="1:8">
      <c r="A32" s="20" t="s">
        <v>1185</v>
      </c>
      <c r="B32" s="20">
        <v>24</v>
      </c>
      <c r="C32" s="20">
        <v>24</v>
      </c>
      <c r="D32" s="20" t="s">
        <v>139</v>
      </c>
      <c r="E32" s="20">
        <f t="shared" si="0"/>
        <v>1</v>
      </c>
      <c r="F32" s="20">
        <v>0</v>
      </c>
      <c r="G32" s="20">
        <v>1</v>
      </c>
      <c r="H32" s="20">
        <v>0</v>
      </c>
    </row>
    <row r="33" spans="1:8">
      <c r="A33" s="20" t="s">
        <v>1185</v>
      </c>
      <c r="B33" s="20">
        <v>25</v>
      </c>
      <c r="C33" s="20">
        <v>25</v>
      </c>
      <c r="D33" s="20" t="s">
        <v>169</v>
      </c>
      <c r="E33" s="20">
        <f t="shared" si="0"/>
        <v>3</v>
      </c>
      <c r="F33" s="20">
        <v>3</v>
      </c>
      <c r="G33" s="20">
        <v>0</v>
      </c>
      <c r="H33" s="20">
        <v>0</v>
      </c>
    </row>
    <row r="34" spans="1:8">
      <c r="A34" s="20" t="s">
        <v>1185</v>
      </c>
      <c r="B34" s="20">
        <v>26</v>
      </c>
      <c r="C34" s="20">
        <v>26</v>
      </c>
      <c r="D34" s="20" t="s">
        <v>169</v>
      </c>
      <c r="E34" s="20">
        <f t="shared" si="0"/>
        <v>1</v>
      </c>
      <c r="F34" s="20">
        <v>0</v>
      </c>
      <c r="G34" s="20">
        <v>1</v>
      </c>
      <c r="H34" s="20">
        <v>0</v>
      </c>
    </row>
    <row r="35" spans="1:8">
      <c r="A35" s="20" t="s">
        <v>1185</v>
      </c>
      <c r="B35" s="20">
        <v>23</v>
      </c>
      <c r="C35" s="20">
        <v>27</v>
      </c>
      <c r="D35" s="20" t="s">
        <v>169</v>
      </c>
      <c r="E35" s="20">
        <f t="shared" si="0"/>
        <v>1</v>
      </c>
      <c r="F35" s="20">
        <v>1</v>
      </c>
      <c r="G35" s="20">
        <v>0</v>
      </c>
      <c r="H35" s="20">
        <v>0</v>
      </c>
    </row>
    <row r="36" spans="1:8">
      <c r="A36" s="20" t="s">
        <v>1185</v>
      </c>
      <c r="B36" s="20">
        <v>27</v>
      </c>
      <c r="C36" s="20">
        <v>28</v>
      </c>
      <c r="D36" s="20" t="s">
        <v>169</v>
      </c>
      <c r="E36" s="20">
        <f t="shared" si="0"/>
        <v>6</v>
      </c>
      <c r="F36" s="20">
        <v>0</v>
      </c>
      <c r="G36" s="20">
        <v>6</v>
      </c>
      <c r="H36" s="20">
        <v>0</v>
      </c>
    </row>
    <row r="37" spans="1:8">
      <c r="A37" s="20" t="s">
        <v>1185</v>
      </c>
      <c r="B37" s="20" t="s">
        <v>1162</v>
      </c>
      <c r="C37" s="20" t="s">
        <v>1162</v>
      </c>
      <c r="D37" s="20" t="s">
        <v>147</v>
      </c>
      <c r="E37" s="20">
        <v>5</v>
      </c>
      <c r="F37" s="20">
        <v>2</v>
      </c>
      <c r="G37" s="20">
        <v>3</v>
      </c>
      <c r="H37" s="20">
        <v>0</v>
      </c>
    </row>
    <row r="38" spans="1:8">
      <c r="A38" s="20" t="s">
        <v>1185</v>
      </c>
      <c r="B38" s="20" t="s">
        <v>1052</v>
      </c>
      <c r="C38" s="20" t="s">
        <v>1162</v>
      </c>
      <c r="D38" s="20" t="s">
        <v>147</v>
      </c>
      <c r="E38" s="20">
        <v>2</v>
      </c>
      <c r="F38" s="20">
        <v>1</v>
      </c>
      <c r="G38" s="20">
        <v>1</v>
      </c>
      <c r="H38" s="20">
        <v>0</v>
      </c>
    </row>
    <row r="39" spans="1:8">
      <c r="A39" s="20" t="s">
        <v>1186</v>
      </c>
      <c r="B39" s="20">
        <v>28</v>
      </c>
      <c r="C39" s="20">
        <v>29</v>
      </c>
      <c r="D39" s="20" t="s">
        <v>139</v>
      </c>
      <c r="E39" s="20">
        <f t="shared" si="0"/>
        <v>1</v>
      </c>
      <c r="F39" s="20">
        <v>1</v>
      </c>
      <c r="G39" s="20">
        <v>0</v>
      </c>
      <c r="H39" s="20" t="s">
        <v>1315</v>
      </c>
    </row>
    <row r="40" spans="1:8">
      <c r="A40" s="20" t="s">
        <v>1186</v>
      </c>
      <c r="B40" s="20">
        <v>28</v>
      </c>
      <c r="C40" s="20">
        <v>30</v>
      </c>
      <c r="D40" s="20" t="s">
        <v>140</v>
      </c>
      <c r="E40" s="20">
        <f t="shared" si="0"/>
        <v>6</v>
      </c>
      <c r="F40" s="20">
        <v>6</v>
      </c>
      <c r="G40" s="20">
        <v>0</v>
      </c>
      <c r="H40" s="20">
        <v>0</v>
      </c>
    </row>
    <row r="41" spans="1:8">
      <c r="A41" s="20" t="s">
        <v>1186</v>
      </c>
      <c r="B41" s="20">
        <v>29</v>
      </c>
      <c r="C41" s="20">
        <v>31</v>
      </c>
      <c r="D41" s="20" t="s">
        <v>169</v>
      </c>
      <c r="E41" s="20">
        <f t="shared" si="0"/>
        <v>2</v>
      </c>
      <c r="F41" s="20">
        <v>2</v>
      </c>
      <c r="G41" s="20">
        <v>0</v>
      </c>
      <c r="H41" s="20">
        <v>0</v>
      </c>
    </row>
    <row r="42" spans="1:8">
      <c r="A42" s="20" t="s">
        <v>1186</v>
      </c>
      <c r="B42" s="20">
        <v>29</v>
      </c>
      <c r="C42" s="20">
        <v>32</v>
      </c>
      <c r="D42" s="20" t="s">
        <v>147</v>
      </c>
      <c r="E42" s="20">
        <v>5</v>
      </c>
      <c r="F42" s="20">
        <v>0</v>
      </c>
      <c r="G42" s="20">
        <v>5</v>
      </c>
      <c r="H42" s="20">
        <v>0</v>
      </c>
    </row>
    <row r="43" spans="1:8">
      <c r="A43" s="20" t="s">
        <v>1186</v>
      </c>
      <c r="B43" s="20">
        <v>30</v>
      </c>
      <c r="C43" s="20">
        <v>33</v>
      </c>
      <c r="D43" s="20" t="s">
        <v>140</v>
      </c>
      <c r="E43" s="20">
        <f t="shared" si="0"/>
        <v>2</v>
      </c>
      <c r="F43" s="20">
        <v>0</v>
      </c>
      <c r="G43" s="20">
        <v>2</v>
      </c>
      <c r="H43" s="20">
        <v>0</v>
      </c>
    </row>
    <row r="44" spans="1:8">
      <c r="A44" s="20" t="s">
        <v>1186</v>
      </c>
      <c r="B44" s="20">
        <v>31</v>
      </c>
      <c r="C44" s="20">
        <v>34</v>
      </c>
      <c r="D44" s="20" t="s">
        <v>147</v>
      </c>
      <c r="E44" s="20">
        <f t="shared" si="0"/>
        <v>3</v>
      </c>
      <c r="F44" s="20">
        <v>3</v>
      </c>
      <c r="G44" s="20">
        <v>0</v>
      </c>
      <c r="H44" s="20">
        <v>0</v>
      </c>
    </row>
    <row r="45" spans="1:8">
      <c r="A45" s="20" t="s">
        <v>1186</v>
      </c>
      <c r="B45" s="20" t="s">
        <v>1162</v>
      </c>
      <c r="C45" s="20" t="s">
        <v>1162</v>
      </c>
      <c r="D45" s="20" t="s">
        <v>147</v>
      </c>
      <c r="E45" s="20">
        <v>6</v>
      </c>
      <c r="F45" s="20">
        <v>6</v>
      </c>
      <c r="G45" s="20">
        <v>0</v>
      </c>
      <c r="H45" s="20">
        <v>0</v>
      </c>
    </row>
    <row r="46" spans="1:8">
      <c r="A46" s="20" t="s">
        <v>1187</v>
      </c>
      <c r="B46" s="20">
        <v>32</v>
      </c>
      <c r="C46" s="20">
        <v>35</v>
      </c>
      <c r="D46" s="20" t="s">
        <v>169</v>
      </c>
      <c r="E46" s="20">
        <f t="shared" si="0"/>
        <v>2</v>
      </c>
      <c r="F46" s="20">
        <v>2</v>
      </c>
      <c r="G46" s="20">
        <v>0</v>
      </c>
      <c r="H46" s="20">
        <v>0</v>
      </c>
    </row>
    <row r="47" spans="1:8">
      <c r="A47" s="20" t="s">
        <v>1187</v>
      </c>
      <c r="B47" s="20">
        <v>33</v>
      </c>
      <c r="C47" s="20">
        <v>35</v>
      </c>
      <c r="D47" s="20" t="s">
        <v>140</v>
      </c>
      <c r="E47" s="20">
        <f t="shared" si="0"/>
        <v>1</v>
      </c>
      <c r="F47" s="20">
        <v>0</v>
      </c>
      <c r="G47" s="20">
        <v>1</v>
      </c>
      <c r="H47" s="20">
        <v>0</v>
      </c>
    </row>
    <row r="48" spans="1:8">
      <c r="A48" s="20" t="s">
        <v>1188</v>
      </c>
      <c r="B48" s="20">
        <v>34</v>
      </c>
      <c r="C48" s="20">
        <v>36</v>
      </c>
      <c r="D48" s="20" t="s">
        <v>139</v>
      </c>
      <c r="E48" s="20">
        <f t="shared" si="0"/>
        <v>4</v>
      </c>
      <c r="F48" s="20">
        <v>4</v>
      </c>
      <c r="G48" s="20">
        <v>0</v>
      </c>
      <c r="H48" s="20">
        <v>0</v>
      </c>
    </row>
    <row r="49" spans="1:8">
      <c r="A49" s="20" t="s">
        <v>1188</v>
      </c>
      <c r="B49" s="20">
        <v>34</v>
      </c>
      <c r="C49" s="20">
        <v>37</v>
      </c>
      <c r="D49" s="20" t="s">
        <v>147</v>
      </c>
      <c r="E49" s="20">
        <f t="shared" si="0"/>
        <v>6</v>
      </c>
      <c r="F49" s="20">
        <v>6</v>
      </c>
      <c r="G49" s="20">
        <v>0</v>
      </c>
      <c r="H49" s="20">
        <v>0</v>
      </c>
    </row>
    <row r="50" spans="1:8">
      <c r="A50" s="20" t="s">
        <v>1188</v>
      </c>
      <c r="B50" s="20">
        <v>35</v>
      </c>
      <c r="C50" s="20">
        <v>38</v>
      </c>
      <c r="D50" s="20" t="s">
        <v>140</v>
      </c>
      <c r="E50" s="20">
        <f t="shared" si="0"/>
        <v>3</v>
      </c>
      <c r="F50" s="20">
        <v>3</v>
      </c>
      <c r="G50" s="20">
        <v>0</v>
      </c>
      <c r="H50" s="20">
        <v>0</v>
      </c>
    </row>
    <row r="51" spans="1:8">
      <c r="A51" s="20" t="s">
        <v>1188</v>
      </c>
      <c r="B51" s="20">
        <v>35</v>
      </c>
      <c r="C51" s="20">
        <v>39</v>
      </c>
      <c r="D51" s="20" t="s">
        <v>139</v>
      </c>
      <c r="E51" s="20">
        <f t="shared" si="0"/>
        <v>3</v>
      </c>
      <c r="F51" s="20">
        <v>3</v>
      </c>
      <c r="G51" s="20">
        <v>0</v>
      </c>
      <c r="H51" s="20">
        <v>0</v>
      </c>
    </row>
    <row r="52" spans="1:8">
      <c r="A52" s="20" t="s">
        <v>1188</v>
      </c>
      <c r="B52" s="20">
        <v>35</v>
      </c>
      <c r="C52" s="20">
        <v>40</v>
      </c>
      <c r="D52" s="20" t="s">
        <v>147</v>
      </c>
      <c r="E52" s="20">
        <f t="shared" si="0"/>
        <v>5</v>
      </c>
      <c r="F52" s="20">
        <v>4</v>
      </c>
      <c r="G52" s="20">
        <v>1</v>
      </c>
      <c r="H52" s="20">
        <v>0</v>
      </c>
    </row>
    <row r="53" spans="1:8">
      <c r="A53" s="20" t="s">
        <v>1188</v>
      </c>
      <c r="B53" s="20">
        <v>36</v>
      </c>
      <c r="C53" s="20">
        <v>41</v>
      </c>
      <c r="D53" s="20" t="s">
        <v>169</v>
      </c>
      <c r="E53" s="20">
        <f t="shared" si="0"/>
        <v>3</v>
      </c>
      <c r="F53" s="20">
        <v>3</v>
      </c>
      <c r="G53" s="20">
        <v>0</v>
      </c>
      <c r="H53" s="20">
        <v>0</v>
      </c>
    </row>
    <row r="54" spans="1:8">
      <c r="A54" s="20" t="s">
        <v>1188</v>
      </c>
      <c r="B54" s="20">
        <v>36</v>
      </c>
      <c r="C54" s="20">
        <v>42</v>
      </c>
      <c r="D54" s="20" t="s">
        <v>139</v>
      </c>
      <c r="E54" s="20">
        <f t="shared" si="0"/>
        <v>2</v>
      </c>
      <c r="F54" s="20">
        <v>2</v>
      </c>
      <c r="G54" s="20">
        <v>0</v>
      </c>
      <c r="H54" s="20">
        <v>0</v>
      </c>
    </row>
    <row r="55" spans="1:8">
      <c r="A55" s="20" t="s">
        <v>1188</v>
      </c>
      <c r="B55" s="20">
        <v>36</v>
      </c>
      <c r="C55" s="20">
        <v>43</v>
      </c>
      <c r="D55" s="20" t="s">
        <v>140</v>
      </c>
      <c r="E55" s="20">
        <f t="shared" si="0"/>
        <v>2</v>
      </c>
      <c r="F55" s="20">
        <v>2</v>
      </c>
      <c r="G55" s="20">
        <v>0</v>
      </c>
      <c r="H55" s="20">
        <v>0</v>
      </c>
    </row>
    <row r="56" spans="1:8">
      <c r="A56" s="20" t="s">
        <v>1189</v>
      </c>
      <c r="B56" s="20">
        <v>37</v>
      </c>
      <c r="C56" s="20">
        <v>44</v>
      </c>
      <c r="D56" s="20" t="s">
        <v>147</v>
      </c>
      <c r="E56" s="20">
        <f t="shared" si="0"/>
        <v>4</v>
      </c>
      <c r="F56" s="20">
        <v>4</v>
      </c>
      <c r="G56" s="20">
        <v>0</v>
      </c>
      <c r="H56" s="20">
        <v>0</v>
      </c>
    </row>
    <row r="57" spans="1:8">
      <c r="A57" s="20" t="s">
        <v>1189</v>
      </c>
      <c r="B57" s="20" t="s">
        <v>1162</v>
      </c>
      <c r="C57" s="20" t="s">
        <v>1162</v>
      </c>
      <c r="D57" s="20" t="s">
        <v>147</v>
      </c>
      <c r="E57" s="20">
        <v>2</v>
      </c>
      <c r="F57" s="20">
        <v>2</v>
      </c>
      <c r="G57" s="20">
        <v>0</v>
      </c>
      <c r="H57" s="20">
        <v>0</v>
      </c>
    </row>
    <row r="58" spans="1:8">
      <c r="A58" s="20" t="s">
        <v>1190</v>
      </c>
      <c r="B58" s="20">
        <v>38</v>
      </c>
      <c r="C58" s="20">
        <v>45</v>
      </c>
      <c r="D58" s="20" t="s">
        <v>169</v>
      </c>
      <c r="E58" s="20">
        <f t="shared" si="0"/>
        <v>2</v>
      </c>
      <c r="F58" s="20">
        <v>2</v>
      </c>
      <c r="G58" s="20">
        <v>0</v>
      </c>
      <c r="H58" s="20">
        <v>0</v>
      </c>
    </row>
    <row r="59" spans="1:8">
      <c r="A59" s="20" t="s">
        <v>1190</v>
      </c>
      <c r="B59" s="20">
        <v>39</v>
      </c>
      <c r="C59" s="20">
        <v>46</v>
      </c>
      <c r="D59" s="20" t="s">
        <v>147</v>
      </c>
      <c r="E59" s="20">
        <f t="shared" si="0"/>
        <v>3</v>
      </c>
      <c r="F59" s="20">
        <v>0</v>
      </c>
      <c r="G59" s="20">
        <v>3</v>
      </c>
      <c r="H59" s="20">
        <v>0</v>
      </c>
    </row>
    <row r="60" spans="1:8">
      <c r="A60" s="20" t="s">
        <v>1190</v>
      </c>
      <c r="B60" s="20">
        <v>40</v>
      </c>
      <c r="C60" s="20">
        <v>47</v>
      </c>
      <c r="D60" s="20" t="s">
        <v>147</v>
      </c>
      <c r="E60" s="20">
        <f t="shared" si="0"/>
        <v>4</v>
      </c>
      <c r="F60" s="20">
        <v>4</v>
      </c>
      <c r="G60" s="20">
        <v>0</v>
      </c>
      <c r="H60" s="20">
        <v>0</v>
      </c>
    </row>
    <row r="61" spans="1:8">
      <c r="A61" s="20" t="s">
        <v>1190</v>
      </c>
      <c r="B61" s="20">
        <v>40</v>
      </c>
      <c r="C61" s="20">
        <v>48</v>
      </c>
      <c r="D61" s="20" t="s">
        <v>140</v>
      </c>
      <c r="E61" s="20">
        <f t="shared" si="0"/>
        <v>5</v>
      </c>
      <c r="F61" s="20">
        <v>5</v>
      </c>
      <c r="G61" s="20">
        <v>0</v>
      </c>
      <c r="H61" s="20">
        <v>0</v>
      </c>
    </row>
    <row r="62" spans="1:8">
      <c r="A62" s="20" t="s">
        <v>1191</v>
      </c>
      <c r="B62" s="20">
        <v>41</v>
      </c>
      <c r="C62" s="20">
        <v>49</v>
      </c>
      <c r="D62" s="20" t="s">
        <v>139</v>
      </c>
      <c r="E62" s="20">
        <f t="shared" si="0"/>
        <v>3</v>
      </c>
      <c r="F62" s="20">
        <v>3</v>
      </c>
      <c r="G62" s="20">
        <v>0</v>
      </c>
      <c r="H62" s="20">
        <v>0</v>
      </c>
    </row>
    <row r="63" spans="1:8">
      <c r="A63" s="20" t="s">
        <v>1191</v>
      </c>
      <c r="B63" s="20">
        <v>42</v>
      </c>
      <c r="C63" s="20">
        <v>50</v>
      </c>
      <c r="D63" s="20" t="s">
        <v>140</v>
      </c>
      <c r="E63" s="20">
        <f t="shared" si="0"/>
        <v>3</v>
      </c>
      <c r="F63" s="20">
        <v>3</v>
      </c>
      <c r="G63" s="20">
        <v>0</v>
      </c>
      <c r="H63" s="20">
        <v>0</v>
      </c>
    </row>
    <row r="64" spans="1:8">
      <c r="A64" s="20" t="s">
        <v>1191</v>
      </c>
      <c r="B64" s="20">
        <v>42</v>
      </c>
      <c r="C64" s="20">
        <v>51</v>
      </c>
      <c r="D64" s="20" t="s">
        <v>169</v>
      </c>
      <c r="E64" s="20">
        <f t="shared" si="0"/>
        <v>3</v>
      </c>
      <c r="F64" s="20">
        <v>2</v>
      </c>
      <c r="G64" s="20">
        <v>1</v>
      </c>
      <c r="H64" s="20">
        <v>0</v>
      </c>
    </row>
    <row r="65" spans="1:8">
      <c r="A65" s="20" t="s">
        <v>1191</v>
      </c>
      <c r="B65" s="20">
        <v>43</v>
      </c>
      <c r="C65" s="20">
        <v>52</v>
      </c>
      <c r="D65" s="20" t="s">
        <v>147</v>
      </c>
      <c r="E65" s="20">
        <f t="shared" si="0"/>
        <v>4</v>
      </c>
      <c r="F65" s="20">
        <v>3</v>
      </c>
      <c r="G65" s="20">
        <v>1</v>
      </c>
      <c r="H65" s="20">
        <v>0</v>
      </c>
    </row>
    <row r="66" spans="1:8">
      <c r="A66" s="20" t="s">
        <v>1191</v>
      </c>
      <c r="B66" s="20">
        <v>44</v>
      </c>
      <c r="C66" s="20">
        <v>53</v>
      </c>
      <c r="D66" s="20" t="s">
        <v>140</v>
      </c>
      <c r="E66" s="20">
        <f t="shared" si="0"/>
        <v>2</v>
      </c>
      <c r="F66" s="20">
        <v>2</v>
      </c>
      <c r="G66" s="20">
        <v>0</v>
      </c>
      <c r="H66" s="20">
        <v>0</v>
      </c>
    </row>
    <row r="67" spans="1:8">
      <c r="A67" s="20" t="s">
        <v>1192</v>
      </c>
      <c r="B67" s="20">
        <v>45</v>
      </c>
      <c r="C67" s="20">
        <v>54</v>
      </c>
      <c r="D67" s="20" t="s">
        <v>140</v>
      </c>
      <c r="E67" s="20">
        <v>1</v>
      </c>
      <c r="F67" s="20">
        <v>1</v>
      </c>
      <c r="G67" s="20">
        <v>0</v>
      </c>
      <c r="H67" s="20">
        <v>0</v>
      </c>
    </row>
    <row r="68" spans="1:8">
      <c r="A68" s="20" t="s">
        <v>1192</v>
      </c>
      <c r="B68" s="20">
        <v>46</v>
      </c>
      <c r="C68" s="20">
        <v>55</v>
      </c>
      <c r="D68" s="20" t="s">
        <v>169</v>
      </c>
      <c r="E68" s="20">
        <v>2</v>
      </c>
      <c r="F68" s="20">
        <v>2</v>
      </c>
      <c r="G68" s="20">
        <v>0</v>
      </c>
      <c r="H68" s="20">
        <v>0</v>
      </c>
    </row>
    <row r="69" spans="1:8">
      <c r="A69" s="20" t="s">
        <v>1192</v>
      </c>
      <c r="B69" s="20">
        <v>47</v>
      </c>
      <c r="C69" s="20">
        <v>56</v>
      </c>
      <c r="D69" s="20" t="s">
        <v>147</v>
      </c>
      <c r="E69" s="20">
        <v>2</v>
      </c>
      <c r="F69" s="20">
        <v>1</v>
      </c>
      <c r="G69" s="20">
        <v>1</v>
      </c>
      <c r="H69" s="20">
        <v>0</v>
      </c>
    </row>
    <row r="70" spans="1:8">
      <c r="A70" s="20" t="s">
        <v>1192</v>
      </c>
      <c r="B70" s="20">
        <v>47</v>
      </c>
      <c r="C70" s="20">
        <v>57</v>
      </c>
      <c r="D70" s="20" t="s">
        <v>147</v>
      </c>
      <c r="E70" s="20">
        <v>1</v>
      </c>
      <c r="F70" s="20">
        <v>1</v>
      </c>
      <c r="G70" s="20">
        <v>0</v>
      </c>
      <c r="H70" s="20">
        <v>0</v>
      </c>
    </row>
    <row r="71" spans="1:8">
      <c r="A71" s="20" t="s">
        <v>1192</v>
      </c>
      <c r="B71" s="20">
        <v>47</v>
      </c>
      <c r="C71" s="20">
        <v>58</v>
      </c>
      <c r="D71" s="20" t="s">
        <v>169</v>
      </c>
      <c r="E71" s="20">
        <v>2</v>
      </c>
      <c r="F71" s="20">
        <v>2</v>
      </c>
      <c r="G71" s="20">
        <v>0</v>
      </c>
      <c r="H71" s="20">
        <v>0</v>
      </c>
    </row>
    <row r="72" spans="1:8">
      <c r="A72" s="20" t="s">
        <v>1192</v>
      </c>
      <c r="B72" s="20">
        <v>48</v>
      </c>
      <c r="C72" s="20">
        <v>59</v>
      </c>
      <c r="D72" s="20" t="s">
        <v>147</v>
      </c>
      <c r="E72" s="20">
        <v>1</v>
      </c>
      <c r="F72" s="20">
        <v>0</v>
      </c>
      <c r="G72" s="20">
        <v>1</v>
      </c>
      <c r="H72" s="20">
        <v>0</v>
      </c>
    </row>
    <row r="73" spans="1:8">
      <c r="A73" s="20" t="s">
        <v>1192</v>
      </c>
      <c r="B73" s="20">
        <v>49</v>
      </c>
      <c r="C73" s="20">
        <v>60</v>
      </c>
      <c r="D73" s="20" t="s">
        <v>169</v>
      </c>
      <c r="E73" s="20">
        <v>4</v>
      </c>
      <c r="F73" s="20">
        <v>4</v>
      </c>
      <c r="G73" s="20">
        <v>0</v>
      </c>
      <c r="H73" s="20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DF355-FA7D-5C43-AEFD-8A5B8F383B8B}">
  <sheetPr>
    <tabColor theme="5" tint="0.39997558519241921"/>
  </sheetPr>
  <dimension ref="A1:G13"/>
  <sheetViews>
    <sheetView workbookViewId="0">
      <selection activeCell="L17" sqref="L17"/>
    </sheetView>
  </sheetViews>
  <sheetFormatPr baseColWidth="10" defaultRowHeight="16"/>
  <cols>
    <col min="1" max="1" width="27.1640625" customWidth="1"/>
    <col min="2" max="2" width="20.6640625" customWidth="1"/>
  </cols>
  <sheetData>
    <row r="1" spans="1:7">
      <c r="A1" s="70" t="s">
        <v>1324</v>
      </c>
    </row>
    <row r="3" spans="1:7">
      <c r="A3" s="1" t="s">
        <v>1</v>
      </c>
      <c r="B3" s="1" t="s">
        <v>1237</v>
      </c>
      <c r="C3" s="1" t="s">
        <v>1238</v>
      </c>
      <c r="D3" s="1" t="s">
        <v>1239</v>
      </c>
      <c r="E3" s="1" t="s">
        <v>1240</v>
      </c>
      <c r="F3" s="1" t="s">
        <v>1241</v>
      </c>
      <c r="G3" s="1" t="s">
        <v>1242</v>
      </c>
    </row>
    <row r="4" spans="1:7">
      <c r="A4" t="s">
        <v>1243</v>
      </c>
      <c r="B4" t="s">
        <v>1244</v>
      </c>
      <c r="D4">
        <f>1+1</f>
        <v>2</v>
      </c>
      <c r="G4">
        <f>5+1+1+3+1+2</f>
        <v>13</v>
      </c>
    </row>
    <row r="5" spans="1:7">
      <c r="A5" t="s">
        <v>1245</v>
      </c>
      <c r="B5" t="s">
        <v>1244</v>
      </c>
      <c r="C5">
        <f>1</f>
        <v>1</v>
      </c>
      <c r="D5">
        <f>1+1</f>
        <v>2</v>
      </c>
      <c r="G5">
        <f>2+2+1+1+2+3+2+1+1</f>
        <v>15</v>
      </c>
    </row>
    <row r="6" spans="1:7">
      <c r="A6" t="s">
        <v>1246</v>
      </c>
      <c r="B6" t="s">
        <v>1244</v>
      </c>
      <c r="D6">
        <f>1</f>
        <v>1</v>
      </c>
      <c r="G6">
        <f>4</f>
        <v>4</v>
      </c>
    </row>
    <row r="7" spans="1:7">
      <c r="A7" t="s">
        <v>1247</v>
      </c>
      <c r="B7" t="s">
        <v>1244</v>
      </c>
      <c r="D7">
        <f>1+1</f>
        <v>2</v>
      </c>
      <c r="G7">
        <f>1+1+2+1+1</f>
        <v>6</v>
      </c>
    </row>
    <row r="8" spans="1:7">
      <c r="A8" t="s">
        <v>1248</v>
      </c>
      <c r="B8" t="s">
        <v>1244</v>
      </c>
      <c r="C8">
        <f>1+1+1+1</f>
        <v>4</v>
      </c>
      <c r="D8">
        <f>1+1+1</f>
        <v>3</v>
      </c>
      <c r="G8">
        <f>2+1+8+1+1+3</f>
        <v>16</v>
      </c>
    </row>
    <row r="9" spans="1:7">
      <c r="A9" t="s">
        <v>1249</v>
      </c>
      <c r="B9" t="s">
        <v>1244</v>
      </c>
      <c r="G9">
        <f>2</f>
        <v>2</v>
      </c>
    </row>
    <row r="10" spans="1:7">
      <c r="A10" t="s">
        <v>1250</v>
      </c>
      <c r="B10" t="s">
        <v>1244</v>
      </c>
      <c r="D10">
        <f>1</f>
        <v>1</v>
      </c>
      <c r="G10">
        <f>1+1+1+1+1+1</f>
        <v>6</v>
      </c>
    </row>
    <row r="11" spans="1:7">
      <c r="A11" t="s">
        <v>1251</v>
      </c>
      <c r="B11" t="s">
        <v>1244</v>
      </c>
      <c r="C11">
        <f>1</f>
        <v>1</v>
      </c>
      <c r="G11">
        <f>1+1+1+2+2+1</f>
        <v>8</v>
      </c>
    </row>
    <row r="12" spans="1:7">
      <c r="A12" t="s">
        <v>1252</v>
      </c>
      <c r="B12" t="s">
        <v>1244</v>
      </c>
      <c r="D12">
        <f>1</f>
        <v>1</v>
      </c>
      <c r="E12">
        <f>1</f>
        <v>1</v>
      </c>
      <c r="G12">
        <f>2+1</f>
        <v>3</v>
      </c>
    </row>
    <row r="13" spans="1:7">
      <c r="A13" t="s">
        <v>1253</v>
      </c>
      <c r="B13" t="s">
        <v>1244</v>
      </c>
      <c r="D13">
        <f>1</f>
        <v>1</v>
      </c>
      <c r="G13">
        <f>1+5+2+1+2</f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B3861-36E6-F34C-853B-180592255FF2}">
  <sheetPr>
    <tabColor theme="5" tint="0.39997558519241921"/>
  </sheetPr>
  <dimension ref="A1:G13"/>
  <sheetViews>
    <sheetView workbookViewId="0"/>
  </sheetViews>
  <sheetFormatPr baseColWidth="10" defaultRowHeight="16"/>
  <cols>
    <col min="1" max="1" width="27.1640625" customWidth="1"/>
    <col min="2" max="2" width="20.6640625" customWidth="1"/>
  </cols>
  <sheetData>
    <row r="1" spans="1:7">
      <c r="A1" s="70" t="s">
        <v>1325</v>
      </c>
    </row>
    <row r="3" spans="1:7">
      <c r="A3" s="1" t="s">
        <v>1</v>
      </c>
      <c r="B3" s="1" t="s">
        <v>1237</v>
      </c>
      <c r="C3" s="1" t="s">
        <v>1238</v>
      </c>
      <c r="D3" s="1" t="s">
        <v>1239</v>
      </c>
      <c r="E3" s="1" t="s">
        <v>1254</v>
      </c>
      <c r="F3" s="1" t="s">
        <v>1255</v>
      </c>
      <c r="G3" s="1" t="s">
        <v>1256</v>
      </c>
    </row>
    <row r="4" spans="1:7">
      <c r="A4" t="s">
        <v>1257</v>
      </c>
      <c r="B4" t="s">
        <v>1258</v>
      </c>
      <c r="D4">
        <f>1</f>
        <v>1</v>
      </c>
      <c r="G4">
        <f>1</f>
        <v>1</v>
      </c>
    </row>
    <row r="5" spans="1:7">
      <c r="A5" t="s">
        <v>1259</v>
      </c>
      <c r="B5" t="s">
        <v>1258</v>
      </c>
      <c r="G5">
        <f>1+1+1+1</f>
        <v>4</v>
      </c>
    </row>
    <row r="6" spans="1:7">
      <c r="A6" t="s">
        <v>1260</v>
      </c>
      <c r="B6" t="s">
        <v>1258</v>
      </c>
      <c r="D6">
        <f>1</f>
        <v>1</v>
      </c>
      <c r="G6">
        <f>2+1+1+1+1</f>
        <v>6</v>
      </c>
    </row>
    <row r="7" spans="1:7">
      <c r="A7" t="s">
        <v>1261</v>
      </c>
      <c r="B7" t="s">
        <v>1258</v>
      </c>
      <c r="C7">
        <v>1</v>
      </c>
      <c r="G7">
        <f>3</f>
        <v>3</v>
      </c>
    </row>
    <row r="8" spans="1:7">
      <c r="A8" t="s">
        <v>1262</v>
      </c>
      <c r="B8" t="s">
        <v>1258</v>
      </c>
      <c r="C8">
        <f>1</f>
        <v>1</v>
      </c>
      <c r="D8">
        <f>1+1+1</f>
        <v>3</v>
      </c>
      <c r="E8">
        <f>1</f>
        <v>1</v>
      </c>
      <c r="G8">
        <f>3+1+1+1+1+1+1+1+1+2+1+1+1+2</f>
        <v>18</v>
      </c>
    </row>
    <row r="9" spans="1:7">
      <c r="A9" t="s">
        <v>1263</v>
      </c>
      <c r="B9" t="s">
        <v>1258</v>
      </c>
      <c r="C9">
        <f>1</f>
        <v>1</v>
      </c>
      <c r="D9">
        <f>1</f>
        <v>1</v>
      </c>
      <c r="E9">
        <f>3</f>
        <v>3</v>
      </c>
      <c r="G9">
        <f>4+1+1+2+2+2+1+2+4</f>
        <v>19</v>
      </c>
    </row>
    <row r="10" spans="1:7">
      <c r="A10" t="s">
        <v>1264</v>
      </c>
      <c r="B10" t="s">
        <v>1258</v>
      </c>
      <c r="G10">
        <f>1+3+2</f>
        <v>6</v>
      </c>
    </row>
    <row r="11" spans="1:7">
      <c r="A11" t="s">
        <v>1265</v>
      </c>
      <c r="B11" t="s">
        <v>1258</v>
      </c>
      <c r="C11">
        <f>1+1</f>
        <v>2</v>
      </c>
      <c r="D11">
        <f>1+1+1+1</f>
        <v>4</v>
      </c>
      <c r="F11">
        <f>1</f>
        <v>1</v>
      </c>
      <c r="G11">
        <f>1+1+2+1+1+1+1+1+1+1</f>
        <v>11</v>
      </c>
    </row>
    <row r="12" spans="1:7">
      <c r="A12" t="s">
        <v>1266</v>
      </c>
      <c r="B12" t="s">
        <v>1258</v>
      </c>
      <c r="D12">
        <f>1+1+1</f>
        <v>3</v>
      </c>
      <c r="E12">
        <f>1</f>
        <v>1</v>
      </c>
      <c r="G12">
        <f>1+1+1+1+1</f>
        <v>5</v>
      </c>
    </row>
    <row r="13" spans="1:7">
      <c r="A13" t="s">
        <v>1267</v>
      </c>
      <c r="B13" t="s">
        <v>1258</v>
      </c>
      <c r="D13">
        <f>1+1+1</f>
        <v>3</v>
      </c>
      <c r="G13">
        <f>1+1+1+2</f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A362-5B1A-8349-94AB-A93ED99628B3}">
  <sheetPr>
    <tabColor theme="5" tint="0.39997558519241921"/>
  </sheetPr>
  <dimension ref="A1:G18"/>
  <sheetViews>
    <sheetView workbookViewId="0"/>
  </sheetViews>
  <sheetFormatPr baseColWidth="10" defaultRowHeight="16"/>
  <cols>
    <col min="1" max="1" width="27.1640625" customWidth="1"/>
    <col min="2" max="2" width="20.6640625" customWidth="1"/>
  </cols>
  <sheetData>
    <row r="1" spans="1:7">
      <c r="A1" s="70" t="s">
        <v>1326</v>
      </c>
    </row>
    <row r="3" spans="1:7">
      <c r="A3" s="1" t="s">
        <v>1</v>
      </c>
      <c r="B3" s="1" t="s">
        <v>1237</v>
      </c>
      <c r="C3" s="1" t="s">
        <v>1238</v>
      </c>
      <c r="D3" s="1" t="s">
        <v>1239</v>
      </c>
      <c r="E3" s="1" t="s">
        <v>1240</v>
      </c>
      <c r="F3" s="1" t="s">
        <v>1241</v>
      </c>
      <c r="G3" s="1" t="s">
        <v>1242</v>
      </c>
    </row>
    <row r="4" spans="1:7">
      <c r="A4" s="65" t="s">
        <v>1268</v>
      </c>
      <c r="B4" t="s">
        <v>1269</v>
      </c>
      <c r="C4">
        <v>1</v>
      </c>
      <c r="G4">
        <f>1</f>
        <v>1</v>
      </c>
    </row>
    <row r="5" spans="1:7">
      <c r="A5" t="s">
        <v>1270</v>
      </c>
      <c r="B5" t="s">
        <v>1269</v>
      </c>
      <c r="G5">
        <v>2</v>
      </c>
    </row>
    <row r="6" spans="1:7">
      <c r="A6" s="65" t="s">
        <v>1271</v>
      </c>
      <c r="B6" t="s">
        <v>1269</v>
      </c>
      <c r="G6">
        <v>2</v>
      </c>
    </row>
    <row r="7" spans="1:7">
      <c r="A7" s="65" t="s">
        <v>1272</v>
      </c>
      <c r="B7" t="s">
        <v>1269</v>
      </c>
      <c r="G7">
        <v>1</v>
      </c>
    </row>
    <row r="8" spans="1:7">
      <c r="A8" s="65" t="s">
        <v>1273</v>
      </c>
      <c r="B8" t="s">
        <v>1269</v>
      </c>
      <c r="C8">
        <v>2</v>
      </c>
      <c r="D8">
        <v>1</v>
      </c>
      <c r="G8">
        <f>2+1+1+2</f>
        <v>6</v>
      </c>
    </row>
    <row r="9" spans="1:7">
      <c r="A9" s="66" t="s">
        <v>1274</v>
      </c>
      <c r="B9" t="s">
        <v>1244</v>
      </c>
      <c r="E9">
        <v>1</v>
      </c>
      <c r="G9">
        <f>1+1+1+1+1+1+1+2+1+3+1+1+1+1</f>
        <v>17</v>
      </c>
    </row>
    <row r="10" spans="1:7">
      <c r="A10" s="66" t="s">
        <v>1275</v>
      </c>
      <c r="B10" t="s">
        <v>1244</v>
      </c>
      <c r="D10">
        <f>1+1</f>
        <v>2</v>
      </c>
      <c r="G10">
        <f>1+1+1+1+1+1+1+2+2+1+1</f>
        <v>13</v>
      </c>
    </row>
    <row r="11" spans="1:7">
      <c r="A11" s="67" t="s">
        <v>1276</v>
      </c>
      <c r="B11" t="s">
        <v>1244</v>
      </c>
      <c r="C11">
        <f>1+1+1+1</f>
        <v>4</v>
      </c>
      <c r="D11">
        <f>1</f>
        <v>1</v>
      </c>
      <c r="E11">
        <f>1</f>
        <v>1</v>
      </c>
      <c r="G11">
        <f>1+2+1+3+1+1+1+2+1+1+2+2</f>
        <v>18</v>
      </c>
    </row>
    <row r="12" spans="1:7">
      <c r="A12" s="67" t="s">
        <v>1277</v>
      </c>
      <c r="B12" t="s">
        <v>1244</v>
      </c>
      <c r="C12">
        <f>1+1+1</f>
        <v>3</v>
      </c>
      <c r="D12">
        <f>1</f>
        <v>1</v>
      </c>
      <c r="G12">
        <f>1+2+4+4</f>
        <v>11</v>
      </c>
    </row>
    <row r="13" spans="1:7">
      <c r="A13" s="68" t="s">
        <v>1278</v>
      </c>
      <c r="B13" t="s">
        <v>1244</v>
      </c>
      <c r="E13">
        <f>1</f>
        <v>1</v>
      </c>
      <c r="G13">
        <f>1+3+1</f>
        <v>5</v>
      </c>
    </row>
    <row r="14" spans="1:7">
      <c r="A14" s="68" t="s">
        <v>1279</v>
      </c>
      <c r="B14" t="s">
        <v>1244</v>
      </c>
      <c r="E14">
        <f>1</f>
        <v>1</v>
      </c>
      <c r="G14">
        <f>1+3+4</f>
        <v>8</v>
      </c>
    </row>
    <row r="15" spans="1:7">
      <c r="A15" s="68" t="s">
        <v>1280</v>
      </c>
      <c r="B15" t="s">
        <v>1244</v>
      </c>
      <c r="D15">
        <f>1</f>
        <v>1</v>
      </c>
      <c r="G15">
        <f>5+3+2+1+1+1</f>
        <v>13</v>
      </c>
    </row>
    <row r="16" spans="1:7">
      <c r="A16" s="68" t="s">
        <v>1281</v>
      </c>
      <c r="B16" t="s">
        <v>1244</v>
      </c>
      <c r="G16">
        <f>1+1+1+2+2+1+1+1+1+3</f>
        <v>14</v>
      </c>
    </row>
    <row r="17" spans="1:7">
      <c r="A17" s="69" t="s">
        <v>1282</v>
      </c>
      <c r="B17" t="s">
        <v>1283</v>
      </c>
      <c r="G17">
        <f>4</f>
        <v>4</v>
      </c>
    </row>
    <row r="18" spans="1:7">
      <c r="A18" s="69" t="s">
        <v>1282</v>
      </c>
      <c r="B18" t="s">
        <v>1283</v>
      </c>
      <c r="C18">
        <f>1+1</f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Fig. 1i; 2e,f,h,l,n; S1h,m</vt:lpstr>
      <vt:lpstr>Fig. 2n; S1h,I,j,k,m</vt:lpstr>
      <vt:lpstr>Fig. 4e,f,h,I; S3a-d,f,i-k,m</vt:lpstr>
      <vt:lpstr>S5k,l,m,n</vt:lpstr>
      <vt:lpstr>Fig. 4l,n, S5a,b,e,f,g,i</vt:lpstr>
      <vt:lpstr>Fig. 4m,n, S5c,d,e,f,h,i</vt:lpstr>
      <vt:lpstr>Fig. 4o; S2n,o</vt:lpstr>
      <vt:lpstr>Fig. 4o; S2n,o (2)</vt:lpstr>
      <vt:lpstr>Fig. 4o; S2n,o (3)</vt:lpstr>
      <vt:lpstr>Fig. 4o; S2n,o (4)</vt:lpstr>
      <vt:lpstr>Fig. 4o; S2n,o (5)</vt:lpstr>
      <vt:lpstr>Fig. 4o; S2n,o (6)</vt:lpstr>
      <vt:lpstr>Fig. 5c</vt:lpstr>
      <vt:lpstr>Fig. 5c (2)</vt:lpstr>
      <vt:lpstr>Fig. 5c (3)</vt:lpstr>
      <vt:lpstr>In text and Fig. S2h </vt:lpstr>
      <vt:lpstr>Fig. 3c</vt:lpstr>
      <vt:lpstr>In text</vt:lpstr>
      <vt:lpstr>Fig. 3f</vt:lpstr>
      <vt:lpstr>Fig. 3f (2)</vt:lpstr>
    </vt:vector>
  </TitlesOfParts>
  <Company>University of Cambridge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Sznurkowska</dc:creator>
  <cp:lastModifiedBy>Magda Sznurkowska</cp:lastModifiedBy>
  <dcterms:created xsi:type="dcterms:W3CDTF">2019-03-06T08:28:09Z</dcterms:created>
  <dcterms:modified xsi:type="dcterms:W3CDTF">2020-09-03T17:59:56Z</dcterms:modified>
</cp:coreProperties>
</file>