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ti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323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Stephan\Documents\MDC data\@ NatC paper\Nature Communications 2nd REVISION\SUBMISSION\"/>
    </mc:Choice>
  </mc:AlternateContent>
  <xr:revisionPtr revIDLastSave="0" documentId="13_ncr:1_{535D7538-30EA-4214-9DF1-D5914D83D361}" xr6:coauthVersionLast="45" xr6:coauthVersionMax="45" xr10:uidLastSave="{00000000-0000-0000-0000-000000000000}"/>
  <bookViews>
    <workbookView xWindow="-120" yWindow="-120" windowWidth="20730" windowHeight="11760" tabRatio="940" activeTab="8" xr2:uid="{89127CAC-8EAF-4923-BB01-12FE0DB88847}"/>
  </bookViews>
  <sheets>
    <sheet name="Table 2" sheetId="4" r:id="rId1"/>
    <sheet name="Fig. 1d" sheetId="11" r:id="rId2"/>
    <sheet name="Fig. 3a" sheetId="20" r:id="rId3"/>
    <sheet name="Fig. 4b" sheetId="8" r:id="rId4"/>
    <sheet name="Fig. 5b" sheetId="17" r:id="rId5"/>
    <sheet name="Fig. 5c" sheetId="18" r:id="rId6"/>
    <sheet name="Suppl. Fig. 3a" sheetId="13" r:id="rId7"/>
    <sheet name="Suppl. Fig. 3c" sheetId="14" r:id="rId8"/>
    <sheet name="Suppl. Fig. 6a-v" sheetId="2" r:id="rId9"/>
    <sheet name="Suppl. Fig. 7a-r" sheetId="1" r:id="rId10"/>
    <sheet name="Suppl. Fig 11a-c" sheetId="15" r:id="rId11"/>
    <sheet name="Suppl. Fig. 11d" sheetId="16" r:id="rId1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T5" i="20" l="1"/>
  <c r="T17" i="20"/>
  <c r="T18" i="20"/>
  <c r="T19" i="20"/>
  <c r="T4" i="20"/>
  <c r="S5" i="20"/>
  <c r="S8" i="20"/>
  <c r="S17" i="20"/>
  <c r="S18" i="20"/>
  <c r="S19" i="20"/>
  <c r="S24" i="20"/>
  <c r="J24" i="20"/>
  <c r="I24" i="20"/>
  <c r="Q23" i="20"/>
  <c r="P23" i="20"/>
  <c r="J23" i="20"/>
  <c r="I23" i="20"/>
  <c r="S23" i="20" s="1"/>
  <c r="Q22" i="20"/>
  <c r="P22" i="20"/>
  <c r="S22" i="20" s="1"/>
  <c r="J22" i="20"/>
  <c r="T22" i="20" s="1"/>
  <c r="I22" i="20"/>
  <c r="Q21" i="20"/>
  <c r="P21" i="20"/>
  <c r="J21" i="20"/>
  <c r="I21" i="20"/>
  <c r="S21" i="20" s="1"/>
  <c r="T21" i="20" s="1"/>
  <c r="J20" i="20"/>
  <c r="I20" i="20"/>
  <c r="S20" i="20" s="1"/>
  <c r="Q19" i="20"/>
  <c r="P19" i="20"/>
  <c r="J19" i="20"/>
  <c r="I19" i="20"/>
  <c r="Q18" i="20"/>
  <c r="P18" i="20"/>
  <c r="J18" i="20"/>
  <c r="I18" i="20"/>
  <c r="Q17" i="20"/>
  <c r="P17" i="20"/>
  <c r="J17" i="20"/>
  <c r="I17" i="20"/>
  <c r="Q16" i="20"/>
  <c r="P16" i="20"/>
  <c r="J16" i="20"/>
  <c r="T16" i="20" s="1"/>
  <c r="I16" i="20"/>
  <c r="S16" i="20" s="1"/>
  <c r="Q15" i="20"/>
  <c r="P15" i="20"/>
  <c r="J15" i="20"/>
  <c r="I15" i="20"/>
  <c r="S15" i="20" s="1"/>
  <c r="Q14" i="20"/>
  <c r="P14" i="20"/>
  <c r="J14" i="20"/>
  <c r="T14" i="20" s="1"/>
  <c r="I14" i="20"/>
  <c r="S14" i="20" s="1"/>
  <c r="Q13" i="20"/>
  <c r="P13" i="20"/>
  <c r="J13" i="20"/>
  <c r="I13" i="20"/>
  <c r="S13" i="20" s="1"/>
  <c r="J12" i="20"/>
  <c r="I12" i="20"/>
  <c r="S12" i="20" s="1"/>
  <c r="J11" i="20"/>
  <c r="I11" i="20"/>
  <c r="S11" i="20" s="1"/>
  <c r="Q10" i="20"/>
  <c r="P10" i="20"/>
  <c r="J10" i="20"/>
  <c r="I10" i="20"/>
  <c r="S10" i="20" s="1"/>
  <c r="Q9" i="20"/>
  <c r="P9" i="20"/>
  <c r="J9" i="20"/>
  <c r="T9" i="20" s="1"/>
  <c r="I9" i="20"/>
  <c r="S9" i="20" s="1"/>
  <c r="Q8" i="20"/>
  <c r="P8" i="20"/>
  <c r="J8" i="20"/>
  <c r="T8" i="20" s="1"/>
  <c r="I8" i="20"/>
  <c r="Q7" i="20"/>
  <c r="P7" i="20"/>
  <c r="J7" i="20"/>
  <c r="T7" i="20" s="1"/>
  <c r="I7" i="20"/>
  <c r="S7" i="20" s="1"/>
  <c r="Q6" i="20"/>
  <c r="P6" i="20"/>
  <c r="J6" i="20"/>
  <c r="T6" i="20" s="1"/>
  <c r="I6" i="20"/>
  <c r="S6" i="20" s="1"/>
  <c r="Q4" i="20"/>
  <c r="P4" i="20"/>
  <c r="J4" i="20"/>
  <c r="I4" i="20"/>
  <c r="S4" i="20" s="1"/>
  <c r="Q5" i="20"/>
  <c r="P5" i="20"/>
  <c r="J5" i="20"/>
  <c r="I5" i="20"/>
  <c r="K16" i="18"/>
  <c r="I16" i="18"/>
  <c r="H16" i="18"/>
  <c r="G16" i="18"/>
  <c r="I14" i="18"/>
  <c r="H14" i="18"/>
  <c r="K14" i="18" s="1"/>
  <c r="G14" i="18"/>
  <c r="I12" i="18"/>
  <c r="H12" i="18"/>
  <c r="G12" i="18"/>
  <c r="I10" i="18"/>
  <c r="H10" i="18"/>
  <c r="G10" i="18"/>
  <c r="K10" i="18" s="1"/>
  <c r="I8" i="18"/>
  <c r="H8" i="18"/>
  <c r="G8" i="18"/>
  <c r="I6" i="18"/>
  <c r="H6" i="18"/>
  <c r="G6" i="18"/>
  <c r="I4" i="18"/>
  <c r="H4" i="18"/>
  <c r="G4" i="18"/>
  <c r="I30" i="16"/>
  <c r="H30" i="16"/>
  <c r="G30" i="16"/>
  <c r="I28" i="16"/>
  <c r="H28" i="16"/>
  <c r="G28" i="16"/>
  <c r="I26" i="16"/>
  <c r="H26" i="16"/>
  <c r="G26" i="16"/>
  <c r="K26" i="16" s="1"/>
  <c r="I24" i="16"/>
  <c r="H24" i="16"/>
  <c r="G24" i="16"/>
  <c r="I22" i="16"/>
  <c r="H22" i="16"/>
  <c r="G22" i="16"/>
  <c r="K22" i="16" s="1"/>
  <c r="I20" i="16"/>
  <c r="J20" i="16" s="1"/>
  <c r="H20" i="16"/>
  <c r="G20" i="16"/>
  <c r="I18" i="16"/>
  <c r="H18" i="16"/>
  <c r="G18" i="16"/>
  <c r="K18" i="16" s="1"/>
  <c r="K16" i="16"/>
  <c r="I16" i="16"/>
  <c r="H16" i="16"/>
  <c r="G16" i="16"/>
  <c r="J16" i="16" s="1"/>
  <c r="I14" i="16"/>
  <c r="H14" i="16"/>
  <c r="G14" i="16"/>
  <c r="J14" i="16" s="1"/>
  <c r="I12" i="16"/>
  <c r="H12" i="16"/>
  <c r="G12" i="16"/>
  <c r="K12" i="16" s="1"/>
  <c r="I10" i="16"/>
  <c r="K10" i="16" s="1"/>
  <c r="H10" i="16"/>
  <c r="J10" i="16" s="1"/>
  <c r="G10" i="16"/>
  <c r="I8" i="16"/>
  <c r="H8" i="16"/>
  <c r="G8" i="16"/>
  <c r="I6" i="16"/>
  <c r="K6" i="16" s="1"/>
  <c r="H6" i="16"/>
  <c r="G6" i="16"/>
  <c r="J6" i="16" s="1"/>
  <c r="I4" i="16"/>
  <c r="H4" i="16"/>
  <c r="K4" i="16" s="1"/>
  <c r="G4" i="16"/>
  <c r="K8" i="16" l="1"/>
  <c r="K30" i="16"/>
  <c r="J22" i="16"/>
  <c r="J26" i="16"/>
  <c r="K24" i="16"/>
  <c r="K28" i="16"/>
  <c r="K20" i="16"/>
  <c r="T13" i="20"/>
  <c r="T10" i="20"/>
  <c r="T15" i="20"/>
  <c r="T23" i="20"/>
  <c r="K6" i="18"/>
  <c r="K4" i="18"/>
  <c r="J10" i="18"/>
  <c r="J16" i="18"/>
  <c r="K8" i="18"/>
  <c r="K12" i="18"/>
  <c r="J4" i="18"/>
  <c r="J14" i="18"/>
  <c r="J8" i="18"/>
  <c r="J12" i="18"/>
  <c r="J6" i="18"/>
  <c r="J4" i="16"/>
  <c r="J30" i="16"/>
  <c r="J8" i="16"/>
  <c r="K14" i="16"/>
  <c r="J24" i="16"/>
  <c r="J18" i="16"/>
  <c r="J12" i="16"/>
  <c r="J28" i="16"/>
  <c r="S23" i="4" l="1"/>
  <c r="S24" i="4"/>
  <c r="S25" i="4"/>
  <c r="S26" i="4"/>
  <c r="S22" i="4"/>
  <c r="K23" i="4" l="1"/>
  <c r="K24" i="4"/>
  <c r="K25" i="4"/>
  <c r="K26" i="4"/>
  <c r="K22" i="4"/>
  <c r="H24" i="8" l="1"/>
  <c r="G24" i="8"/>
  <c r="H22" i="8"/>
  <c r="G22" i="8"/>
  <c r="H21" i="8"/>
  <c r="G21" i="8"/>
  <c r="H20" i="8"/>
  <c r="G20" i="8"/>
  <c r="H18" i="8"/>
  <c r="G18" i="8"/>
  <c r="H17" i="8"/>
  <c r="G17" i="8"/>
  <c r="H16" i="8"/>
  <c r="G16" i="8"/>
  <c r="H15" i="8"/>
  <c r="G15" i="8"/>
  <c r="H14" i="8"/>
  <c r="G14" i="8"/>
  <c r="H13" i="8"/>
  <c r="G13" i="8"/>
  <c r="H12" i="8"/>
  <c r="G12" i="8"/>
  <c r="H11" i="8"/>
  <c r="G11" i="8"/>
  <c r="H10" i="8"/>
  <c r="G10" i="8"/>
  <c r="H9" i="8"/>
  <c r="G9" i="8"/>
  <c r="H8" i="8"/>
  <c r="G8" i="8"/>
  <c r="H7" i="8"/>
  <c r="G7" i="8"/>
  <c r="H6" i="8"/>
  <c r="G6" i="8"/>
  <c r="H5" i="8"/>
  <c r="G5" i="8"/>
  <c r="H3" i="8"/>
  <c r="G3" i="8"/>
  <c r="R50" i="4" l="1"/>
  <c r="Q50" i="4"/>
  <c r="J50" i="4"/>
  <c r="I50" i="4"/>
  <c r="R48" i="4"/>
  <c r="Q48" i="4"/>
  <c r="J48" i="4"/>
  <c r="I48" i="4"/>
  <c r="R47" i="4"/>
  <c r="Q47" i="4"/>
  <c r="J47" i="4"/>
  <c r="I47" i="4"/>
  <c r="R46" i="4"/>
  <c r="Q46" i="4"/>
  <c r="J46" i="4"/>
  <c r="I46" i="4"/>
  <c r="R44" i="4"/>
  <c r="Q44" i="4"/>
  <c r="J44" i="4"/>
  <c r="I44" i="4"/>
  <c r="R43" i="4"/>
  <c r="Q43" i="4"/>
  <c r="J43" i="4"/>
  <c r="I43" i="4"/>
  <c r="R42" i="4"/>
  <c r="Q42" i="4"/>
  <c r="J42" i="4"/>
  <c r="I42" i="4"/>
  <c r="R41" i="4"/>
  <c r="Q41" i="4"/>
  <c r="J41" i="4"/>
  <c r="I41" i="4"/>
  <c r="R40" i="4"/>
  <c r="Q40" i="4"/>
  <c r="J40" i="4"/>
  <c r="I40" i="4"/>
  <c r="R39" i="4"/>
  <c r="Q39" i="4"/>
  <c r="J39" i="4"/>
  <c r="I39" i="4"/>
  <c r="R38" i="4"/>
  <c r="Q38" i="4"/>
  <c r="J38" i="4"/>
  <c r="I38" i="4"/>
  <c r="R37" i="4"/>
  <c r="Q37" i="4"/>
  <c r="J37" i="4"/>
  <c r="I37" i="4"/>
  <c r="R36" i="4"/>
  <c r="Q36" i="4"/>
  <c r="J36" i="4"/>
  <c r="I36" i="4"/>
  <c r="R35" i="4"/>
  <c r="Q35" i="4"/>
  <c r="J35" i="4"/>
  <c r="I35" i="4"/>
  <c r="R34" i="4"/>
  <c r="Q34" i="4"/>
  <c r="J34" i="4"/>
  <c r="I34" i="4"/>
  <c r="R33" i="4"/>
  <c r="Q33" i="4"/>
  <c r="J33" i="4"/>
  <c r="I33" i="4"/>
  <c r="R32" i="4"/>
  <c r="Q32" i="4"/>
  <c r="J32" i="4"/>
  <c r="I32" i="4"/>
  <c r="R31" i="4"/>
  <c r="Q31" i="4"/>
  <c r="J31" i="4"/>
  <c r="I31" i="4"/>
  <c r="R6" i="4"/>
  <c r="Q6" i="4"/>
  <c r="J6" i="4"/>
  <c r="I6" i="4"/>
  <c r="R20" i="4"/>
  <c r="Q20" i="4"/>
  <c r="J20" i="4"/>
  <c r="I20" i="4"/>
  <c r="R19" i="4"/>
  <c r="Q19" i="4"/>
  <c r="J19" i="4"/>
  <c r="I19" i="4"/>
  <c r="R18" i="4"/>
  <c r="Q18" i="4"/>
  <c r="J18" i="4"/>
  <c r="I18" i="4"/>
  <c r="J26" i="4"/>
  <c r="I26" i="4"/>
  <c r="R25" i="4"/>
  <c r="Q25" i="4"/>
  <c r="J25" i="4"/>
  <c r="I25" i="4"/>
  <c r="R24" i="4"/>
  <c r="Q24" i="4"/>
  <c r="J24" i="4"/>
  <c r="I24" i="4"/>
  <c r="R23" i="4"/>
  <c r="Q23" i="4"/>
  <c r="J23" i="4"/>
  <c r="I23" i="4"/>
  <c r="J22" i="4"/>
  <c r="I22" i="4"/>
  <c r="R17" i="4"/>
  <c r="Q17" i="4"/>
  <c r="J17" i="4"/>
  <c r="I17" i="4"/>
  <c r="R16" i="4"/>
  <c r="Q16" i="4"/>
  <c r="J16" i="4"/>
  <c r="I16" i="4"/>
  <c r="R15" i="4"/>
  <c r="Q15" i="4"/>
  <c r="J15" i="4"/>
  <c r="I15" i="4"/>
  <c r="R14" i="4"/>
  <c r="Q14" i="4"/>
  <c r="J14" i="4"/>
  <c r="I14" i="4"/>
  <c r="J13" i="4"/>
  <c r="I13" i="4"/>
  <c r="J12" i="4"/>
  <c r="I12" i="4"/>
  <c r="R11" i="4"/>
  <c r="Q11" i="4"/>
  <c r="J11" i="4"/>
  <c r="I11" i="4"/>
  <c r="R10" i="4"/>
  <c r="Q10" i="4"/>
  <c r="J10" i="4"/>
  <c r="I10" i="4"/>
  <c r="R9" i="4"/>
  <c r="Q9" i="4"/>
  <c r="J9" i="4"/>
  <c r="I9" i="4"/>
  <c r="R8" i="4"/>
  <c r="Q8" i="4"/>
  <c r="J8" i="4"/>
  <c r="I8" i="4"/>
  <c r="R7" i="4"/>
  <c r="Q7" i="4"/>
  <c r="J7" i="4"/>
  <c r="I7" i="4"/>
  <c r="R5" i="4"/>
  <c r="Q5" i="4"/>
  <c r="J5" i="4"/>
  <c r="I5" i="4"/>
  <c r="K47" i="4" s="1"/>
  <c r="R3" i="4"/>
  <c r="Q3" i="4"/>
  <c r="J3" i="4"/>
  <c r="I3" i="4"/>
  <c r="K14" i="4" l="1"/>
  <c r="S7" i="4"/>
  <c r="S11" i="4"/>
  <c r="S3" i="4"/>
  <c r="K31" i="4"/>
  <c r="K33" i="4"/>
  <c r="K37" i="4"/>
  <c r="K13" i="4"/>
  <c r="K17" i="4"/>
  <c r="K8" i="4"/>
  <c r="K10" i="4"/>
  <c r="K12" i="4"/>
  <c r="S18" i="4"/>
  <c r="S31" i="4"/>
  <c r="S39" i="4"/>
  <c r="S48" i="4"/>
  <c r="S17" i="4"/>
  <c r="K19" i="4"/>
  <c r="K6" i="4"/>
  <c r="K36" i="4"/>
  <c r="K40" i="4"/>
  <c r="K44" i="4"/>
  <c r="K11" i="4"/>
  <c r="S32" i="4"/>
  <c r="S40" i="4"/>
  <c r="S42" i="4"/>
  <c r="S36" i="4"/>
  <c r="K35" i="4"/>
  <c r="S38" i="4"/>
  <c r="K42" i="4"/>
  <c r="K46" i="4"/>
  <c r="S13" i="4"/>
  <c r="S15" i="4"/>
  <c r="S33" i="4"/>
  <c r="S46" i="4"/>
  <c r="S43" i="4"/>
  <c r="S19" i="4"/>
  <c r="S35" i="4"/>
  <c r="K7" i="4"/>
  <c r="K16" i="4"/>
  <c r="K18" i="4"/>
  <c r="K34" i="4"/>
  <c r="S8" i="4"/>
  <c r="S6" i="4"/>
  <c r="K32" i="4"/>
  <c r="S37" i="4"/>
  <c r="K41" i="4"/>
  <c r="S44" i="4"/>
  <c r="K50" i="4"/>
  <c r="S12" i="4"/>
  <c r="K43" i="4"/>
  <c r="S47" i="4"/>
  <c r="S34" i="4"/>
  <c r="S10" i="4"/>
  <c r="S14" i="4"/>
  <c r="S16" i="4"/>
  <c r="S9" i="4"/>
  <c r="S20" i="4"/>
  <c r="K38" i="4"/>
  <c r="S41" i="4"/>
  <c r="S50" i="4"/>
  <c r="K20" i="4"/>
  <c r="K9" i="4"/>
  <c r="K15" i="4"/>
  <c r="K3" i="4"/>
  <c r="K5" i="4"/>
  <c r="K39" i="4"/>
  <c r="K48" i="4"/>
  <c r="S5" i="4"/>
</calcChain>
</file>

<file path=xl/sharedStrings.xml><?xml version="1.0" encoding="utf-8"?>
<sst xmlns="http://schemas.openxmlformats.org/spreadsheetml/2006/main" count="1107" uniqueCount="323">
  <si>
    <t>[µM]</t>
  </si>
  <si>
    <t>[s-1]</t>
  </si>
  <si>
    <t>NatC WT</t>
  </si>
  <si>
    <t>MFHLV GSRRR</t>
  </si>
  <si>
    <t>Variable substrate:</t>
  </si>
  <si>
    <t>Acetyl-CoA</t>
  </si>
  <si>
    <t>Naa35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</si>
  <si>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</t>
    </r>
  </si>
  <si>
    <r>
      <t>Naa38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C11</t>
    </r>
  </si>
  <si>
    <t>Acetyl-CoA (500 µM)</t>
  </si>
  <si>
    <t>Naa30 mutant L27A</t>
  </si>
  <si>
    <t>NatC variant:</t>
  </si>
  <si>
    <t xml:space="preserve">   Subunit 1:</t>
  </si>
  <si>
    <t xml:space="preserve">   Subunit 2:</t>
  </si>
  <si>
    <t xml:space="preserve">   Subunit 3:</t>
  </si>
  <si>
    <t>Constant substrate: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</si>
  <si>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C17_L27A</t>
    </r>
  </si>
  <si>
    <t>Naa30 mutant S28A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</si>
  <si>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C17_S28A</t>
    </r>
  </si>
  <si>
    <t>Naa30 mutant E29A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</si>
  <si>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C17_E29A</t>
    </r>
  </si>
  <si>
    <t>Naa30 mutant E29Q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</si>
  <si>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C17_E29Q</t>
    </r>
  </si>
  <si>
    <t>Naa30 mutant Y31F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</si>
  <si>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C17_Y31F</t>
    </r>
  </si>
  <si>
    <t>Naa30 mutant Y80A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</si>
  <si>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C17_Y80A</t>
    </r>
  </si>
  <si>
    <t>Naa30 mutant Y80F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</si>
  <si>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C17_Y80F</t>
    </r>
  </si>
  <si>
    <t>Naa30 mutant E118A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</si>
  <si>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C17_E118A</t>
    </r>
  </si>
  <si>
    <t>Naa30 mutant E118Q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</si>
  <si>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C17_E118Q</t>
    </r>
  </si>
  <si>
    <t>Naa30 mutant E120A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</si>
  <si>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C17_E120A</t>
    </r>
  </si>
  <si>
    <t>Naa30 mutant E120Q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</si>
  <si>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C17_E120Q</t>
    </r>
  </si>
  <si>
    <t>Naa30 mutant Y130A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</si>
  <si>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C17_Y130A</t>
    </r>
  </si>
  <si>
    <t>Naa30 mutant Y130F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</si>
  <si>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C17_Y130F</t>
    </r>
  </si>
  <si>
    <t>Naa30 mutant Y145F</t>
  </si>
  <si>
    <r>
      <t>Naa30</t>
    </r>
    <r>
      <rPr>
        <sz val="10"/>
        <rFont val="Symbol"/>
        <family val="1"/>
        <charset val="2"/>
      </rPr>
      <t>D</t>
    </r>
    <r>
      <rPr>
        <sz val="10"/>
        <rFont val="Arial"/>
        <family val="2"/>
      </rPr>
      <t>C17_Y145F</t>
    </r>
  </si>
  <si>
    <t>Naa35 mutant F47A</t>
  </si>
  <si>
    <t>Naa35_F47A</t>
  </si>
  <si>
    <t>Naa35 mutant K59A</t>
  </si>
  <si>
    <t>Naa35_K59A</t>
  </si>
  <si>
    <t>Naa35 mutant "Tip1"</t>
  </si>
  <si>
    <t>Naa35_K500A, K501A, K503A, K504A</t>
  </si>
  <si>
    <t>absent</t>
  </si>
  <si>
    <t>yArl3 - F2W</t>
  </si>
  <si>
    <r>
      <t>M</t>
    </r>
    <r>
      <rPr>
        <sz val="11"/>
        <color rgb="FFFF0000"/>
        <rFont val="Calibri"/>
        <family val="2"/>
        <scheme val="minor"/>
      </rPr>
      <t>W</t>
    </r>
    <r>
      <rPr>
        <sz val="11"/>
        <color theme="1"/>
        <rFont val="Calibri"/>
        <family val="2"/>
        <scheme val="minor"/>
      </rPr>
      <t>HLV GSRRR</t>
    </r>
  </si>
  <si>
    <t xml:space="preserve">   Sequence:</t>
  </si>
  <si>
    <t>yArl3 - F2Y</t>
  </si>
  <si>
    <r>
      <t>M</t>
    </r>
    <r>
      <rPr>
        <sz val="11"/>
        <color rgb="FFFF0000"/>
        <rFont val="Calibri"/>
        <family val="2"/>
        <scheme val="minor"/>
      </rPr>
      <t>Y</t>
    </r>
    <r>
      <rPr>
        <sz val="11"/>
        <color theme="1"/>
        <rFont val="Calibri"/>
        <family val="2"/>
        <scheme val="minor"/>
      </rPr>
      <t>HLV GSRRR</t>
    </r>
  </si>
  <si>
    <t>yArl3 - F2K</t>
  </si>
  <si>
    <r>
      <t>M</t>
    </r>
    <r>
      <rPr>
        <sz val="11"/>
        <color rgb="FFFF0000"/>
        <rFont val="Calibri"/>
        <family val="2"/>
        <scheme val="minor"/>
      </rPr>
      <t>K</t>
    </r>
    <r>
      <rPr>
        <sz val="11"/>
        <color theme="1"/>
        <rFont val="Calibri"/>
        <family val="2"/>
        <scheme val="minor"/>
      </rPr>
      <t>HLV GSRRR</t>
    </r>
  </si>
  <si>
    <t>yArl3 - F2R</t>
  </si>
  <si>
    <r>
      <t>M</t>
    </r>
    <r>
      <rPr>
        <sz val="11"/>
        <color rgb="FFFF0000"/>
        <rFont val="Calibri"/>
        <family val="2"/>
        <scheme val="minor"/>
      </rPr>
      <t>R</t>
    </r>
    <r>
      <rPr>
        <sz val="11"/>
        <color theme="1"/>
        <rFont val="Calibri"/>
        <family val="2"/>
        <scheme val="minor"/>
      </rPr>
      <t>HLV GSRRR</t>
    </r>
  </si>
  <si>
    <t>yArl3 - F2A</t>
  </si>
  <si>
    <r>
      <t>M</t>
    </r>
    <r>
      <rPr>
        <sz val="11"/>
        <color rgb="FFFF0000"/>
        <rFont val="Calibri"/>
        <family val="2"/>
        <scheme val="minor"/>
      </rPr>
      <t>A</t>
    </r>
    <r>
      <rPr>
        <sz val="11"/>
        <color theme="1"/>
        <rFont val="Calibri"/>
        <family val="2"/>
        <scheme val="minor"/>
      </rPr>
      <t>HLV GSRRR</t>
    </r>
  </si>
  <si>
    <t>yArl3 - H3A</t>
  </si>
  <si>
    <r>
      <t>MF</t>
    </r>
    <r>
      <rPr>
        <sz val="11"/>
        <color rgb="FFFF0000"/>
        <rFont val="Calibri"/>
        <family val="2"/>
        <scheme val="minor"/>
      </rPr>
      <t>A</t>
    </r>
    <r>
      <rPr>
        <sz val="11"/>
        <color theme="1"/>
        <rFont val="Calibri"/>
        <family val="2"/>
        <scheme val="minor"/>
      </rPr>
      <t>LV GSRRR</t>
    </r>
  </si>
  <si>
    <t>yArl3 - L4A</t>
  </si>
  <si>
    <r>
      <t>MFH</t>
    </r>
    <r>
      <rPr>
        <sz val="11"/>
        <color rgb="FFFF0000"/>
        <rFont val="Calibri"/>
        <family val="2"/>
        <scheme val="minor"/>
      </rPr>
      <t>A</t>
    </r>
    <r>
      <rPr>
        <sz val="11"/>
        <color theme="1"/>
        <rFont val="Calibri"/>
        <family val="2"/>
        <scheme val="minor"/>
      </rPr>
      <t>V GSRRR</t>
    </r>
  </si>
  <si>
    <t>yArl3 - F2E</t>
  </si>
  <si>
    <r>
      <t>M</t>
    </r>
    <r>
      <rPr>
        <sz val="11"/>
        <color rgb="FFFF0000"/>
        <rFont val="Calibri"/>
        <family val="2"/>
        <scheme val="minor"/>
      </rPr>
      <t>E</t>
    </r>
    <r>
      <rPr>
        <sz val="11"/>
        <color theme="1"/>
        <rFont val="Calibri"/>
        <family val="2"/>
        <scheme val="minor"/>
      </rPr>
      <t>HL</t>
    </r>
    <r>
      <rPr>
        <sz val="11"/>
        <color theme="1"/>
        <rFont val="Calibri"/>
        <family val="2"/>
        <scheme val="minor"/>
      </rPr>
      <t>V GSRRR</t>
    </r>
  </si>
  <si>
    <t>yArl3 - H3E</t>
  </si>
  <si>
    <r>
      <t>MF</t>
    </r>
    <r>
      <rPr>
        <sz val="11"/>
        <color rgb="FFFF0000"/>
        <rFont val="Calibri"/>
        <family val="2"/>
        <scheme val="minor"/>
      </rPr>
      <t>E</t>
    </r>
    <r>
      <rPr>
        <sz val="11"/>
        <color theme="1"/>
        <rFont val="Calibri"/>
        <family val="2"/>
        <scheme val="minor"/>
      </rPr>
      <t>L</t>
    </r>
    <r>
      <rPr>
        <sz val="11"/>
        <color theme="1"/>
        <rFont val="Calibri"/>
        <family val="2"/>
        <scheme val="minor"/>
      </rPr>
      <t>V GSRRR</t>
    </r>
  </si>
  <si>
    <t>yArl3 - L4E</t>
  </si>
  <si>
    <r>
      <t>MFH</t>
    </r>
    <r>
      <rPr>
        <sz val="11"/>
        <color rgb="FFFF0000"/>
        <rFont val="Calibri"/>
        <family val="2"/>
        <scheme val="minor"/>
      </rPr>
      <t>E</t>
    </r>
    <r>
      <rPr>
        <sz val="11"/>
        <color theme="1"/>
        <rFont val="Calibri"/>
        <family val="2"/>
        <scheme val="minor"/>
      </rPr>
      <t>V GSRRR</t>
    </r>
  </si>
  <si>
    <t>yArl3 - V5E</t>
  </si>
  <si>
    <r>
      <t>MFHL</t>
    </r>
    <r>
      <rPr>
        <sz val="11"/>
        <color rgb="FFFF0000"/>
        <rFont val="Calibri"/>
        <family val="2"/>
        <scheme val="minor"/>
      </rPr>
      <t>E</t>
    </r>
    <r>
      <rPr>
        <sz val="11"/>
        <color theme="1"/>
        <rFont val="Calibri"/>
        <family val="2"/>
        <scheme val="minor"/>
      </rPr>
      <t xml:space="preserve"> GSRRR</t>
    </r>
  </si>
  <si>
    <t>Gag</t>
  </si>
  <si>
    <r>
      <t>MLRFV</t>
    </r>
    <r>
      <rPr>
        <sz val="11"/>
        <color theme="1"/>
        <rFont val="Calibri"/>
        <family val="2"/>
        <scheme val="minor"/>
      </rPr>
      <t xml:space="preserve"> GSRRR</t>
    </r>
  </si>
  <si>
    <t>Gag - L2E</t>
  </si>
  <si>
    <r>
      <t>M</t>
    </r>
    <r>
      <rPr>
        <sz val="11"/>
        <color rgb="FFFF0000"/>
        <rFont val="Calibri"/>
        <family val="2"/>
        <scheme val="minor"/>
      </rPr>
      <t>E</t>
    </r>
    <r>
      <rPr>
        <sz val="11"/>
        <color theme="1"/>
        <rFont val="Calibri"/>
        <family val="2"/>
        <scheme val="minor"/>
      </rPr>
      <t>RFV</t>
    </r>
    <r>
      <rPr>
        <sz val="11"/>
        <color theme="1"/>
        <rFont val="Calibri"/>
        <family val="2"/>
        <scheme val="minor"/>
      </rPr>
      <t xml:space="preserve"> GSRRR</t>
    </r>
  </si>
  <si>
    <t>Gag - R3E</t>
  </si>
  <si>
    <r>
      <t>ML</t>
    </r>
    <r>
      <rPr>
        <sz val="11"/>
        <color rgb="FFFF0000"/>
        <rFont val="Calibri"/>
        <family val="2"/>
        <scheme val="minor"/>
      </rPr>
      <t>E</t>
    </r>
    <r>
      <rPr>
        <sz val="11"/>
        <color theme="1"/>
        <rFont val="Calibri"/>
        <family val="2"/>
        <scheme val="minor"/>
      </rPr>
      <t>FV</t>
    </r>
    <r>
      <rPr>
        <sz val="11"/>
        <color theme="1"/>
        <rFont val="Calibri"/>
        <family val="2"/>
        <scheme val="minor"/>
      </rPr>
      <t xml:space="preserve"> GSRRR</t>
    </r>
  </si>
  <si>
    <t>Gag - F4E</t>
  </si>
  <si>
    <r>
      <t>MLR</t>
    </r>
    <r>
      <rPr>
        <sz val="11"/>
        <color rgb="FFFF0000"/>
        <rFont val="Calibri"/>
        <family val="2"/>
        <scheme val="minor"/>
      </rPr>
      <t>E</t>
    </r>
    <r>
      <rPr>
        <sz val="11"/>
        <color theme="1"/>
        <rFont val="Calibri"/>
        <family val="2"/>
        <scheme val="minor"/>
      </rPr>
      <t>V</t>
    </r>
    <r>
      <rPr>
        <sz val="11"/>
        <color theme="1"/>
        <rFont val="Calibri"/>
        <family val="2"/>
        <scheme val="minor"/>
      </rPr>
      <t xml:space="preserve"> GSRRR</t>
    </r>
  </si>
  <si>
    <t>Gag - V5E</t>
  </si>
  <si>
    <r>
      <t>MLRF</t>
    </r>
    <r>
      <rPr>
        <sz val="11"/>
        <color rgb="FFFF0000"/>
        <rFont val="Calibri"/>
        <family val="2"/>
        <scheme val="minor"/>
      </rPr>
      <t>E</t>
    </r>
    <r>
      <rPr>
        <sz val="11"/>
        <color theme="1"/>
        <rFont val="Calibri"/>
        <family val="2"/>
        <scheme val="minor"/>
      </rPr>
      <t xml:space="preserve"> GSRRR</t>
    </r>
  </si>
  <si>
    <t>yArl3/Gag - F2L</t>
  </si>
  <si>
    <r>
      <t>M</t>
    </r>
    <r>
      <rPr>
        <sz val="11"/>
        <color rgb="FFFF0000"/>
        <rFont val="Calibri"/>
        <family val="2"/>
        <scheme val="minor"/>
      </rPr>
      <t>L</t>
    </r>
    <r>
      <rPr>
        <sz val="11"/>
        <color theme="1"/>
        <rFont val="Calibri"/>
        <family val="2"/>
        <scheme val="minor"/>
      </rPr>
      <t>HLV GSRRR</t>
    </r>
  </si>
  <si>
    <t>yArl3/Gag - H3R</t>
  </si>
  <si>
    <r>
      <t>MF</t>
    </r>
    <r>
      <rPr>
        <sz val="11"/>
        <color rgb="FFFF0000"/>
        <rFont val="Calibri"/>
        <family val="2"/>
        <scheme val="minor"/>
      </rPr>
      <t>R</t>
    </r>
    <r>
      <rPr>
        <sz val="11"/>
        <color theme="1"/>
        <rFont val="Calibri"/>
        <family val="2"/>
        <scheme val="minor"/>
      </rPr>
      <t>LV GSRRR</t>
    </r>
  </si>
  <si>
    <r>
      <t>MFH</t>
    </r>
    <r>
      <rPr>
        <sz val="11"/>
        <color rgb="FFFF0000"/>
        <rFont val="Calibri"/>
        <family val="2"/>
        <scheme val="minor"/>
      </rPr>
      <t>F</t>
    </r>
    <r>
      <rPr>
        <sz val="11"/>
        <color theme="1"/>
        <rFont val="Calibri"/>
        <family val="2"/>
        <scheme val="minor"/>
      </rPr>
      <t>V GSRRR</t>
    </r>
  </si>
  <si>
    <t>MYTLL GSRRR</t>
  </si>
  <si>
    <t>hARFRP1</t>
  </si>
  <si>
    <t>c (Substrate)</t>
  </si>
  <si>
    <t>kcat (s-1)</t>
  </si>
  <si>
    <t>kcat/Km*1000</t>
  </si>
  <si>
    <t>n</t>
  </si>
  <si>
    <t>Enzyme</t>
  </si>
  <si>
    <t>#1</t>
  </si>
  <si>
    <t>#2</t>
  </si>
  <si>
    <t>#3</t>
  </si>
  <si>
    <t>#4</t>
  </si>
  <si>
    <t>#5</t>
  </si>
  <si>
    <t>mean</t>
  </si>
  <si>
    <t>SD</t>
  </si>
  <si>
    <t>NatC-Naa30 mutations</t>
  </si>
  <si>
    <t>L27A</t>
  </si>
  <si>
    <t>S28A</t>
  </si>
  <si>
    <t>E29A</t>
  </si>
  <si>
    <t>E29Q</t>
  </si>
  <si>
    <t>Y31F</t>
  </si>
  <si>
    <t>Y80A</t>
  </si>
  <si>
    <t>Y80F</t>
  </si>
  <si>
    <t>E118A</t>
  </si>
  <si>
    <t>E118Q</t>
  </si>
  <si>
    <t>E120A</t>
  </si>
  <si>
    <t>E120Q</t>
  </si>
  <si>
    <t>Y130A</t>
  </si>
  <si>
    <t>Y130F</t>
  </si>
  <si>
    <t>Y145F</t>
  </si>
  <si>
    <t>NatC-Naa35 mutations</t>
  </si>
  <si>
    <t>F47A</t>
  </si>
  <si>
    <t>K59A</t>
  </si>
  <si>
    <t>Tip1</t>
  </si>
  <si>
    <t>NatC-Naa38 deletion</t>
  </si>
  <si>
    <t>-</t>
  </si>
  <si>
    <r>
      <t>M</t>
    </r>
    <r>
      <rPr>
        <b/>
        <sz val="11"/>
        <color rgb="FFFF0000"/>
        <rFont val="Calibri"/>
        <family val="2"/>
        <scheme val="minor"/>
      </rPr>
      <t>W</t>
    </r>
    <r>
      <rPr>
        <b/>
        <sz val="11"/>
        <color theme="1"/>
        <rFont val="Calibri"/>
        <family val="2"/>
        <scheme val="minor"/>
      </rPr>
      <t>HLV GSRRR</t>
    </r>
  </si>
  <si>
    <r>
      <t>M</t>
    </r>
    <r>
      <rPr>
        <b/>
        <sz val="11"/>
        <color rgb="FFFF0000"/>
        <rFont val="Calibri"/>
        <family val="2"/>
        <scheme val="minor"/>
      </rPr>
      <t>Y</t>
    </r>
    <r>
      <rPr>
        <b/>
        <sz val="11"/>
        <color theme="1"/>
        <rFont val="Calibri"/>
        <family val="2"/>
        <scheme val="minor"/>
      </rPr>
      <t>HLV GSRRR</t>
    </r>
  </si>
  <si>
    <r>
      <t>M</t>
    </r>
    <r>
      <rPr>
        <b/>
        <sz val="11"/>
        <color rgb="FFFF0000"/>
        <rFont val="Calibri"/>
        <family val="2"/>
        <scheme val="minor"/>
      </rPr>
      <t>K</t>
    </r>
    <r>
      <rPr>
        <b/>
        <sz val="11"/>
        <color theme="1"/>
        <rFont val="Calibri"/>
        <family val="2"/>
        <scheme val="minor"/>
      </rPr>
      <t>HLV GSRRR</t>
    </r>
  </si>
  <si>
    <r>
      <t>M</t>
    </r>
    <r>
      <rPr>
        <b/>
        <sz val="11"/>
        <color rgb="FFFF0000"/>
        <rFont val="Calibri"/>
        <family val="2"/>
        <scheme val="minor"/>
      </rPr>
      <t>R</t>
    </r>
    <r>
      <rPr>
        <b/>
        <sz val="11"/>
        <color theme="1"/>
        <rFont val="Calibri"/>
        <family val="2"/>
        <scheme val="minor"/>
      </rPr>
      <t>HLV GSRRR</t>
    </r>
  </si>
  <si>
    <r>
      <t>M</t>
    </r>
    <r>
      <rPr>
        <b/>
        <sz val="11"/>
        <color rgb="FFFF0000"/>
        <rFont val="Calibri"/>
        <family val="2"/>
        <scheme val="minor"/>
      </rPr>
      <t>A</t>
    </r>
    <r>
      <rPr>
        <b/>
        <sz val="11"/>
        <color theme="1"/>
        <rFont val="Calibri"/>
        <family val="2"/>
        <scheme val="minor"/>
      </rPr>
      <t>HLV GSRRR</t>
    </r>
  </si>
  <si>
    <r>
      <t>MF</t>
    </r>
    <r>
      <rPr>
        <b/>
        <sz val="11"/>
        <color rgb="FFFF0000"/>
        <rFont val="Calibri"/>
        <family val="2"/>
        <scheme val="minor"/>
      </rPr>
      <t>A</t>
    </r>
    <r>
      <rPr>
        <b/>
        <sz val="11"/>
        <color theme="1"/>
        <rFont val="Calibri"/>
        <family val="2"/>
        <scheme val="minor"/>
      </rPr>
      <t>LV GSRRR</t>
    </r>
  </si>
  <si>
    <r>
      <t>MFH</t>
    </r>
    <r>
      <rPr>
        <b/>
        <sz val="11"/>
        <color rgb="FFFF0000"/>
        <rFont val="Calibri"/>
        <family val="2"/>
        <scheme val="minor"/>
      </rPr>
      <t>A</t>
    </r>
    <r>
      <rPr>
        <b/>
        <sz val="11"/>
        <color theme="1"/>
        <rFont val="Calibri"/>
        <family val="2"/>
        <scheme val="minor"/>
      </rPr>
      <t>V GSRRR</t>
    </r>
  </si>
  <si>
    <r>
      <t>M</t>
    </r>
    <r>
      <rPr>
        <b/>
        <sz val="11"/>
        <color rgb="FFFF0000"/>
        <rFont val="Calibri"/>
        <family val="2"/>
        <scheme val="minor"/>
      </rPr>
      <t>E</t>
    </r>
    <r>
      <rPr>
        <b/>
        <sz val="11"/>
        <color theme="1"/>
        <rFont val="Calibri"/>
        <family val="2"/>
        <scheme val="minor"/>
      </rPr>
      <t>HLV GSRRR</t>
    </r>
  </si>
  <si>
    <r>
      <t>MF</t>
    </r>
    <r>
      <rPr>
        <b/>
        <sz val="11"/>
        <color rgb="FFFF0000"/>
        <rFont val="Calibri"/>
        <family val="2"/>
        <scheme val="minor"/>
      </rPr>
      <t>E</t>
    </r>
    <r>
      <rPr>
        <b/>
        <sz val="11"/>
        <color theme="1"/>
        <rFont val="Calibri"/>
        <family val="2"/>
        <scheme val="minor"/>
      </rPr>
      <t>LV GSRRR</t>
    </r>
  </si>
  <si>
    <r>
      <t>MFH</t>
    </r>
    <r>
      <rPr>
        <b/>
        <sz val="11"/>
        <color rgb="FFFF0000"/>
        <rFont val="Calibri"/>
        <family val="2"/>
        <scheme val="minor"/>
      </rPr>
      <t>E</t>
    </r>
    <r>
      <rPr>
        <b/>
        <sz val="11"/>
        <color theme="1"/>
        <rFont val="Calibri"/>
        <family val="2"/>
        <scheme val="minor"/>
      </rPr>
      <t>V GSRRR</t>
    </r>
  </si>
  <si>
    <r>
      <t>MFHL</t>
    </r>
    <r>
      <rPr>
        <b/>
        <sz val="11"/>
        <color rgb="FFFF0000"/>
        <rFont val="Calibri"/>
        <family val="2"/>
        <scheme val="minor"/>
      </rPr>
      <t>E</t>
    </r>
    <r>
      <rPr>
        <b/>
        <sz val="11"/>
        <rFont val="Calibri"/>
        <family val="2"/>
        <scheme val="minor"/>
      </rPr>
      <t xml:space="preserve"> GSRRR</t>
    </r>
  </si>
  <si>
    <t xml:space="preserve"> yArl3</t>
  </si>
  <si>
    <t>Substrate description</t>
  </si>
  <si>
    <t>MLRFV GSRRR</t>
  </si>
  <si>
    <r>
      <t>M</t>
    </r>
    <r>
      <rPr>
        <b/>
        <sz val="11"/>
        <color rgb="FFFF0000"/>
        <rFont val="Calibri"/>
        <family val="2"/>
        <scheme val="minor"/>
      </rPr>
      <t>E</t>
    </r>
    <r>
      <rPr>
        <b/>
        <sz val="11"/>
        <color theme="1"/>
        <rFont val="Calibri"/>
        <family val="2"/>
        <scheme val="minor"/>
      </rPr>
      <t>RFV GSRRR</t>
    </r>
  </si>
  <si>
    <r>
      <t>ML</t>
    </r>
    <r>
      <rPr>
        <b/>
        <sz val="11"/>
        <color rgb="FFFF0000"/>
        <rFont val="Calibri"/>
        <family val="2"/>
        <scheme val="minor"/>
      </rPr>
      <t>E</t>
    </r>
    <r>
      <rPr>
        <b/>
        <sz val="11"/>
        <color theme="1"/>
        <rFont val="Calibri"/>
        <family val="2"/>
        <scheme val="minor"/>
      </rPr>
      <t>FV GSRRR</t>
    </r>
  </si>
  <si>
    <r>
      <t>MLR</t>
    </r>
    <r>
      <rPr>
        <b/>
        <sz val="11"/>
        <color rgb="FFFF0000"/>
        <rFont val="Calibri"/>
        <family val="2"/>
        <scheme val="minor"/>
      </rPr>
      <t>E</t>
    </r>
    <r>
      <rPr>
        <b/>
        <sz val="11"/>
        <color theme="1"/>
        <rFont val="Calibri"/>
        <family val="2"/>
        <scheme val="minor"/>
      </rPr>
      <t>V GSRRR</t>
    </r>
  </si>
  <si>
    <r>
      <t>MLRF</t>
    </r>
    <r>
      <rPr>
        <b/>
        <sz val="11"/>
        <color rgb="FFFF0000"/>
        <rFont val="Calibri"/>
        <family val="2"/>
        <scheme val="minor"/>
      </rPr>
      <t>E</t>
    </r>
    <r>
      <rPr>
        <b/>
        <sz val="11"/>
        <rFont val="Calibri"/>
        <family val="2"/>
        <scheme val="minor"/>
      </rPr>
      <t xml:space="preserve"> GSRRR</t>
    </r>
  </si>
  <si>
    <r>
      <t>M</t>
    </r>
    <r>
      <rPr>
        <b/>
        <sz val="11"/>
        <color rgb="FFFF0000"/>
        <rFont val="Calibri"/>
        <family val="2"/>
        <scheme val="minor"/>
      </rPr>
      <t>L</t>
    </r>
    <r>
      <rPr>
        <b/>
        <sz val="11"/>
        <color theme="1"/>
        <rFont val="Calibri"/>
        <family val="2"/>
        <scheme val="minor"/>
      </rPr>
      <t>HLV GSRRR</t>
    </r>
  </si>
  <si>
    <r>
      <t>MF</t>
    </r>
    <r>
      <rPr>
        <b/>
        <sz val="11"/>
        <color rgb="FFFF0000"/>
        <rFont val="Calibri"/>
        <family val="2"/>
        <scheme val="minor"/>
      </rPr>
      <t>R</t>
    </r>
    <r>
      <rPr>
        <b/>
        <sz val="11"/>
        <color theme="1"/>
        <rFont val="Calibri"/>
        <family val="2"/>
        <scheme val="minor"/>
      </rPr>
      <t>LV GSRRR</t>
    </r>
  </si>
  <si>
    <r>
      <t>MFH</t>
    </r>
    <r>
      <rPr>
        <b/>
        <sz val="11"/>
        <color rgb="FFFF0000"/>
        <rFont val="Calibri"/>
        <family val="2"/>
        <scheme val="minor"/>
      </rPr>
      <t>F</t>
    </r>
    <r>
      <rPr>
        <b/>
        <sz val="11"/>
        <color theme="1"/>
        <rFont val="Calibri"/>
        <family val="2"/>
        <scheme val="minor"/>
      </rPr>
      <t>V GSRRR</t>
    </r>
  </si>
  <si>
    <t>yArl3/Gag - L4F</t>
  </si>
  <si>
    <t>hArfrp1</t>
  </si>
  <si>
    <t>SASEA GSRRR</t>
  </si>
  <si>
    <t>MDSEV GSRRR</t>
  </si>
  <si>
    <t>yThrRs</t>
  </si>
  <si>
    <t>yActin</t>
  </si>
  <si>
    <t>ND</t>
  </si>
  <si>
    <t>Lane</t>
  </si>
  <si>
    <t>Sample</t>
  </si>
  <si>
    <t>WT, S</t>
  </si>
  <si>
    <t>WT, P</t>
  </si>
  <si>
    <t>Tip1, S</t>
  </si>
  <si>
    <t>Tip1, P</t>
  </si>
  <si>
    <t>Tip2, S</t>
  </si>
  <si>
    <t>Tip2, P</t>
  </si>
  <si>
    <t>Mid, S</t>
  </si>
  <si>
    <t>Mid, P</t>
  </si>
  <si>
    <t>Distal, S</t>
  </si>
  <si>
    <t>Distal, P</t>
  </si>
  <si>
    <t>Δ38, S</t>
  </si>
  <si>
    <t>Δ38, P</t>
  </si>
  <si>
    <t>EPR1, S</t>
  </si>
  <si>
    <t>EPR1, P</t>
  </si>
  <si>
    <t>S = supernatant</t>
  </si>
  <si>
    <t>Experiment 1</t>
  </si>
  <si>
    <t>Experiment 2</t>
  </si>
  <si>
    <t>Experiment 3</t>
  </si>
  <si>
    <t>Chemoluminescence P/(S+P)</t>
  </si>
  <si>
    <t>Chemoluminescence intensity*</t>
  </si>
  <si>
    <t>Average</t>
  </si>
  <si>
    <t>P = pellet</t>
  </si>
  <si>
    <t>Subfigure</t>
  </si>
  <si>
    <t>a</t>
  </si>
  <si>
    <t>u</t>
  </si>
  <si>
    <t>o</t>
  </si>
  <si>
    <t>b</t>
  </si>
  <si>
    <t>c</t>
  </si>
  <si>
    <t>d</t>
  </si>
  <si>
    <t>e</t>
  </si>
  <si>
    <t>f</t>
  </si>
  <si>
    <t>g</t>
  </si>
  <si>
    <t>h</t>
  </si>
  <si>
    <t>i</t>
  </si>
  <si>
    <t>j</t>
  </si>
  <si>
    <t>k</t>
  </si>
  <si>
    <t>l</t>
  </si>
  <si>
    <t>m</t>
  </si>
  <si>
    <t>p</t>
  </si>
  <si>
    <t>q</t>
  </si>
  <si>
    <t>r</t>
  </si>
  <si>
    <t>s</t>
  </si>
  <si>
    <t>t</t>
  </si>
  <si>
    <t>v</t>
  </si>
  <si>
    <t>NatC only</t>
  </si>
  <si>
    <t>NatC + Ribosome</t>
  </si>
  <si>
    <r>
      <rPr>
        <sz val="11"/>
        <color theme="1"/>
        <rFont val="Symbol"/>
        <family val="1"/>
        <charset val="2"/>
      </rPr>
      <t>a</t>
    </r>
    <r>
      <rPr>
        <sz val="11"/>
        <color theme="1"/>
        <rFont val="Calibri"/>
        <family val="2"/>
        <scheme val="minor"/>
      </rPr>
      <t>-FLAG M2</t>
    </r>
  </si>
  <si>
    <t>* Western blot chemoluminescence band intensity, analyzed with ImageJ, Version 1.52a</t>
  </si>
  <si>
    <t>yArl3</t>
  </si>
  <si>
    <t>yArl3 (1500 µM)</t>
  </si>
  <si>
    <t xml:space="preserve">   Sequence</t>
  </si>
  <si>
    <t>Naa38 deletion</t>
  </si>
  <si>
    <t>&lt; 20*</t>
  </si>
  <si>
    <t>N/A</t>
  </si>
  <si>
    <r>
      <t>Tip1</t>
    </r>
    <r>
      <rPr>
        <b/>
        <vertAlign val="superscript"/>
        <sz val="11"/>
        <color theme="1"/>
        <rFont val="Calibri"/>
        <family val="2"/>
        <scheme val="minor"/>
      </rPr>
      <t>c</t>
    </r>
  </si>
  <si>
    <r>
      <t>Substrate Peptide</t>
    </r>
    <r>
      <rPr>
        <b/>
        <vertAlign val="superscript"/>
        <sz val="11"/>
        <color theme="1"/>
        <rFont val="Calibri"/>
        <family val="2"/>
        <scheme val="minor"/>
      </rPr>
      <t>a</t>
    </r>
  </si>
  <si>
    <r>
      <t>/WT</t>
    </r>
    <r>
      <rPr>
        <b/>
        <vertAlign val="superscript"/>
        <sz val="11"/>
        <color theme="1"/>
        <rFont val="Calibri"/>
        <family val="2"/>
      </rPr>
      <t>b,d</t>
    </r>
  </si>
  <si>
    <r>
      <t>NatC WT</t>
    </r>
    <r>
      <rPr>
        <b/>
        <vertAlign val="superscript"/>
        <sz val="11"/>
        <color theme="1"/>
        <rFont val="Calibri"/>
        <family val="2"/>
        <scheme val="minor"/>
      </rPr>
      <t>b</t>
    </r>
  </si>
  <si>
    <r>
      <rPr>
        <vertAlign val="superscript"/>
        <sz val="11"/>
        <color theme="1"/>
        <rFont val="Calibri"/>
        <family val="2"/>
        <scheme val="minor"/>
      </rPr>
      <t>b</t>
    </r>
    <r>
      <rPr>
        <sz val="11"/>
        <color theme="1"/>
        <rFont val="Calibri"/>
        <family val="2"/>
        <scheme val="minor"/>
      </rPr>
      <t>WT, wild type NatC construct (Naa30ΔC17, full-length Naa35 and Naa38ΔC11).</t>
    </r>
  </si>
  <si>
    <r>
      <rPr>
        <vertAlign val="superscript"/>
        <sz val="11"/>
        <color theme="1"/>
        <rFont val="Calibri"/>
        <family val="2"/>
        <scheme val="minor"/>
      </rPr>
      <t>a</t>
    </r>
    <r>
      <rPr>
        <sz val="11"/>
        <color theme="1"/>
        <rFont val="Calibri"/>
        <family val="2"/>
        <scheme val="minor"/>
      </rPr>
      <t>Sequence of the decameric substrate peptides</t>
    </r>
  </si>
  <si>
    <r>
      <rPr>
        <vertAlign val="superscript"/>
        <sz val="11"/>
        <color theme="1"/>
        <rFont val="Calibri"/>
        <family val="2"/>
        <scheme val="minor"/>
      </rPr>
      <t>d</t>
    </r>
    <r>
      <rPr>
        <sz val="11"/>
        <color theme="1"/>
        <rFont val="Calibri"/>
        <family val="2"/>
        <scheme val="minor"/>
      </rPr>
      <t>All normalizations are relative to NatC WT with the yArl3 peptide, except for the Gag-L2E, -R3E, -F4E and -V5E peptides, which were compared against Gag</t>
    </r>
  </si>
  <si>
    <r>
      <rPr>
        <vertAlign val="superscript"/>
        <sz val="11"/>
        <color theme="1"/>
        <rFont val="Calibri"/>
        <family val="2"/>
        <scheme val="minor"/>
      </rPr>
      <t>e</t>
    </r>
    <r>
      <rPr>
        <sz val="11"/>
        <color theme="1"/>
        <rFont val="Calibri"/>
        <family val="2"/>
        <scheme val="minor"/>
      </rPr>
      <t>The Naa35 Tip1 mutant contains point mutations: K500A, K501A, K503A and K504A</t>
    </r>
  </si>
  <si>
    <r>
      <rPr>
        <vertAlign val="superscript"/>
        <sz val="11"/>
        <color theme="1"/>
        <rFont val="Calibri"/>
        <family val="2"/>
        <scheme val="minor"/>
      </rPr>
      <t>f</t>
    </r>
    <r>
      <rPr>
        <sz val="11"/>
        <color theme="1"/>
        <rFont val="Calibri"/>
        <family val="2"/>
        <scheme val="minor"/>
      </rPr>
      <t>The Naa38 deletion construct consist of Naa30ΔC11 and full-length Naa35 only.</t>
    </r>
  </si>
  <si>
    <r>
      <rPr>
        <vertAlign val="superscript"/>
        <sz val="11"/>
        <color theme="1"/>
        <rFont val="Calibri"/>
        <family val="2"/>
        <scheme val="minor"/>
      </rPr>
      <t>c</t>
    </r>
    <r>
      <rPr>
        <sz val="11"/>
        <color theme="1"/>
        <rFont val="Calibri"/>
        <family val="2"/>
        <scheme val="minor"/>
      </rPr>
      <t>Km values are for the substrates in the substrate column. Four Km values (*) were below the detection limit of the colorimetric assay and were estimated to be below 20 µM (see Supplementary Fig. 6)</t>
    </r>
  </si>
  <si>
    <t>No SDs could be caluclated for these peptides (N/A).</t>
  </si>
  <si>
    <t>Unstained Protein Molecular Weight Marker (Thermo scientific, #26610)</t>
  </si>
  <si>
    <t>Amount</t>
  </si>
  <si>
    <t>8 µL</t>
  </si>
  <si>
    <t>Boxed area is shown if Fig. 1d</t>
  </si>
  <si>
    <t xml:space="preserve">NatC complex containing full-length (FL) Naa35 (residues 1–733) </t>
  </si>
  <si>
    <r>
      <t>NatC complex containing Naa35</t>
    </r>
    <r>
      <rPr>
        <sz val="11"/>
        <color theme="1"/>
        <rFont val="Calibri"/>
        <family val="2"/>
      </rPr>
      <t>ΔN</t>
    </r>
    <r>
      <rPr>
        <sz val="11"/>
        <color theme="1"/>
        <rFont val="Calibri"/>
        <family val="2"/>
        <scheme val="minor"/>
      </rPr>
      <t xml:space="preserve">17 (residues 18–733) </t>
    </r>
  </si>
  <si>
    <r>
      <t>NatC complex containing Naa35</t>
    </r>
    <r>
      <rPr>
        <sz val="11"/>
        <color theme="1"/>
        <rFont val="Calibri"/>
        <family val="2"/>
      </rPr>
      <t>ΔN</t>
    </r>
    <r>
      <rPr>
        <sz val="11"/>
        <color theme="1"/>
        <rFont val="Calibri"/>
        <family val="2"/>
        <scheme val="minor"/>
      </rPr>
      <t xml:space="preserve">44 (residues 54–733) </t>
    </r>
  </si>
  <si>
    <r>
      <t>NatC complex containing Naa35</t>
    </r>
    <r>
      <rPr>
        <sz val="11"/>
        <color rgb="FF00B0F0"/>
        <rFont val="Calibri"/>
        <family val="2"/>
      </rPr>
      <t>ΔN</t>
    </r>
    <r>
      <rPr>
        <sz val="11"/>
        <color rgb="FF00B0F0"/>
        <rFont val="Calibri"/>
        <family val="2"/>
        <scheme val="minor"/>
      </rPr>
      <t xml:space="preserve">17 (residues 18–733) </t>
    </r>
  </si>
  <si>
    <r>
      <t>NatC complex containing Naa35</t>
    </r>
    <r>
      <rPr>
        <sz val="11"/>
        <color rgb="FF00B0F0"/>
        <rFont val="Calibri"/>
        <family val="2"/>
      </rPr>
      <t>ΔN</t>
    </r>
    <r>
      <rPr>
        <sz val="11"/>
        <color rgb="FF00B0F0"/>
        <rFont val="Calibri"/>
        <family val="2"/>
        <scheme val="minor"/>
      </rPr>
      <t xml:space="preserve">44 (residues 54–733) </t>
    </r>
  </si>
  <si>
    <t>empty</t>
  </si>
  <si>
    <t>Sample description</t>
  </si>
  <si>
    <t>Uncropped Western Blot images</t>
  </si>
  <si>
    <t>NatC WT + Ribosome (S)</t>
  </si>
  <si>
    <t>NatC WT + Ribosome (P)</t>
  </si>
  <si>
    <t>NatC EPR1-mutant + Ribosome (S)</t>
  </si>
  <si>
    <t>NatC EPR1-mutant + Ribosome (P)</t>
  </si>
  <si>
    <t>NatC EPR2_Tip1-mutant + Ribosome (S)</t>
  </si>
  <si>
    <t>NatC EPR2_Tip1-mutant + Ribosome (P)</t>
  </si>
  <si>
    <t>NatC EPR2_Tip2-mutant + Ribosome (S)</t>
  </si>
  <si>
    <t>NatC EPR2_Tip2-mutant + Ribosome (P)</t>
  </si>
  <si>
    <t>NatC EPR3-mutant + Ribosome (S)</t>
  </si>
  <si>
    <t>NatC EPR3-mutant + Ribosome (P)</t>
  </si>
  <si>
    <t>NatC EPR4-mutant + Ribosome (S)</t>
  </si>
  <si>
    <t>NatC EPR4-mutant + Ribosome (P)</t>
  </si>
  <si>
    <r>
      <t xml:space="preserve">NatC </t>
    </r>
    <r>
      <rPr>
        <sz val="11"/>
        <color theme="1"/>
        <rFont val="Calibri"/>
        <family val="2"/>
      </rPr>
      <t>ΔNaa38</t>
    </r>
    <r>
      <rPr>
        <sz val="11"/>
        <color theme="1"/>
        <rFont val="Calibri"/>
        <family val="2"/>
        <scheme val="minor"/>
      </rPr>
      <t>-mutant + Ribosome (S)</t>
    </r>
  </si>
  <si>
    <r>
      <t xml:space="preserve">NatC </t>
    </r>
    <r>
      <rPr>
        <sz val="11"/>
        <color theme="1"/>
        <rFont val="Calibri"/>
        <family val="2"/>
      </rPr>
      <t>ΔNaa38</t>
    </r>
    <r>
      <rPr>
        <sz val="11"/>
        <color theme="1"/>
        <rFont val="Calibri"/>
        <family val="2"/>
        <scheme val="minor"/>
      </rPr>
      <t>-mutant + Ribosome (P)</t>
    </r>
  </si>
  <si>
    <t>S= supernatant, P = pellet</t>
  </si>
  <si>
    <t>NatC/Ribosome co-sedimentation</t>
  </si>
  <si>
    <t>PageRuler Plus Prestained Protein Ladder*</t>
  </si>
  <si>
    <t>* Thermo Scientific, #26619</t>
  </si>
  <si>
    <t>Boxed areas are shown in Fig. 5b</t>
  </si>
  <si>
    <t>NatC sedimentation control</t>
  </si>
  <si>
    <t>NatC WT (S)</t>
  </si>
  <si>
    <t>NatC WT (P)</t>
  </si>
  <si>
    <t>NatC EPR1-mutant (S)</t>
  </si>
  <si>
    <t>NatC EPR1-mutant (P)</t>
  </si>
  <si>
    <t>NatC EPR2_Tip1-mutant (S)</t>
  </si>
  <si>
    <t>NatC EPR2_Tip1-mutant (P)</t>
  </si>
  <si>
    <t>NatC EPR2_Tip2-mutant (S)</t>
  </si>
  <si>
    <t>NatC EPR2_Tip2-mutant (P)</t>
  </si>
  <si>
    <t>NatC EPR3-mutant (S)</t>
  </si>
  <si>
    <t>NatC EPR3-mutant (P)</t>
  </si>
  <si>
    <t>NatC EPR4-mutant (S)</t>
  </si>
  <si>
    <t>NatC EPR4-mutant (P)</t>
  </si>
  <si>
    <r>
      <t xml:space="preserve">NatC </t>
    </r>
    <r>
      <rPr>
        <sz val="11"/>
        <color theme="1"/>
        <rFont val="Calibri"/>
        <family val="2"/>
      </rPr>
      <t>ΔNaa38</t>
    </r>
    <r>
      <rPr>
        <sz val="11"/>
        <color theme="1"/>
        <rFont val="Calibri"/>
        <family val="2"/>
        <scheme val="minor"/>
      </rPr>
      <t>-mutant (S)</t>
    </r>
  </si>
  <si>
    <r>
      <t xml:space="preserve">NatC </t>
    </r>
    <r>
      <rPr>
        <sz val="11"/>
        <color theme="1"/>
        <rFont val="Calibri"/>
        <family val="2"/>
      </rPr>
      <t>ΔNaa38</t>
    </r>
    <r>
      <rPr>
        <sz val="11"/>
        <color theme="1"/>
        <rFont val="Calibri"/>
        <family val="2"/>
        <scheme val="minor"/>
      </rPr>
      <t>-mutant (P)</t>
    </r>
  </si>
  <si>
    <r>
      <t xml:space="preserve">Clarified supernatant from </t>
    </r>
    <r>
      <rPr>
        <i/>
        <sz val="11"/>
        <color theme="1"/>
        <rFont val="Calibri"/>
        <family val="2"/>
        <scheme val="minor"/>
      </rPr>
      <t xml:space="preserve">E. coli </t>
    </r>
    <r>
      <rPr>
        <sz val="11"/>
        <color theme="1"/>
        <rFont val="Calibri"/>
        <family val="2"/>
        <scheme val="minor"/>
      </rPr>
      <t>cell lysate</t>
    </r>
  </si>
  <si>
    <t>Size exclusion fraction (S200, 26/600), Elution volume: 175-180 mL</t>
  </si>
  <si>
    <t>Size exclusion fraction (S200, 26/600), Elution volume: 180-185 mL</t>
  </si>
  <si>
    <t>Size exclusion fraction (S200, 26/600), Elution volume: 185-190 mL</t>
  </si>
  <si>
    <t>Size exclusion fraction (S200, 26/600), Elution volume: 190-195 mL</t>
  </si>
  <si>
    <r>
      <t>Ni-IMAC = Ni</t>
    </r>
    <r>
      <rPr>
        <vertAlign val="superscript"/>
        <sz val="11"/>
        <color theme="1"/>
        <rFont val="Calibri"/>
        <family val="2"/>
        <scheme val="minor"/>
      </rPr>
      <t>2+</t>
    </r>
    <r>
      <rPr>
        <sz val="11"/>
        <color theme="1"/>
        <rFont val="Calibri"/>
        <family val="2"/>
        <scheme val="minor"/>
      </rPr>
      <t>-immobilized metal ion affinity chromatography</t>
    </r>
  </si>
  <si>
    <t>Ni-IMAC: affinity column flow-through</t>
  </si>
  <si>
    <t>Ni-IMAC: 20 mM imidazole wash fraction</t>
  </si>
  <si>
    <t>Ni-IMAC: 30 mM imidazole wash fraction</t>
  </si>
  <si>
    <t>Ni-IMAC: 40 mM imidazole wash fraction</t>
  </si>
  <si>
    <t>Ni-IMAC: 50 mM imidazole elution fraction</t>
  </si>
  <si>
    <t>Ni-IMAC: 100 mM imidazole elution fraction</t>
  </si>
  <si>
    <t>50 pmol</t>
  </si>
  <si>
    <t>100 pmoL</t>
  </si>
  <si>
    <r>
      <t xml:space="preserve">Purification of </t>
    </r>
    <r>
      <rPr>
        <i/>
        <sz val="11"/>
        <color theme="1"/>
        <rFont val="Calibri"/>
        <family val="2"/>
        <scheme val="minor"/>
      </rPr>
      <t>S.cerevisiae</t>
    </r>
    <r>
      <rPr>
        <sz val="11"/>
        <color theme="1"/>
        <rFont val="Calibri"/>
        <family val="2"/>
        <scheme val="minor"/>
      </rPr>
      <t xml:space="preserve"> NatC with subunits Naa30</t>
    </r>
    <r>
      <rPr>
        <sz val="11"/>
        <color theme="1"/>
        <rFont val="Calibri"/>
        <family val="2"/>
      </rPr>
      <t xml:space="preserve">ΔC17 (residues 1–159), Naa35 (residues 1–733) and </t>
    </r>
    <r>
      <rPr>
        <sz val="11"/>
        <color theme="1"/>
        <rFont val="Calibri"/>
        <family val="2"/>
        <scheme val="minor"/>
      </rPr>
      <t xml:space="preserve">Naa38 (residues 1–88) </t>
    </r>
  </si>
  <si>
    <t>Ni-IMAC: 60 mM imidazole elution fraction</t>
  </si>
  <si>
    <t>Ni-IMAC: 60 mM imidazole elution fraction before HRV 3C protease cleavage</t>
  </si>
  <si>
    <t>Ni-IMAC: 60 mM imidazole elution fraction after HRV 3C protease cleavage</t>
  </si>
  <si>
    <t>Ni-IMAC: 50 mM imidazole elution fraction before HRV 3C protease cleavage</t>
  </si>
  <si>
    <t>Ni-IMAC: 50 mM imidazole elution fraction after HRV 3C protease cleavage with a His-tagged HRV 3C protease</t>
  </si>
  <si>
    <t>Ni-IMAC: 50 mM imidazole elution fraction after HRV 3C protease cleavage with a GST-tagged HRV 3C protease</t>
  </si>
  <si>
    <t>2nd Ni-IMAC: affinity column flow-through of second Ni-IMAC colum, after HRV 3C cleavage</t>
  </si>
  <si>
    <t>2nd Ni-IMAC: 10 mM imidazole elution fraction from second Ni-IMAC colum, after HRV 3C cleavage</t>
  </si>
  <si>
    <t>2nd Ni-IMAC: 60 mM imidazole elution fraction from second Ni-IMAC colum, after HRV 3C cleavage</t>
  </si>
  <si>
    <r>
      <t xml:space="preserve">Cell lysate from </t>
    </r>
    <r>
      <rPr>
        <i/>
        <sz val="11"/>
        <color theme="1"/>
        <rFont val="Calibri"/>
        <family val="2"/>
        <scheme val="minor"/>
      </rPr>
      <t>E. coli</t>
    </r>
    <r>
      <rPr>
        <sz val="11"/>
        <color theme="1"/>
        <rFont val="Calibri"/>
        <family val="2"/>
        <scheme val="minor"/>
      </rPr>
      <t xml:space="preserve"> BL21 (DE3), transformed with a </t>
    </r>
    <r>
      <rPr>
        <i/>
        <sz val="11"/>
        <color theme="1"/>
        <rFont val="Calibri"/>
        <family val="2"/>
        <scheme val="minor"/>
      </rPr>
      <t>S. cerevisiae</t>
    </r>
    <r>
      <rPr>
        <sz val="11"/>
        <color theme="1"/>
        <rFont val="Calibri"/>
        <family val="2"/>
        <scheme val="minor"/>
      </rPr>
      <t xml:space="preserve"> NatC epression vector (see methods).</t>
    </r>
  </si>
  <si>
    <r>
      <t xml:space="preserve">Clarified supernatant from </t>
    </r>
    <r>
      <rPr>
        <i/>
        <sz val="11"/>
        <color rgb="FF00B0F0"/>
        <rFont val="Calibri"/>
        <family val="2"/>
        <scheme val="minor"/>
      </rPr>
      <t xml:space="preserve">E. coli </t>
    </r>
    <r>
      <rPr>
        <sz val="11"/>
        <color rgb="FF00B0F0"/>
        <rFont val="Calibri"/>
        <family val="2"/>
        <scheme val="minor"/>
      </rPr>
      <t>cell lysate</t>
    </r>
  </si>
  <si>
    <t>Boxed areas are shown in Supplementary Fig. 3c</t>
  </si>
  <si>
    <t>Replicate #2 (shown in Supplementary Fig. 11a)</t>
  </si>
  <si>
    <t>Replicate #3 (shown in Supplementary Fig. 11a)</t>
  </si>
  <si>
    <t>Replicate #2 (shown in Supplementary Fig. 11b)</t>
  </si>
  <si>
    <t>Replicate #3 (shown in Supplementary Fig. 11b)</t>
  </si>
  <si>
    <t>Replicates #1, #2 and #3 (shown in Supplementary Fig. 11c)</t>
  </si>
  <si>
    <t>Ribosome sedimentation control</t>
  </si>
  <si>
    <t>Ribsome only, replicate #1 (S)</t>
  </si>
  <si>
    <t>Ribsome only, replicate #1 (P)</t>
  </si>
  <si>
    <t>Ribsome only, replicate #2 (S)</t>
  </si>
  <si>
    <t>Ribsome only, replicate #2 (P)</t>
  </si>
  <si>
    <t>Ribsome only, replicate #3 (S)</t>
  </si>
  <si>
    <t>Ribsome only, replicate #3 (P)</t>
  </si>
  <si>
    <t>Replicate #1 (shown in Fig. 5b)</t>
  </si>
  <si>
    <t>Replicate #1 (shown in Supplementary Fig. 11a)</t>
  </si>
  <si>
    <t>Replicate #1 (shown in Supplementary Fig. 11b)</t>
  </si>
  <si>
    <t>Plotted as bar graph in Fig. 5c</t>
  </si>
  <si>
    <t>Plotted as bar graph in Fig. 3a</t>
  </si>
  <si>
    <t>Plotted as bar graph in Fig. 4b</t>
  </si>
  <si>
    <t>Plotted as bar graph in Fig. 11d</t>
  </si>
  <si>
    <t>Supplementary Fig. 11d</t>
  </si>
  <si>
    <t>Boxed area is shown in Supplementary Fig. 3a</t>
  </si>
  <si>
    <t>Boxed area is shown in Fig. 1d</t>
  </si>
  <si>
    <t>Boxed areas are shown in Supplementary Figs. 11a-c</t>
  </si>
  <si>
    <r>
      <t>Km</t>
    </r>
    <r>
      <rPr>
        <b/>
        <vertAlign val="superscript"/>
        <sz val="11"/>
        <color theme="1"/>
        <rFont val="Calibri"/>
        <family val="2"/>
        <scheme val="minor"/>
      </rPr>
      <t>c</t>
    </r>
    <r>
      <rPr>
        <b/>
        <sz val="11"/>
        <color theme="1"/>
        <rFont val="Calibri"/>
        <family val="2"/>
        <scheme val="minor"/>
      </rPr>
      <t xml:space="preserve"> (µM)</t>
    </r>
  </si>
  <si>
    <r>
      <rPr>
        <vertAlign val="superscript"/>
        <sz val="11"/>
        <color theme="1"/>
        <rFont val="Calibri"/>
        <family val="2"/>
        <scheme val="minor"/>
      </rPr>
      <t>c</t>
    </r>
    <r>
      <rPr>
        <sz val="11"/>
        <color theme="1"/>
        <rFont val="Calibri"/>
        <family val="2"/>
        <scheme val="minor"/>
      </rPr>
      <t>Km values are for the substrates in the substrate column. Four Km values (*) were below the detection limit of the colorimetric assay and were estimated to be below 20 µM (see Supplementary Fig. 6i, j, r, v)</t>
    </r>
  </si>
  <si>
    <r>
      <rPr>
        <b/>
        <i/>
        <sz val="11"/>
        <color theme="1"/>
        <rFont val="Calibri"/>
        <family val="2"/>
        <scheme val="minor"/>
      </rPr>
      <t>k</t>
    </r>
    <r>
      <rPr>
        <b/>
        <vertAlign val="subscript"/>
        <sz val="11"/>
        <color theme="1"/>
        <rFont val="Calibri"/>
        <family val="2"/>
        <scheme val="minor"/>
      </rPr>
      <t>obs</t>
    </r>
  </si>
  <si>
    <t xml:space="preserve">          #1 (black curves)</t>
  </si>
  <si>
    <t xml:space="preserve">         #2 (orange curves)</t>
  </si>
  <si>
    <t xml:space="preserve">          #3 (blue curves)</t>
  </si>
  <si>
    <t xml:space="preserve">          #4 (purple curves)</t>
  </si>
  <si>
    <t xml:space="preserve">          #5 (green curves)</t>
  </si>
  <si>
    <t>Independent experiment: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</si>
</sst>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00"/>
    <numFmt numFmtId="165" formatCode="0.0000"/>
    <numFmt numFmtId="166" formatCode="0.0"/>
  </numFmts>
  <fonts count="24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0"/>
      <name val="Symbol"/>
      <family val="1"/>
      <charset val="2"/>
    </font>
    <font>
      <sz val="11"/>
      <color rgb="FFFF0000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8"/>
      <name val="Calibri"/>
      <family val="2"/>
      <scheme val="minor"/>
    </font>
    <font>
      <sz val="11"/>
      <color theme="1"/>
      <name val="Symbol"/>
      <family val="1"/>
      <charset val="2"/>
    </font>
    <font>
      <sz val="11"/>
      <color theme="1"/>
      <name val="Calibri"/>
      <family val="1"/>
      <charset val="2"/>
      <scheme val="minor"/>
    </font>
    <font>
      <vertAlign val="superscript"/>
      <sz val="11"/>
      <color theme="1"/>
      <name val="Calibri"/>
      <family val="2"/>
      <scheme val="minor"/>
    </font>
    <font>
      <b/>
      <vertAlign val="superscript"/>
      <sz val="11"/>
      <color theme="1"/>
      <name val="Calibri"/>
      <family val="2"/>
    </font>
    <font>
      <b/>
      <vertAlign val="superscript"/>
      <sz val="11"/>
      <color theme="1"/>
      <name val="Calibri"/>
      <family val="2"/>
      <scheme val="minor"/>
    </font>
    <font>
      <sz val="11"/>
      <color theme="1"/>
      <name val="Calibri"/>
      <family val="2"/>
    </font>
    <font>
      <b/>
      <sz val="11"/>
      <color rgb="FF00B0F0"/>
      <name val="Calibri"/>
      <family val="2"/>
      <scheme val="minor"/>
    </font>
    <font>
      <sz val="11"/>
      <color rgb="FF00B0F0"/>
      <name val="Calibri"/>
      <family val="2"/>
      <scheme val="minor"/>
    </font>
    <font>
      <sz val="11"/>
      <color rgb="FF00B0F0"/>
      <name val="Calibri"/>
      <family val="2"/>
    </font>
    <font>
      <b/>
      <sz val="14"/>
      <color theme="1"/>
      <name val="Calibri"/>
      <family val="2"/>
      <scheme val="minor"/>
    </font>
    <font>
      <i/>
      <sz val="11"/>
      <color theme="1"/>
      <name val="Calibri"/>
      <family val="2"/>
      <scheme val="minor"/>
    </font>
    <font>
      <i/>
      <sz val="11"/>
      <color rgb="FF00B0F0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vertAlign val="subscript"/>
      <sz val="11"/>
      <color theme="1"/>
      <name val="Calibri"/>
      <family val="2"/>
      <scheme val="minor"/>
    </font>
    <font>
      <b/>
      <i/>
      <sz val="11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30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ck">
        <color rgb="FF00B0F0"/>
      </left>
      <right/>
      <top style="thick">
        <color rgb="FF00B0F0"/>
      </top>
      <bottom style="thin">
        <color indexed="64"/>
      </bottom>
      <diagonal/>
    </border>
    <border>
      <left/>
      <right style="thick">
        <color rgb="FF00B0F0"/>
      </right>
      <top style="thick">
        <color rgb="FF00B0F0"/>
      </top>
      <bottom style="thin">
        <color indexed="64"/>
      </bottom>
      <diagonal/>
    </border>
    <border>
      <left style="thick">
        <color rgb="FF00B0F0"/>
      </left>
      <right/>
      <top/>
      <bottom/>
      <diagonal/>
    </border>
    <border>
      <left/>
      <right style="thick">
        <color rgb="FF00B0F0"/>
      </right>
      <top/>
      <bottom/>
      <diagonal/>
    </border>
    <border>
      <left style="thick">
        <color rgb="FF00B0F0"/>
      </left>
      <right/>
      <top/>
      <bottom style="thick">
        <color rgb="FF00B0F0"/>
      </bottom>
      <diagonal/>
    </border>
    <border>
      <left/>
      <right style="thick">
        <color rgb="FF00B0F0"/>
      </right>
      <top/>
      <bottom style="thick">
        <color rgb="FF00B0F0"/>
      </bottom>
      <diagonal/>
    </border>
    <border>
      <left style="thin">
        <color auto="1"/>
      </left>
      <right/>
      <top/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 style="thick">
        <color rgb="FF00B0F0"/>
      </left>
      <right/>
      <top style="thick">
        <color rgb="FF00B0F0"/>
      </top>
      <bottom/>
      <diagonal/>
    </border>
    <border>
      <left/>
      <right style="thick">
        <color rgb="FF00B0F0"/>
      </right>
      <top style="thick">
        <color rgb="FF00B0F0"/>
      </top>
      <bottom/>
      <diagonal/>
    </border>
    <border>
      <left style="thick">
        <color rgb="FF00B0F0"/>
      </left>
      <right/>
      <top/>
      <bottom style="thin">
        <color indexed="64"/>
      </bottom>
      <diagonal/>
    </border>
    <border>
      <left/>
      <right style="thick">
        <color rgb="FF00B0F0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2">
    <xf numFmtId="0" fontId="0" fillId="0" borderId="0"/>
    <xf numFmtId="0" fontId="2" fillId="0" borderId="0"/>
  </cellStyleXfs>
  <cellXfs count="212">
    <xf numFmtId="0" fontId="0" fillId="0" borderId="0" xfId="0"/>
    <xf numFmtId="0" fontId="0" fillId="0" borderId="0" xfId="0" applyBorder="1"/>
    <xf numFmtId="0" fontId="1" fillId="0" borderId="0" xfId="0" applyFont="1" applyBorder="1" applyAlignment="1">
      <alignment horizontal="center"/>
    </xf>
    <xf numFmtId="0" fontId="0" fillId="0" borderId="1" xfId="0" applyBorder="1"/>
    <xf numFmtId="0" fontId="1" fillId="0" borderId="1" xfId="0" applyFont="1" applyBorder="1" applyAlignment="1">
      <alignment horizontal="center"/>
    </xf>
    <xf numFmtId="0" fontId="0" fillId="0" borderId="2" xfId="0" applyBorder="1"/>
    <xf numFmtId="0" fontId="1" fillId="0" borderId="2" xfId="0" applyFont="1" applyBorder="1" applyAlignment="1">
      <alignment horizontal="center"/>
    </xf>
    <xf numFmtId="0" fontId="1" fillId="0" borderId="3" xfId="0" applyFont="1" applyBorder="1" applyAlignment="1">
      <alignment horizontal="center"/>
    </xf>
    <xf numFmtId="0" fontId="0" fillId="0" borderId="0" xfId="0" applyFont="1" applyBorder="1" applyAlignment="1">
      <alignment horizontal="center"/>
    </xf>
    <xf numFmtId="0" fontId="0" fillId="0" borderId="3" xfId="0" applyBorder="1"/>
    <xf numFmtId="0" fontId="3" fillId="0" borderId="2" xfId="1" applyFont="1" applyBorder="1" applyAlignment="1">
      <alignment horizontal="center"/>
    </xf>
    <xf numFmtId="0" fontId="3" fillId="0" borderId="3" xfId="1" applyFont="1" applyBorder="1" applyAlignment="1">
      <alignment horizontal="center"/>
    </xf>
    <xf numFmtId="0" fontId="0" fillId="0" borderId="2" xfId="0" applyFont="1" applyBorder="1"/>
    <xf numFmtId="0" fontId="1" fillId="0" borderId="2" xfId="0" applyFont="1" applyBorder="1"/>
    <xf numFmtId="0" fontId="1" fillId="0" borderId="5" xfId="0" applyFont="1" applyBorder="1"/>
    <xf numFmtId="0" fontId="0" fillId="0" borderId="4" xfId="0" applyFont="1" applyBorder="1" applyAlignment="1">
      <alignment horizontal="center"/>
    </xf>
    <xf numFmtId="0" fontId="0" fillId="0" borderId="1" xfId="0" applyFont="1" applyBorder="1" applyAlignment="1">
      <alignment horizontal="center"/>
    </xf>
    <xf numFmtId="0" fontId="1" fillId="0" borderId="3" xfId="0" applyFont="1" applyBorder="1"/>
    <xf numFmtId="0" fontId="2" fillId="0" borderId="2" xfId="1" applyFont="1" applyBorder="1" applyAlignment="1">
      <alignment horizontal="left"/>
    </xf>
    <xf numFmtId="164" fontId="2" fillId="0" borderId="5" xfId="1" applyNumberFormat="1" applyFont="1" applyBorder="1" applyAlignment="1">
      <alignment horizontal="center"/>
    </xf>
    <xf numFmtId="164" fontId="2" fillId="0" borderId="2" xfId="1" applyNumberFormat="1" applyFont="1" applyBorder="1" applyAlignment="1">
      <alignment horizontal="center"/>
    </xf>
    <xf numFmtId="164" fontId="0" fillId="0" borderId="3" xfId="0" applyNumberFormat="1" applyFont="1" applyBorder="1" applyAlignment="1">
      <alignment horizontal="center"/>
    </xf>
    <xf numFmtId="164" fontId="0" fillId="0" borderId="5" xfId="0" applyNumberFormat="1" applyFont="1" applyBorder="1" applyAlignment="1">
      <alignment horizontal="center"/>
    </xf>
    <xf numFmtId="164" fontId="0" fillId="0" borderId="2" xfId="0" applyNumberFormat="1" applyFont="1" applyBorder="1" applyAlignment="1">
      <alignment horizontal="center"/>
    </xf>
    <xf numFmtId="0" fontId="0" fillId="0" borderId="5" xfId="0" applyBorder="1"/>
    <xf numFmtId="1" fontId="0" fillId="0" borderId="4" xfId="0" applyNumberFormat="1" applyBorder="1" applyAlignment="1">
      <alignment horizontal="center"/>
    </xf>
    <xf numFmtId="1" fontId="0" fillId="0" borderId="0" xfId="0" applyNumberFormat="1" applyBorder="1" applyAlignment="1">
      <alignment horizontal="center"/>
    </xf>
    <xf numFmtId="1" fontId="0" fillId="0" borderId="1" xfId="0" applyNumberFormat="1" applyBorder="1" applyAlignment="1">
      <alignment horizontal="center"/>
    </xf>
    <xf numFmtId="164" fontId="0" fillId="0" borderId="5" xfId="0" applyNumberFormat="1" applyBorder="1" applyAlignment="1">
      <alignment horizontal="center"/>
    </xf>
    <xf numFmtId="164" fontId="0" fillId="0" borderId="0" xfId="0" applyNumberFormat="1" applyBorder="1" applyAlignment="1">
      <alignment horizontal="center"/>
    </xf>
    <xf numFmtId="164" fontId="0" fillId="0" borderId="2" xfId="0" applyNumberFormat="1" applyBorder="1" applyAlignment="1">
      <alignment horizontal="center"/>
    </xf>
    <xf numFmtId="164" fontId="0" fillId="0" borderId="1" xfId="0" applyNumberFormat="1" applyBorder="1" applyAlignment="1">
      <alignment horizontal="center"/>
    </xf>
    <xf numFmtId="164" fontId="0" fillId="0" borderId="3" xfId="0" applyNumberFormat="1" applyBorder="1" applyAlignment="1">
      <alignment horizontal="center"/>
    </xf>
    <xf numFmtId="165" fontId="0" fillId="0" borderId="2" xfId="0" applyNumberFormat="1" applyBorder="1" applyAlignment="1">
      <alignment horizontal="center"/>
    </xf>
    <xf numFmtId="165" fontId="0" fillId="0" borderId="5" xfId="0" applyNumberFormat="1" applyBorder="1" applyAlignment="1">
      <alignment horizontal="center"/>
    </xf>
    <xf numFmtId="165" fontId="0" fillId="0" borderId="3" xfId="0" applyNumberFormat="1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2" xfId="0" applyBorder="1" applyAlignment="1">
      <alignment horizontal="left"/>
    </xf>
    <xf numFmtId="0" fontId="1" fillId="0" borderId="2" xfId="0" applyFont="1" applyBorder="1" applyAlignment="1">
      <alignment horizontal="left"/>
    </xf>
    <xf numFmtId="0" fontId="3" fillId="0" borderId="2" xfId="1" applyFont="1" applyBorder="1" applyAlignment="1">
      <alignment horizontal="left"/>
    </xf>
    <xf numFmtId="2" fontId="0" fillId="0" borderId="5" xfId="0" applyNumberFormat="1" applyBorder="1" applyAlignment="1">
      <alignment horizontal="center"/>
    </xf>
    <xf numFmtId="2" fontId="0" fillId="0" borderId="2" xfId="0" applyNumberFormat="1" applyBorder="1" applyAlignment="1">
      <alignment horizontal="center"/>
    </xf>
    <xf numFmtId="2" fontId="0" fillId="0" borderId="3" xfId="0" applyNumberFormat="1" applyBorder="1" applyAlignment="1">
      <alignment horizontal="center"/>
    </xf>
    <xf numFmtId="166" fontId="0" fillId="0" borderId="5" xfId="0" applyNumberFormat="1" applyBorder="1" applyAlignment="1">
      <alignment horizontal="center"/>
    </xf>
    <xf numFmtId="166" fontId="0" fillId="0" borderId="2" xfId="0" applyNumberFormat="1" applyBorder="1" applyAlignment="1">
      <alignment horizontal="center"/>
    </xf>
    <xf numFmtId="166" fontId="0" fillId="0" borderId="3" xfId="0" applyNumberFormat="1" applyBorder="1" applyAlignment="1">
      <alignment horizontal="center"/>
    </xf>
    <xf numFmtId="0" fontId="1" fillId="0" borderId="0" xfId="0" applyFont="1"/>
    <xf numFmtId="0" fontId="1" fillId="0" borderId="0" xfId="0" applyFont="1" applyAlignment="1">
      <alignment horizontal="center"/>
    </xf>
    <xf numFmtId="0" fontId="0" fillId="0" borderId="0" xfId="0" applyFill="1" applyBorder="1"/>
    <xf numFmtId="0" fontId="1" fillId="0" borderId="0" xfId="0" applyFont="1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6" fillId="0" borderId="0" xfId="0" applyFont="1" applyFill="1" applyBorder="1" applyAlignment="1">
      <alignment horizontal="center"/>
    </xf>
    <xf numFmtId="0" fontId="1" fillId="0" borderId="0" xfId="0" quotePrefix="1" applyFont="1" applyFill="1" applyBorder="1" applyAlignment="1">
      <alignment horizontal="center"/>
    </xf>
    <xf numFmtId="0" fontId="1" fillId="0" borderId="0" xfId="0" applyFont="1" applyFill="1" applyBorder="1"/>
    <xf numFmtId="2" fontId="0" fillId="0" borderId="0" xfId="0" applyNumberFormat="1" applyFill="1" applyBorder="1" applyAlignment="1">
      <alignment horizontal="center"/>
    </xf>
    <xf numFmtId="166" fontId="1" fillId="0" borderId="0" xfId="0" applyNumberFormat="1" applyFont="1" applyFill="1" applyBorder="1" applyAlignment="1">
      <alignment horizontal="center"/>
    </xf>
    <xf numFmtId="166" fontId="0" fillId="0" borderId="0" xfId="0" applyNumberFormat="1" applyFill="1" applyBorder="1" applyAlignment="1">
      <alignment horizontal="center"/>
    </xf>
    <xf numFmtId="1" fontId="1" fillId="0" borderId="0" xfId="0" applyNumberFormat="1" applyFont="1" applyFill="1" applyBorder="1" applyAlignment="1">
      <alignment horizontal="center"/>
    </xf>
    <xf numFmtId="1" fontId="0" fillId="0" borderId="0" xfId="0" applyNumberFormat="1" applyFill="1" applyBorder="1" applyAlignment="1">
      <alignment horizontal="center"/>
    </xf>
    <xf numFmtId="165" fontId="0" fillId="0" borderId="0" xfId="0" applyNumberFormat="1" applyFill="1" applyBorder="1"/>
    <xf numFmtId="2" fontId="1" fillId="0" borderId="0" xfId="0" applyNumberFormat="1" applyFont="1" applyFill="1" applyBorder="1" applyAlignment="1">
      <alignment horizontal="center"/>
    </xf>
    <xf numFmtId="165" fontId="1" fillId="0" borderId="0" xfId="0" applyNumberFormat="1" applyFont="1" applyFill="1" applyBorder="1"/>
    <xf numFmtId="164" fontId="0" fillId="0" borderId="0" xfId="0" applyNumberFormat="1" applyFill="1" applyBorder="1" applyAlignment="1">
      <alignment horizontal="center"/>
    </xf>
    <xf numFmtId="164" fontId="1" fillId="0" borderId="0" xfId="0" applyNumberFormat="1" applyFont="1" applyFill="1" applyBorder="1" applyAlignment="1">
      <alignment horizontal="center"/>
    </xf>
    <xf numFmtId="165" fontId="0" fillId="0" borderId="0" xfId="0" applyNumberFormat="1" applyFill="1" applyBorder="1" applyAlignment="1">
      <alignment horizontal="center"/>
    </xf>
    <xf numFmtId="0" fontId="6" fillId="0" borderId="2" xfId="0" applyFont="1" applyFill="1" applyBorder="1" applyAlignment="1">
      <alignment horizontal="center"/>
    </xf>
    <xf numFmtId="0" fontId="1" fillId="0" borderId="2" xfId="0" applyFont="1" applyFill="1" applyBorder="1" applyAlignment="1">
      <alignment horizontal="center"/>
    </xf>
    <xf numFmtId="2" fontId="0" fillId="0" borderId="2" xfId="0" applyNumberFormat="1" applyFill="1" applyBorder="1" applyAlignment="1">
      <alignment horizontal="center"/>
    </xf>
    <xf numFmtId="166" fontId="0" fillId="0" borderId="2" xfId="0" applyNumberFormat="1" applyFill="1" applyBorder="1" applyAlignment="1">
      <alignment horizontal="center"/>
    </xf>
    <xf numFmtId="164" fontId="0" fillId="0" borderId="2" xfId="0" applyNumberFormat="1" applyFill="1" applyBorder="1" applyAlignment="1">
      <alignment horizontal="center"/>
    </xf>
    <xf numFmtId="165" fontId="0" fillId="0" borderId="2" xfId="0" applyNumberFormat="1" applyFill="1" applyBorder="1" applyAlignment="1">
      <alignment horizontal="center"/>
    </xf>
    <xf numFmtId="0" fontId="0" fillId="0" borderId="2" xfId="0" applyFill="1" applyBorder="1"/>
    <xf numFmtId="2" fontId="1" fillId="0" borderId="2" xfId="0" applyNumberFormat="1" applyFont="1" applyFill="1" applyBorder="1" applyAlignment="1">
      <alignment horizontal="center"/>
    </xf>
    <xf numFmtId="166" fontId="0" fillId="0" borderId="0" xfId="0" applyNumberFormat="1" applyFont="1" applyFill="1" applyBorder="1" applyAlignment="1">
      <alignment horizontal="center"/>
    </xf>
    <xf numFmtId="1" fontId="0" fillId="0" borderId="0" xfId="0" applyNumberFormat="1" applyFont="1" applyFill="1" applyBorder="1" applyAlignment="1">
      <alignment horizontal="center"/>
    </xf>
    <xf numFmtId="164" fontId="0" fillId="0" borderId="0" xfId="0" applyNumberFormat="1" applyFont="1" applyFill="1" applyBorder="1" applyAlignment="1">
      <alignment horizontal="center"/>
    </xf>
    <xf numFmtId="2" fontId="0" fillId="0" borderId="0" xfId="0" applyNumberFormat="1" applyFont="1" applyFill="1" applyBorder="1" applyAlignment="1">
      <alignment horizontal="center"/>
    </xf>
    <xf numFmtId="0" fontId="1" fillId="0" borderId="1" xfId="0" applyFont="1" applyFill="1" applyBorder="1" applyAlignment="1">
      <alignment horizontal="center"/>
    </xf>
    <xf numFmtId="1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0" fillId="0" borderId="2" xfId="0" applyBorder="1" applyAlignment="1">
      <alignment horizontal="center"/>
    </xf>
    <xf numFmtId="164" fontId="0" fillId="0" borderId="0" xfId="0" applyNumberFormat="1" applyAlignment="1">
      <alignment horizontal="center"/>
    </xf>
    <xf numFmtId="1" fontId="0" fillId="0" borderId="2" xfId="0" applyNumberFormat="1" applyBorder="1" applyAlignment="1">
      <alignment horizontal="center"/>
    </xf>
    <xf numFmtId="0" fontId="1" fillId="0" borderId="4" xfId="0" applyFont="1" applyBorder="1" applyAlignment="1">
      <alignment horizontal="center"/>
    </xf>
    <xf numFmtId="0" fontId="1" fillId="0" borderId="1" xfId="0" applyFont="1" applyBorder="1"/>
    <xf numFmtId="1" fontId="0" fillId="0" borderId="3" xfId="0" applyNumberFormat="1" applyBorder="1" applyAlignment="1">
      <alignment horizontal="center"/>
    </xf>
    <xf numFmtId="0" fontId="0" fillId="2" borderId="2" xfId="0" applyFill="1" applyBorder="1"/>
    <xf numFmtId="0" fontId="0" fillId="2" borderId="2" xfId="0" applyFill="1" applyBorder="1" applyAlignment="1">
      <alignment horizontal="center"/>
    </xf>
    <xf numFmtId="0" fontId="1" fillId="2" borderId="2" xfId="0" applyFont="1" applyFill="1" applyBorder="1" applyAlignment="1">
      <alignment horizontal="center"/>
    </xf>
    <xf numFmtId="0" fontId="10" fillId="2" borderId="2" xfId="0" applyFont="1" applyFill="1" applyBorder="1" applyAlignment="1">
      <alignment horizontal="center"/>
    </xf>
    <xf numFmtId="0" fontId="0" fillId="0" borderId="3" xfId="0" applyFont="1" applyBorder="1"/>
    <xf numFmtId="0" fontId="1" fillId="0" borderId="7" xfId="0" applyFont="1" applyBorder="1" applyAlignment="1">
      <alignment horizontal="center"/>
    </xf>
    <xf numFmtId="0" fontId="1" fillId="0" borderId="7" xfId="0" applyFont="1" applyBorder="1"/>
    <xf numFmtId="166" fontId="1" fillId="0" borderId="2" xfId="0" applyNumberFormat="1" applyFont="1" applyFill="1" applyBorder="1" applyAlignment="1">
      <alignment horizontal="center"/>
    </xf>
    <xf numFmtId="0" fontId="0" fillId="0" borderId="0" xfId="0" applyFont="1" applyFill="1" applyBorder="1" applyAlignment="1">
      <alignment horizontal="left"/>
    </xf>
    <xf numFmtId="1" fontId="0" fillId="0" borderId="2" xfId="0" applyNumberFormat="1" applyFill="1" applyBorder="1" applyAlignment="1">
      <alignment horizontal="center"/>
    </xf>
    <xf numFmtId="1" fontId="1" fillId="0" borderId="2" xfId="0" applyNumberFormat="1" applyFont="1" applyFill="1" applyBorder="1" applyAlignment="1">
      <alignment horizontal="center"/>
    </xf>
    <xf numFmtId="0" fontId="0" fillId="0" borderId="0" xfId="0" applyAlignment="1">
      <alignment horizontal="left"/>
    </xf>
    <xf numFmtId="0" fontId="15" fillId="0" borderId="0" xfId="0" applyFont="1" applyAlignment="1">
      <alignment horizontal="center"/>
    </xf>
    <xf numFmtId="0" fontId="16" fillId="0" borderId="0" xfId="0" applyFont="1" applyAlignment="1">
      <alignment horizontal="left"/>
    </xf>
    <xf numFmtId="0" fontId="16" fillId="0" borderId="0" xfId="0" applyFont="1" applyAlignment="1">
      <alignment horizontal="center"/>
    </xf>
    <xf numFmtId="0" fontId="1" fillId="0" borderId="0" xfId="0" applyFont="1" applyAlignment="1">
      <alignment horizontal="left"/>
    </xf>
    <xf numFmtId="0" fontId="15" fillId="0" borderId="0" xfId="0" applyFont="1"/>
    <xf numFmtId="0" fontId="1" fillId="0" borderId="1" xfId="0" applyFont="1" applyBorder="1" applyAlignment="1">
      <alignment horizontal="left"/>
    </xf>
    <xf numFmtId="0" fontId="15" fillId="0" borderId="8" xfId="0" applyFont="1" applyBorder="1"/>
    <xf numFmtId="0" fontId="0" fillId="0" borderId="9" xfId="0" applyBorder="1"/>
    <xf numFmtId="0" fontId="0" fillId="0" borderId="10" xfId="0" applyBorder="1"/>
    <xf numFmtId="0" fontId="0" fillId="0" borderId="11" xfId="0" applyBorder="1" applyAlignment="1">
      <alignment horizontal="center"/>
    </xf>
    <xf numFmtId="0" fontId="0" fillId="0" borderId="12" xfId="0" applyBorder="1"/>
    <xf numFmtId="0" fontId="0" fillId="0" borderId="11" xfId="0" applyBorder="1"/>
    <xf numFmtId="0" fontId="0" fillId="0" borderId="14" xfId="0" applyBorder="1"/>
    <xf numFmtId="0" fontId="0" fillId="0" borderId="15" xfId="0" applyBorder="1"/>
    <xf numFmtId="0" fontId="0" fillId="0" borderId="0" xfId="0" applyBorder="1" applyAlignment="1">
      <alignment horizontal="left"/>
    </xf>
    <xf numFmtId="0" fontId="0" fillId="0" borderId="0" xfId="0" applyBorder="1" applyAlignment="1">
      <alignment horizontal="center"/>
    </xf>
    <xf numFmtId="0" fontId="16" fillId="0" borderId="0" xfId="0" applyFont="1" applyBorder="1" applyAlignment="1">
      <alignment horizontal="center"/>
    </xf>
    <xf numFmtId="0" fontId="0" fillId="0" borderId="13" xfId="0" applyBorder="1"/>
    <xf numFmtId="0" fontId="6" fillId="0" borderId="0" xfId="0" applyFont="1" applyBorder="1" applyAlignment="1">
      <alignment horizontal="center"/>
    </xf>
    <xf numFmtId="0" fontId="1" fillId="0" borderId="11" xfId="0" applyFont="1" applyBorder="1" applyAlignment="1">
      <alignment horizontal="center"/>
    </xf>
    <xf numFmtId="0" fontId="0" fillId="0" borderId="14" xfId="0" applyBorder="1" applyAlignment="1">
      <alignment horizontal="left"/>
    </xf>
    <xf numFmtId="0" fontId="15" fillId="0" borderId="9" xfId="0" applyFont="1" applyBorder="1"/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1" fillId="0" borderId="16" xfId="0" applyFont="1" applyBorder="1" applyAlignment="1">
      <alignment horizontal="center"/>
    </xf>
    <xf numFmtId="0" fontId="6" fillId="0" borderId="11" xfId="0" applyFont="1" applyBorder="1" applyAlignment="1">
      <alignment horizontal="center"/>
    </xf>
    <xf numFmtId="0" fontId="6" fillId="0" borderId="11" xfId="0" applyFont="1" applyFill="1" applyBorder="1" applyAlignment="1">
      <alignment horizontal="center"/>
    </xf>
    <xf numFmtId="0" fontId="0" fillId="0" borderId="0" xfId="0" applyFill="1" applyBorder="1" applyAlignment="1">
      <alignment horizontal="left"/>
    </xf>
    <xf numFmtId="0" fontId="0" fillId="0" borderId="8" xfId="0" applyBorder="1"/>
    <xf numFmtId="0" fontId="0" fillId="0" borderId="9" xfId="0" applyBorder="1" applyAlignment="1">
      <alignment horizontal="center"/>
    </xf>
    <xf numFmtId="0" fontId="1" fillId="0" borderId="13" xfId="0" applyFont="1" applyBorder="1" applyAlignment="1">
      <alignment horizontal="center"/>
    </xf>
    <xf numFmtId="0" fontId="18" fillId="0" borderId="11" xfId="0" applyFont="1" applyBorder="1"/>
    <xf numFmtId="0" fontId="6" fillId="0" borderId="0" xfId="0" applyFont="1" applyAlignment="1">
      <alignment horizontal="center"/>
    </xf>
    <xf numFmtId="0" fontId="0" fillId="2" borderId="0" xfId="0" applyFill="1"/>
    <xf numFmtId="0" fontId="21" fillId="0" borderId="11" xfId="0" applyFont="1" applyBorder="1"/>
    <xf numFmtId="0" fontId="6" fillId="0" borderId="13" xfId="0" applyFont="1" applyFill="1" applyBorder="1" applyAlignment="1">
      <alignment horizontal="center"/>
    </xf>
    <xf numFmtId="164" fontId="1" fillId="0" borderId="0" xfId="0" applyNumberFormat="1" applyFont="1" applyBorder="1" applyAlignment="1">
      <alignment horizontal="center"/>
    </xf>
    <xf numFmtId="0" fontId="10" fillId="0" borderId="0" xfId="0" applyFont="1" applyFill="1" applyBorder="1" applyAlignment="1">
      <alignment horizontal="center"/>
    </xf>
    <xf numFmtId="0" fontId="1" fillId="0" borderId="17" xfId="0" applyFont="1" applyBorder="1" applyAlignment="1">
      <alignment horizontal="center"/>
    </xf>
    <xf numFmtId="0" fontId="1" fillId="0" borderId="18" xfId="0" applyFont="1" applyBorder="1" applyAlignment="1">
      <alignment horizontal="center"/>
    </xf>
    <xf numFmtId="0" fontId="0" fillId="0" borderId="19" xfId="0" applyBorder="1" applyAlignment="1">
      <alignment horizontal="center"/>
    </xf>
    <xf numFmtId="0" fontId="0" fillId="0" borderId="20" xfId="0" applyBorder="1" applyAlignment="1">
      <alignment horizontal="center"/>
    </xf>
    <xf numFmtId="164" fontId="1" fillId="0" borderId="19" xfId="0" applyNumberFormat="1" applyFont="1" applyBorder="1" applyAlignment="1">
      <alignment horizontal="center"/>
    </xf>
    <xf numFmtId="164" fontId="0" fillId="0" borderId="20" xfId="0" applyNumberFormat="1" applyBorder="1" applyAlignment="1">
      <alignment horizontal="center"/>
    </xf>
    <xf numFmtId="164" fontId="1" fillId="0" borderId="21" xfId="0" applyNumberFormat="1" applyFont="1" applyBorder="1" applyAlignment="1">
      <alignment horizontal="center"/>
    </xf>
    <xf numFmtId="164" fontId="0" fillId="0" borderId="22" xfId="0" applyNumberFormat="1" applyBorder="1" applyAlignment="1">
      <alignment horizontal="center"/>
    </xf>
    <xf numFmtId="0" fontId="15" fillId="0" borderId="0" xfId="0" applyFont="1" applyBorder="1" applyAlignment="1">
      <alignment horizontal="left"/>
    </xf>
    <xf numFmtId="0" fontId="1" fillId="0" borderId="3" xfId="0" applyFont="1" applyFill="1" applyBorder="1" applyAlignment="1">
      <alignment horizontal="center"/>
    </xf>
    <xf numFmtId="1" fontId="0" fillId="0" borderId="2" xfId="0" applyNumberFormat="1" applyFont="1" applyFill="1" applyBorder="1" applyAlignment="1">
      <alignment horizontal="center"/>
    </xf>
    <xf numFmtId="0" fontId="0" fillId="0" borderId="24" xfId="0" applyFill="1" applyBorder="1" applyAlignment="1">
      <alignment horizontal="center"/>
    </xf>
    <xf numFmtId="0" fontId="1" fillId="0" borderId="25" xfId="0" applyFont="1" applyFill="1" applyBorder="1"/>
    <xf numFmtId="0" fontId="0" fillId="0" borderId="26" xfId="0" applyFill="1" applyBorder="1"/>
    <xf numFmtId="0" fontId="1" fillId="0" borderId="27" xfId="0" applyFont="1" applyFill="1" applyBorder="1" applyAlignment="1">
      <alignment horizontal="center"/>
    </xf>
    <xf numFmtId="1" fontId="0" fillId="0" borderId="19" xfId="0" applyNumberFormat="1" applyFont="1" applyFill="1" applyBorder="1" applyAlignment="1">
      <alignment horizontal="center"/>
    </xf>
    <xf numFmtId="1" fontId="0" fillId="0" borderId="20" xfId="0" applyNumberFormat="1" applyFont="1" applyFill="1" applyBorder="1" applyAlignment="1">
      <alignment horizontal="center"/>
    </xf>
    <xf numFmtId="166" fontId="0" fillId="0" borderId="19" xfId="0" applyNumberFormat="1" applyFont="1" applyFill="1" applyBorder="1" applyAlignment="1">
      <alignment horizontal="center"/>
    </xf>
    <xf numFmtId="166" fontId="0" fillId="0" borderId="20" xfId="0" applyNumberFormat="1" applyFont="1" applyFill="1" applyBorder="1" applyAlignment="1">
      <alignment horizontal="center"/>
    </xf>
    <xf numFmtId="2" fontId="0" fillId="0" borderId="19" xfId="0" applyNumberFormat="1" applyFont="1" applyFill="1" applyBorder="1" applyAlignment="1">
      <alignment horizontal="center"/>
    </xf>
    <xf numFmtId="2" fontId="0" fillId="0" borderId="20" xfId="0" applyNumberFormat="1" applyFont="1" applyFill="1" applyBorder="1" applyAlignment="1">
      <alignment horizontal="center"/>
    </xf>
    <xf numFmtId="164" fontId="0" fillId="0" borderId="19" xfId="0" applyNumberFormat="1" applyFont="1" applyFill="1" applyBorder="1" applyAlignment="1">
      <alignment horizontal="center"/>
    </xf>
    <xf numFmtId="164" fontId="0" fillId="0" borderId="20" xfId="0" applyNumberFormat="1" applyFont="1" applyFill="1" applyBorder="1" applyAlignment="1">
      <alignment horizontal="center"/>
    </xf>
    <xf numFmtId="166" fontId="1" fillId="0" borderId="19" xfId="0" applyNumberFormat="1" applyFont="1" applyFill="1" applyBorder="1" applyAlignment="1">
      <alignment horizontal="center"/>
    </xf>
    <xf numFmtId="166" fontId="1" fillId="0" borderId="20" xfId="0" applyNumberFormat="1" applyFont="1" applyFill="1" applyBorder="1" applyAlignment="1">
      <alignment horizontal="center"/>
    </xf>
    <xf numFmtId="166" fontId="0" fillId="0" borderId="20" xfId="0" applyNumberFormat="1" applyFill="1" applyBorder="1" applyAlignment="1">
      <alignment horizontal="center"/>
    </xf>
    <xf numFmtId="164" fontId="1" fillId="0" borderId="19" xfId="0" applyNumberFormat="1" applyFont="1" applyFill="1" applyBorder="1" applyAlignment="1">
      <alignment horizontal="center"/>
    </xf>
    <xf numFmtId="164" fontId="0" fillId="0" borderId="20" xfId="0" applyNumberFormat="1" applyFill="1" applyBorder="1" applyAlignment="1">
      <alignment horizontal="center"/>
    </xf>
    <xf numFmtId="2" fontId="1" fillId="0" borderId="19" xfId="0" applyNumberFormat="1" applyFont="1" applyFill="1" applyBorder="1" applyAlignment="1">
      <alignment horizontal="center"/>
    </xf>
    <xf numFmtId="2" fontId="0" fillId="0" borderId="20" xfId="0" applyNumberFormat="1" applyFill="1" applyBorder="1" applyAlignment="1">
      <alignment horizontal="center"/>
    </xf>
    <xf numFmtId="2" fontId="1" fillId="0" borderId="21" xfId="0" applyNumberFormat="1" applyFont="1" applyFill="1" applyBorder="1" applyAlignment="1">
      <alignment horizontal="center"/>
    </xf>
    <xf numFmtId="2" fontId="0" fillId="0" borderId="22" xfId="0" applyNumberFormat="1" applyFill="1" applyBorder="1" applyAlignment="1">
      <alignment horizontal="center"/>
    </xf>
    <xf numFmtId="0" fontId="1" fillId="0" borderId="1" xfId="0" quotePrefix="1" applyFont="1" applyFill="1" applyBorder="1" applyAlignment="1">
      <alignment horizontal="center"/>
    </xf>
    <xf numFmtId="0" fontId="1" fillId="0" borderId="17" xfId="0" applyFont="1" applyFill="1" applyBorder="1" applyAlignment="1">
      <alignment horizontal="center"/>
    </xf>
    <xf numFmtId="0" fontId="1" fillId="0" borderId="18" xfId="0" applyFont="1" applyFill="1" applyBorder="1" applyAlignment="1">
      <alignment horizontal="center"/>
    </xf>
    <xf numFmtId="0" fontId="0" fillId="0" borderId="25" xfId="0" applyBorder="1" applyAlignment="1">
      <alignment horizontal="center"/>
    </xf>
    <xf numFmtId="0" fontId="0" fillId="0" borderId="26" xfId="0" applyBorder="1" applyAlignment="1">
      <alignment horizontal="center"/>
    </xf>
    <xf numFmtId="0" fontId="1" fillId="0" borderId="25" xfId="0" applyFont="1" applyBorder="1"/>
    <xf numFmtId="0" fontId="0" fillId="0" borderId="26" xfId="0" applyBorder="1"/>
    <xf numFmtId="0" fontId="1" fillId="0" borderId="27" xfId="0" applyFont="1" applyBorder="1" applyAlignment="1">
      <alignment horizontal="center"/>
    </xf>
    <xf numFmtId="0" fontId="1" fillId="0" borderId="28" xfId="0" applyFont="1" applyBorder="1" applyAlignment="1">
      <alignment horizontal="center"/>
    </xf>
    <xf numFmtId="0" fontId="1" fillId="0" borderId="24" xfId="0" applyFont="1" applyFill="1" applyBorder="1" applyAlignment="1">
      <alignment horizontal="center"/>
    </xf>
    <xf numFmtId="0" fontId="1" fillId="0" borderId="20" xfId="0" applyFont="1" applyFill="1" applyBorder="1" applyAlignment="1">
      <alignment horizontal="center"/>
    </xf>
    <xf numFmtId="0" fontId="1" fillId="0" borderId="23" xfId="0" quotePrefix="1" applyFont="1" applyFill="1" applyBorder="1" applyAlignment="1">
      <alignment horizontal="center"/>
    </xf>
    <xf numFmtId="0" fontId="0" fillId="0" borderId="23" xfId="0" applyFill="1" applyBorder="1" applyAlignment="1">
      <alignment horizontal="center"/>
    </xf>
    <xf numFmtId="0" fontId="0" fillId="0" borderId="0" xfId="0" applyFont="1" applyFill="1" applyBorder="1" applyAlignment="1">
      <alignment horizontal="center"/>
    </xf>
    <xf numFmtId="0" fontId="0" fillId="0" borderId="24" xfId="0" applyFont="1" applyFill="1" applyBorder="1" applyAlignment="1">
      <alignment horizontal="center"/>
    </xf>
    <xf numFmtId="0" fontId="0" fillId="0" borderId="19" xfId="0" applyFont="1" applyFill="1" applyBorder="1"/>
    <xf numFmtId="165" fontId="0" fillId="0" borderId="20" xfId="0" applyNumberFormat="1" applyFont="1" applyFill="1" applyBorder="1"/>
    <xf numFmtId="0" fontId="0" fillId="0" borderId="21" xfId="0" applyFont="1" applyFill="1" applyBorder="1"/>
    <xf numFmtId="165" fontId="0" fillId="0" borderId="22" xfId="0" applyNumberFormat="1" applyFont="1" applyFill="1" applyBorder="1"/>
    <xf numFmtId="0" fontId="1" fillId="0" borderId="2" xfId="0" applyFont="1" applyBorder="1" applyAlignment="1">
      <alignment horizontal="right"/>
    </xf>
    <xf numFmtId="0" fontId="1" fillId="0" borderId="0" xfId="0" applyFont="1" applyBorder="1" applyAlignment="1">
      <alignment horizontal="left"/>
    </xf>
    <xf numFmtId="0" fontId="1" fillId="0" borderId="24" xfId="0" applyFont="1" applyBorder="1" applyAlignment="1">
      <alignment horizontal="left"/>
    </xf>
    <xf numFmtId="0" fontId="1" fillId="0" borderId="24" xfId="0" applyFont="1" applyBorder="1" applyAlignment="1">
      <alignment horizontal="center"/>
    </xf>
    <xf numFmtId="0" fontId="3" fillId="0" borderId="23" xfId="1" applyFont="1" applyBorder="1" applyAlignment="1">
      <alignment horizontal="center"/>
    </xf>
    <xf numFmtId="0" fontId="0" fillId="0" borderId="29" xfId="0" applyFont="1" applyBorder="1" applyAlignment="1">
      <alignment horizontal="center"/>
    </xf>
    <xf numFmtId="0" fontId="0" fillId="0" borderId="24" xfId="0" applyFont="1" applyBorder="1" applyAlignment="1">
      <alignment horizontal="center"/>
    </xf>
    <xf numFmtId="0" fontId="0" fillId="0" borderId="23" xfId="0" applyFont="1" applyBorder="1" applyAlignment="1">
      <alignment horizontal="center"/>
    </xf>
    <xf numFmtId="1" fontId="0" fillId="0" borderId="29" xfId="0" applyNumberFormat="1" applyBorder="1" applyAlignment="1">
      <alignment horizontal="center"/>
    </xf>
    <xf numFmtId="1" fontId="0" fillId="0" borderId="24" xfId="0" applyNumberFormat="1" applyBorder="1" applyAlignment="1">
      <alignment horizontal="center"/>
    </xf>
    <xf numFmtId="1" fontId="0" fillId="0" borderId="23" xfId="0" applyNumberFormat="1" applyBorder="1" applyAlignment="1">
      <alignment horizontal="center"/>
    </xf>
    <xf numFmtId="0" fontId="0" fillId="0" borderId="24" xfId="0" applyBorder="1"/>
    <xf numFmtId="0" fontId="1" fillId="0" borderId="23" xfId="0" applyFont="1" applyBorder="1" applyAlignment="1">
      <alignment horizontal="center"/>
    </xf>
    <xf numFmtId="0" fontId="2" fillId="0" borderId="29" xfId="1" applyFont="1" applyBorder="1" applyAlignment="1">
      <alignment horizontal="center"/>
    </xf>
    <xf numFmtId="0" fontId="2" fillId="0" borderId="24" xfId="1" applyFont="1" applyBorder="1" applyAlignment="1">
      <alignment horizontal="center"/>
    </xf>
    <xf numFmtId="0" fontId="0" fillId="0" borderId="29" xfId="0" applyBorder="1"/>
    <xf numFmtId="0" fontId="1" fillId="0" borderId="4" xfId="0" applyFont="1" applyBorder="1"/>
    <xf numFmtId="0" fontId="0" fillId="0" borderId="0" xfId="0" applyFont="1" applyBorder="1" applyAlignment="1">
      <alignment horizontal="left"/>
    </xf>
    <xf numFmtId="0" fontId="1" fillId="0" borderId="0" xfId="0" applyFont="1" applyBorder="1"/>
    <xf numFmtId="0" fontId="0" fillId="0" borderId="1" xfId="0" applyFont="1" applyBorder="1"/>
    <xf numFmtId="0" fontId="1" fillId="0" borderId="6" xfId="0" applyFont="1" applyBorder="1" applyAlignment="1">
      <alignment horizontal="left"/>
    </xf>
    <xf numFmtId="0" fontId="0" fillId="0" borderId="23" xfId="0" applyBorder="1" applyAlignment="1">
      <alignment horizontal="center"/>
    </xf>
    <xf numFmtId="0" fontId="0" fillId="0" borderId="23" xfId="0" applyBorder="1"/>
    <xf numFmtId="0" fontId="1" fillId="0" borderId="2" xfId="0" applyFont="1" applyFill="1" applyBorder="1"/>
  </cellXfs>
  <cellStyles count="2">
    <cellStyle name="Standard" xfId="0" builtinId="0"/>
    <cellStyle name="Standard 2" xfId="1" xr:uid="{1D1BCADA-C92F-430A-8E7F-E9977F4871DE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3" Type="http://schemas.microsoft.com/office/2007/relationships/hdphoto" Target="../media/hdphoto1.wdp"/><Relationship Id="rId7" Type="http://schemas.openxmlformats.org/officeDocument/2006/relationships/image" Target="../media/image6.tif"/><Relationship Id="rId2" Type="http://schemas.openxmlformats.org/officeDocument/2006/relationships/image" Target="../media/image3.png"/><Relationship Id="rId1" Type="http://schemas.openxmlformats.org/officeDocument/2006/relationships/image" Target="../media/image2.tif"/><Relationship Id="rId6" Type="http://schemas.openxmlformats.org/officeDocument/2006/relationships/image" Target="../media/image5.tif"/><Relationship Id="rId5" Type="http://schemas.microsoft.com/office/2007/relationships/hdphoto" Target="../media/hdphoto2.wdp"/><Relationship Id="rId4" Type="http://schemas.openxmlformats.org/officeDocument/2006/relationships/image" Target="../media/image4.png"/><Relationship Id="rId9" Type="http://schemas.microsoft.com/office/2007/relationships/hdphoto" Target="../media/hdphoto3.wdp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ti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tif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13" Type="http://schemas.openxmlformats.org/officeDocument/2006/relationships/image" Target="../media/image4.png"/><Relationship Id="rId18" Type="http://schemas.microsoft.com/office/2007/relationships/hdphoto" Target="../media/hdphoto7.wdp"/><Relationship Id="rId26" Type="http://schemas.openxmlformats.org/officeDocument/2006/relationships/image" Target="../media/image23.png"/><Relationship Id="rId3" Type="http://schemas.microsoft.com/office/2007/relationships/hdphoto" Target="../media/hdphoto4.wdp"/><Relationship Id="rId21" Type="http://schemas.microsoft.com/office/2007/relationships/hdphoto" Target="../media/hdphoto8.wdp"/><Relationship Id="rId7" Type="http://schemas.openxmlformats.org/officeDocument/2006/relationships/image" Target="../media/image14.tif"/><Relationship Id="rId12" Type="http://schemas.microsoft.com/office/2007/relationships/hdphoto" Target="../media/hdphoto1.wdp"/><Relationship Id="rId17" Type="http://schemas.openxmlformats.org/officeDocument/2006/relationships/image" Target="../media/image17.png"/><Relationship Id="rId25" Type="http://schemas.openxmlformats.org/officeDocument/2006/relationships/image" Target="../media/image22.tif"/><Relationship Id="rId2" Type="http://schemas.openxmlformats.org/officeDocument/2006/relationships/image" Target="../media/image11.png"/><Relationship Id="rId16" Type="http://schemas.openxmlformats.org/officeDocument/2006/relationships/image" Target="../media/image16.tif"/><Relationship Id="rId20" Type="http://schemas.openxmlformats.org/officeDocument/2006/relationships/image" Target="../media/image19.png"/><Relationship Id="rId29" Type="http://schemas.openxmlformats.org/officeDocument/2006/relationships/image" Target="../media/image7.png"/><Relationship Id="rId1" Type="http://schemas.openxmlformats.org/officeDocument/2006/relationships/image" Target="../media/image10.tif"/><Relationship Id="rId6" Type="http://schemas.microsoft.com/office/2007/relationships/hdphoto" Target="../media/hdphoto5.wdp"/><Relationship Id="rId11" Type="http://schemas.openxmlformats.org/officeDocument/2006/relationships/image" Target="../media/image3.png"/><Relationship Id="rId24" Type="http://schemas.microsoft.com/office/2007/relationships/hdphoto" Target="../media/hdphoto9.wdp"/><Relationship Id="rId5" Type="http://schemas.openxmlformats.org/officeDocument/2006/relationships/image" Target="../media/image13.png"/><Relationship Id="rId15" Type="http://schemas.openxmlformats.org/officeDocument/2006/relationships/image" Target="../media/image5.tif"/><Relationship Id="rId23" Type="http://schemas.openxmlformats.org/officeDocument/2006/relationships/image" Target="../media/image21.png"/><Relationship Id="rId28" Type="http://schemas.openxmlformats.org/officeDocument/2006/relationships/image" Target="../media/image6.tif"/><Relationship Id="rId10" Type="http://schemas.openxmlformats.org/officeDocument/2006/relationships/image" Target="../media/image2.tif"/><Relationship Id="rId19" Type="http://schemas.openxmlformats.org/officeDocument/2006/relationships/image" Target="../media/image18.tif"/><Relationship Id="rId4" Type="http://schemas.openxmlformats.org/officeDocument/2006/relationships/image" Target="../media/image12.tif"/><Relationship Id="rId9" Type="http://schemas.microsoft.com/office/2007/relationships/hdphoto" Target="../media/hdphoto6.wdp"/><Relationship Id="rId14" Type="http://schemas.microsoft.com/office/2007/relationships/hdphoto" Target="../media/hdphoto2.wdp"/><Relationship Id="rId22" Type="http://schemas.openxmlformats.org/officeDocument/2006/relationships/image" Target="../media/image20.tif"/><Relationship Id="rId27" Type="http://schemas.microsoft.com/office/2007/relationships/hdphoto" Target="../media/hdphoto10.wdp"/><Relationship Id="rId30" Type="http://schemas.microsoft.com/office/2007/relationships/hdphoto" Target="../media/hdphoto3.wdp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723900</xdr:colOff>
      <xdr:row>1</xdr:row>
      <xdr:rowOff>19050</xdr:rowOff>
    </xdr:from>
    <xdr:to>
      <xdr:col>2</xdr:col>
      <xdr:colOff>4581525</xdr:colOff>
      <xdr:row>22</xdr:row>
      <xdr:rowOff>148849</xdr:rowOff>
    </xdr:to>
    <xdr:grpSp>
      <xdr:nvGrpSpPr>
        <xdr:cNvPr id="24" name="Gruppieren 23">
          <a:extLst>
            <a:ext uri="{FF2B5EF4-FFF2-40B4-BE49-F238E27FC236}">
              <a16:creationId xmlns:a16="http://schemas.microsoft.com/office/drawing/2014/main" id="{FBDE3464-943D-48DC-9812-C9418E39D13B}"/>
            </a:ext>
          </a:extLst>
        </xdr:cNvPr>
        <xdr:cNvGrpSpPr/>
      </xdr:nvGrpSpPr>
      <xdr:grpSpPr>
        <a:xfrm>
          <a:off x="723900" y="209550"/>
          <a:ext cx="5381625" cy="4130299"/>
          <a:chOff x="723900" y="209550"/>
          <a:chExt cx="5381625" cy="4130299"/>
        </a:xfrm>
      </xdr:grpSpPr>
      <xdr:pic>
        <xdr:nvPicPr>
          <xdr:cNvPr id="7" name="Grafik 6">
            <a:extLst>
              <a:ext uri="{FF2B5EF4-FFF2-40B4-BE49-F238E27FC236}">
                <a16:creationId xmlns:a16="http://schemas.microsoft.com/office/drawing/2014/main" id="{4E00EBBF-6221-490D-8304-4F9EB408098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23975" y="209550"/>
            <a:ext cx="4781550" cy="4130299"/>
          </a:xfrm>
          <a:prstGeom prst="rect">
            <a:avLst/>
          </a:prstGeom>
        </xdr:spPr>
      </xdr:pic>
      <xdr:sp macro="" textlink="">
        <xdr:nvSpPr>
          <xdr:cNvPr id="4" name="Rechteck 3">
            <a:extLst>
              <a:ext uri="{FF2B5EF4-FFF2-40B4-BE49-F238E27FC236}">
                <a16:creationId xmlns:a16="http://schemas.microsoft.com/office/drawing/2014/main" id="{F372A8CE-91CE-4662-A301-D43BC441658E}"/>
              </a:ext>
            </a:extLst>
          </xdr:cNvPr>
          <xdr:cNvSpPr/>
        </xdr:nvSpPr>
        <xdr:spPr>
          <a:xfrm>
            <a:off x="3648075" y="657225"/>
            <a:ext cx="1419225" cy="2733675"/>
          </a:xfrm>
          <a:prstGeom prst="rect">
            <a:avLst/>
          </a:prstGeom>
          <a:noFill/>
          <a:ln w="28575">
            <a:solidFill>
              <a:srgbClr val="00B0F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5" name="Textfeld 4">
            <a:extLst>
              <a:ext uri="{FF2B5EF4-FFF2-40B4-BE49-F238E27FC236}">
                <a16:creationId xmlns:a16="http://schemas.microsoft.com/office/drawing/2014/main" id="{1DE2DABD-DE66-45F5-874E-47703A14671A}"/>
              </a:ext>
            </a:extLst>
          </xdr:cNvPr>
          <xdr:cNvSpPr txBox="1"/>
        </xdr:nvSpPr>
        <xdr:spPr>
          <a:xfrm>
            <a:off x="1609725" y="247650"/>
            <a:ext cx="4310795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400"/>
              <a:t>1        2         3        4          5        6</a:t>
            </a:r>
            <a:r>
              <a:rPr lang="en-US" sz="1400" baseline="0"/>
              <a:t>         7         8        9        10</a:t>
            </a:r>
            <a:endParaRPr lang="en-US" sz="1400"/>
          </a:p>
        </xdr:txBody>
      </xdr:sp>
      <xdr:grpSp>
        <xdr:nvGrpSpPr>
          <xdr:cNvPr id="15" name="Gruppieren 14">
            <a:extLst>
              <a:ext uri="{FF2B5EF4-FFF2-40B4-BE49-F238E27FC236}">
                <a16:creationId xmlns:a16="http://schemas.microsoft.com/office/drawing/2014/main" id="{8BD2640C-13EA-4A23-BCBD-3DA5E0051AC6}"/>
              </a:ext>
            </a:extLst>
          </xdr:cNvPr>
          <xdr:cNvGrpSpPr/>
        </xdr:nvGrpSpPr>
        <xdr:grpSpPr>
          <a:xfrm>
            <a:off x="723900" y="762000"/>
            <a:ext cx="608372" cy="2140985"/>
            <a:chOff x="723900" y="762000"/>
            <a:chExt cx="608372" cy="2140985"/>
          </a:xfrm>
        </xdr:grpSpPr>
        <xdr:sp macro="" textlink="">
          <xdr:nvSpPr>
            <xdr:cNvPr id="8" name="Textfeld 7">
              <a:extLst>
                <a:ext uri="{FF2B5EF4-FFF2-40B4-BE49-F238E27FC236}">
                  <a16:creationId xmlns:a16="http://schemas.microsoft.com/office/drawing/2014/main" id="{9C1B6C49-3241-4345-8BB4-379EBCAF9F4C}"/>
                </a:ext>
              </a:extLst>
            </xdr:cNvPr>
            <xdr:cNvSpPr txBox="1"/>
          </xdr:nvSpPr>
          <xdr:spPr>
            <a:xfrm>
              <a:off x="723900" y="762000"/>
              <a:ext cx="60837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/>
                <a:t>116.0 </a:t>
              </a:r>
              <a:r>
                <a:rPr lang="de-DE" sz="11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–</a:t>
              </a:r>
              <a:endParaRPr lang="en-US" sz="1100"/>
            </a:p>
          </xdr:txBody>
        </xdr:sp>
        <xdr:sp macro="" textlink="">
          <xdr:nvSpPr>
            <xdr:cNvPr id="9" name="Textfeld 8">
              <a:extLst>
                <a:ext uri="{FF2B5EF4-FFF2-40B4-BE49-F238E27FC236}">
                  <a16:creationId xmlns:a16="http://schemas.microsoft.com/office/drawing/2014/main" id="{86D3F20B-DCAC-4894-B489-A83B0B37DCF1}"/>
                </a:ext>
              </a:extLst>
            </xdr:cNvPr>
            <xdr:cNvSpPr txBox="1"/>
          </xdr:nvSpPr>
          <xdr:spPr>
            <a:xfrm>
              <a:off x="795394" y="1123950"/>
              <a:ext cx="536878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/>
                <a:t>66.2 </a:t>
              </a:r>
              <a:r>
                <a:rPr lang="de-DE" sz="11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–</a:t>
              </a:r>
              <a:endParaRPr lang="en-US" sz="1100"/>
            </a:p>
          </xdr:txBody>
        </xdr:sp>
        <xdr:sp macro="" textlink="">
          <xdr:nvSpPr>
            <xdr:cNvPr id="10" name="Textfeld 9">
              <a:extLst>
                <a:ext uri="{FF2B5EF4-FFF2-40B4-BE49-F238E27FC236}">
                  <a16:creationId xmlns:a16="http://schemas.microsoft.com/office/drawing/2014/main" id="{2DB10248-81D8-4DAB-AC9D-771669F470AD}"/>
                </a:ext>
              </a:extLst>
            </xdr:cNvPr>
            <xdr:cNvSpPr txBox="1"/>
          </xdr:nvSpPr>
          <xdr:spPr>
            <a:xfrm>
              <a:off x="795394" y="1476375"/>
              <a:ext cx="536878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/>
                <a:t>45.0 </a:t>
              </a:r>
              <a:r>
                <a:rPr lang="de-DE" sz="11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–</a:t>
              </a:r>
              <a:endParaRPr lang="en-US" sz="1100"/>
            </a:p>
          </xdr:txBody>
        </xdr:sp>
        <xdr:sp macro="" textlink="">
          <xdr:nvSpPr>
            <xdr:cNvPr id="11" name="Textfeld 10">
              <a:extLst>
                <a:ext uri="{FF2B5EF4-FFF2-40B4-BE49-F238E27FC236}">
                  <a16:creationId xmlns:a16="http://schemas.microsoft.com/office/drawing/2014/main" id="{939F62F8-DE65-4AA5-B7E2-CD3170265782}"/>
                </a:ext>
              </a:extLst>
            </xdr:cNvPr>
            <xdr:cNvSpPr txBox="1"/>
          </xdr:nvSpPr>
          <xdr:spPr>
            <a:xfrm>
              <a:off x="795394" y="1752600"/>
              <a:ext cx="536878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/>
                <a:t>35.0 </a:t>
              </a:r>
              <a:r>
                <a:rPr lang="de-DE" sz="11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–</a:t>
              </a:r>
              <a:endParaRPr lang="en-US" sz="1100"/>
            </a:p>
          </xdr:txBody>
        </xdr:sp>
        <xdr:sp macro="" textlink="">
          <xdr:nvSpPr>
            <xdr:cNvPr id="12" name="Textfeld 11">
              <a:extLst>
                <a:ext uri="{FF2B5EF4-FFF2-40B4-BE49-F238E27FC236}">
                  <a16:creationId xmlns:a16="http://schemas.microsoft.com/office/drawing/2014/main" id="{CFE3E495-0FC5-43ED-AFA3-AD3121D97B2F}"/>
                </a:ext>
              </a:extLst>
            </xdr:cNvPr>
            <xdr:cNvSpPr txBox="1"/>
          </xdr:nvSpPr>
          <xdr:spPr>
            <a:xfrm>
              <a:off x="795394" y="2105025"/>
              <a:ext cx="536878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/>
                <a:t>25.0 </a:t>
              </a:r>
              <a:r>
                <a:rPr lang="de-DE" sz="11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–</a:t>
              </a:r>
              <a:endParaRPr lang="en-US" sz="1100"/>
            </a:p>
          </xdr:txBody>
        </xdr:sp>
        <xdr:sp macro="" textlink="">
          <xdr:nvSpPr>
            <xdr:cNvPr id="13" name="Textfeld 12">
              <a:extLst>
                <a:ext uri="{FF2B5EF4-FFF2-40B4-BE49-F238E27FC236}">
                  <a16:creationId xmlns:a16="http://schemas.microsoft.com/office/drawing/2014/main" id="{C8E12A96-DC8F-4D8B-AAC0-4A2BBDC4E484}"/>
                </a:ext>
              </a:extLst>
            </xdr:cNvPr>
            <xdr:cNvSpPr txBox="1"/>
          </xdr:nvSpPr>
          <xdr:spPr>
            <a:xfrm>
              <a:off x="795394" y="2324100"/>
              <a:ext cx="536878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/>
                <a:t>18.4 </a:t>
              </a:r>
              <a:r>
                <a:rPr lang="de-DE" sz="11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–</a:t>
              </a:r>
              <a:endParaRPr lang="en-US" sz="1100"/>
            </a:p>
          </xdr:txBody>
        </xdr:sp>
        <xdr:sp macro="" textlink="">
          <xdr:nvSpPr>
            <xdr:cNvPr id="14" name="Textfeld 13">
              <a:extLst>
                <a:ext uri="{FF2B5EF4-FFF2-40B4-BE49-F238E27FC236}">
                  <a16:creationId xmlns:a16="http://schemas.microsoft.com/office/drawing/2014/main" id="{1497F1EE-AAA3-4539-96C8-3FF8D0323CF6}"/>
                </a:ext>
              </a:extLst>
            </xdr:cNvPr>
            <xdr:cNvSpPr txBox="1"/>
          </xdr:nvSpPr>
          <xdr:spPr>
            <a:xfrm>
              <a:off x="795394" y="2638425"/>
              <a:ext cx="536878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US" sz="1100"/>
                <a:t>14.4 </a:t>
              </a:r>
              <a:r>
                <a:rPr lang="de-DE" sz="11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–</a:t>
              </a:r>
              <a:endParaRPr lang="en-US" sz="1100"/>
            </a:p>
          </xdr:txBody>
        </xdr:sp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60960</xdr:colOff>
      <xdr:row>2</xdr:row>
      <xdr:rowOff>99060</xdr:rowOff>
    </xdr:from>
    <xdr:to>
      <xdr:col>10</xdr:col>
      <xdr:colOff>182880</xdr:colOff>
      <xdr:row>12</xdr:row>
      <xdr:rowOff>114300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821DAB4A-3760-4378-A50D-D40008A185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alphaModFix/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22" t="27096" r="13578" b="35845"/>
        <a:stretch/>
      </xdr:blipFill>
      <xdr:spPr>
        <a:xfrm>
          <a:off x="3251835" y="489585"/>
          <a:ext cx="6217920" cy="1967865"/>
        </a:xfrm>
        <a:prstGeom prst="rect">
          <a:avLst/>
        </a:prstGeom>
      </xdr:spPr>
    </xdr:pic>
    <xdr:clientData/>
  </xdr:twoCellAnchor>
  <xdr:twoCellAnchor>
    <xdr:from>
      <xdr:col>3</xdr:col>
      <xdr:colOff>37922</xdr:colOff>
      <xdr:row>4</xdr:row>
      <xdr:rowOff>73313</xdr:rowOff>
    </xdr:from>
    <xdr:to>
      <xdr:col>9</xdr:col>
      <xdr:colOff>363642</xdr:colOff>
      <xdr:row>6</xdr:row>
      <xdr:rowOff>4983</xdr:rowOff>
    </xdr:to>
    <xdr:sp macro="" textlink="">
      <xdr:nvSpPr>
        <xdr:cNvPr id="9" name="Textfeld 8">
          <a:extLst>
            <a:ext uri="{FF2B5EF4-FFF2-40B4-BE49-F238E27FC236}">
              <a16:creationId xmlns:a16="http://schemas.microsoft.com/office/drawing/2014/main" id="{F92D22B5-C9A9-4A0D-A6E8-1B1863EDF4B9}"/>
            </a:ext>
          </a:extLst>
        </xdr:cNvPr>
        <xdr:cNvSpPr txBox="1"/>
      </xdr:nvSpPr>
      <xdr:spPr>
        <a:xfrm rot="120000">
          <a:off x="3990797" y="892463"/>
          <a:ext cx="4897720" cy="31267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4</xdr:col>
      <xdr:colOff>698183</xdr:colOff>
      <xdr:row>2</xdr:row>
      <xdr:rowOff>120614</xdr:rowOff>
    </xdr:from>
    <xdr:to>
      <xdr:col>7</xdr:col>
      <xdr:colOff>307658</xdr:colOff>
      <xdr:row>5</xdr:row>
      <xdr:rowOff>19086</xdr:rowOff>
    </xdr:to>
    <xdr:sp macro="" textlink="">
      <xdr:nvSpPr>
        <xdr:cNvPr id="10" name="Textfeld 9">
          <a:extLst>
            <a:ext uri="{FF2B5EF4-FFF2-40B4-BE49-F238E27FC236}">
              <a16:creationId xmlns:a16="http://schemas.microsoft.com/office/drawing/2014/main" id="{AB62F104-B3E9-46BC-B5A9-43208AC31136}"/>
            </a:ext>
          </a:extLst>
        </xdr:cNvPr>
        <xdr:cNvSpPr txBox="1"/>
      </xdr:nvSpPr>
      <xdr:spPr>
        <a:xfrm>
          <a:off x="5413058" y="511139"/>
          <a:ext cx="1895475" cy="51759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Chemiluminescence image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r>
            <a:rPr lang="el-GR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α-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FLAG (Naa35)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endParaRPr lang="en-US" sz="1100"/>
        </a:p>
      </xdr:txBody>
    </xdr:sp>
    <xdr:clientData/>
  </xdr:twoCellAnchor>
  <xdr:twoCellAnchor>
    <xdr:from>
      <xdr:col>10</xdr:col>
      <xdr:colOff>289560</xdr:colOff>
      <xdr:row>2</xdr:row>
      <xdr:rowOff>99060</xdr:rowOff>
    </xdr:from>
    <xdr:to>
      <xdr:col>18</xdr:col>
      <xdr:colOff>411480</xdr:colOff>
      <xdr:row>12</xdr:row>
      <xdr:rowOff>114300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BD6A0C65-386D-408D-86A8-F9CCB038EF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6424" t="27094" r="13580" b="35847"/>
        <a:stretch/>
      </xdr:blipFill>
      <xdr:spPr>
        <a:xfrm>
          <a:off x="9576435" y="489585"/>
          <a:ext cx="6217920" cy="1967865"/>
        </a:xfrm>
        <a:prstGeom prst="rect">
          <a:avLst/>
        </a:prstGeom>
      </xdr:spPr>
    </xdr:pic>
    <xdr:clientData/>
  </xdr:twoCellAnchor>
  <xdr:twoCellAnchor>
    <xdr:from>
      <xdr:col>11</xdr:col>
      <xdr:colOff>266521</xdr:colOff>
      <xdr:row>4</xdr:row>
      <xdr:rowOff>73313</xdr:rowOff>
    </xdr:from>
    <xdr:to>
      <xdr:col>17</xdr:col>
      <xdr:colOff>592241</xdr:colOff>
      <xdr:row>6</xdr:row>
      <xdr:rowOff>4983</xdr:rowOff>
    </xdr:to>
    <xdr:sp macro="" textlink="">
      <xdr:nvSpPr>
        <xdr:cNvPr id="12" name="Textfeld 11">
          <a:extLst>
            <a:ext uri="{FF2B5EF4-FFF2-40B4-BE49-F238E27FC236}">
              <a16:creationId xmlns:a16="http://schemas.microsoft.com/office/drawing/2014/main" id="{8D49B615-1F1B-45A8-869F-8118D3D6F0AB}"/>
            </a:ext>
          </a:extLst>
        </xdr:cNvPr>
        <xdr:cNvSpPr txBox="1"/>
      </xdr:nvSpPr>
      <xdr:spPr>
        <a:xfrm rot="120000">
          <a:off x="10315396" y="892463"/>
          <a:ext cx="4897720" cy="31267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10</xdr:col>
      <xdr:colOff>538219</xdr:colOff>
      <xdr:row>4</xdr:row>
      <xdr:rowOff>182936</xdr:rowOff>
    </xdr:from>
    <xdr:to>
      <xdr:col>11</xdr:col>
      <xdr:colOff>277510</xdr:colOff>
      <xdr:row>11</xdr:row>
      <xdr:rowOff>86430</xdr:rowOff>
    </xdr:to>
    <xdr:grpSp>
      <xdr:nvGrpSpPr>
        <xdr:cNvPr id="13" name="Gruppieren 12">
          <a:extLst>
            <a:ext uri="{FF2B5EF4-FFF2-40B4-BE49-F238E27FC236}">
              <a16:creationId xmlns:a16="http://schemas.microsoft.com/office/drawing/2014/main" id="{4CC1D180-2C06-4417-8CCA-90AEA367552B}"/>
            </a:ext>
          </a:extLst>
        </xdr:cNvPr>
        <xdr:cNvGrpSpPr/>
      </xdr:nvGrpSpPr>
      <xdr:grpSpPr>
        <a:xfrm rot="120000">
          <a:off x="9829424" y="1005550"/>
          <a:ext cx="501291" cy="1236994"/>
          <a:chOff x="9829424" y="815049"/>
          <a:chExt cx="501291" cy="1245652"/>
        </a:xfrm>
      </xdr:grpSpPr>
      <xdr:sp macro="" textlink="">
        <xdr:nvSpPr>
          <xdr:cNvPr id="14" name="Textfeld 13">
            <a:extLst>
              <a:ext uri="{FF2B5EF4-FFF2-40B4-BE49-F238E27FC236}">
                <a16:creationId xmlns:a16="http://schemas.microsoft.com/office/drawing/2014/main" id="{26EA71E7-6988-4D43-BAB5-F2985A8FC049}"/>
              </a:ext>
            </a:extLst>
          </xdr:cNvPr>
          <xdr:cNvSpPr txBox="1"/>
        </xdr:nvSpPr>
        <xdr:spPr>
          <a:xfrm>
            <a:off x="9829424" y="815049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5" name="Textfeld 14">
            <a:extLst>
              <a:ext uri="{FF2B5EF4-FFF2-40B4-BE49-F238E27FC236}">
                <a16:creationId xmlns:a16="http://schemas.microsoft.com/office/drawing/2014/main" id="{0E79E14C-3162-4863-B2E1-F1416C60D89B}"/>
              </a:ext>
            </a:extLst>
          </xdr:cNvPr>
          <xdr:cNvSpPr txBox="1"/>
        </xdr:nvSpPr>
        <xdr:spPr>
          <a:xfrm>
            <a:off x="9829424" y="1158947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6" name="Textfeld 15">
            <a:extLst>
              <a:ext uri="{FF2B5EF4-FFF2-40B4-BE49-F238E27FC236}">
                <a16:creationId xmlns:a16="http://schemas.microsoft.com/office/drawing/2014/main" id="{2BA6DAC1-2F1D-45FE-B387-0C98E13C71CD}"/>
              </a:ext>
            </a:extLst>
          </xdr:cNvPr>
          <xdr:cNvSpPr txBox="1"/>
        </xdr:nvSpPr>
        <xdr:spPr>
          <a:xfrm>
            <a:off x="9829424" y="1473368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7" name="Textfeld 16">
            <a:extLst>
              <a:ext uri="{FF2B5EF4-FFF2-40B4-BE49-F238E27FC236}">
                <a16:creationId xmlns:a16="http://schemas.microsoft.com/office/drawing/2014/main" id="{86ABF0DD-8298-4AAA-83C5-8C6A0C689972}"/>
              </a:ext>
            </a:extLst>
          </xdr:cNvPr>
          <xdr:cNvSpPr txBox="1"/>
        </xdr:nvSpPr>
        <xdr:spPr>
          <a:xfrm>
            <a:off x="9829424" y="1787790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13</xdr:col>
      <xdr:colOff>164783</xdr:colOff>
      <xdr:row>2</xdr:row>
      <xdr:rowOff>158014</xdr:rowOff>
    </xdr:from>
    <xdr:to>
      <xdr:col>15</xdr:col>
      <xdr:colOff>536258</xdr:colOff>
      <xdr:row>4</xdr:row>
      <xdr:rowOff>29655</xdr:rowOff>
    </xdr:to>
    <xdr:sp macro="" textlink="">
      <xdr:nvSpPr>
        <xdr:cNvPr id="18" name="Textfeld 17">
          <a:extLst>
            <a:ext uri="{FF2B5EF4-FFF2-40B4-BE49-F238E27FC236}">
              <a16:creationId xmlns:a16="http://schemas.microsoft.com/office/drawing/2014/main" id="{E5822222-D982-444F-A707-19914CBDE7DE}"/>
            </a:ext>
          </a:extLst>
        </xdr:cNvPr>
        <xdr:cNvSpPr txBox="1"/>
      </xdr:nvSpPr>
      <xdr:spPr>
        <a:xfrm>
          <a:off x="11737658" y="548539"/>
          <a:ext cx="1895475" cy="30026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Incident white light</a:t>
          </a:r>
          <a:r>
            <a:rPr lang="en-US" sz="11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</a:t>
          </a:r>
          <a:endParaRPr lang="en-US" sz="1100"/>
        </a:p>
      </xdr:txBody>
    </xdr:sp>
    <xdr:clientData/>
  </xdr:twoCellAnchor>
  <xdr:twoCellAnchor>
    <xdr:from>
      <xdr:col>10</xdr:col>
      <xdr:colOff>247650</xdr:colOff>
      <xdr:row>13</xdr:row>
      <xdr:rowOff>72390</xdr:rowOff>
    </xdr:from>
    <xdr:to>
      <xdr:col>18</xdr:col>
      <xdr:colOff>461010</xdr:colOff>
      <xdr:row>30</xdr:row>
      <xdr:rowOff>125730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B69F3BAE-4804-43EA-A669-B971474F4D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1152" t="13158" r="7671" b="23310"/>
        <a:stretch/>
      </xdr:blipFill>
      <xdr:spPr>
        <a:xfrm>
          <a:off x="9534525" y="2606040"/>
          <a:ext cx="6309360" cy="3291840"/>
        </a:xfrm>
        <a:prstGeom prst="rect">
          <a:avLst/>
        </a:prstGeom>
      </xdr:spPr>
    </xdr:pic>
    <xdr:clientData/>
  </xdr:twoCellAnchor>
  <xdr:twoCellAnchor>
    <xdr:from>
      <xdr:col>11</xdr:col>
      <xdr:colOff>308610</xdr:colOff>
      <xdr:row>17</xdr:row>
      <xdr:rowOff>175260</xdr:rowOff>
    </xdr:from>
    <xdr:to>
      <xdr:col>17</xdr:col>
      <xdr:colOff>634330</xdr:colOff>
      <xdr:row>19</xdr:row>
      <xdr:rowOff>105756</xdr:rowOff>
    </xdr:to>
    <xdr:sp macro="" textlink="">
      <xdr:nvSpPr>
        <xdr:cNvPr id="20" name="Textfeld 19">
          <a:extLst>
            <a:ext uri="{FF2B5EF4-FFF2-40B4-BE49-F238E27FC236}">
              <a16:creationId xmlns:a16="http://schemas.microsoft.com/office/drawing/2014/main" id="{1EA8DE51-1548-404C-A4FA-67F9C4410B58}"/>
            </a:ext>
          </a:extLst>
        </xdr:cNvPr>
        <xdr:cNvSpPr txBox="1"/>
      </xdr:nvSpPr>
      <xdr:spPr>
        <a:xfrm rot="300000">
          <a:off x="10357485" y="3470910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13</xdr:col>
      <xdr:colOff>194571</xdr:colOff>
      <xdr:row>27</xdr:row>
      <xdr:rowOff>189981</xdr:rowOff>
    </xdr:from>
    <xdr:to>
      <xdr:col>15</xdr:col>
      <xdr:colOff>566046</xdr:colOff>
      <xdr:row>29</xdr:row>
      <xdr:rowOff>104256</xdr:rowOff>
    </xdr:to>
    <xdr:sp macro="" textlink="">
      <xdr:nvSpPr>
        <xdr:cNvPr id="21" name="Textfeld 20">
          <a:extLst>
            <a:ext uri="{FF2B5EF4-FFF2-40B4-BE49-F238E27FC236}">
              <a16:creationId xmlns:a16="http://schemas.microsoft.com/office/drawing/2014/main" id="{DA3B8FC0-CCE8-460F-816B-3AE47B758D35}"/>
            </a:ext>
          </a:extLst>
        </xdr:cNvPr>
        <xdr:cNvSpPr txBox="1"/>
      </xdr:nvSpPr>
      <xdr:spPr>
        <a:xfrm>
          <a:off x="11767446" y="5390631"/>
          <a:ext cx="189547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Incident white light</a:t>
          </a:r>
          <a:r>
            <a:rPr lang="en-US" sz="11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</a:t>
          </a:r>
          <a:endParaRPr lang="en-US" sz="1100"/>
        </a:p>
      </xdr:txBody>
    </xdr:sp>
    <xdr:clientData/>
  </xdr:twoCellAnchor>
  <xdr:twoCellAnchor>
    <xdr:from>
      <xdr:col>2</xdr:col>
      <xdr:colOff>9525</xdr:colOff>
      <xdr:row>13</xdr:row>
      <xdr:rowOff>72390</xdr:rowOff>
    </xdr:from>
    <xdr:to>
      <xdr:col>10</xdr:col>
      <xdr:colOff>222885</xdr:colOff>
      <xdr:row>30</xdr:row>
      <xdr:rowOff>125730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8725DB3B-28C3-4C5E-AE1D-F2056217CF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alphaModFix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90" t="14448" r="7734" b="22022"/>
        <a:stretch/>
      </xdr:blipFill>
      <xdr:spPr>
        <a:xfrm>
          <a:off x="3200400" y="2606040"/>
          <a:ext cx="6309360" cy="3291840"/>
        </a:xfrm>
        <a:prstGeom prst="rect">
          <a:avLst/>
        </a:prstGeom>
      </xdr:spPr>
    </xdr:pic>
    <xdr:clientData/>
  </xdr:twoCellAnchor>
  <xdr:twoCellAnchor>
    <xdr:from>
      <xdr:col>2</xdr:col>
      <xdr:colOff>737235</xdr:colOff>
      <xdr:row>17</xdr:row>
      <xdr:rowOff>175260</xdr:rowOff>
    </xdr:from>
    <xdr:to>
      <xdr:col>9</xdr:col>
      <xdr:colOff>300955</xdr:colOff>
      <xdr:row>19</xdr:row>
      <xdr:rowOff>105756</xdr:rowOff>
    </xdr:to>
    <xdr:sp macro="" textlink="">
      <xdr:nvSpPr>
        <xdr:cNvPr id="23" name="Textfeld 22">
          <a:extLst>
            <a:ext uri="{FF2B5EF4-FFF2-40B4-BE49-F238E27FC236}">
              <a16:creationId xmlns:a16="http://schemas.microsoft.com/office/drawing/2014/main" id="{D078AA53-F47F-4E2F-A3A1-F033116DAA08}"/>
            </a:ext>
          </a:extLst>
        </xdr:cNvPr>
        <xdr:cNvSpPr txBox="1"/>
      </xdr:nvSpPr>
      <xdr:spPr>
        <a:xfrm rot="300000">
          <a:off x="3928110" y="3470910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7      8      9    10   11    12    13   14    15</a:t>
          </a:r>
          <a:endParaRPr lang="en-US" sz="1400"/>
        </a:p>
      </xdr:txBody>
    </xdr:sp>
    <xdr:clientData/>
  </xdr:twoCellAnchor>
  <xdr:twoCellAnchor>
    <xdr:from>
      <xdr:col>4</xdr:col>
      <xdr:colOff>753081</xdr:colOff>
      <xdr:row>27</xdr:row>
      <xdr:rowOff>186514</xdr:rowOff>
    </xdr:from>
    <xdr:to>
      <xdr:col>7</xdr:col>
      <xdr:colOff>362556</xdr:colOff>
      <xdr:row>30</xdr:row>
      <xdr:rowOff>135079</xdr:rowOff>
    </xdr:to>
    <xdr:sp macro="" textlink="">
      <xdr:nvSpPr>
        <xdr:cNvPr id="24" name="Textfeld 23">
          <a:extLst>
            <a:ext uri="{FF2B5EF4-FFF2-40B4-BE49-F238E27FC236}">
              <a16:creationId xmlns:a16="http://schemas.microsoft.com/office/drawing/2014/main" id="{3E6FBFE4-2B11-48CC-AF87-1C8164F610BE}"/>
            </a:ext>
          </a:extLst>
        </xdr:cNvPr>
        <xdr:cNvSpPr txBox="1"/>
      </xdr:nvSpPr>
      <xdr:spPr>
        <a:xfrm>
          <a:off x="5467956" y="5387164"/>
          <a:ext cx="1895475" cy="5200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Chemiluminescence image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r>
            <a:rPr lang="el-GR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α-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uL30 (RPL7)</a:t>
          </a:r>
          <a:endParaRPr lang="en-US" sz="1100"/>
        </a:p>
      </xdr:txBody>
    </xdr:sp>
    <xdr:clientData/>
  </xdr:twoCellAnchor>
  <xdr:twoCellAnchor>
    <xdr:from>
      <xdr:col>10</xdr:col>
      <xdr:colOff>460337</xdr:colOff>
      <xdr:row>14</xdr:row>
      <xdr:rowOff>54932</xdr:rowOff>
    </xdr:from>
    <xdr:to>
      <xdr:col>11</xdr:col>
      <xdr:colOff>202706</xdr:colOff>
      <xdr:row>28</xdr:row>
      <xdr:rowOff>127191</xdr:rowOff>
    </xdr:to>
    <xdr:grpSp>
      <xdr:nvGrpSpPr>
        <xdr:cNvPr id="25" name="Gruppieren 24">
          <a:extLst>
            <a:ext uri="{FF2B5EF4-FFF2-40B4-BE49-F238E27FC236}">
              <a16:creationId xmlns:a16="http://schemas.microsoft.com/office/drawing/2014/main" id="{1CF89FE2-5F5C-4F0A-AFEE-39D5875D42E9}"/>
            </a:ext>
          </a:extLst>
        </xdr:cNvPr>
        <xdr:cNvGrpSpPr/>
      </xdr:nvGrpSpPr>
      <xdr:grpSpPr>
        <a:xfrm rot="306043">
          <a:off x="9751542" y="2782546"/>
          <a:ext cx="504369" cy="2739259"/>
          <a:chOff x="9760201" y="2626683"/>
          <a:chExt cx="504369" cy="2739259"/>
        </a:xfrm>
      </xdr:grpSpPr>
      <xdr:sp macro="" textlink="">
        <xdr:nvSpPr>
          <xdr:cNvPr id="26" name="Textfeld 25">
            <a:extLst>
              <a:ext uri="{FF2B5EF4-FFF2-40B4-BE49-F238E27FC236}">
                <a16:creationId xmlns:a16="http://schemas.microsoft.com/office/drawing/2014/main" id="{49B3C34E-55BA-4D79-B2E9-2208BEAF130B}"/>
              </a:ext>
            </a:extLst>
          </xdr:cNvPr>
          <xdr:cNvSpPr txBox="1"/>
        </xdr:nvSpPr>
        <xdr:spPr>
          <a:xfrm>
            <a:off x="9760970" y="2626683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55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7" name="Textfeld 26">
            <a:extLst>
              <a:ext uri="{FF2B5EF4-FFF2-40B4-BE49-F238E27FC236}">
                <a16:creationId xmlns:a16="http://schemas.microsoft.com/office/drawing/2014/main" id="{CA4C8BD5-3D94-4EE2-9EC6-E1F3310BB0D2}"/>
              </a:ext>
            </a:extLst>
          </xdr:cNvPr>
          <xdr:cNvSpPr txBox="1"/>
        </xdr:nvSpPr>
        <xdr:spPr>
          <a:xfrm>
            <a:off x="9763278" y="3347882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35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8" name="Textfeld 27">
            <a:extLst>
              <a:ext uri="{FF2B5EF4-FFF2-40B4-BE49-F238E27FC236}">
                <a16:creationId xmlns:a16="http://schemas.microsoft.com/office/drawing/2014/main" id="{E8AF375C-E579-42B4-97F2-9579FC39C674}"/>
              </a:ext>
            </a:extLst>
          </xdr:cNvPr>
          <xdr:cNvSpPr txBox="1"/>
        </xdr:nvSpPr>
        <xdr:spPr>
          <a:xfrm>
            <a:off x="9760201" y="3684859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9" name="Textfeld 28">
            <a:extLst>
              <a:ext uri="{FF2B5EF4-FFF2-40B4-BE49-F238E27FC236}">
                <a16:creationId xmlns:a16="http://schemas.microsoft.com/office/drawing/2014/main" id="{32172270-AC3B-4544-B9F5-EA5667AE8A06}"/>
              </a:ext>
            </a:extLst>
          </xdr:cNvPr>
          <xdr:cNvSpPr txBox="1"/>
        </xdr:nvSpPr>
        <xdr:spPr>
          <a:xfrm>
            <a:off x="9763279" y="4424207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30" name="Textfeld 29">
            <a:extLst>
              <a:ext uri="{FF2B5EF4-FFF2-40B4-BE49-F238E27FC236}">
                <a16:creationId xmlns:a16="http://schemas.microsoft.com/office/drawing/2014/main" id="{F5A4ADED-EABC-47CE-B422-28B227A94703}"/>
              </a:ext>
            </a:extLst>
          </xdr:cNvPr>
          <xdr:cNvSpPr txBox="1"/>
        </xdr:nvSpPr>
        <xdr:spPr>
          <a:xfrm>
            <a:off x="9762510" y="5101382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oneCellAnchor>
    <xdr:from>
      <xdr:col>2</xdr:col>
      <xdr:colOff>79766</xdr:colOff>
      <xdr:row>2</xdr:row>
      <xdr:rowOff>144607</xdr:rowOff>
    </xdr:from>
    <xdr:ext cx="1749069" cy="264560"/>
    <xdr:sp macro="" textlink="">
      <xdr:nvSpPr>
        <xdr:cNvPr id="31" name="Textfeld 30">
          <a:extLst>
            <a:ext uri="{FF2B5EF4-FFF2-40B4-BE49-F238E27FC236}">
              <a16:creationId xmlns:a16="http://schemas.microsoft.com/office/drawing/2014/main" id="{EF1E7A3F-FC2F-4BB2-AE54-CE987DBCAE88}"/>
            </a:ext>
          </a:extLst>
        </xdr:cNvPr>
        <xdr:cNvSpPr txBox="1"/>
      </xdr:nvSpPr>
      <xdr:spPr>
        <a:xfrm>
          <a:off x="3270641" y="535132"/>
          <a:ext cx="174906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1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Top half of the membrane</a:t>
          </a:r>
          <a:r>
            <a:rPr lang="en-US" b="1"/>
            <a:t> </a:t>
          </a:r>
          <a:endParaRPr lang="en-US" sz="1100" b="1"/>
        </a:p>
      </xdr:txBody>
    </xdr:sp>
    <xdr:clientData/>
  </xdr:oneCellAnchor>
  <xdr:oneCellAnchor>
    <xdr:from>
      <xdr:col>2</xdr:col>
      <xdr:colOff>77168</xdr:colOff>
      <xdr:row>29</xdr:row>
      <xdr:rowOff>1732</xdr:rowOff>
    </xdr:from>
    <xdr:ext cx="1971052" cy="264560"/>
    <xdr:sp macro="" textlink="">
      <xdr:nvSpPr>
        <xdr:cNvPr id="32" name="Textfeld 31">
          <a:extLst>
            <a:ext uri="{FF2B5EF4-FFF2-40B4-BE49-F238E27FC236}">
              <a16:creationId xmlns:a16="http://schemas.microsoft.com/office/drawing/2014/main" id="{CFEBA3A7-460D-4083-B8F3-C11CD78F3B7D}"/>
            </a:ext>
          </a:extLst>
        </xdr:cNvPr>
        <xdr:cNvSpPr txBox="1"/>
      </xdr:nvSpPr>
      <xdr:spPr>
        <a:xfrm>
          <a:off x="3268043" y="5583382"/>
          <a:ext cx="197105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1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Bottom half of the membrane</a:t>
          </a:r>
          <a:r>
            <a:rPr lang="en-US" b="1"/>
            <a:t> </a:t>
          </a:r>
          <a:endParaRPr lang="en-US" sz="1100" b="1"/>
        </a:p>
      </xdr:txBody>
    </xdr:sp>
    <xdr:clientData/>
  </xdr:oneCellAnchor>
  <xdr:oneCellAnchor>
    <xdr:from>
      <xdr:col>1</xdr:col>
      <xdr:colOff>2524125</xdr:colOff>
      <xdr:row>2</xdr:row>
      <xdr:rowOff>95250</xdr:rowOff>
    </xdr:from>
    <xdr:ext cx="184731" cy="264560"/>
    <xdr:sp macro="" textlink="">
      <xdr:nvSpPr>
        <xdr:cNvPr id="33" name="Textfeld 32">
          <a:extLst>
            <a:ext uri="{FF2B5EF4-FFF2-40B4-BE49-F238E27FC236}">
              <a16:creationId xmlns:a16="http://schemas.microsoft.com/office/drawing/2014/main" id="{FA79DB61-C3FB-49EA-9F24-D21928E05BE4}"/>
            </a:ext>
          </a:extLst>
        </xdr:cNvPr>
        <xdr:cNvSpPr txBox="1"/>
      </xdr:nvSpPr>
      <xdr:spPr>
        <a:xfrm>
          <a:off x="3095625" y="48577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oneCellAnchor>
    <xdr:from>
      <xdr:col>1</xdr:col>
      <xdr:colOff>2524125</xdr:colOff>
      <xdr:row>31</xdr:row>
      <xdr:rowOff>0</xdr:rowOff>
    </xdr:from>
    <xdr:ext cx="184731" cy="264560"/>
    <xdr:sp macro="" textlink="">
      <xdr:nvSpPr>
        <xdr:cNvPr id="34" name="Textfeld 33">
          <a:extLst>
            <a:ext uri="{FF2B5EF4-FFF2-40B4-BE49-F238E27FC236}">
              <a16:creationId xmlns:a16="http://schemas.microsoft.com/office/drawing/2014/main" id="{CC0DAF90-734B-4247-8F24-81C8E584A2A9}"/>
            </a:ext>
          </a:extLst>
        </xdr:cNvPr>
        <xdr:cNvSpPr txBox="1"/>
      </xdr:nvSpPr>
      <xdr:spPr>
        <a:xfrm>
          <a:off x="3095625" y="606742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>
    <xdr:from>
      <xdr:col>3</xdr:col>
      <xdr:colOff>299769</xdr:colOff>
      <xdr:row>8</xdr:row>
      <xdr:rowOff>167844</xdr:rowOff>
    </xdr:from>
    <xdr:to>
      <xdr:col>9</xdr:col>
      <xdr:colOff>248316</xdr:colOff>
      <xdr:row>10</xdr:row>
      <xdr:rowOff>121321</xdr:rowOff>
    </xdr:to>
    <xdr:sp macro="" textlink="">
      <xdr:nvSpPr>
        <xdr:cNvPr id="44" name="Rechteck 43">
          <a:extLst>
            <a:ext uri="{FF2B5EF4-FFF2-40B4-BE49-F238E27FC236}">
              <a16:creationId xmlns:a16="http://schemas.microsoft.com/office/drawing/2014/main" id="{E9FC150A-B461-44BE-A2D1-93DC733B4A50}"/>
            </a:ext>
          </a:extLst>
        </xdr:cNvPr>
        <xdr:cNvSpPr/>
      </xdr:nvSpPr>
      <xdr:spPr>
        <a:xfrm rot="120000">
          <a:off x="4252644" y="1748994"/>
          <a:ext cx="4520547" cy="334477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223805</xdr:colOff>
      <xdr:row>20</xdr:row>
      <xdr:rowOff>47515</xdr:rowOff>
    </xdr:from>
    <xdr:to>
      <xdr:col>9</xdr:col>
      <xdr:colOff>207377</xdr:colOff>
      <xdr:row>21</xdr:row>
      <xdr:rowOff>179308</xdr:rowOff>
    </xdr:to>
    <xdr:sp macro="" textlink="">
      <xdr:nvSpPr>
        <xdr:cNvPr id="45" name="Rechteck 44">
          <a:extLst>
            <a:ext uri="{FF2B5EF4-FFF2-40B4-BE49-F238E27FC236}">
              <a16:creationId xmlns:a16="http://schemas.microsoft.com/office/drawing/2014/main" id="{9FB93E2A-9935-4861-BE1B-9C9E3CA450E2}"/>
            </a:ext>
          </a:extLst>
        </xdr:cNvPr>
        <xdr:cNvSpPr/>
      </xdr:nvSpPr>
      <xdr:spPr>
        <a:xfrm rot="300000">
          <a:off x="4176680" y="3914665"/>
          <a:ext cx="4555572" cy="322293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153806</xdr:colOff>
      <xdr:row>14</xdr:row>
      <xdr:rowOff>54932</xdr:rowOff>
    </xdr:from>
    <xdr:to>
      <xdr:col>2</xdr:col>
      <xdr:colOff>658175</xdr:colOff>
      <xdr:row>28</xdr:row>
      <xdr:rowOff>127191</xdr:rowOff>
    </xdr:to>
    <xdr:grpSp>
      <xdr:nvGrpSpPr>
        <xdr:cNvPr id="46" name="Gruppieren 45">
          <a:extLst>
            <a:ext uri="{FF2B5EF4-FFF2-40B4-BE49-F238E27FC236}">
              <a16:creationId xmlns:a16="http://schemas.microsoft.com/office/drawing/2014/main" id="{5484094C-CD32-410A-AC76-32CCFD605423}"/>
            </a:ext>
          </a:extLst>
        </xdr:cNvPr>
        <xdr:cNvGrpSpPr/>
      </xdr:nvGrpSpPr>
      <xdr:grpSpPr>
        <a:xfrm rot="306043">
          <a:off x="3349011" y="2782546"/>
          <a:ext cx="504369" cy="2739259"/>
          <a:chOff x="9760201" y="2626683"/>
          <a:chExt cx="504369" cy="2739259"/>
        </a:xfrm>
      </xdr:grpSpPr>
      <xdr:sp macro="" textlink="">
        <xdr:nvSpPr>
          <xdr:cNvPr id="47" name="Textfeld 46">
            <a:extLst>
              <a:ext uri="{FF2B5EF4-FFF2-40B4-BE49-F238E27FC236}">
                <a16:creationId xmlns:a16="http://schemas.microsoft.com/office/drawing/2014/main" id="{DD7494CE-0359-40E3-A067-FEAC91CB1581}"/>
              </a:ext>
            </a:extLst>
          </xdr:cNvPr>
          <xdr:cNvSpPr txBox="1"/>
        </xdr:nvSpPr>
        <xdr:spPr>
          <a:xfrm>
            <a:off x="9760970" y="2626683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55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48" name="Textfeld 47">
            <a:extLst>
              <a:ext uri="{FF2B5EF4-FFF2-40B4-BE49-F238E27FC236}">
                <a16:creationId xmlns:a16="http://schemas.microsoft.com/office/drawing/2014/main" id="{2EC96E4B-23AC-4037-8DF0-430AF41C5546}"/>
              </a:ext>
            </a:extLst>
          </xdr:cNvPr>
          <xdr:cNvSpPr txBox="1"/>
        </xdr:nvSpPr>
        <xdr:spPr>
          <a:xfrm>
            <a:off x="9763278" y="3347882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35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49" name="Textfeld 48">
            <a:extLst>
              <a:ext uri="{FF2B5EF4-FFF2-40B4-BE49-F238E27FC236}">
                <a16:creationId xmlns:a16="http://schemas.microsoft.com/office/drawing/2014/main" id="{1EC24A77-76AD-45C5-B32C-7E0D4AC81D47}"/>
              </a:ext>
            </a:extLst>
          </xdr:cNvPr>
          <xdr:cNvSpPr txBox="1"/>
        </xdr:nvSpPr>
        <xdr:spPr>
          <a:xfrm>
            <a:off x="9760201" y="3684859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50" name="Textfeld 49">
            <a:extLst>
              <a:ext uri="{FF2B5EF4-FFF2-40B4-BE49-F238E27FC236}">
                <a16:creationId xmlns:a16="http://schemas.microsoft.com/office/drawing/2014/main" id="{9A7CF42D-A5B5-4FAB-BFF5-BA80118B1775}"/>
              </a:ext>
            </a:extLst>
          </xdr:cNvPr>
          <xdr:cNvSpPr txBox="1"/>
        </xdr:nvSpPr>
        <xdr:spPr>
          <a:xfrm>
            <a:off x="9763279" y="4424207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51" name="Textfeld 50">
            <a:extLst>
              <a:ext uri="{FF2B5EF4-FFF2-40B4-BE49-F238E27FC236}">
                <a16:creationId xmlns:a16="http://schemas.microsoft.com/office/drawing/2014/main" id="{C08ED9A0-5CEF-49CC-8C0C-DD76CBA68085}"/>
              </a:ext>
            </a:extLst>
          </xdr:cNvPr>
          <xdr:cNvSpPr txBox="1"/>
        </xdr:nvSpPr>
        <xdr:spPr>
          <a:xfrm>
            <a:off x="9762510" y="5101382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2</xdr:col>
      <xdr:colOff>292301</xdr:colOff>
      <xdr:row>4</xdr:row>
      <xdr:rowOff>182935</xdr:rowOff>
    </xdr:from>
    <xdr:to>
      <xdr:col>3</xdr:col>
      <xdr:colOff>31592</xdr:colOff>
      <xdr:row>11</xdr:row>
      <xdr:rowOff>86428</xdr:rowOff>
    </xdr:to>
    <xdr:grpSp>
      <xdr:nvGrpSpPr>
        <xdr:cNvPr id="52" name="Gruppieren 51">
          <a:extLst>
            <a:ext uri="{FF2B5EF4-FFF2-40B4-BE49-F238E27FC236}">
              <a16:creationId xmlns:a16="http://schemas.microsoft.com/office/drawing/2014/main" id="{AA247D7F-E008-469D-82B6-72473A5847B6}"/>
            </a:ext>
          </a:extLst>
        </xdr:cNvPr>
        <xdr:cNvGrpSpPr/>
      </xdr:nvGrpSpPr>
      <xdr:grpSpPr>
        <a:xfrm rot="120000">
          <a:off x="3487506" y="1005549"/>
          <a:ext cx="501291" cy="1236993"/>
          <a:chOff x="9829424" y="815049"/>
          <a:chExt cx="501291" cy="1245652"/>
        </a:xfrm>
      </xdr:grpSpPr>
      <xdr:sp macro="" textlink="">
        <xdr:nvSpPr>
          <xdr:cNvPr id="53" name="Textfeld 52">
            <a:extLst>
              <a:ext uri="{FF2B5EF4-FFF2-40B4-BE49-F238E27FC236}">
                <a16:creationId xmlns:a16="http://schemas.microsoft.com/office/drawing/2014/main" id="{35CA0023-C824-4F52-A68C-F51CFF449C8F}"/>
              </a:ext>
            </a:extLst>
          </xdr:cNvPr>
          <xdr:cNvSpPr txBox="1"/>
        </xdr:nvSpPr>
        <xdr:spPr>
          <a:xfrm>
            <a:off x="9829424" y="815049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54" name="Textfeld 53">
            <a:extLst>
              <a:ext uri="{FF2B5EF4-FFF2-40B4-BE49-F238E27FC236}">
                <a16:creationId xmlns:a16="http://schemas.microsoft.com/office/drawing/2014/main" id="{D9BC8CA7-25EA-42E1-9331-90D7F01A8894}"/>
              </a:ext>
            </a:extLst>
          </xdr:cNvPr>
          <xdr:cNvSpPr txBox="1"/>
        </xdr:nvSpPr>
        <xdr:spPr>
          <a:xfrm>
            <a:off x="9829424" y="1158947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55" name="Textfeld 54">
            <a:extLst>
              <a:ext uri="{FF2B5EF4-FFF2-40B4-BE49-F238E27FC236}">
                <a16:creationId xmlns:a16="http://schemas.microsoft.com/office/drawing/2014/main" id="{59F33B6D-F114-48EA-A229-01C6BB2079DF}"/>
              </a:ext>
            </a:extLst>
          </xdr:cNvPr>
          <xdr:cNvSpPr txBox="1"/>
        </xdr:nvSpPr>
        <xdr:spPr>
          <a:xfrm>
            <a:off x="9829424" y="1473368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56" name="Textfeld 55">
            <a:extLst>
              <a:ext uri="{FF2B5EF4-FFF2-40B4-BE49-F238E27FC236}">
                <a16:creationId xmlns:a16="http://schemas.microsoft.com/office/drawing/2014/main" id="{0B52B58E-CA8D-46D2-8DB4-FC984671D91C}"/>
              </a:ext>
            </a:extLst>
          </xdr:cNvPr>
          <xdr:cNvSpPr txBox="1"/>
        </xdr:nvSpPr>
        <xdr:spPr>
          <a:xfrm>
            <a:off x="9829424" y="1787790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 editAs="oneCell">
    <xdr:from>
      <xdr:col>2</xdr:col>
      <xdr:colOff>451484</xdr:colOff>
      <xdr:row>35</xdr:row>
      <xdr:rowOff>164868</xdr:rowOff>
    </xdr:from>
    <xdr:to>
      <xdr:col>9</xdr:col>
      <xdr:colOff>512444</xdr:colOff>
      <xdr:row>46</xdr:row>
      <xdr:rowOff>81048</xdr:rowOff>
    </xdr:to>
    <xdr:pic>
      <xdr:nvPicPr>
        <xdr:cNvPr id="132" name="Grafik 131">
          <a:extLst>
            <a:ext uri="{FF2B5EF4-FFF2-40B4-BE49-F238E27FC236}">
              <a16:creationId xmlns:a16="http://schemas.microsoft.com/office/drawing/2014/main" id="{F1D61EF4-1D97-4E63-A7EC-DBC954F28F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71" t="29670" r="17918" b="31507"/>
        <a:stretch/>
      </xdr:blipFill>
      <xdr:spPr>
        <a:xfrm>
          <a:off x="3642359" y="18300468"/>
          <a:ext cx="5394960" cy="2011680"/>
        </a:xfrm>
        <a:prstGeom prst="rect">
          <a:avLst/>
        </a:prstGeom>
      </xdr:spPr>
    </xdr:pic>
    <xdr:clientData/>
  </xdr:twoCellAnchor>
  <xdr:twoCellAnchor editAs="oneCell">
    <xdr:from>
      <xdr:col>10</xdr:col>
      <xdr:colOff>755418</xdr:colOff>
      <xdr:row>35</xdr:row>
      <xdr:rowOff>164868</xdr:rowOff>
    </xdr:from>
    <xdr:to>
      <xdr:col>18</xdr:col>
      <xdr:colOff>54378</xdr:colOff>
      <xdr:row>46</xdr:row>
      <xdr:rowOff>81048</xdr:rowOff>
    </xdr:to>
    <xdr:pic>
      <xdr:nvPicPr>
        <xdr:cNvPr id="133" name="Grafik 132">
          <a:extLst>
            <a:ext uri="{FF2B5EF4-FFF2-40B4-BE49-F238E27FC236}">
              <a16:creationId xmlns:a16="http://schemas.microsoft.com/office/drawing/2014/main" id="{49A6A92D-DB40-45CC-A5FE-1DED1F249A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2662" t="29674" r="17925" b="31502"/>
        <a:stretch/>
      </xdr:blipFill>
      <xdr:spPr>
        <a:xfrm>
          <a:off x="10042293" y="18300468"/>
          <a:ext cx="5394960" cy="2011680"/>
        </a:xfrm>
        <a:prstGeom prst="rect">
          <a:avLst/>
        </a:prstGeom>
      </xdr:spPr>
    </xdr:pic>
    <xdr:clientData/>
  </xdr:twoCellAnchor>
  <xdr:twoCellAnchor>
    <xdr:from>
      <xdr:col>11</xdr:col>
      <xdr:colOff>137158</xdr:colOff>
      <xdr:row>37</xdr:row>
      <xdr:rowOff>122439</xdr:rowOff>
    </xdr:from>
    <xdr:to>
      <xdr:col>17</xdr:col>
      <xdr:colOff>462878</xdr:colOff>
      <xdr:row>39</xdr:row>
      <xdr:rowOff>52935</xdr:rowOff>
    </xdr:to>
    <xdr:sp macro="" textlink="">
      <xdr:nvSpPr>
        <xdr:cNvPr id="134" name="Textfeld 133">
          <a:extLst>
            <a:ext uri="{FF2B5EF4-FFF2-40B4-BE49-F238E27FC236}">
              <a16:creationId xmlns:a16="http://schemas.microsoft.com/office/drawing/2014/main" id="{BEA27007-3D5C-4D81-BAA7-96CA18E5448F}"/>
            </a:ext>
          </a:extLst>
        </xdr:cNvPr>
        <xdr:cNvSpPr txBox="1"/>
      </xdr:nvSpPr>
      <xdr:spPr>
        <a:xfrm rot="60000">
          <a:off x="10186033" y="18639039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13</xdr:col>
      <xdr:colOff>161058</xdr:colOff>
      <xdr:row>36</xdr:row>
      <xdr:rowOff>150324</xdr:rowOff>
    </xdr:from>
    <xdr:to>
      <xdr:col>15</xdr:col>
      <xdr:colOff>532533</xdr:colOff>
      <xdr:row>38</xdr:row>
      <xdr:rowOff>64599</xdr:rowOff>
    </xdr:to>
    <xdr:sp macro="" textlink="">
      <xdr:nvSpPr>
        <xdr:cNvPr id="135" name="Textfeld 134">
          <a:extLst>
            <a:ext uri="{FF2B5EF4-FFF2-40B4-BE49-F238E27FC236}">
              <a16:creationId xmlns:a16="http://schemas.microsoft.com/office/drawing/2014/main" id="{2154E27F-D993-46A2-A103-57B338EF43BC}"/>
            </a:ext>
          </a:extLst>
        </xdr:cNvPr>
        <xdr:cNvSpPr txBox="1"/>
      </xdr:nvSpPr>
      <xdr:spPr>
        <a:xfrm>
          <a:off x="11733933" y="18476424"/>
          <a:ext cx="189547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Incident white light</a:t>
          </a:r>
          <a:r>
            <a:rPr lang="en-US" sz="11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</a:t>
          </a:r>
          <a:endParaRPr lang="en-US" sz="1100"/>
        </a:p>
      </xdr:txBody>
    </xdr:sp>
    <xdr:clientData/>
  </xdr:twoCellAnchor>
  <xdr:twoCellAnchor>
    <xdr:from>
      <xdr:col>4</xdr:col>
      <xdr:colOff>597823</xdr:colOff>
      <xdr:row>35</xdr:row>
      <xdr:rowOff>125040</xdr:rowOff>
    </xdr:from>
    <xdr:to>
      <xdr:col>7</xdr:col>
      <xdr:colOff>207298</xdr:colOff>
      <xdr:row>38</xdr:row>
      <xdr:rowOff>67890</xdr:rowOff>
    </xdr:to>
    <xdr:sp macro="" textlink="">
      <xdr:nvSpPr>
        <xdr:cNvPr id="136" name="Textfeld 135">
          <a:extLst>
            <a:ext uri="{FF2B5EF4-FFF2-40B4-BE49-F238E27FC236}">
              <a16:creationId xmlns:a16="http://schemas.microsoft.com/office/drawing/2014/main" id="{DF7EA0BE-5A13-40A2-8152-068D88E54C85}"/>
            </a:ext>
          </a:extLst>
        </xdr:cNvPr>
        <xdr:cNvSpPr txBox="1"/>
      </xdr:nvSpPr>
      <xdr:spPr>
        <a:xfrm>
          <a:off x="5312698" y="18260640"/>
          <a:ext cx="1895475" cy="5143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Chemiluminescence image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r>
            <a:rPr lang="el-GR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α-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FLAG (Naa35)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endParaRPr lang="en-US" sz="1100"/>
        </a:p>
      </xdr:txBody>
    </xdr:sp>
    <xdr:clientData/>
  </xdr:twoCellAnchor>
  <xdr:twoCellAnchor>
    <xdr:from>
      <xdr:col>10</xdr:col>
      <xdr:colOff>322790</xdr:colOff>
      <xdr:row>38</xdr:row>
      <xdr:rowOff>132703</xdr:rowOff>
    </xdr:from>
    <xdr:to>
      <xdr:col>11</xdr:col>
      <xdr:colOff>63441</xdr:colOff>
      <xdr:row>44</xdr:row>
      <xdr:rowOff>157435</xdr:rowOff>
    </xdr:to>
    <xdr:grpSp>
      <xdr:nvGrpSpPr>
        <xdr:cNvPr id="138" name="Gruppieren 137">
          <a:extLst>
            <a:ext uri="{FF2B5EF4-FFF2-40B4-BE49-F238E27FC236}">
              <a16:creationId xmlns:a16="http://schemas.microsoft.com/office/drawing/2014/main" id="{87CB420E-849C-4F0E-A5DC-64B772DBD8A9}"/>
            </a:ext>
          </a:extLst>
        </xdr:cNvPr>
        <xdr:cNvGrpSpPr/>
      </xdr:nvGrpSpPr>
      <xdr:grpSpPr>
        <a:xfrm rot="60000">
          <a:off x="9613995" y="7492930"/>
          <a:ext cx="502651" cy="1167732"/>
          <a:chOff x="9829424" y="815050"/>
          <a:chExt cx="502651" cy="1167732"/>
        </a:xfrm>
      </xdr:grpSpPr>
      <xdr:sp macro="" textlink="">
        <xdr:nvSpPr>
          <xdr:cNvPr id="139" name="Textfeld 138">
            <a:extLst>
              <a:ext uri="{FF2B5EF4-FFF2-40B4-BE49-F238E27FC236}">
                <a16:creationId xmlns:a16="http://schemas.microsoft.com/office/drawing/2014/main" id="{943EE8B7-ABC2-48D8-BA9A-006AF7F66093}"/>
              </a:ext>
            </a:extLst>
          </xdr:cNvPr>
          <xdr:cNvSpPr txBox="1"/>
        </xdr:nvSpPr>
        <xdr:spPr>
          <a:xfrm>
            <a:off x="9829424" y="815050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40" name="Textfeld 139">
            <a:extLst>
              <a:ext uri="{FF2B5EF4-FFF2-40B4-BE49-F238E27FC236}">
                <a16:creationId xmlns:a16="http://schemas.microsoft.com/office/drawing/2014/main" id="{2B92AB4C-E78E-46E3-94F0-3E67BAF41529}"/>
              </a:ext>
            </a:extLst>
          </xdr:cNvPr>
          <xdr:cNvSpPr txBox="1"/>
        </xdr:nvSpPr>
        <xdr:spPr>
          <a:xfrm>
            <a:off x="9829727" y="114163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41" name="Textfeld 140">
            <a:extLst>
              <a:ext uri="{FF2B5EF4-FFF2-40B4-BE49-F238E27FC236}">
                <a16:creationId xmlns:a16="http://schemas.microsoft.com/office/drawing/2014/main" id="{A7004506-ED97-4D0E-BFCF-4EA680906D05}"/>
              </a:ext>
            </a:extLst>
          </xdr:cNvPr>
          <xdr:cNvSpPr txBox="1"/>
        </xdr:nvSpPr>
        <xdr:spPr>
          <a:xfrm>
            <a:off x="9830331" y="142142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42" name="Textfeld 141">
            <a:extLst>
              <a:ext uri="{FF2B5EF4-FFF2-40B4-BE49-F238E27FC236}">
                <a16:creationId xmlns:a16="http://schemas.microsoft.com/office/drawing/2014/main" id="{92DBE1D8-D612-45BC-8413-5BD0CC6643BF}"/>
              </a:ext>
            </a:extLst>
          </xdr:cNvPr>
          <xdr:cNvSpPr txBox="1"/>
        </xdr:nvSpPr>
        <xdr:spPr>
          <a:xfrm>
            <a:off x="9830784" y="1709871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2</xdr:col>
      <xdr:colOff>540673</xdr:colOff>
      <xdr:row>37</xdr:row>
      <xdr:rowOff>122439</xdr:rowOff>
    </xdr:from>
    <xdr:to>
      <xdr:col>9</xdr:col>
      <xdr:colOff>104393</xdr:colOff>
      <xdr:row>39</xdr:row>
      <xdr:rowOff>52935</xdr:rowOff>
    </xdr:to>
    <xdr:sp macro="" textlink="">
      <xdr:nvSpPr>
        <xdr:cNvPr id="143" name="Textfeld 142">
          <a:extLst>
            <a:ext uri="{FF2B5EF4-FFF2-40B4-BE49-F238E27FC236}">
              <a16:creationId xmlns:a16="http://schemas.microsoft.com/office/drawing/2014/main" id="{9F3ADC64-4BFF-4777-A097-859D9029C0A1}"/>
            </a:ext>
          </a:extLst>
        </xdr:cNvPr>
        <xdr:cNvSpPr txBox="1"/>
      </xdr:nvSpPr>
      <xdr:spPr>
        <a:xfrm rot="60000">
          <a:off x="3731548" y="18639039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2</xdr:col>
      <xdr:colOff>3270</xdr:colOff>
      <xdr:row>39</xdr:row>
      <xdr:rowOff>132703</xdr:rowOff>
    </xdr:from>
    <xdr:to>
      <xdr:col>2</xdr:col>
      <xdr:colOff>501591</xdr:colOff>
      <xdr:row>45</xdr:row>
      <xdr:rowOff>157435</xdr:rowOff>
    </xdr:to>
    <xdr:grpSp>
      <xdr:nvGrpSpPr>
        <xdr:cNvPr id="145" name="Gruppieren 144">
          <a:extLst>
            <a:ext uri="{FF2B5EF4-FFF2-40B4-BE49-F238E27FC236}">
              <a16:creationId xmlns:a16="http://schemas.microsoft.com/office/drawing/2014/main" id="{C33A55E7-FEA6-4A2B-B147-EE80C6C39516}"/>
            </a:ext>
          </a:extLst>
        </xdr:cNvPr>
        <xdr:cNvGrpSpPr/>
      </xdr:nvGrpSpPr>
      <xdr:grpSpPr>
        <a:xfrm rot="60000">
          <a:off x="3198475" y="7683430"/>
          <a:ext cx="498321" cy="1167732"/>
          <a:chOff x="9829424" y="815050"/>
          <a:chExt cx="502651" cy="1167732"/>
        </a:xfrm>
      </xdr:grpSpPr>
      <xdr:sp macro="" textlink="">
        <xdr:nvSpPr>
          <xdr:cNvPr id="146" name="Textfeld 145">
            <a:extLst>
              <a:ext uri="{FF2B5EF4-FFF2-40B4-BE49-F238E27FC236}">
                <a16:creationId xmlns:a16="http://schemas.microsoft.com/office/drawing/2014/main" id="{A43B5EB4-6DFE-4321-A632-24DA040BA5B2}"/>
              </a:ext>
            </a:extLst>
          </xdr:cNvPr>
          <xdr:cNvSpPr txBox="1"/>
        </xdr:nvSpPr>
        <xdr:spPr>
          <a:xfrm>
            <a:off x="9829424" y="815050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47" name="Textfeld 146">
            <a:extLst>
              <a:ext uri="{FF2B5EF4-FFF2-40B4-BE49-F238E27FC236}">
                <a16:creationId xmlns:a16="http://schemas.microsoft.com/office/drawing/2014/main" id="{9F620225-E0D4-437F-AE11-C7BA997B6613}"/>
              </a:ext>
            </a:extLst>
          </xdr:cNvPr>
          <xdr:cNvSpPr txBox="1"/>
        </xdr:nvSpPr>
        <xdr:spPr>
          <a:xfrm>
            <a:off x="9829727" y="114163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48" name="Textfeld 147">
            <a:extLst>
              <a:ext uri="{FF2B5EF4-FFF2-40B4-BE49-F238E27FC236}">
                <a16:creationId xmlns:a16="http://schemas.microsoft.com/office/drawing/2014/main" id="{56A08CB0-A41A-46A5-BA04-B939C6388334}"/>
              </a:ext>
            </a:extLst>
          </xdr:cNvPr>
          <xdr:cNvSpPr txBox="1"/>
        </xdr:nvSpPr>
        <xdr:spPr>
          <a:xfrm>
            <a:off x="9830331" y="142142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49" name="Textfeld 148">
            <a:extLst>
              <a:ext uri="{FF2B5EF4-FFF2-40B4-BE49-F238E27FC236}">
                <a16:creationId xmlns:a16="http://schemas.microsoft.com/office/drawing/2014/main" id="{31CC72C8-9D09-4391-A0FE-54D2FB6298FB}"/>
              </a:ext>
            </a:extLst>
          </xdr:cNvPr>
          <xdr:cNvSpPr txBox="1"/>
        </xdr:nvSpPr>
        <xdr:spPr>
          <a:xfrm>
            <a:off x="9830784" y="1709871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3</xdr:col>
      <xdr:colOff>94711</xdr:colOff>
      <xdr:row>42</xdr:row>
      <xdr:rowOff>865</xdr:rowOff>
    </xdr:from>
    <xdr:to>
      <xdr:col>9</xdr:col>
      <xdr:colOff>36176</xdr:colOff>
      <xdr:row>43</xdr:row>
      <xdr:rowOff>146506</xdr:rowOff>
    </xdr:to>
    <xdr:sp macro="" textlink="">
      <xdr:nvSpPr>
        <xdr:cNvPr id="166" name="Rechteck 165">
          <a:extLst>
            <a:ext uri="{FF2B5EF4-FFF2-40B4-BE49-F238E27FC236}">
              <a16:creationId xmlns:a16="http://schemas.microsoft.com/office/drawing/2014/main" id="{8F527737-99F4-4119-B249-8B3EC63A7484}"/>
            </a:ext>
          </a:extLst>
        </xdr:cNvPr>
        <xdr:cNvSpPr/>
      </xdr:nvSpPr>
      <xdr:spPr>
        <a:xfrm rot="60000" flipH="1">
          <a:off x="4047586" y="19469965"/>
          <a:ext cx="4513465" cy="336141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742950</xdr:colOff>
      <xdr:row>2</xdr:row>
      <xdr:rowOff>95251</xdr:rowOff>
    </xdr:from>
    <xdr:to>
      <xdr:col>1</xdr:col>
      <xdr:colOff>6334134</xdr:colOff>
      <xdr:row>27</xdr:row>
      <xdr:rowOff>180975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A73F76B7-FBED-4B04-B93A-5750D634D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4950" y="476251"/>
          <a:ext cx="6353184" cy="4848224"/>
        </a:xfrm>
        <a:prstGeom prst="rect">
          <a:avLst/>
        </a:prstGeom>
      </xdr:spPr>
    </xdr:pic>
    <xdr:clientData/>
  </xdr:twoCellAnchor>
  <xdr:twoCellAnchor>
    <xdr:from>
      <xdr:col>1</xdr:col>
      <xdr:colOff>2171700</xdr:colOff>
      <xdr:row>4</xdr:row>
      <xdr:rowOff>171451</xdr:rowOff>
    </xdr:from>
    <xdr:to>
      <xdr:col>1</xdr:col>
      <xdr:colOff>2562226</xdr:colOff>
      <xdr:row>26</xdr:row>
      <xdr:rowOff>76201</xdr:rowOff>
    </xdr:to>
    <xdr:sp macro="" textlink="">
      <xdr:nvSpPr>
        <xdr:cNvPr id="4" name="Rechteck 3">
          <a:extLst>
            <a:ext uri="{FF2B5EF4-FFF2-40B4-BE49-F238E27FC236}">
              <a16:creationId xmlns:a16="http://schemas.microsoft.com/office/drawing/2014/main" id="{86753EF2-583D-447A-A524-031233FB9F57}"/>
            </a:ext>
          </a:extLst>
        </xdr:cNvPr>
        <xdr:cNvSpPr/>
      </xdr:nvSpPr>
      <xdr:spPr>
        <a:xfrm>
          <a:off x="2933700" y="933451"/>
          <a:ext cx="390526" cy="409575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266700</xdr:colOff>
      <xdr:row>1</xdr:row>
      <xdr:rowOff>28575</xdr:rowOff>
    </xdr:from>
    <xdr:to>
      <xdr:col>4</xdr:col>
      <xdr:colOff>66675</xdr:colOff>
      <xdr:row>2</xdr:row>
      <xdr:rowOff>149571</xdr:rowOff>
    </xdr:to>
    <xdr:sp macro="" textlink="">
      <xdr:nvSpPr>
        <xdr:cNvPr id="5" name="Textfeld 4">
          <a:extLst>
            <a:ext uri="{FF2B5EF4-FFF2-40B4-BE49-F238E27FC236}">
              <a16:creationId xmlns:a16="http://schemas.microsoft.com/office/drawing/2014/main" id="{2C6F0FB6-404E-4980-8F61-575F42293CF7}"/>
            </a:ext>
          </a:extLst>
        </xdr:cNvPr>
        <xdr:cNvSpPr txBox="1"/>
      </xdr:nvSpPr>
      <xdr:spPr>
        <a:xfrm>
          <a:off x="1790700" y="219075"/>
          <a:ext cx="5953125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1       2        3       4        5      </a:t>
          </a:r>
          <a:r>
            <a:rPr lang="en-US" sz="1400" baseline="0"/>
            <a:t> </a:t>
          </a:r>
          <a:r>
            <a:rPr lang="en-US" sz="1400"/>
            <a:t>6</a:t>
          </a:r>
          <a:r>
            <a:rPr lang="en-US" sz="1400" baseline="0"/>
            <a:t>         7      8      9        10     11     12     13     14     15</a:t>
          </a:r>
          <a:endParaRPr lang="en-US" sz="1400"/>
        </a:p>
      </xdr:txBody>
    </xdr:sp>
    <xdr:clientData/>
  </xdr:twoCellAnchor>
  <xdr:twoCellAnchor>
    <xdr:from>
      <xdr:col>0</xdr:col>
      <xdr:colOff>180975</xdr:colOff>
      <xdr:row>4</xdr:row>
      <xdr:rowOff>19050</xdr:rowOff>
    </xdr:from>
    <xdr:to>
      <xdr:col>1</xdr:col>
      <xdr:colOff>27347</xdr:colOff>
      <xdr:row>21</xdr:row>
      <xdr:rowOff>102635</xdr:rowOff>
    </xdr:to>
    <xdr:grpSp>
      <xdr:nvGrpSpPr>
        <xdr:cNvPr id="6" name="Gruppieren 5">
          <a:extLst>
            <a:ext uri="{FF2B5EF4-FFF2-40B4-BE49-F238E27FC236}">
              <a16:creationId xmlns:a16="http://schemas.microsoft.com/office/drawing/2014/main" id="{0B49171D-F318-4915-BD49-B8404748E4CD}"/>
            </a:ext>
          </a:extLst>
        </xdr:cNvPr>
        <xdr:cNvGrpSpPr/>
      </xdr:nvGrpSpPr>
      <xdr:grpSpPr>
        <a:xfrm>
          <a:off x="180975" y="781050"/>
          <a:ext cx="608372" cy="3322085"/>
          <a:chOff x="1076325" y="-419100"/>
          <a:chExt cx="608372" cy="3322085"/>
        </a:xfrm>
      </xdr:grpSpPr>
      <xdr:sp macro="" textlink="">
        <xdr:nvSpPr>
          <xdr:cNvPr id="7" name="Textfeld 6">
            <a:extLst>
              <a:ext uri="{FF2B5EF4-FFF2-40B4-BE49-F238E27FC236}">
                <a16:creationId xmlns:a16="http://schemas.microsoft.com/office/drawing/2014/main" id="{1DF4AE6D-BC26-4340-9005-58DC451B81FB}"/>
              </a:ext>
            </a:extLst>
          </xdr:cNvPr>
          <xdr:cNvSpPr txBox="1"/>
        </xdr:nvSpPr>
        <xdr:spPr>
          <a:xfrm>
            <a:off x="1076325" y="-419100"/>
            <a:ext cx="60837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116.0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8" name="Textfeld 7">
            <a:extLst>
              <a:ext uri="{FF2B5EF4-FFF2-40B4-BE49-F238E27FC236}">
                <a16:creationId xmlns:a16="http://schemas.microsoft.com/office/drawing/2014/main" id="{FD0630CC-CB64-4644-9CFC-03ADFA63C89D}"/>
              </a:ext>
            </a:extLst>
          </xdr:cNvPr>
          <xdr:cNvSpPr txBox="1"/>
        </xdr:nvSpPr>
        <xdr:spPr>
          <a:xfrm>
            <a:off x="1147819" y="171450"/>
            <a:ext cx="5368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66.2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9" name="Textfeld 8">
            <a:extLst>
              <a:ext uri="{FF2B5EF4-FFF2-40B4-BE49-F238E27FC236}">
                <a16:creationId xmlns:a16="http://schemas.microsoft.com/office/drawing/2014/main" id="{E9A0B8F3-314D-44F2-8071-15C72AED53BB}"/>
              </a:ext>
            </a:extLst>
          </xdr:cNvPr>
          <xdr:cNvSpPr txBox="1"/>
        </xdr:nvSpPr>
        <xdr:spPr>
          <a:xfrm>
            <a:off x="1147819" y="838200"/>
            <a:ext cx="5368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45.0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0" name="Textfeld 9">
            <a:extLst>
              <a:ext uri="{FF2B5EF4-FFF2-40B4-BE49-F238E27FC236}">
                <a16:creationId xmlns:a16="http://schemas.microsoft.com/office/drawing/2014/main" id="{386BF11A-DE40-4FEB-8562-032D4C48BCDE}"/>
              </a:ext>
            </a:extLst>
          </xdr:cNvPr>
          <xdr:cNvSpPr txBox="1"/>
        </xdr:nvSpPr>
        <xdr:spPr>
          <a:xfrm>
            <a:off x="1147819" y="1247775"/>
            <a:ext cx="5368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35.0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1" name="Textfeld 10">
            <a:extLst>
              <a:ext uri="{FF2B5EF4-FFF2-40B4-BE49-F238E27FC236}">
                <a16:creationId xmlns:a16="http://schemas.microsoft.com/office/drawing/2014/main" id="{691432C7-6331-4081-BC42-F2F986E95FA0}"/>
              </a:ext>
            </a:extLst>
          </xdr:cNvPr>
          <xdr:cNvSpPr txBox="1"/>
        </xdr:nvSpPr>
        <xdr:spPr>
          <a:xfrm>
            <a:off x="1147819" y="1885950"/>
            <a:ext cx="5368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25.0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2" name="Textfeld 11">
            <a:extLst>
              <a:ext uri="{FF2B5EF4-FFF2-40B4-BE49-F238E27FC236}">
                <a16:creationId xmlns:a16="http://schemas.microsoft.com/office/drawing/2014/main" id="{8B76EC87-E24A-4B1E-AA78-573BB9F6184C}"/>
              </a:ext>
            </a:extLst>
          </xdr:cNvPr>
          <xdr:cNvSpPr txBox="1"/>
        </xdr:nvSpPr>
        <xdr:spPr>
          <a:xfrm>
            <a:off x="1147819" y="2190750"/>
            <a:ext cx="5368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18.4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3" name="Textfeld 12">
            <a:extLst>
              <a:ext uri="{FF2B5EF4-FFF2-40B4-BE49-F238E27FC236}">
                <a16:creationId xmlns:a16="http://schemas.microsoft.com/office/drawing/2014/main" id="{DAE1B4C7-FC77-4F03-8F05-6EFE7E23E4AD}"/>
              </a:ext>
            </a:extLst>
          </xdr:cNvPr>
          <xdr:cNvSpPr txBox="1"/>
        </xdr:nvSpPr>
        <xdr:spPr>
          <a:xfrm>
            <a:off x="1147819" y="2638425"/>
            <a:ext cx="5368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14.4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oneCellAnchor>
    <xdr:from>
      <xdr:col>1</xdr:col>
      <xdr:colOff>1733550</xdr:colOff>
      <xdr:row>26</xdr:row>
      <xdr:rowOff>38100</xdr:rowOff>
    </xdr:from>
    <xdr:ext cx="184731" cy="264560"/>
    <xdr:sp macro="" textlink="">
      <xdr:nvSpPr>
        <xdr:cNvPr id="16" name="Textfeld 15">
          <a:extLst>
            <a:ext uri="{FF2B5EF4-FFF2-40B4-BE49-F238E27FC236}">
              <a16:creationId xmlns:a16="http://schemas.microsoft.com/office/drawing/2014/main" id="{E6391C17-37AC-41F7-925F-1B0A2CFEBCA4}"/>
            </a:ext>
          </a:extLst>
        </xdr:cNvPr>
        <xdr:cNvSpPr txBox="1"/>
      </xdr:nvSpPr>
      <xdr:spPr>
        <a:xfrm>
          <a:off x="3257550" y="499110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2171700</xdr:colOff>
      <xdr:row>4</xdr:row>
      <xdr:rowOff>171451</xdr:rowOff>
    </xdr:from>
    <xdr:to>
      <xdr:col>1</xdr:col>
      <xdr:colOff>2562226</xdr:colOff>
      <xdr:row>26</xdr:row>
      <xdr:rowOff>76201</xdr:rowOff>
    </xdr:to>
    <xdr:sp macro="" textlink="">
      <xdr:nvSpPr>
        <xdr:cNvPr id="3" name="Rechteck 2">
          <a:extLst>
            <a:ext uri="{FF2B5EF4-FFF2-40B4-BE49-F238E27FC236}">
              <a16:creationId xmlns:a16="http://schemas.microsoft.com/office/drawing/2014/main" id="{C2FA3E0C-D70C-44FA-98BB-34A67FACBCB4}"/>
            </a:ext>
          </a:extLst>
        </xdr:cNvPr>
        <xdr:cNvSpPr/>
      </xdr:nvSpPr>
      <xdr:spPr>
        <a:xfrm>
          <a:off x="2933700" y="933451"/>
          <a:ext cx="390526" cy="409575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266700</xdr:colOff>
      <xdr:row>1</xdr:row>
      <xdr:rowOff>114300</xdr:rowOff>
    </xdr:from>
    <xdr:to>
      <xdr:col>1</xdr:col>
      <xdr:colOff>6296025</xdr:colOff>
      <xdr:row>3</xdr:row>
      <xdr:rowOff>44796</xdr:rowOff>
    </xdr:to>
    <xdr:sp macro="" textlink="">
      <xdr:nvSpPr>
        <xdr:cNvPr id="4" name="Textfeld 3">
          <a:extLst>
            <a:ext uri="{FF2B5EF4-FFF2-40B4-BE49-F238E27FC236}">
              <a16:creationId xmlns:a16="http://schemas.microsoft.com/office/drawing/2014/main" id="{B32F211C-DC35-49A7-86D5-57CC0CAC5B23}"/>
            </a:ext>
          </a:extLst>
        </xdr:cNvPr>
        <xdr:cNvSpPr txBox="1"/>
      </xdr:nvSpPr>
      <xdr:spPr>
        <a:xfrm>
          <a:off x="1028700" y="304800"/>
          <a:ext cx="6029325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1       2        3       4        5      </a:t>
          </a:r>
          <a:r>
            <a:rPr lang="en-US" sz="1400" baseline="0"/>
            <a:t> </a:t>
          </a:r>
          <a:r>
            <a:rPr lang="en-US" sz="1400"/>
            <a:t>6</a:t>
          </a:r>
          <a:r>
            <a:rPr lang="en-US" sz="1400" baseline="0"/>
            <a:t>         7      8      9        10     11     12     13     14     15</a:t>
          </a:r>
          <a:endParaRPr lang="en-US" sz="1400"/>
        </a:p>
      </xdr:txBody>
    </xdr:sp>
    <xdr:clientData/>
  </xdr:twoCellAnchor>
  <xdr:twoCellAnchor>
    <xdr:from>
      <xdr:col>0</xdr:col>
      <xdr:colOff>180975</xdr:colOff>
      <xdr:row>5</xdr:row>
      <xdr:rowOff>95250</xdr:rowOff>
    </xdr:from>
    <xdr:to>
      <xdr:col>1</xdr:col>
      <xdr:colOff>27347</xdr:colOff>
      <xdr:row>22</xdr:row>
      <xdr:rowOff>178835</xdr:rowOff>
    </xdr:to>
    <xdr:grpSp>
      <xdr:nvGrpSpPr>
        <xdr:cNvPr id="5" name="Gruppieren 4">
          <a:extLst>
            <a:ext uri="{FF2B5EF4-FFF2-40B4-BE49-F238E27FC236}">
              <a16:creationId xmlns:a16="http://schemas.microsoft.com/office/drawing/2014/main" id="{FCBFEBCA-6B41-4C15-95C1-39FABE83A7AD}"/>
            </a:ext>
          </a:extLst>
        </xdr:cNvPr>
        <xdr:cNvGrpSpPr/>
      </xdr:nvGrpSpPr>
      <xdr:grpSpPr>
        <a:xfrm>
          <a:off x="180975" y="1047750"/>
          <a:ext cx="608372" cy="3322085"/>
          <a:chOff x="1076325" y="-419100"/>
          <a:chExt cx="608372" cy="3322085"/>
        </a:xfrm>
      </xdr:grpSpPr>
      <xdr:sp macro="" textlink="">
        <xdr:nvSpPr>
          <xdr:cNvPr id="6" name="Textfeld 5">
            <a:extLst>
              <a:ext uri="{FF2B5EF4-FFF2-40B4-BE49-F238E27FC236}">
                <a16:creationId xmlns:a16="http://schemas.microsoft.com/office/drawing/2014/main" id="{454B11A9-52CC-4DBF-BC52-5B3E3B9C4627}"/>
              </a:ext>
            </a:extLst>
          </xdr:cNvPr>
          <xdr:cNvSpPr txBox="1"/>
        </xdr:nvSpPr>
        <xdr:spPr>
          <a:xfrm>
            <a:off x="1076325" y="-419100"/>
            <a:ext cx="60837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116.0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7" name="Textfeld 6">
            <a:extLst>
              <a:ext uri="{FF2B5EF4-FFF2-40B4-BE49-F238E27FC236}">
                <a16:creationId xmlns:a16="http://schemas.microsoft.com/office/drawing/2014/main" id="{14B96620-1756-4DD9-A596-529F2CA3E401}"/>
              </a:ext>
            </a:extLst>
          </xdr:cNvPr>
          <xdr:cNvSpPr txBox="1"/>
        </xdr:nvSpPr>
        <xdr:spPr>
          <a:xfrm>
            <a:off x="1147819" y="171450"/>
            <a:ext cx="5368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66.2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8" name="Textfeld 7">
            <a:extLst>
              <a:ext uri="{FF2B5EF4-FFF2-40B4-BE49-F238E27FC236}">
                <a16:creationId xmlns:a16="http://schemas.microsoft.com/office/drawing/2014/main" id="{D1170B9E-4897-4A42-8E8A-E148D609634D}"/>
              </a:ext>
            </a:extLst>
          </xdr:cNvPr>
          <xdr:cNvSpPr txBox="1"/>
        </xdr:nvSpPr>
        <xdr:spPr>
          <a:xfrm>
            <a:off x="1147819" y="838200"/>
            <a:ext cx="5368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45.0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9" name="Textfeld 8">
            <a:extLst>
              <a:ext uri="{FF2B5EF4-FFF2-40B4-BE49-F238E27FC236}">
                <a16:creationId xmlns:a16="http://schemas.microsoft.com/office/drawing/2014/main" id="{9E673DA5-0FAD-4A8D-9669-935032A23C58}"/>
              </a:ext>
            </a:extLst>
          </xdr:cNvPr>
          <xdr:cNvSpPr txBox="1"/>
        </xdr:nvSpPr>
        <xdr:spPr>
          <a:xfrm>
            <a:off x="1147819" y="1304925"/>
            <a:ext cx="5368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35.0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0" name="Textfeld 9">
            <a:extLst>
              <a:ext uri="{FF2B5EF4-FFF2-40B4-BE49-F238E27FC236}">
                <a16:creationId xmlns:a16="http://schemas.microsoft.com/office/drawing/2014/main" id="{6DBDB5D1-6F88-4BB6-A8D5-5A11726B1F08}"/>
              </a:ext>
            </a:extLst>
          </xdr:cNvPr>
          <xdr:cNvSpPr txBox="1"/>
        </xdr:nvSpPr>
        <xdr:spPr>
          <a:xfrm>
            <a:off x="1147819" y="1933575"/>
            <a:ext cx="5368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25.0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1" name="Textfeld 10">
            <a:extLst>
              <a:ext uri="{FF2B5EF4-FFF2-40B4-BE49-F238E27FC236}">
                <a16:creationId xmlns:a16="http://schemas.microsoft.com/office/drawing/2014/main" id="{98DC4D06-F30C-481F-B267-B633EF9DEACA}"/>
              </a:ext>
            </a:extLst>
          </xdr:cNvPr>
          <xdr:cNvSpPr txBox="1"/>
        </xdr:nvSpPr>
        <xdr:spPr>
          <a:xfrm>
            <a:off x="1147819" y="2257425"/>
            <a:ext cx="5368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18.4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2" name="Textfeld 11">
            <a:extLst>
              <a:ext uri="{FF2B5EF4-FFF2-40B4-BE49-F238E27FC236}">
                <a16:creationId xmlns:a16="http://schemas.microsoft.com/office/drawing/2014/main" id="{AD130E47-6E0C-40C5-B449-CD290D123000}"/>
              </a:ext>
            </a:extLst>
          </xdr:cNvPr>
          <xdr:cNvSpPr txBox="1"/>
        </xdr:nvSpPr>
        <xdr:spPr>
          <a:xfrm>
            <a:off x="1147819" y="2638425"/>
            <a:ext cx="5368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100"/>
              <a:t>14.4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oneCellAnchor>
    <xdr:from>
      <xdr:col>1</xdr:col>
      <xdr:colOff>1733550</xdr:colOff>
      <xdr:row>26</xdr:row>
      <xdr:rowOff>38100</xdr:rowOff>
    </xdr:from>
    <xdr:ext cx="184731" cy="264560"/>
    <xdr:sp macro="" textlink="">
      <xdr:nvSpPr>
        <xdr:cNvPr id="13" name="Textfeld 12">
          <a:extLst>
            <a:ext uri="{FF2B5EF4-FFF2-40B4-BE49-F238E27FC236}">
              <a16:creationId xmlns:a16="http://schemas.microsoft.com/office/drawing/2014/main" id="{ED1A1597-EFBD-423A-B88A-49896CC9302B}"/>
            </a:ext>
          </a:extLst>
        </xdr:cNvPr>
        <xdr:cNvSpPr txBox="1"/>
      </xdr:nvSpPr>
      <xdr:spPr>
        <a:xfrm>
          <a:off x="2495550" y="499110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 editAs="oneCell">
    <xdr:from>
      <xdr:col>0</xdr:col>
      <xdr:colOff>666750</xdr:colOff>
      <xdr:row>3</xdr:row>
      <xdr:rowOff>0</xdr:rowOff>
    </xdr:from>
    <xdr:to>
      <xdr:col>1</xdr:col>
      <xdr:colOff>6266514</xdr:colOff>
      <xdr:row>29</xdr:row>
      <xdr:rowOff>152400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C12FDDEA-FC49-410B-A908-94A5E3B25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0" y="571500"/>
          <a:ext cx="6361764" cy="5105400"/>
        </a:xfrm>
        <a:prstGeom prst="rect">
          <a:avLst/>
        </a:prstGeom>
      </xdr:spPr>
    </xdr:pic>
    <xdr:clientData/>
  </xdr:twoCellAnchor>
  <xdr:twoCellAnchor>
    <xdr:from>
      <xdr:col>1</xdr:col>
      <xdr:colOff>933449</xdr:colOff>
      <xdr:row>5</xdr:row>
      <xdr:rowOff>9525</xdr:rowOff>
    </xdr:from>
    <xdr:to>
      <xdr:col>1</xdr:col>
      <xdr:colOff>4467224</xdr:colOff>
      <xdr:row>28</xdr:row>
      <xdr:rowOff>66674</xdr:rowOff>
    </xdr:to>
    <xdr:sp macro="" textlink="">
      <xdr:nvSpPr>
        <xdr:cNvPr id="19" name="Rechteck 18">
          <a:extLst>
            <a:ext uri="{FF2B5EF4-FFF2-40B4-BE49-F238E27FC236}">
              <a16:creationId xmlns:a16="http://schemas.microsoft.com/office/drawing/2014/main" id="{79BB382B-ECE6-479D-8ECB-ACBC7E0BCBC0}"/>
            </a:ext>
          </a:extLst>
        </xdr:cNvPr>
        <xdr:cNvSpPr/>
      </xdr:nvSpPr>
      <xdr:spPr>
        <a:xfrm>
          <a:off x="1695449" y="962025"/>
          <a:ext cx="3533775" cy="4438649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5285142</xdr:colOff>
      <xdr:row>4</xdr:row>
      <xdr:rowOff>189696</xdr:rowOff>
    </xdr:from>
    <xdr:to>
      <xdr:col>1</xdr:col>
      <xdr:colOff>5695401</xdr:colOff>
      <xdr:row>28</xdr:row>
      <xdr:rowOff>56345</xdr:rowOff>
    </xdr:to>
    <xdr:sp macro="" textlink="">
      <xdr:nvSpPr>
        <xdr:cNvPr id="20" name="Rechteck 19">
          <a:extLst>
            <a:ext uri="{FF2B5EF4-FFF2-40B4-BE49-F238E27FC236}">
              <a16:creationId xmlns:a16="http://schemas.microsoft.com/office/drawing/2014/main" id="{D6D89A10-3F29-4317-BB00-D1D57AE4AD31}"/>
            </a:ext>
          </a:extLst>
        </xdr:cNvPr>
        <xdr:cNvSpPr/>
      </xdr:nvSpPr>
      <xdr:spPr>
        <a:xfrm rot="-120000">
          <a:off x="6047142" y="951696"/>
          <a:ext cx="410259" cy="4438649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574965</xdr:colOff>
      <xdr:row>155</xdr:row>
      <xdr:rowOff>169373</xdr:rowOff>
    </xdr:from>
    <xdr:to>
      <xdr:col>9</xdr:col>
      <xdr:colOff>239685</xdr:colOff>
      <xdr:row>172</xdr:row>
      <xdr:rowOff>79319</xdr:rowOff>
    </xdr:to>
    <xdr:pic>
      <xdr:nvPicPr>
        <xdr:cNvPr id="316" name="Grafik 315">
          <a:extLst>
            <a:ext uri="{FF2B5EF4-FFF2-40B4-BE49-F238E27FC236}">
              <a16:creationId xmlns:a16="http://schemas.microsoft.com/office/drawing/2014/main" id="{71AA50FB-0415-46BC-A047-18777DA76C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57" t="13630" r="29737" b="24605"/>
        <a:stretch/>
      </xdr:blipFill>
      <xdr:spPr>
        <a:xfrm>
          <a:off x="5294170" y="30069214"/>
          <a:ext cx="3474720" cy="3200400"/>
        </a:xfrm>
        <a:prstGeom prst="rect">
          <a:avLst/>
        </a:prstGeom>
      </xdr:spPr>
    </xdr:pic>
    <xdr:clientData/>
  </xdr:twoCellAnchor>
  <xdr:twoCellAnchor editAs="oneCell">
    <xdr:from>
      <xdr:col>13</xdr:col>
      <xdr:colOff>124687</xdr:colOff>
      <xdr:row>156</xdr:row>
      <xdr:rowOff>4851</xdr:rowOff>
    </xdr:from>
    <xdr:to>
      <xdr:col>17</xdr:col>
      <xdr:colOff>551407</xdr:colOff>
      <xdr:row>172</xdr:row>
      <xdr:rowOff>105297</xdr:rowOff>
    </xdr:to>
    <xdr:pic>
      <xdr:nvPicPr>
        <xdr:cNvPr id="318" name="Grafik 317">
          <a:extLst>
            <a:ext uri="{FF2B5EF4-FFF2-40B4-BE49-F238E27FC236}">
              <a16:creationId xmlns:a16="http://schemas.microsoft.com/office/drawing/2014/main" id="{4A428433-7E77-41E1-9891-1B66BFAFAE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5546" t="13131" r="29749" b="25103"/>
        <a:stretch/>
      </xdr:blipFill>
      <xdr:spPr>
        <a:xfrm>
          <a:off x="11701892" y="30095192"/>
          <a:ext cx="3474720" cy="3200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57494</xdr:colOff>
      <xdr:row>138</xdr:row>
      <xdr:rowOff>153788</xdr:rowOff>
    </xdr:from>
    <xdr:to>
      <xdr:col>10</xdr:col>
      <xdr:colOff>209894</xdr:colOff>
      <xdr:row>148</xdr:row>
      <xdr:rowOff>169028</xdr:rowOff>
    </xdr:to>
    <xdr:pic>
      <xdr:nvPicPr>
        <xdr:cNvPr id="270" name="Grafik 269">
          <a:extLst>
            <a:ext uri="{FF2B5EF4-FFF2-40B4-BE49-F238E27FC236}">
              <a16:creationId xmlns:a16="http://schemas.microsoft.com/office/drawing/2014/main" id="{A1C84DEB-24E1-4CD2-8FB3-6402A34922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55" t="23690" r="18757" b="39251"/>
        <a:stretch/>
      </xdr:blipFill>
      <xdr:spPr>
        <a:xfrm>
          <a:off x="4014699" y="26806470"/>
          <a:ext cx="5486400" cy="1920240"/>
        </a:xfrm>
        <a:prstGeom prst="rect">
          <a:avLst/>
        </a:prstGeom>
      </xdr:spPr>
    </xdr:pic>
    <xdr:clientData/>
  </xdr:twoCellAnchor>
  <xdr:twoCellAnchor editAs="oneCell">
    <xdr:from>
      <xdr:col>11</xdr:col>
      <xdr:colOff>343243</xdr:colOff>
      <xdr:row>138</xdr:row>
      <xdr:rowOff>153788</xdr:rowOff>
    </xdr:from>
    <xdr:to>
      <xdr:col>18</xdr:col>
      <xdr:colOff>495643</xdr:colOff>
      <xdr:row>148</xdr:row>
      <xdr:rowOff>169028</xdr:rowOff>
    </xdr:to>
    <xdr:pic>
      <xdr:nvPicPr>
        <xdr:cNvPr id="272" name="Grafik 271">
          <a:extLst>
            <a:ext uri="{FF2B5EF4-FFF2-40B4-BE49-F238E27FC236}">
              <a16:creationId xmlns:a16="http://schemas.microsoft.com/office/drawing/2014/main" id="{07DFB7F4-4A6A-4083-8DE0-9A7DFC4C9B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0650" t="23688" r="18759" b="39252"/>
        <a:stretch/>
      </xdr:blipFill>
      <xdr:spPr>
        <a:xfrm>
          <a:off x="10396448" y="26806470"/>
          <a:ext cx="5486400" cy="1920240"/>
        </a:xfrm>
        <a:prstGeom prst="rect">
          <a:avLst/>
        </a:prstGeom>
      </xdr:spPr>
    </xdr:pic>
    <xdr:clientData/>
  </xdr:twoCellAnchor>
  <xdr:twoCellAnchor editAs="oneCell">
    <xdr:from>
      <xdr:col>2</xdr:col>
      <xdr:colOff>201929</xdr:colOff>
      <xdr:row>116</xdr:row>
      <xdr:rowOff>135774</xdr:rowOff>
    </xdr:from>
    <xdr:to>
      <xdr:col>10</xdr:col>
      <xdr:colOff>323849</xdr:colOff>
      <xdr:row>126</xdr:row>
      <xdr:rowOff>151014</xdr:rowOff>
    </xdr:to>
    <xdr:pic>
      <xdr:nvPicPr>
        <xdr:cNvPr id="248" name="Grafik 247">
          <a:extLst>
            <a:ext uri="{FF2B5EF4-FFF2-40B4-BE49-F238E27FC236}">
              <a16:creationId xmlns:a16="http://schemas.microsoft.com/office/drawing/2014/main" id="{4C692BBC-CA89-49A8-A889-B9AD45B749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21504" r="15618" b="41437"/>
        <a:stretch/>
      </xdr:blipFill>
      <xdr:spPr>
        <a:xfrm>
          <a:off x="3397134" y="22536842"/>
          <a:ext cx="6217920" cy="1920240"/>
        </a:xfrm>
        <a:prstGeom prst="rect">
          <a:avLst/>
        </a:prstGeom>
      </xdr:spPr>
    </xdr:pic>
    <xdr:clientData/>
  </xdr:twoCellAnchor>
  <xdr:twoCellAnchor editAs="oneCell">
    <xdr:from>
      <xdr:col>10</xdr:col>
      <xdr:colOff>453043</xdr:colOff>
      <xdr:row>116</xdr:row>
      <xdr:rowOff>135774</xdr:rowOff>
    </xdr:from>
    <xdr:to>
      <xdr:col>18</xdr:col>
      <xdr:colOff>574963</xdr:colOff>
      <xdr:row>126</xdr:row>
      <xdr:rowOff>151014</xdr:rowOff>
    </xdr:to>
    <xdr:pic>
      <xdr:nvPicPr>
        <xdr:cNvPr id="250" name="Grafik 249">
          <a:extLst>
            <a:ext uri="{FF2B5EF4-FFF2-40B4-BE49-F238E27FC236}">
              <a16:creationId xmlns:a16="http://schemas.microsoft.com/office/drawing/2014/main" id="{67A43706-13C4-46DB-AABC-B710D8F4F1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381" t="21508" r="15621" b="41434"/>
        <a:stretch/>
      </xdr:blipFill>
      <xdr:spPr>
        <a:xfrm>
          <a:off x="9744248" y="22536842"/>
          <a:ext cx="6217920" cy="1920240"/>
        </a:xfrm>
        <a:prstGeom prst="rect">
          <a:avLst/>
        </a:prstGeom>
      </xdr:spPr>
    </xdr:pic>
    <xdr:clientData/>
  </xdr:twoCellAnchor>
  <xdr:twoCellAnchor>
    <xdr:from>
      <xdr:col>2</xdr:col>
      <xdr:colOff>60960</xdr:colOff>
      <xdr:row>2</xdr:row>
      <xdr:rowOff>99060</xdr:rowOff>
    </xdr:from>
    <xdr:to>
      <xdr:col>10</xdr:col>
      <xdr:colOff>182880</xdr:colOff>
      <xdr:row>12</xdr:row>
      <xdr:rowOff>114300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22559EDE-C8E7-453D-9735-C20BFEE1DF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alphaModFix/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22" t="27096" r="13578" b="35845"/>
        <a:stretch/>
      </xdr:blipFill>
      <xdr:spPr>
        <a:xfrm>
          <a:off x="3256165" y="298219"/>
          <a:ext cx="6217920" cy="1980854"/>
        </a:xfrm>
        <a:prstGeom prst="rect">
          <a:avLst/>
        </a:prstGeom>
      </xdr:spPr>
    </xdr:pic>
    <xdr:clientData/>
  </xdr:twoCellAnchor>
  <xdr:twoCellAnchor>
    <xdr:from>
      <xdr:col>3</xdr:col>
      <xdr:colOff>37922</xdr:colOff>
      <xdr:row>4</xdr:row>
      <xdr:rowOff>73313</xdr:rowOff>
    </xdr:from>
    <xdr:to>
      <xdr:col>9</xdr:col>
      <xdr:colOff>363642</xdr:colOff>
      <xdr:row>6</xdr:row>
      <xdr:rowOff>4983</xdr:rowOff>
    </xdr:to>
    <xdr:sp macro="" textlink="">
      <xdr:nvSpPr>
        <xdr:cNvPr id="5" name="Textfeld 4">
          <a:extLst>
            <a:ext uri="{FF2B5EF4-FFF2-40B4-BE49-F238E27FC236}">
              <a16:creationId xmlns:a16="http://schemas.microsoft.com/office/drawing/2014/main" id="{52D62D30-A68A-4BBB-A01A-6235E9EF625D}"/>
            </a:ext>
          </a:extLst>
        </xdr:cNvPr>
        <xdr:cNvSpPr txBox="1"/>
      </xdr:nvSpPr>
      <xdr:spPr>
        <a:xfrm rot="120000">
          <a:off x="3995127" y="705427"/>
          <a:ext cx="4897720" cy="32132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4</xdr:col>
      <xdr:colOff>698183</xdr:colOff>
      <xdr:row>2</xdr:row>
      <xdr:rowOff>120614</xdr:rowOff>
    </xdr:from>
    <xdr:to>
      <xdr:col>7</xdr:col>
      <xdr:colOff>307658</xdr:colOff>
      <xdr:row>5</xdr:row>
      <xdr:rowOff>19086</xdr:rowOff>
    </xdr:to>
    <xdr:sp macro="" textlink="">
      <xdr:nvSpPr>
        <xdr:cNvPr id="6" name="Textfeld 5">
          <a:extLst>
            <a:ext uri="{FF2B5EF4-FFF2-40B4-BE49-F238E27FC236}">
              <a16:creationId xmlns:a16="http://schemas.microsoft.com/office/drawing/2014/main" id="{7DE5710C-4B39-4C1A-9745-6F332DFD181F}"/>
            </a:ext>
          </a:extLst>
        </xdr:cNvPr>
        <xdr:cNvSpPr txBox="1"/>
      </xdr:nvSpPr>
      <xdr:spPr>
        <a:xfrm>
          <a:off x="5417388" y="510273"/>
          <a:ext cx="1895475" cy="53058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Chemiluminescence image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r>
            <a:rPr lang="el-GR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α-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FLAG (Naa35)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endParaRPr lang="en-US" sz="1100"/>
        </a:p>
      </xdr:txBody>
    </xdr:sp>
    <xdr:clientData/>
  </xdr:twoCellAnchor>
  <xdr:twoCellAnchor>
    <xdr:from>
      <xdr:col>10</xdr:col>
      <xdr:colOff>289560</xdr:colOff>
      <xdr:row>2</xdr:row>
      <xdr:rowOff>99060</xdr:rowOff>
    </xdr:from>
    <xdr:to>
      <xdr:col>18</xdr:col>
      <xdr:colOff>411480</xdr:colOff>
      <xdr:row>12</xdr:row>
      <xdr:rowOff>114300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180CB4F-EDA5-42E7-BB03-6700A14B79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6424" t="27094" r="13580" b="35847"/>
        <a:stretch/>
      </xdr:blipFill>
      <xdr:spPr>
        <a:xfrm>
          <a:off x="9580765" y="298219"/>
          <a:ext cx="6217920" cy="1980854"/>
        </a:xfrm>
        <a:prstGeom prst="rect">
          <a:avLst/>
        </a:prstGeom>
      </xdr:spPr>
    </xdr:pic>
    <xdr:clientData/>
  </xdr:twoCellAnchor>
  <xdr:twoCellAnchor>
    <xdr:from>
      <xdr:col>11</xdr:col>
      <xdr:colOff>266521</xdr:colOff>
      <xdr:row>4</xdr:row>
      <xdr:rowOff>73313</xdr:rowOff>
    </xdr:from>
    <xdr:to>
      <xdr:col>17</xdr:col>
      <xdr:colOff>592241</xdr:colOff>
      <xdr:row>6</xdr:row>
      <xdr:rowOff>4983</xdr:rowOff>
    </xdr:to>
    <xdr:sp macro="" textlink="">
      <xdr:nvSpPr>
        <xdr:cNvPr id="9" name="Textfeld 8">
          <a:extLst>
            <a:ext uri="{FF2B5EF4-FFF2-40B4-BE49-F238E27FC236}">
              <a16:creationId xmlns:a16="http://schemas.microsoft.com/office/drawing/2014/main" id="{EDFF7F16-D0B1-4652-9D64-437C46CD5329}"/>
            </a:ext>
          </a:extLst>
        </xdr:cNvPr>
        <xdr:cNvSpPr txBox="1"/>
      </xdr:nvSpPr>
      <xdr:spPr>
        <a:xfrm rot="120000">
          <a:off x="10319726" y="705427"/>
          <a:ext cx="4897720" cy="32132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10</xdr:col>
      <xdr:colOff>538219</xdr:colOff>
      <xdr:row>4</xdr:row>
      <xdr:rowOff>182935</xdr:rowOff>
    </xdr:from>
    <xdr:to>
      <xdr:col>11</xdr:col>
      <xdr:colOff>277510</xdr:colOff>
      <xdr:row>11</xdr:row>
      <xdr:rowOff>86428</xdr:rowOff>
    </xdr:to>
    <xdr:grpSp>
      <xdr:nvGrpSpPr>
        <xdr:cNvPr id="50" name="Gruppieren 49">
          <a:extLst>
            <a:ext uri="{FF2B5EF4-FFF2-40B4-BE49-F238E27FC236}">
              <a16:creationId xmlns:a16="http://schemas.microsoft.com/office/drawing/2014/main" id="{F67B15C1-D0CD-45C1-91B2-CFA435BB9D7D}"/>
            </a:ext>
          </a:extLst>
        </xdr:cNvPr>
        <xdr:cNvGrpSpPr/>
      </xdr:nvGrpSpPr>
      <xdr:grpSpPr>
        <a:xfrm rot="120000">
          <a:off x="9829424" y="1005549"/>
          <a:ext cx="501291" cy="1236993"/>
          <a:chOff x="9829424" y="815049"/>
          <a:chExt cx="501291" cy="1245652"/>
        </a:xfrm>
      </xdr:grpSpPr>
      <xdr:sp macro="" textlink="">
        <xdr:nvSpPr>
          <xdr:cNvPr id="10" name="Textfeld 9">
            <a:extLst>
              <a:ext uri="{FF2B5EF4-FFF2-40B4-BE49-F238E27FC236}">
                <a16:creationId xmlns:a16="http://schemas.microsoft.com/office/drawing/2014/main" id="{69147718-B7D3-410F-8E76-CB8C1BE468D9}"/>
              </a:ext>
            </a:extLst>
          </xdr:cNvPr>
          <xdr:cNvSpPr txBox="1"/>
        </xdr:nvSpPr>
        <xdr:spPr>
          <a:xfrm>
            <a:off x="9829424" y="815049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1" name="Textfeld 10">
            <a:extLst>
              <a:ext uri="{FF2B5EF4-FFF2-40B4-BE49-F238E27FC236}">
                <a16:creationId xmlns:a16="http://schemas.microsoft.com/office/drawing/2014/main" id="{2DC47B67-4FCE-43B5-A3C4-892FA0E4DC31}"/>
              </a:ext>
            </a:extLst>
          </xdr:cNvPr>
          <xdr:cNvSpPr txBox="1"/>
        </xdr:nvSpPr>
        <xdr:spPr>
          <a:xfrm>
            <a:off x="9829424" y="1158947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2" name="Textfeld 11">
            <a:extLst>
              <a:ext uri="{FF2B5EF4-FFF2-40B4-BE49-F238E27FC236}">
                <a16:creationId xmlns:a16="http://schemas.microsoft.com/office/drawing/2014/main" id="{B9CC6EAB-B0F6-4A1C-971E-2AAC8DCCCB9C}"/>
              </a:ext>
            </a:extLst>
          </xdr:cNvPr>
          <xdr:cNvSpPr txBox="1"/>
        </xdr:nvSpPr>
        <xdr:spPr>
          <a:xfrm>
            <a:off x="9829424" y="1473368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3" name="Textfeld 12">
            <a:extLst>
              <a:ext uri="{FF2B5EF4-FFF2-40B4-BE49-F238E27FC236}">
                <a16:creationId xmlns:a16="http://schemas.microsoft.com/office/drawing/2014/main" id="{261714E5-B3DF-476D-A30E-341824E55D37}"/>
              </a:ext>
            </a:extLst>
          </xdr:cNvPr>
          <xdr:cNvSpPr txBox="1"/>
        </xdr:nvSpPr>
        <xdr:spPr>
          <a:xfrm>
            <a:off x="9829424" y="1787790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13</xdr:col>
      <xdr:colOff>164783</xdr:colOff>
      <xdr:row>2</xdr:row>
      <xdr:rowOff>158014</xdr:rowOff>
    </xdr:from>
    <xdr:to>
      <xdr:col>15</xdr:col>
      <xdr:colOff>536258</xdr:colOff>
      <xdr:row>4</xdr:row>
      <xdr:rowOff>29655</xdr:rowOff>
    </xdr:to>
    <xdr:sp macro="" textlink="">
      <xdr:nvSpPr>
        <xdr:cNvPr id="14" name="Textfeld 13">
          <a:extLst>
            <a:ext uri="{FF2B5EF4-FFF2-40B4-BE49-F238E27FC236}">
              <a16:creationId xmlns:a16="http://schemas.microsoft.com/office/drawing/2014/main" id="{5E42B9FC-C6A0-47CF-89E4-3F94E699EDEE}"/>
            </a:ext>
          </a:extLst>
        </xdr:cNvPr>
        <xdr:cNvSpPr txBox="1"/>
      </xdr:nvSpPr>
      <xdr:spPr>
        <a:xfrm>
          <a:off x="11741988" y="357173"/>
          <a:ext cx="1895475" cy="3045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Incident white light</a:t>
          </a:r>
          <a:r>
            <a:rPr lang="en-US" sz="11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</a:t>
          </a:r>
          <a:endParaRPr lang="en-US" sz="1100"/>
        </a:p>
      </xdr:txBody>
    </xdr:sp>
    <xdr:clientData/>
  </xdr:twoCellAnchor>
  <xdr:twoCellAnchor>
    <xdr:from>
      <xdr:col>10</xdr:col>
      <xdr:colOff>247650</xdr:colOff>
      <xdr:row>13</xdr:row>
      <xdr:rowOff>72390</xdr:rowOff>
    </xdr:from>
    <xdr:to>
      <xdr:col>18</xdr:col>
      <xdr:colOff>461010</xdr:colOff>
      <xdr:row>30</xdr:row>
      <xdr:rowOff>125730</xdr:rowOff>
    </xdr:to>
    <xdr:pic>
      <xdr:nvPicPr>
        <xdr:cNvPr id="23" name="Grafik 22">
          <a:extLst>
            <a:ext uri="{FF2B5EF4-FFF2-40B4-BE49-F238E27FC236}">
              <a16:creationId xmlns:a16="http://schemas.microsoft.com/office/drawing/2014/main" id="{AC538B92-22A3-43A3-8E81-941EC3D66D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1152" t="13158" r="7671" b="23310"/>
        <a:stretch/>
      </xdr:blipFill>
      <xdr:spPr>
        <a:xfrm>
          <a:off x="9538855" y="2427663"/>
          <a:ext cx="6309360" cy="3291840"/>
        </a:xfrm>
        <a:prstGeom prst="rect">
          <a:avLst/>
        </a:prstGeom>
      </xdr:spPr>
    </xdr:pic>
    <xdr:clientData/>
  </xdr:twoCellAnchor>
  <xdr:twoCellAnchor>
    <xdr:from>
      <xdr:col>11</xdr:col>
      <xdr:colOff>308610</xdr:colOff>
      <xdr:row>17</xdr:row>
      <xdr:rowOff>175260</xdr:rowOff>
    </xdr:from>
    <xdr:to>
      <xdr:col>17</xdr:col>
      <xdr:colOff>634330</xdr:colOff>
      <xdr:row>19</xdr:row>
      <xdr:rowOff>105756</xdr:rowOff>
    </xdr:to>
    <xdr:sp macro="" textlink="">
      <xdr:nvSpPr>
        <xdr:cNvPr id="24" name="Textfeld 23">
          <a:extLst>
            <a:ext uri="{FF2B5EF4-FFF2-40B4-BE49-F238E27FC236}">
              <a16:creationId xmlns:a16="http://schemas.microsoft.com/office/drawing/2014/main" id="{29C8481C-4CEB-46E6-9C63-81DAF919B903}"/>
            </a:ext>
          </a:extLst>
        </xdr:cNvPr>
        <xdr:cNvSpPr txBox="1"/>
      </xdr:nvSpPr>
      <xdr:spPr>
        <a:xfrm rot="300000">
          <a:off x="10361815" y="3292533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13</xdr:col>
      <xdr:colOff>194571</xdr:colOff>
      <xdr:row>27</xdr:row>
      <xdr:rowOff>189981</xdr:rowOff>
    </xdr:from>
    <xdr:to>
      <xdr:col>15</xdr:col>
      <xdr:colOff>566046</xdr:colOff>
      <xdr:row>29</xdr:row>
      <xdr:rowOff>104256</xdr:rowOff>
    </xdr:to>
    <xdr:sp macro="" textlink="">
      <xdr:nvSpPr>
        <xdr:cNvPr id="25" name="Textfeld 24">
          <a:extLst>
            <a:ext uri="{FF2B5EF4-FFF2-40B4-BE49-F238E27FC236}">
              <a16:creationId xmlns:a16="http://schemas.microsoft.com/office/drawing/2014/main" id="{CE2AEBDA-EF94-4AD1-9F9F-D12E4D58E966}"/>
            </a:ext>
          </a:extLst>
        </xdr:cNvPr>
        <xdr:cNvSpPr txBox="1"/>
      </xdr:nvSpPr>
      <xdr:spPr>
        <a:xfrm>
          <a:off x="11771776" y="5394095"/>
          <a:ext cx="189547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Incident white light</a:t>
          </a:r>
          <a:r>
            <a:rPr lang="en-US" sz="11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</a:t>
          </a:r>
          <a:endParaRPr lang="en-US" sz="1100"/>
        </a:p>
      </xdr:txBody>
    </xdr:sp>
    <xdr:clientData/>
  </xdr:twoCellAnchor>
  <xdr:twoCellAnchor>
    <xdr:from>
      <xdr:col>2</xdr:col>
      <xdr:colOff>9525</xdr:colOff>
      <xdr:row>13</xdr:row>
      <xdr:rowOff>72390</xdr:rowOff>
    </xdr:from>
    <xdr:to>
      <xdr:col>10</xdr:col>
      <xdr:colOff>222885</xdr:colOff>
      <xdr:row>30</xdr:row>
      <xdr:rowOff>125730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983310B-AD5B-4EDD-9E60-1BFF409E5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>
          <a:alphaModFix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90" t="14448" r="7734" b="22022"/>
        <a:stretch/>
      </xdr:blipFill>
      <xdr:spPr>
        <a:xfrm>
          <a:off x="3204730" y="2427663"/>
          <a:ext cx="6309360" cy="3291840"/>
        </a:xfrm>
        <a:prstGeom prst="rect">
          <a:avLst/>
        </a:prstGeom>
      </xdr:spPr>
    </xdr:pic>
    <xdr:clientData/>
  </xdr:twoCellAnchor>
  <xdr:twoCellAnchor>
    <xdr:from>
      <xdr:col>2</xdr:col>
      <xdr:colOff>737235</xdr:colOff>
      <xdr:row>17</xdr:row>
      <xdr:rowOff>175260</xdr:rowOff>
    </xdr:from>
    <xdr:to>
      <xdr:col>9</xdr:col>
      <xdr:colOff>300955</xdr:colOff>
      <xdr:row>19</xdr:row>
      <xdr:rowOff>105756</xdr:rowOff>
    </xdr:to>
    <xdr:sp macro="" textlink="">
      <xdr:nvSpPr>
        <xdr:cNvPr id="33" name="Textfeld 32">
          <a:extLst>
            <a:ext uri="{FF2B5EF4-FFF2-40B4-BE49-F238E27FC236}">
              <a16:creationId xmlns:a16="http://schemas.microsoft.com/office/drawing/2014/main" id="{98C0F743-E2D0-41D9-8282-4157C77F7A2E}"/>
            </a:ext>
          </a:extLst>
        </xdr:cNvPr>
        <xdr:cNvSpPr txBox="1"/>
      </xdr:nvSpPr>
      <xdr:spPr>
        <a:xfrm rot="300000">
          <a:off x="3932440" y="3292533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7      8      9    10   11    12    13   14    15</a:t>
          </a:r>
          <a:endParaRPr lang="en-US" sz="1400"/>
        </a:p>
      </xdr:txBody>
    </xdr:sp>
    <xdr:clientData/>
  </xdr:twoCellAnchor>
  <xdr:twoCellAnchor>
    <xdr:from>
      <xdr:col>4</xdr:col>
      <xdr:colOff>753081</xdr:colOff>
      <xdr:row>27</xdr:row>
      <xdr:rowOff>186514</xdr:rowOff>
    </xdr:from>
    <xdr:to>
      <xdr:col>7</xdr:col>
      <xdr:colOff>362556</xdr:colOff>
      <xdr:row>30</xdr:row>
      <xdr:rowOff>135079</xdr:rowOff>
    </xdr:to>
    <xdr:sp macro="" textlink="">
      <xdr:nvSpPr>
        <xdr:cNvPr id="34" name="Textfeld 33">
          <a:extLst>
            <a:ext uri="{FF2B5EF4-FFF2-40B4-BE49-F238E27FC236}">
              <a16:creationId xmlns:a16="http://schemas.microsoft.com/office/drawing/2014/main" id="{BF998F28-046A-4053-B62C-C5839D36D8E6}"/>
            </a:ext>
          </a:extLst>
        </xdr:cNvPr>
        <xdr:cNvSpPr txBox="1"/>
      </xdr:nvSpPr>
      <xdr:spPr>
        <a:xfrm>
          <a:off x="5472286" y="5399287"/>
          <a:ext cx="1895475" cy="5200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Chemiluminescence image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r>
            <a:rPr lang="el-GR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α-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uL30 (RPL7)</a:t>
          </a:r>
          <a:endParaRPr lang="en-US" sz="1100"/>
        </a:p>
      </xdr:txBody>
    </xdr:sp>
    <xdr:clientData/>
  </xdr:twoCellAnchor>
  <xdr:twoCellAnchor>
    <xdr:from>
      <xdr:col>10</xdr:col>
      <xdr:colOff>460337</xdr:colOff>
      <xdr:row>14</xdr:row>
      <xdr:rowOff>54932</xdr:rowOff>
    </xdr:from>
    <xdr:to>
      <xdr:col>11</xdr:col>
      <xdr:colOff>202706</xdr:colOff>
      <xdr:row>28</xdr:row>
      <xdr:rowOff>127191</xdr:rowOff>
    </xdr:to>
    <xdr:grpSp>
      <xdr:nvGrpSpPr>
        <xdr:cNvPr id="2" name="Gruppieren 1">
          <a:extLst>
            <a:ext uri="{FF2B5EF4-FFF2-40B4-BE49-F238E27FC236}">
              <a16:creationId xmlns:a16="http://schemas.microsoft.com/office/drawing/2014/main" id="{7926CD20-F97A-440F-B988-2D363F5F8E5A}"/>
            </a:ext>
          </a:extLst>
        </xdr:cNvPr>
        <xdr:cNvGrpSpPr/>
      </xdr:nvGrpSpPr>
      <xdr:grpSpPr>
        <a:xfrm rot="306043">
          <a:off x="9751542" y="2782546"/>
          <a:ext cx="504369" cy="2739259"/>
          <a:chOff x="9760201" y="2626683"/>
          <a:chExt cx="504369" cy="2739259"/>
        </a:xfrm>
      </xdr:grpSpPr>
      <xdr:sp macro="" textlink="">
        <xdr:nvSpPr>
          <xdr:cNvPr id="36" name="Textfeld 35">
            <a:extLst>
              <a:ext uri="{FF2B5EF4-FFF2-40B4-BE49-F238E27FC236}">
                <a16:creationId xmlns:a16="http://schemas.microsoft.com/office/drawing/2014/main" id="{6FA51662-87C5-409C-A8BB-DA5F16EA1F20}"/>
              </a:ext>
            </a:extLst>
          </xdr:cNvPr>
          <xdr:cNvSpPr txBox="1"/>
        </xdr:nvSpPr>
        <xdr:spPr>
          <a:xfrm>
            <a:off x="9760970" y="2626683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55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37" name="Textfeld 36">
            <a:extLst>
              <a:ext uri="{FF2B5EF4-FFF2-40B4-BE49-F238E27FC236}">
                <a16:creationId xmlns:a16="http://schemas.microsoft.com/office/drawing/2014/main" id="{ACB5603C-01E0-4033-B0AC-043EB139936A}"/>
              </a:ext>
            </a:extLst>
          </xdr:cNvPr>
          <xdr:cNvSpPr txBox="1"/>
        </xdr:nvSpPr>
        <xdr:spPr>
          <a:xfrm>
            <a:off x="9763278" y="3347882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35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38" name="Textfeld 37">
            <a:extLst>
              <a:ext uri="{FF2B5EF4-FFF2-40B4-BE49-F238E27FC236}">
                <a16:creationId xmlns:a16="http://schemas.microsoft.com/office/drawing/2014/main" id="{37F5DAB7-6DC3-419E-9430-2085F43F3729}"/>
              </a:ext>
            </a:extLst>
          </xdr:cNvPr>
          <xdr:cNvSpPr txBox="1"/>
        </xdr:nvSpPr>
        <xdr:spPr>
          <a:xfrm>
            <a:off x="9760201" y="3684859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39" name="Textfeld 38">
            <a:extLst>
              <a:ext uri="{FF2B5EF4-FFF2-40B4-BE49-F238E27FC236}">
                <a16:creationId xmlns:a16="http://schemas.microsoft.com/office/drawing/2014/main" id="{F4AFAFE9-5CD1-4F57-BCAE-39DA85FD61A4}"/>
              </a:ext>
            </a:extLst>
          </xdr:cNvPr>
          <xdr:cNvSpPr txBox="1"/>
        </xdr:nvSpPr>
        <xdr:spPr>
          <a:xfrm>
            <a:off x="9763279" y="4424207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40" name="Textfeld 39">
            <a:extLst>
              <a:ext uri="{FF2B5EF4-FFF2-40B4-BE49-F238E27FC236}">
                <a16:creationId xmlns:a16="http://schemas.microsoft.com/office/drawing/2014/main" id="{22720870-D6F7-4223-B0DC-1A6907739F00}"/>
              </a:ext>
            </a:extLst>
          </xdr:cNvPr>
          <xdr:cNvSpPr txBox="1"/>
        </xdr:nvSpPr>
        <xdr:spPr>
          <a:xfrm>
            <a:off x="9762510" y="5101382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oneCellAnchor>
    <xdr:from>
      <xdr:col>2</xdr:col>
      <xdr:colOff>79766</xdr:colOff>
      <xdr:row>2</xdr:row>
      <xdr:rowOff>144607</xdr:rowOff>
    </xdr:from>
    <xdr:ext cx="1749069" cy="264560"/>
    <xdr:sp macro="" textlink="">
      <xdr:nvSpPr>
        <xdr:cNvPr id="52" name="Textfeld 51">
          <a:extLst>
            <a:ext uri="{FF2B5EF4-FFF2-40B4-BE49-F238E27FC236}">
              <a16:creationId xmlns:a16="http://schemas.microsoft.com/office/drawing/2014/main" id="{4D20066D-CCDA-49E7-8636-726C138C5E09}"/>
            </a:ext>
          </a:extLst>
        </xdr:cNvPr>
        <xdr:cNvSpPr txBox="1"/>
      </xdr:nvSpPr>
      <xdr:spPr>
        <a:xfrm>
          <a:off x="3274971" y="534266"/>
          <a:ext cx="174906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1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Top half of the membrane</a:t>
          </a:r>
          <a:r>
            <a:rPr lang="en-US" b="1"/>
            <a:t> </a:t>
          </a:r>
          <a:endParaRPr lang="en-US" sz="1100" b="1"/>
        </a:p>
      </xdr:txBody>
    </xdr:sp>
    <xdr:clientData/>
  </xdr:oneCellAnchor>
  <xdr:oneCellAnchor>
    <xdr:from>
      <xdr:col>2</xdr:col>
      <xdr:colOff>77168</xdr:colOff>
      <xdr:row>29</xdr:row>
      <xdr:rowOff>1732</xdr:rowOff>
    </xdr:from>
    <xdr:ext cx="1971052" cy="264560"/>
    <xdr:sp macro="" textlink="">
      <xdr:nvSpPr>
        <xdr:cNvPr id="53" name="Textfeld 52">
          <a:extLst>
            <a:ext uri="{FF2B5EF4-FFF2-40B4-BE49-F238E27FC236}">
              <a16:creationId xmlns:a16="http://schemas.microsoft.com/office/drawing/2014/main" id="{0DCFE5E6-2652-41DC-B718-737B46B48456}"/>
            </a:ext>
          </a:extLst>
        </xdr:cNvPr>
        <xdr:cNvSpPr txBox="1"/>
      </xdr:nvSpPr>
      <xdr:spPr>
        <a:xfrm>
          <a:off x="3272373" y="5595505"/>
          <a:ext cx="197105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1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Bottom half of the membrane</a:t>
          </a:r>
          <a:r>
            <a:rPr lang="en-US" b="1"/>
            <a:t> </a:t>
          </a:r>
          <a:endParaRPr lang="en-US" sz="1100" b="1"/>
        </a:p>
      </xdr:txBody>
    </xdr:sp>
    <xdr:clientData/>
  </xdr:oneCellAnchor>
  <xdr:oneCellAnchor>
    <xdr:from>
      <xdr:col>1</xdr:col>
      <xdr:colOff>2524125</xdr:colOff>
      <xdr:row>2</xdr:row>
      <xdr:rowOff>95250</xdr:rowOff>
    </xdr:from>
    <xdr:ext cx="184731" cy="264560"/>
    <xdr:sp macro="" textlink="">
      <xdr:nvSpPr>
        <xdr:cNvPr id="54" name="Textfeld 53">
          <a:extLst>
            <a:ext uri="{FF2B5EF4-FFF2-40B4-BE49-F238E27FC236}">
              <a16:creationId xmlns:a16="http://schemas.microsoft.com/office/drawing/2014/main" id="{619B3ED5-2E60-492F-A450-208E34F189E0}"/>
            </a:ext>
          </a:extLst>
        </xdr:cNvPr>
        <xdr:cNvSpPr txBox="1"/>
      </xdr:nvSpPr>
      <xdr:spPr>
        <a:xfrm>
          <a:off x="3095625" y="29527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oneCellAnchor>
    <xdr:from>
      <xdr:col>1</xdr:col>
      <xdr:colOff>2524125</xdr:colOff>
      <xdr:row>31</xdr:row>
      <xdr:rowOff>95250</xdr:rowOff>
    </xdr:from>
    <xdr:ext cx="184731" cy="264560"/>
    <xdr:sp macro="" textlink="">
      <xdr:nvSpPr>
        <xdr:cNvPr id="64" name="Textfeld 63">
          <a:extLst>
            <a:ext uri="{FF2B5EF4-FFF2-40B4-BE49-F238E27FC236}">
              <a16:creationId xmlns:a16="http://schemas.microsoft.com/office/drawing/2014/main" id="{509A199D-ABA7-4DBD-A392-9D3313483FE2}"/>
            </a:ext>
          </a:extLst>
        </xdr:cNvPr>
        <xdr:cNvSpPr txBox="1"/>
      </xdr:nvSpPr>
      <xdr:spPr>
        <a:xfrm>
          <a:off x="3095625" y="294409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 editAs="oneCell">
    <xdr:from>
      <xdr:col>2</xdr:col>
      <xdr:colOff>49875</xdr:colOff>
      <xdr:row>31</xdr:row>
      <xdr:rowOff>102179</xdr:rowOff>
    </xdr:from>
    <xdr:to>
      <xdr:col>10</xdr:col>
      <xdr:colOff>171795</xdr:colOff>
      <xdr:row>41</xdr:row>
      <xdr:rowOff>65465</xdr:rowOff>
    </xdr:to>
    <xdr:pic>
      <xdr:nvPicPr>
        <xdr:cNvPr id="66" name="Grafik 65">
          <a:extLst>
            <a:ext uri="{FF2B5EF4-FFF2-40B4-BE49-F238E27FC236}">
              <a16:creationId xmlns:a16="http://schemas.microsoft.com/office/drawing/2014/main" id="{657869A3-2FC4-410C-A785-4C8FC39891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08" t="21023" r="6992" b="41918"/>
        <a:stretch/>
      </xdr:blipFill>
      <xdr:spPr>
        <a:xfrm>
          <a:off x="3245080" y="6085611"/>
          <a:ext cx="6217920" cy="1920240"/>
        </a:xfrm>
        <a:prstGeom prst="rect">
          <a:avLst/>
        </a:prstGeom>
      </xdr:spPr>
    </xdr:pic>
    <xdr:clientData/>
  </xdr:twoCellAnchor>
  <xdr:twoCellAnchor editAs="oneCell">
    <xdr:from>
      <xdr:col>10</xdr:col>
      <xdr:colOff>257692</xdr:colOff>
      <xdr:row>31</xdr:row>
      <xdr:rowOff>102179</xdr:rowOff>
    </xdr:from>
    <xdr:to>
      <xdr:col>18</xdr:col>
      <xdr:colOff>379612</xdr:colOff>
      <xdr:row>41</xdr:row>
      <xdr:rowOff>65465</xdr:rowOff>
    </xdr:to>
    <xdr:pic>
      <xdr:nvPicPr>
        <xdr:cNvPr id="68" name="Grafik 67">
          <a:extLst>
            <a:ext uri="{FF2B5EF4-FFF2-40B4-BE49-F238E27FC236}">
              <a16:creationId xmlns:a16="http://schemas.microsoft.com/office/drawing/2014/main" id="{B9C53D5F-0864-489E-B6A3-077663530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008" t="21022" r="6993" b="41920"/>
        <a:stretch/>
      </xdr:blipFill>
      <xdr:spPr>
        <a:xfrm>
          <a:off x="9548897" y="6076952"/>
          <a:ext cx="6217920" cy="1920240"/>
        </a:xfrm>
        <a:prstGeom prst="rect">
          <a:avLst/>
        </a:prstGeom>
      </xdr:spPr>
    </xdr:pic>
    <xdr:clientData/>
  </xdr:twoCellAnchor>
  <xdr:twoCellAnchor>
    <xdr:from>
      <xdr:col>3</xdr:col>
      <xdr:colOff>94206</xdr:colOff>
      <xdr:row>33</xdr:row>
      <xdr:rowOff>36082</xdr:rowOff>
    </xdr:from>
    <xdr:to>
      <xdr:col>9</xdr:col>
      <xdr:colOff>419926</xdr:colOff>
      <xdr:row>34</xdr:row>
      <xdr:rowOff>158252</xdr:rowOff>
    </xdr:to>
    <xdr:sp macro="" textlink="">
      <xdr:nvSpPr>
        <xdr:cNvPr id="78" name="Textfeld 77">
          <a:extLst>
            <a:ext uri="{FF2B5EF4-FFF2-40B4-BE49-F238E27FC236}">
              <a16:creationId xmlns:a16="http://schemas.microsoft.com/office/drawing/2014/main" id="{3F77873E-194A-4826-8A5A-D82F0AC88AD7}"/>
            </a:ext>
          </a:extLst>
        </xdr:cNvPr>
        <xdr:cNvSpPr txBox="1"/>
      </xdr:nvSpPr>
      <xdr:spPr>
        <a:xfrm rot="-60000">
          <a:off x="4051411" y="6452468"/>
          <a:ext cx="4897720" cy="32132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5</xdr:col>
      <xdr:colOff>131013</xdr:colOff>
      <xdr:row>31</xdr:row>
      <xdr:rowOff>130139</xdr:rowOff>
    </xdr:from>
    <xdr:to>
      <xdr:col>7</xdr:col>
      <xdr:colOff>502488</xdr:colOff>
      <xdr:row>34</xdr:row>
      <xdr:rowOff>28612</xdr:rowOff>
    </xdr:to>
    <xdr:sp macro="" textlink="">
      <xdr:nvSpPr>
        <xdr:cNvPr id="79" name="Textfeld 78">
          <a:extLst>
            <a:ext uri="{FF2B5EF4-FFF2-40B4-BE49-F238E27FC236}">
              <a16:creationId xmlns:a16="http://schemas.microsoft.com/office/drawing/2014/main" id="{23002E17-9C2A-4408-9C89-6AFF689E8C97}"/>
            </a:ext>
          </a:extLst>
        </xdr:cNvPr>
        <xdr:cNvSpPr txBox="1"/>
      </xdr:nvSpPr>
      <xdr:spPr>
        <a:xfrm>
          <a:off x="5612218" y="6113571"/>
          <a:ext cx="1895475" cy="53058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Chemiluminescence image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r>
            <a:rPr lang="el-GR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α-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FLAG (Naa35)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endParaRPr lang="en-US" sz="1100"/>
        </a:p>
      </xdr:txBody>
    </xdr:sp>
    <xdr:clientData/>
  </xdr:twoCellAnchor>
  <xdr:oneCellAnchor>
    <xdr:from>
      <xdr:col>2</xdr:col>
      <xdr:colOff>136051</xdr:colOff>
      <xdr:row>32</xdr:row>
      <xdr:rowOff>24246</xdr:rowOff>
    </xdr:from>
    <xdr:ext cx="1749069" cy="264560"/>
    <xdr:sp macro="" textlink="">
      <xdr:nvSpPr>
        <xdr:cNvPr id="80" name="Textfeld 79">
          <a:extLst>
            <a:ext uri="{FF2B5EF4-FFF2-40B4-BE49-F238E27FC236}">
              <a16:creationId xmlns:a16="http://schemas.microsoft.com/office/drawing/2014/main" id="{A370FE2E-37AA-4FE3-9E10-52F11088912A}"/>
            </a:ext>
          </a:extLst>
        </xdr:cNvPr>
        <xdr:cNvSpPr txBox="1"/>
      </xdr:nvSpPr>
      <xdr:spPr>
        <a:xfrm>
          <a:off x="3331256" y="6198178"/>
          <a:ext cx="174906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1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Top half of the membrane</a:t>
          </a:r>
          <a:r>
            <a:rPr lang="en-US" b="1"/>
            <a:t> </a:t>
          </a:r>
          <a:endParaRPr lang="en-US" sz="1100" b="1"/>
        </a:p>
      </xdr:txBody>
    </xdr:sp>
    <xdr:clientData/>
  </xdr:oneCellAnchor>
  <xdr:twoCellAnchor>
    <xdr:from>
      <xdr:col>11</xdr:col>
      <xdr:colOff>258733</xdr:colOff>
      <xdr:row>5</xdr:row>
      <xdr:rowOff>38815</xdr:rowOff>
    </xdr:from>
    <xdr:to>
      <xdr:col>11</xdr:col>
      <xdr:colOff>571178</xdr:colOff>
      <xdr:row>11</xdr:row>
      <xdr:rowOff>60739</xdr:rowOff>
    </xdr:to>
    <xdr:sp macro="" textlink="">
      <xdr:nvSpPr>
        <xdr:cNvPr id="61" name="Rechteck 60">
          <a:extLst>
            <a:ext uri="{FF2B5EF4-FFF2-40B4-BE49-F238E27FC236}">
              <a16:creationId xmlns:a16="http://schemas.microsoft.com/office/drawing/2014/main" id="{819053C1-47C3-4B82-B1FE-F8A7734E1781}"/>
            </a:ext>
          </a:extLst>
        </xdr:cNvPr>
        <xdr:cNvSpPr/>
      </xdr:nvSpPr>
      <xdr:spPr>
        <a:xfrm rot="120000">
          <a:off x="10311938" y="870088"/>
          <a:ext cx="312445" cy="1164924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305194</xdr:colOff>
      <xdr:row>5</xdr:row>
      <xdr:rowOff>168763</xdr:rowOff>
    </xdr:from>
    <xdr:to>
      <xdr:col>9</xdr:col>
      <xdr:colOff>253741</xdr:colOff>
      <xdr:row>12</xdr:row>
      <xdr:rowOff>187</xdr:rowOff>
    </xdr:to>
    <xdr:sp macro="" textlink="">
      <xdr:nvSpPr>
        <xdr:cNvPr id="63" name="Rechteck 62">
          <a:extLst>
            <a:ext uri="{FF2B5EF4-FFF2-40B4-BE49-F238E27FC236}">
              <a16:creationId xmlns:a16="http://schemas.microsoft.com/office/drawing/2014/main" id="{B7BBE5F7-F7B5-43C4-864F-6D32D7D4A63E}"/>
            </a:ext>
          </a:extLst>
        </xdr:cNvPr>
        <xdr:cNvSpPr/>
      </xdr:nvSpPr>
      <xdr:spPr>
        <a:xfrm rot="120000">
          <a:off x="4262399" y="1000036"/>
          <a:ext cx="4520547" cy="1164924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233401</xdr:colOff>
      <xdr:row>15</xdr:row>
      <xdr:rowOff>2065</xdr:rowOff>
    </xdr:from>
    <xdr:to>
      <xdr:col>9</xdr:col>
      <xdr:colOff>216973</xdr:colOff>
      <xdr:row>26</xdr:row>
      <xdr:rowOff>5412</xdr:rowOff>
    </xdr:to>
    <xdr:sp macro="" textlink="">
      <xdr:nvSpPr>
        <xdr:cNvPr id="65" name="Rechteck 64">
          <a:extLst>
            <a:ext uri="{FF2B5EF4-FFF2-40B4-BE49-F238E27FC236}">
              <a16:creationId xmlns:a16="http://schemas.microsoft.com/office/drawing/2014/main" id="{DAE2B1E1-E224-410E-B83F-A174740D9833}"/>
            </a:ext>
          </a:extLst>
        </xdr:cNvPr>
        <xdr:cNvSpPr/>
      </xdr:nvSpPr>
      <xdr:spPr>
        <a:xfrm rot="300000">
          <a:off x="4190606" y="2738338"/>
          <a:ext cx="4555572" cy="2098847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202451</xdr:colOff>
      <xdr:row>14</xdr:row>
      <xdr:rowOff>61325</xdr:rowOff>
    </xdr:from>
    <xdr:to>
      <xdr:col>11</xdr:col>
      <xdr:colOff>547059</xdr:colOff>
      <xdr:row>25</xdr:row>
      <xdr:rowOff>68945</xdr:rowOff>
    </xdr:to>
    <xdr:sp macro="" textlink="">
      <xdr:nvSpPr>
        <xdr:cNvPr id="67" name="Rechteck 66">
          <a:extLst>
            <a:ext uri="{FF2B5EF4-FFF2-40B4-BE49-F238E27FC236}">
              <a16:creationId xmlns:a16="http://schemas.microsoft.com/office/drawing/2014/main" id="{9F3760E1-5335-41F6-9CDE-BB4741407E36}"/>
            </a:ext>
          </a:extLst>
        </xdr:cNvPr>
        <xdr:cNvSpPr/>
      </xdr:nvSpPr>
      <xdr:spPr>
        <a:xfrm rot="300000">
          <a:off x="10255656" y="2607098"/>
          <a:ext cx="344608" cy="210312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153806</xdr:colOff>
      <xdr:row>14</xdr:row>
      <xdr:rowOff>54932</xdr:rowOff>
    </xdr:from>
    <xdr:to>
      <xdr:col>2</xdr:col>
      <xdr:colOff>658175</xdr:colOff>
      <xdr:row>28</xdr:row>
      <xdr:rowOff>127191</xdr:rowOff>
    </xdr:to>
    <xdr:grpSp>
      <xdr:nvGrpSpPr>
        <xdr:cNvPr id="87" name="Gruppieren 86">
          <a:extLst>
            <a:ext uri="{FF2B5EF4-FFF2-40B4-BE49-F238E27FC236}">
              <a16:creationId xmlns:a16="http://schemas.microsoft.com/office/drawing/2014/main" id="{D41A7B7F-BE90-4FFB-B0E1-F69AAE202EA9}"/>
            </a:ext>
          </a:extLst>
        </xdr:cNvPr>
        <xdr:cNvGrpSpPr/>
      </xdr:nvGrpSpPr>
      <xdr:grpSpPr>
        <a:xfrm rot="306043">
          <a:off x="3349011" y="2782546"/>
          <a:ext cx="504369" cy="2739259"/>
          <a:chOff x="9760201" y="2626683"/>
          <a:chExt cx="504369" cy="2739259"/>
        </a:xfrm>
      </xdr:grpSpPr>
      <xdr:sp macro="" textlink="">
        <xdr:nvSpPr>
          <xdr:cNvPr id="88" name="Textfeld 87">
            <a:extLst>
              <a:ext uri="{FF2B5EF4-FFF2-40B4-BE49-F238E27FC236}">
                <a16:creationId xmlns:a16="http://schemas.microsoft.com/office/drawing/2014/main" id="{F7435954-5F97-4DC5-872C-19147E803143}"/>
              </a:ext>
            </a:extLst>
          </xdr:cNvPr>
          <xdr:cNvSpPr txBox="1"/>
        </xdr:nvSpPr>
        <xdr:spPr>
          <a:xfrm>
            <a:off x="9760970" y="2626683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55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89" name="Textfeld 88">
            <a:extLst>
              <a:ext uri="{FF2B5EF4-FFF2-40B4-BE49-F238E27FC236}">
                <a16:creationId xmlns:a16="http://schemas.microsoft.com/office/drawing/2014/main" id="{6B9CD046-137B-4EF0-812F-BF4AE50C2FCF}"/>
              </a:ext>
            </a:extLst>
          </xdr:cNvPr>
          <xdr:cNvSpPr txBox="1"/>
        </xdr:nvSpPr>
        <xdr:spPr>
          <a:xfrm>
            <a:off x="9763278" y="3347882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35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90" name="Textfeld 89">
            <a:extLst>
              <a:ext uri="{FF2B5EF4-FFF2-40B4-BE49-F238E27FC236}">
                <a16:creationId xmlns:a16="http://schemas.microsoft.com/office/drawing/2014/main" id="{E1BCAAD7-EB96-4895-B4F4-38C2D6CCF6A1}"/>
              </a:ext>
            </a:extLst>
          </xdr:cNvPr>
          <xdr:cNvSpPr txBox="1"/>
        </xdr:nvSpPr>
        <xdr:spPr>
          <a:xfrm>
            <a:off x="9760201" y="3684859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91" name="Textfeld 90">
            <a:extLst>
              <a:ext uri="{FF2B5EF4-FFF2-40B4-BE49-F238E27FC236}">
                <a16:creationId xmlns:a16="http://schemas.microsoft.com/office/drawing/2014/main" id="{ABB7C50C-910F-46E3-8BFC-82FFD8E13127}"/>
              </a:ext>
            </a:extLst>
          </xdr:cNvPr>
          <xdr:cNvSpPr txBox="1"/>
        </xdr:nvSpPr>
        <xdr:spPr>
          <a:xfrm>
            <a:off x="9763279" y="4424207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92" name="Textfeld 91">
            <a:extLst>
              <a:ext uri="{FF2B5EF4-FFF2-40B4-BE49-F238E27FC236}">
                <a16:creationId xmlns:a16="http://schemas.microsoft.com/office/drawing/2014/main" id="{F224BFE1-FF1E-4834-983C-CB19446DBDC8}"/>
              </a:ext>
            </a:extLst>
          </xdr:cNvPr>
          <xdr:cNvSpPr txBox="1"/>
        </xdr:nvSpPr>
        <xdr:spPr>
          <a:xfrm>
            <a:off x="9762510" y="5101382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2</xdr:col>
      <xdr:colOff>292301</xdr:colOff>
      <xdr:row>4</xdr:row>
      <xdr:rowOff>182935</xdr:rowOff>
    </xdr:from>
    <xdr:to>
      <xdr:col>3</xdr:col>
      <xdr:colOff>31592</xdr:colOff>
      <xdr:row>11</xdr:row>
      <xdr:rowOff>86428</xdr:rowOff>
    </xdr:to>
    <xdr:grpSp>
      <xdr:nvGrpSpPr>
        <xdr:cNvPr id="93" name="Gruppieren 92">
          <a:extLst>
            <a:ext uri="{FF2B5EF4-FFF2-40B4-BE49-F238E27FC236}">
              <a16:creationId xmlns:a16="http://schemas.microsoft.com/office/drawing/2014/main" id="{17481E01-44B1-4EFD-B1F0-F7CFF07738D0}"/>
            </a:ext>
          </a:extLst>
        </xdr:cNvPr>
        <xdr:cNvGrpSpPr/>
      </xdr:nvGrpSpPr>
      <xdr:grpSpPr>
        <a:xfrm rot="120000">
          <a:off x="3487506" y="1005549"/>
          <a:ext cx="501291" cy="1236993"/>
          <a:chOff x="9829424" y="815049"/>
          <a:chExt cx="501291" cy="1245652"/>
        </a:xfrm>
      </xdr:grpSpPr>
      <xdr:sp macro="" textlink="">
        <xdr:nvSpPr>
          <xdr:cNvPr id="94" name="Textfeld 93">
            <a:extLst>
              <a:ext uri="{FF2B5EF4-FFF2-40B4-BE49-F238E27FC236}">
                <a16:creationId xmlns:a16="http://schemas.microsoft.com/office/drawing/2014/main" id="{0A49B458-3020-427C-AD3C-9A3FBC55EE59}"/>
              </a:ext>
            </a:extLst>
          </xdr:cNvPr>
          <xdr:cNvSpPr txBox="1"/>
        </xdr:nvSpPr>
        <xdr:spPr>
          <a:xfrm>
            <a:off x="9829424" y="815049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95" name="Textfeld 94">
            <a:extLst>
              <a:ext uri="{FF2B5EF4-FFF2-40B4-BE49-F238E27FC236}">
                <a16:creationId xmlns:a16="http://schemas.microsoft.com/office/drawing/2014/main" id="{B4B316B2-A538-4D1B-B503-CC19341F7B77}"/>
              </a:ext>
            </a:extLst>
          </xdr:cNvPr>
          <xdr:cNvSpPr txBox="1"/>
        </xdr:nvSpPr>
        <xdr:spPr>
          <a:xfrm>
            <a:off x="9829424" y="1158947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96" name="Textfeld 95">
            <a:extLst>
              <a:ext uri="{FF2B5EF4-FFF2-40B4-BE49-F238E27FC236}">
                <a16:creationId xmlns:a16="http://schemas.microsoft.com/office/drawing/2014/main" id="{7707A222-6467-457A-9627-CE79D28996D0}"/>
              </a:ext>
            </a:extLst>
          </xdr:cNvPr>
          <xdr:cNvSpPr txBox="1"/>
        </xdr:nvSpPr>
        <xdr:spPr>
          <a:xfrm>
            <a:off x="9829424" y="1473368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97" name="Textfeld 96">
            <a:extLst>
              <a:ext uri="{FF2B5EF4-FFF2-40B4-BE49-F238E27FC236}">
                <a16:creationId xmlns:a16="http://schemas.microsoft.com/office/drawing/2014/main" id="{14CA4F13-1893-483C-ABE1-7ECBF24A722B}"/>
              </a:ext>
            </a:extLst>
          </xdr:cNvPr>
          <xdr:cNvSpPr txBox="1"/>
        </xdr:nvSpPr>
        <xdr:spPr>
          <a:xfrm>
            <a:off x="9829424" y="1787790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11</xdr:col>
      <xdr:colOff>294322</xdr:colOff>
      <xdr:row>34</xdr:row>
      <xdr:rowOff>164146</xdr:rowOff>
    </xdr:from>
    <xdr:to>
      <xdr:col>11</xdr:col>
      <xdr:colOff>623922</xdr:colOff>
      <xdr:row>40</xdr:row>
      <xdr:rowOff>100138</xdr:rowOff>
    </xdr:to>
    <xdr:sp macro="" textlink="">
      <xdr:nvSpPr>
        <xdr:cNvPr id="98" name="Rechteck 97">
          <a:extLst>
            <a:ext uri="{FF2B5EF4-FFF2-40B4-BE49-F238E27FC236}">
              <a16:creationId xmlns:a16="http://schemas.microsoft.com/office/drawing/2014/main" id="{B02DD224-43FE-403E-970E-F7DDA73FA0D7}"/>
            </a:ext>
          </a:extLst>
        </xdr:cNvPr>
        <xdr:cNvSpPr/>
      </xdr:nvSpPr>
      <xdr:spPr>
        <a:xfrm rot="-60000">
          <a:off x="10347527" y="6779691"/>
          <a:ext cx="329600" cy="1078992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417094</xdr:colOff>
      <xdr:row>35</xdr:row>
      <xdr:rowOff>9207</xdr:rowOff>
    </xdr:from>
    <xdr:to>
      <xdr:col>9</xdr:col>
      <xdr:colOff>369271</xdr:colOff>
      <xdr:row>40</xdr:row>
      <xdr:rowOff>135699</xdr:rowOff>
    </xdr:to>
    <xdr:sp macro="" textlink="">
      <xdr:nvSpPr>
        <xdr:cNvPr id="99" name="Rechteck 98">
          <a:extLst>
            <a:ext uri="{FF2B5EF4-FFF2-40B4-BE49-F238E27FC236}">
              <a16:creationId xmlns:a16="http://schemas.microsoft.com/office/drawing/2014/main" id="{5831E66D-2885-4E74-88A5-181832C645D4}"/>
            </a:ext>
          </a:extLst>
        </xdr:cNvPr>
        <xdr:cNvSpPr/>
      </xdr:nvSpPr>
      <xdr:spPr>
        <a:xfrm rot="-60000">
          <a:off x="4374299" y="6815252"/>
          <a:ext cx="4524177" cy="1078992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289903</xdr:colOff>
      <xdr:row>33</xdr:row>
      <xdr:rowOff>36082</xdr:rowOff>
    </xdr:from>
    <xdr:to>
      <xdr:col>17</xdr:col>
      <xdr:colOff>615623</xdr:colOff>
      <xdr:row>34</xdr:row>
      <xdr:rowOff>158252</xdr:rowOff>
    </xdr:to>
    <xdr:sp macro="" textlink="">
      <xdr:nvSpPr>
        <xdr:cNvPr id="100" name="Textfeld 99">
          <a:extLst>
            <a:ext uri="{FF2B5EF4-FFF2-40B4-BE49-F238E27FC236}">
              <a16:creationId xmlns:a16="http://schemas.microsoft.com/office/drawing/2014/main" id="{7575CEFE-A9AA-4DB9-B95A-625431F1FC50}"/>
            </a:ext>
          </a:extLst>
        </xdr:cNvPr>
        <xdr:cNvSpPr txBox="1"/>
      </xdr:nvSpPr>
      <xdr:spPr>
        <a:xfrm rot="-60000">
          <a:off x="10343108" y="6443809"/>
          <a:ext cx="4897720" cy="31267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13</xdr:col>
      <xdr:colOff>255183</xdr:colOff>
      <xdr:row>31</xdr:row>
      <xdr:rowOff>189982</xdr:rowOff>
    </xdr:from>
    <xdr:to>
      <xdr:col>15</xdr:col>
      <xdr:colOff>626658</xdr:colOff>
      <xdr:row>33</xdr:row>
      <xdr:rowOff>52303</xdr:rowOff>
    </xdr:to>
    <xdr:sp macro="" textlink="">
      <xdr:nvSpPr>
        <xdr:cNvPr id="101" name="Textfeld 100">
          <a:extLst>
            <a:ext uri="{FF2B5EF4-FFF2-40B4-BE49-F238E27FC236}">
              <a16:creationId xmlns:a16="http://schemas.microsoft.com/office/drawing/2014/main" id="{8A393D97-63F2-4F03-8C9B-47AA57D2D4DC}"/>
            </a:ext>
          </a:extLst>
        </xdr:cNvPr>
        <xdr:cNvSpPr txBox="1"/>
      </xdr:nvSpPr>
      <xdr:spPr>
        <a:xfrm>
          <a:off x="11832388" y="6164755"/>
          <a:ext cx="189547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Incident white light</a:t>
          </a:r>
          <a:r>
            <a:rPr lang="en-US" sz="11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</a:t>
          </a:r>
          <a:endParaRPr lang="en-US" sz="1100"/>
        </a:p>
      </xdr:txBody>
    </xdr:sp>
    <xdr:clientData/>
  </xdr:twoCellAnchor>
  <xdr:twoCellAnchor editAs="oneCell">
    <xdr:from>
      <xdr:col>1</xdr:col>
      <xdr:colOff>2621626</xdr:colOff>
      <xdr:row>42</xdr:row>
      <xdr:rowOff>12472</xdr:rowOff>
    </xdr:from>
    <xdr:to>
      <xdr:col>10</xdr:col>
      <xdr:colOff>211281</xdr:colOff>
      <xdr:row>59</xdr:row>
      <xdr:rowOff>65812</xdr:rowOff>
    </xdr:to>
    <xdr:pic>
      <xdr:nvPicPr>
        <xdr:cNvPr id="55" name="Grafik 54">
          <a:extLst>
            <a:ext uri="{FF2B5EF4-FFF2-40B4-BE49-F238E27FC236}">
              <a16:creationId xmlns:a16="http://schemas.microsoft.com/office/drawing/2014/main" id="{AE20E863-1303-480A-9F39-62A592E6D2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77" t="14278" r="7246" b="22193"/>
        <a:stretch/>
      </xdr:blipFill>
      <xdr:spPr>
        <a:xfrm>
          <a:off x="3193126" y="8152017"/>
          <a:ext cx="6309360" cy="3291840"/>
        </a:xfrm>
        <a:prstGeom prst="rect">
          <a:avLst/>
        </a:prstGeom>
      </xdr:spPr>
    </xdr:pic>
    <xdr:clientData/>
  </xdr:twoCellAnchor>
  <xdr:twoCellAnchor editAs="oneCell">
    <xdr:from>
      <xdr:col>10</xdr:col>
      <xdr:colOff>276398</xdr:colOff>
      <xdr:row>42</xdr:row>
      <xdr:rowOff>12472</xdr:rowOff>
    </xdr:from>
    <xdr:to>
      <xdr:col>18</xdr:col>
      <xdr:colOff>489758</xdr:colOff>
      <xdr:row>59</xdr:row>
      <xdr:rowOff>65812</xdr:rowOff>
    </xdr:to>
    <xdr:pic>
      <xdr:nvPicPr>
        <xdr:cNvPr id="57" name="Grafik 56">
          <a:extLst>
            <a:ext uri="{FF2B5EF4-FFF2-40B4-BE49-F238E27FC236}">
              <a16:creationId xmlns:a16="http://schemas.microsoft.com/office/drawing/2014/main" id="{478D4292-7C87-4904-948C-571CEC3AB6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1577" t="14280" r="7247" b="22189"/>
        <a:stretch/>
      </xdr:blipFill>
      <xdr:spPr>
        <a:xfrm>
          <a:off x="9567603" y="8152017"/>
          <a:ext cx="6309360" cy="3291840"/>
        </a:xfrm>
        <a:prstGeom prst="rect">
          <a:avLst/>
        </a:prstGeom>
      </xdr:spPr>
    </xdr:pic>
    <xdr:clientData/>
  </xdr:twoCellAnchor>
  <xdr:twoCellAnchor>
    <xdr:from>
      <xdr:col>5</xdr:col>
      <xdr:colOff>69013</xdr:colOff>
      <xdr:row>55</xdr:row>
      <xdr:rowOff>79664</xdr:rowOff>
    </xdr:from>
    <xdr:to>
      <xdr:col>7</xdr:col>
      <xdr:colOff>440488</xdr:colOff>
      <xdr:row>58</xdr:row>
      <xdr:rowOff>28229</xdr:rowOff>
    </xdr:to>
    <xdr:sp macro="" textlink="">
      <xdr:nvSpPr>
        <xdr:cNvPr id="102" name="Textfeld 101">
          <a:extLst>
            <a:ext uri="{FF2B5EF4-FFF2-40B4-BE49-F238E27FC236}">
              <a16:creationId xmlns:a16="http://schemas.microsoft.com/office/drawing/2014/main" id="{96E2B8E6-C31B-4D62-B088-E94B7A7C82A4}"/>
            </a:ext>
          </a:extLst>
        </xdr:cNvPr>
        <xdr:cNvSpPr txBox="1"/>
      </xdr:nvSpPr>
      <xdr:spPr>
        <a:xfrm>
          <a:off x="5550218" y="10695709"/>
          <a:ext cx="1895475" cy="5200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Chemiluminescence image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r>
            <a:rPr lang="el-GR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α-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uL30 (RPL7)</a:t>
          </a:r>
          <a:endParaRPr lang="en-US" sz="1100"/>
        </a:p>
      </xdr:txBody>
    </xdr:sp>
    <xdr:clientData/>
  </xdr:twoCellAnchor>
  <xdr:oneCellAnchor>
    <xdr:from>
      <xdr:col>2</xdr:col>
      <xdr:colOff>68509</xdr:colOff>
      <xdr:row>57</xdr:row>
      <xdr:rowOff>50742</xdr:rowOff>
    </xdr:from>
    <xdr:ext cx="1971052" cy="264560"/>
    <xdr:sp macro="" textlink="">
      <xdr:nvSpPr>
        <xdr:cNvPr id="103" name="Textfeld 102">
          <a:extLst>
            <a:ext uri="{FF2B5EF4-FFF2-40B4-BE49-F238E27FC236}">
              <a16:creationId xmlns:a16="http://schemas.microsoft.com/office/drawing/2014/main" id="{CBC2A95A-97E9-4666-B8FA-C713252961D0}"/>
            </a:ext>
          </a:extLst>
        </xdr:cNvPr>
        <xdr:cNvSpPr txBox="1"/>
      </xdr:nvSpPr>
      <xdr:spPr>
        <a:xfrm>
          <a:off x="3263714" y="11047787"/>
          <a:ext cx="197105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1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Bottom half of the membrane</a:t>
          </a:r>
          <a:r>
            <a:rPr lang="en-US" b="1"/>
            <a:t> </a:t>
          </a:r>
          <a:endParaRPr lang="en-US" sz="1100" b="1"/>
        </a:p>
      </xdr:txBody>
    </xdr:sp>
    <xdr:clientData/>
  </xdr:oneCellAnchor>
  <xdr:twoCellAnchor>
    <xdr:from>
      <xdr:col>10</xdr:col>
      <xdr:colOff>577216</xdr:colOff>
      <xdr:row>34</xdr:row>
      <xdr:rowOff>153485</xdr:rowOff>
    </xdr:from>
    <xdr:to>
      <xdr:col>11</xdr:col>
      <xdr:colOff>318169</xdr:colOff>
      <xdr:row>40</xdr:row>
      <xdr:rowOff>160902</xdr:rowOff>
    </xdr:to>
    <xdr:grpSp>
      <xdr:nvGrpSpPr>
        <xdr:cNvPr id="104" name="Gruppieren 103">
          <a:extLst>
            <a:ext uri="{FF2B5EF4-FFF2-40B4-BE49-F238E27FC236}">
              <a16:creationId xmlns:a16="http://schemas.microsoft.com/office/drawing/2014/main" id="{579CDEBD-67C3-4616-93B4-A3D797D9A8BF}"/>
            </a:ext>
          </a:extLst>
        </xdr:cNvPr>
        <xdr:cNvGrpSpPr/>
      </xdr:nvGrpSpPr>
      <xdr:grpSpPr>
        <a:xfrm rot="-60000">
          <a:off x="9868421" y="6751712"/>
          <a:ext cx="502953" cy="1150417"/>
          <a:chOff x="9829122" y="832365"/>
          <a:chExt cx="502953" cy="1150417"/>
        </a:xfrm>
      </xdr:grpSpPr>
      <xdr:sp macro="" textlink="">
        <xdr:nvSpPr>
          <xdr:cNvPr id="105" name="Textfeld 104">
            <a:extLst>
              <a:ext uri="{FF2B5EF4-FFF2-40B4-BE49-F238E27FC236}">
                <a16:creationId xmlns:a16="http://schemas.microsoft.com/office/drawing/2014/main" id="{7F03E2E7-3B28-42B9-8F8F-EAD3DEF4C9E9}"/>
              </a:ext>
            </a:extLst>
          </xdr:cNvPr>
          <xdr:cNvSpPr txBox="1"/>
        </xdr:nvSpPr>
        <xdr:spPr>
          <a:xfrm>
            <a:off x="9829122" y="832365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06" name="Textfeld 105">
            <a:extLst>
              <a:ext uri="{FF2B5EF4-FFF2-40B4-BE49-F238E27FC236}">
                <a16:creationId xmlns:a16="http://schemas.microsoft.com/office/drawing/2014/main" id="{E2861A0A-4524-4543-ACAB-55262BC57531}"/>
              </a:ext>
            </a:extLst>
          </xdr:cNvPr>
          <xdr:cNvSpPr txBox="1"/>
        </xdr:nvSpPr>
        <xdr:spPr>
          <a:xfrm>
            <a:off x="9829727" y="114163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07" name="Textfeld 106">
            <a:extLst>
              <a:ext uri="{FF2B5EF4-FFF2-40B4-BE49-F238E27FC236}">
                <a16:creationId xmlns:a16="http://schemas.microsoft.com/office/drawing/2014/main" id="{07C8D8F3-D52E-48F7-B5BC-C76FD2CA1E08}"/>
              </a:ext>
            </a:extLst>
          </xdr:cNvPr>
          <xdr:cNvSpPr txBox="1"/>
        </xdr:nvSpPr>
        <xdr:spPr>
          <a:xfrm>
            <a:off x="9830331" y="142142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08" name="Textfeld 107">
            <a:extLst>
              <a:ext uri="{FF2B5EF4-FFF2-40B4-BE49-F238E27FC236}">
                <a16:creationId xmlns:a16="http://schemas.microsoft.com/office/drawing/2014/main" id="{032A065F-DEB5-4509-8C5A-63D3E631C198}"/>
              </a:ext>
            </a:extLst>
          </xdr:cNvPr>
          <xdr:cNvSpPr txBox="1"/>
        </xdr:nvSpPr>
        <xdr:spPr>
          <a:xfrm>
            <a:off x="9830784" y="1709871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2</xdr:col>
      <xdr:colOff>365934</xdr:colOff>
      <xdr:row>34</xdr:row>
      <xdr:rowOff>153485</xdr:rowOff>
    </xdr:from>
    <xdr:to>
      <xdr:col>3</xdr:col>
      <xdr:colOff>106887</xdr:colOff>
      <xdr:row>40</xdr:row>
      <xdr:rowOff>160902</xdr:rowOff>
    </xdr:to>
    <xdr:grpSp>
      <xdr:nvGrpSpPr>
        <xdr:cNvPr id="109" name="Gruppieren 108">
          <a:extLst>
            <a:ext uri="{FF2B5EF4-FFF2-40B4-BE49-F238E27FC236}">
              <a16:creationId xmlns:a16="http://schemas.microsoft.com/office/drawing/2014/main" id="{6032BE5E-9CE4-4800-B7BC-0E683DF79117}"/>
            </a:ext>
          </a:extLst>
        </xdr:cNvPr>
        <xdr:cNvGrpSpPr/>
      </xdr:nvGrpSpPr>
      <xdr:grpSpPr>
        <a:xfrm rot="-60000">
          <a:off x="3561139" y="6751712"/>
          <a:ext cx="502953" cy="1150417"/>
          <a:chOff x="9829122" y="832365"/>
          <a:chExt cx="502953" cy="1150417"/>
        </a:xfrm>
      </xdr:grpSpPr>
      <xdr:sp macro="" textlink="">
        <xdr:nvSpPr>
          <xdr:cNvPr id="110" name="Textfeld 109">
            <a:extLst>
              <a:ext uri="{FF2B5EF4-FFF2-40B4-BE49-F238E27FC236}">
                <a16:creationId xmlns:a16="http://schemas.microsoft.com/office/drawing/2014/main" id="{955FF698-5348-4C21-A238-604F036C9757}"/>
              </a:ext>
            </a:extLst>
          </xdr:cNvPr>
          <xdr:cNvSpPr txBox="1"/>
        </xdr:nvSpPr>
        <xdr:spPr>
          <a:xfrm>
            <a:off x="9829122" y="832365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11" name="Textfeld 110">
            <a:extLst>
              <a:ext uri="{FF2B5EF4-FFF2-40B4-BE49-F238E27FC236}">
                <a16:creationId xmlns:a16="http://schemas.microsoft.com/office/drawing/2014/main" id="{E0694F95-F815-4AD1-9706-F71B57AF48C3}"/>
              </a:ext>
            </a:extLst>
          </xdr:cNvPr>
          <xdr:cNvSpPr txBox="1"/>
        </xdr:nvSpPr>
        <xdr:spPr>
          <a:xfrm>
            <a:off x="9829727" y="114163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12" name="Textfeld 111">
            <a:extLst>
              <a:ext uri="{FF2B5EF4-FFF2-40B4-BE49-F238E27FC236}">
                <a16:creationId xmlns:a16="http://schemas.microsoft.com/office/drawing/2014/main" id="{AB6DC5CA-6785-489E-A167-763B87C76706}"/>
              </a:ext>
            </a:extLst>
          </xdr:cNvPr>
          <xdr:cNvSpPr txBox="1"/>
        </xdr:nvSpPr>
        <xdr:spPr>
          <a:xfrm>
            <a:off x="9830331" y="142142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13" name="Textfeld 112">
            <a:extLst>
              <a:ext uri="{FF2B5EF4-FFF2-40B4-BE49-F238E27FC236}">
                <a16:creationId xmlns:a16="http://schemas.microsoft.com/office/drawing/2014/main" id="{691026F0-AED6-454E-8A7F-5F4F93D16603}"/>
              </a:ext>
            </a:extLst>
          </xdr:cNvPr>
          <xdr:cNvSpPr txBox="1"/>
        </xdr:nvSpPr>
        <xdr:spPr>
          <a:xfrm>
            <a:off x="9830784" y="1709871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11</xdr:col>
      <xdr:colOff>427587</xdr:colOff>
      <xdr:row>42</xdr:row>
      <xdr:rowOff>122761</xdr:rowOff>
    </xdr:from>
    <xdr:to>
      <xdr:col>12</xdr:col>
      <xdr:colOff>10195</xdr:colOff>
      <xdr:row>53</xdr:row>
      <xdr:rowOff>130381</xdr:rowOff>
    </xdr:to>
    <xdr:sp macro="" textlink="">
      <xdr:nvSpPr>
        <xdr:cNvPr id="114" name="Rechteck 113">
          <a:extLst>
            <a:ext uri="{FF2B5EF4-FFF2-40B4-BE49-F238E27FC236}">
              <a16:creationId xmlns:a16="http://schemas.microsoft.com/office/drawing/2014/main" id="{B69E32B6-2B78-408A-BF1D-41D628FC9795}"/>
            </a:ext>
          </a:extLst>
        </xdr:cNvPr>
        <xdr:cNvSpPr/>
      </xdr:nvSpPr>
      <xdr:spPr>
        <a:xfrm rot="120000">
          <a:off x="10480792" y="8262306"/>
          <a:ext cx="344608" cy="210312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508050</xdr:colOff>
      <xdr:row>43</xdr:row>
      <xdr:rowOff>3641</xdr:rowOff>
    </xdr:from>
    <xdr:to>
      <xdr:col>9</xdr:col>
      <xdr:colOff>380322</xdr:colOff>
      <xdr:row>54</xdr:row>
      <xdr:rowOff>11261</xdr:rowOff>
    </xdr:to>
    <xdr:sp macro="" textlink="">
      <xdr:nvSpPr>
        <xdr:cNvPr id="115" name="Rechteck 114">
          <a:extLst>
            <a:ext uri="{FF2B5EF4-FFF2-40B4-BE49-F238E27FC236}">
              <a16:creationId xmlns:a16="http://schemas.microsoft.com/office/drawing/2014/main" id="{6410C4C3-F040-4068-B75E-1CCFA9AFABEC}"/>
            </a:ext>
          </a:extLst>
        </xdr:cNvPr>
        <xdr:cNvSpPr/>
      </xdr:nvSpPr>
      <xdr:spPr>
        <a:xfrm rot="120000">
          <a:off x="4465255" y="8333686"/>
          <a:ext cx="4444272" cy="210312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682309</xdr:colOff>
      <xdr:row>42</xdr:row>
      <xdr:rowOff>190025</xdr:rowOff>
    </xdr:from>
    <xdr:to>
      <xdr:col>11</xdr:col>
      <xdr:colOff>426189</xdr:colOff>
      <xdr:row>56</xdr:row>
      <xdr:rowOff>175745</xdr:rowOff>
    </xdr:to>
    <xdr:grpSp>
      <xdr:nvGrpSpPr>
        <xdr:cNvPr id="116" name="Gruppieren 115">
          <a:extLst>
            <a:ext uri="{FF2B5EF4-FFF2-40B4-BE49-F238E27FC236}">
              <a16:creationId xmlns:a16="http://schemas.microsoft.com/office/drawing/2014/main" id="{735A479D-7FDC-4BF5-BB1E-D356131E0109}"/>
            </a:ext>
          </a:extLst>
        </xdr:cNvPr>
        <xdr:cNvGrpSpPr/>
      </xdr:nvGrpSpPr>
      <xdr:grpSpPr>
        <a:xfrm rot="120000">
          <a:off x="9973514" y="8312252"/>
          <a:ext cx="505880" cy="2652720"/>
          <a:chOff x="9758991" y="2626683"/>
          <a:chExt cx="505880" cy="2652720"/>
        </a:xfrm>
      </xdr:grpSpPr>
      <xdr:sp macro="" textlink="">
        <xdr:nvSpPr>
          <xdr:cNvPr id="117" name="Textfeld 116">
            <a:extLst>
              <a:ext uri="{FF2B5EF4-FFF2-40B4-BE49-F238E27FC236}">
                <a16:creationId xmlns:a16="http://schemas.microsoft.com/office/drawing/2014/main" id="{09DF39E7-D852-4697-811E-6CB653552585}"/>
              </a:ext>
            </a:extLst>
          </xdr:cNvPr>
          <xdr:cNvSpPr txBox="1"/>
        </xdr:nvSpPr>
        <xdr:spPr>
          <a:xfrm>
            <a:off x="9760970" y="2626683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55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18" name="Textfeld 117">
            <a:extLst>
              <a:ext uri="{FF2B5EF4-FFF2-40B4-BE49-F238E27FC236}">
                <a16:creationId xmlns:a16="http://schemas.microsoft.com/office/drawing/2014/main" id="{09DF0DF2-DD15-43F1-90FC-54F62D3CC114}"/>
              </a:ext>
            </a:extLst>
          </xdr:cNvPr>
          <xdr:cNvSpPr txBox="1"/>
        </xdr:nvSpPr>
        <xdr:spPr>
          <a:xfrm>
            <a:off x="9763580" y="3356536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35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19" name="Textfeld 118">
            <a:extLst>
              <a:ext uri="{FF2B5EF4-FFF2-40B4-BE49-F238E27FC236}">
                <a16:creationId xmlns:a16="http://schemas.microsoft.com/office/drawing/2014/main" id="{7B8BB0AE-CEBA-43CD-8D98-DB8311A661D3}"/>
              </a:ext>
            </a:extLst>
          </xdr:cNvPr>
          <xdr:cNvSpPr txBox="1"/>
        </xdr:nvSpPr>
        <xdr:spPr>
          <a:xfrm>
            <a:off x="9758991" y="3650243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20" name="Textfeld 119">
            <a:extLst>
              <a:ext uri="{FF2B5EF4-FFF2-40B4-BE49-F238E27FC236}">
                <a16:creationId xmlns:a16="http://schemas.microsoft.com/office/drawing/2014/main" id="{C8E86C24-0314-4F73-822B-48E95CBE7A88}"/>
              </a:ext>
            </a:extLst>
          </xdr:cNvPr>
          <xdr:cNvSpPr txBox="1"/>
        </xdr:nvSpPr>
        <xdr:spPr>
          <a:xfrm>
            <a:off x="9762675" y="4406899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21" name="Textfeld 120">
            <a:extLst>
              <a:ext uri="{FF2B5EF4-FFF2-40B4-BE49-F238E27FC236}">
                <a16:creationId xmlns:a16="http://schemas.microsoft.com/office/drawing/2014/main" id="{F90FDE65-26A9-4361-BB0C-B59BF066BDE0}"/>
              </a:ext>
            </a:extLst>
          </xdr:cNvPr>
          <xdr:cNvSpPr txBox="1"/>
        </xdr:nvSpPr>
        <xdr:spPr>
          <a:xfrm>
            <a:off x="9759488" y="5014843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2</xdr:col>
      <xdr:colOff>358458</xdr:colOff>
      <xdr:row>42</xdr:row>
      <xdr:rowOff>190025</xdr:rowOff>
    </xdr:from>
    <xdr:to>
      <xdr:col>3</xdr:col>
      <xdr:colOff>102338</xdr:colOff>
      <xdr:row>56</xdr:row>
      <xdr:rowOff>175745</xdr:rowOff>
    </xdr:to>
    <xdr:grpSp>
      <xdr:nvGrpSpPr>
        <xdr:cNvPr id="122" name="Gruppieren 121">
          <a:extLst>
            <a:ext uri="{FF2B5EF4-FFF2-40B4-BE49-F238E27FC236}">
              <a16:creationId xmlns:a16="http://schemas.microsoft.com/office/drawing/2014/main" id="{B7EE7A58-E0B5-4827-9C2F-89F7A629EDF5}"/>
            </a:ext>
          </a:extLst>
        </xdr:cNvPr>
        <xdr:cNvGrpSpPr/>
      </xdr:nvGrpSpPr>
      <xdr:grpSpPr>
        <a:xfrm rot="120000">
          <a:off x="3553663" y="8312252"/>
          <a:ext cx="505880" cy="2652720"/>
          <a:chOff x="9758991" y="2626683"/>
          <a:chExt cx="505880" cy="2652720"/>
        </a:xfrm>
      </xdr:grpSpPr>
      <xdr:sp macro="" textlink="">
        <xdr:nvSpPr>
          <xdr:cNvPr id="123" name="Textfeld 122">
            <a:extLst>
              <a:ext uri="{FF2B5EF4-FFF2-40B4-BE49-F238E27FC236}">
                <a16:creationId xmlns:a16="http://schemas.microsoft.com/office/drawing/2014/main" id="{FF6A8755-B255-498C-A9DE-F9BBB56C0E37}"/>
              </a:ext>
            </a:extLst>
          </xdr:cNvPr>
          <xdr:cNvSpPr txBox="1"/>
        </xdr:nvSpPr>
        <xdr:spPr>
          <a:xfrm>
            <a:off x="9760970" y="2626683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55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24" name="Textfeld 123">
            <a:extLst>
              <a:ext uri="{FF2B5EF4-FFF2-40B4-BE49-F238E27FC236}">
                <a16:creationId xmlns:a16="http://schemas.microsoft.com/office/drawing/2014/main" id="{B39492E7-9D70-44D7-9FD1-50AA21BE2123}"/>
              </a:ext>
            </a:extLst>
          </xdr:cNvPr>
          <xdr:cNvSpPr txBox="1"/>
        </xdr:nvSpPr>
        <xdr:spPr>
          <a:xfrm>
            <a:off x="9763580" y="3356536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35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25" name="Textfeld 124">
            <a:extLst>
              <a:ext uri="{FF2B5EF4-FFF2-40B4-BE49-F238E27FC236}">
                <a16:creationId xmlns:a16="http://schemas.microsoft.com/office/drawing/2014/main" id="{FE2E5D8E-FAD2-40E2-95C6-E7F12946F04E}"/>
              </a:ext>
            </a:extLst>
          </xdr:cNvPr>
          <xdr:cNvSpPr txBox="1"/>
        </xdr:nvSpPr>
        <xdr:spPr>
          <a:xfrm>
            <a:off x="9758991" y="3650243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26" name="Textfeld 125">
            <a:extLst>
              <a:ext uri="{FF2B5EF4-FFF2-40B4-BE49-F238E27FC236}">
                <a16:creationId xmlns:a16="http://schemas.microsoft.com/office/drawing/2014/main" id="{787AD5BC-CF96-4F83-82D0-ED9F8B570A81}"/>
              </a:ext>
            </a:extLst>
          </xdr:cNvPr>
          <xdr:cNvSpPr txBox="1"/>
        </xdr:nvSpPr>
        <xdr:spPr>
          <a:xfrm>
            <a:off x="9762675" y="4406899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27" name="Textfeld 126">
            <a:extLst>
              <a:ext uri="{FF2B5EF4-FFF2-40B4-BE49-F238E27FC236}">
                <a16:creationId xmlns:a16="http://schemas.microsoft.com/office/drawing/2014/main" id="{4F079034-4ECD-4523-B308-E632FC1F5A58}"/>
              </a:ext>
            </a:extLst>
          </xdr:cNvPr>
          <xdr:cNvSpPr txBox="1"/>
        </xdr:nvSpPr>
        <xdr:spPr>
          <a:xfrm>
            <a:off x="9759488" y="5014843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3</xdr:col>
      <xdr:colOff>174392</xdr:colOff>
      <xdr:row>45</xdr:row>
      <xdr:rowOff>137162</xdr:rowOff>
    </xdr:from>
    <xdr:to>
      <xdr:col>9</xdr:col>
      <xdr:colOff>500112</xdr:colOff>
      <xdr:row>47</xdr:row>
      <xdr:rowOff>67658</xdr:rowOff>
    </xdr:to>
    <xdr:sp macro="" textlink="">
      <xdr:nvSpPr>
        <xdr:cNvPr id="129" name="Textfeld 128">
          <a:extLst>
            <a:ext uri="{FF2B5EF4-FFF2-40B4-BE49-F238E27FC236}">
              <a16:creationId xmlns:a16="http://schemas.microsoft.com/office/drawing/2014/main" id="{26B16656-5919-4787-841E-DEB70BF923CC}"/>
            </a:ext>
          </a:extLst>
        </xdr:cNvPr>
        <xdr:cNvSpPr txBox="1"/>
      </xdr:nvSpPr>
      <xdr:spPr>
        <a:xfrm rot="120000">
          <a:off x="4131597" y="8830889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11</xdr:col>
      <xdr:colOff>482655</xdr:colOff>
      <xdr:row>45</xdr:row>
      <xdr:rowOff>137162</xdr:rowOff>
    </xdr:from>
    <xdr:to>
      <xdr:col>18</xdr:col>
      <xdr:colOff>46375</xdr:colOff>
      <xdr:row>47</xdr:row>
      <xdr:rowOff>67658</xdr:rowOff>
    </xdr:to>
    <xdr:sp macro="" textlink="">
      <xdr:nvSpPr>
        <xdr:cNvPr id="130" name="Textfeld 129">
          <a:extLst>
            <a:ext uri="{FF2B5EF4-FFF2-40B4-BE49-F238E27FC236}">
              <a16:creationId xmlns:a16="http://schemas.microsoft.com/office/drawing/2014/main" id="{F45FB631-6F7F-4ED9-AE32-B6ABA11DD4E0}"/>
            </a:ext>
          </a:extLst>
        </xdr:cNvPr>
        <xdr:cNvSpPr txBox="1"/>
      </xdr:nvSpPr>
      <xdr:spPr>
        <a:xfrm rot="120000">
          <a:off x="10535860" y="8830889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oneCellAnchor>
    <xdr:from>
      <xdr:col>1</xdr:col>
      <xdr:colOff>2524125</xdr:colOff>
      <xdr:row>60</xdr:row>
      <xdr:rowOff>95250</xdr:rowOff>
    </xdr:from>
    <xdr:ext cx="184731" cy="264560"/>
    <xdr:sp macro="" textlink="">
      <xdr:nvSpPr>
        <xdr:cNvPr id="131" name="Textfeld 130">
          <a:extLst>
            <a:ext uri="{FF2B5EF4-FFF2-40B4-BE49-F238E27FC236}">
              <a16:creationId xmlns:a16="http://schemas.microsoft.com/office/drawing/2014/main" id="{C92B0BB4-8DF1-4C97-9C9E-B3887E7D9DFB}"/>
            </a:ext>
          </a:extLst>
        </xdr:cNvPr>
        <xdr:cNvSpPr txBox="1"/>
      </xdr:nvSpPr>
      <xdr:spPr>
        <a:xfrm>
          <a:off x="3095625" y="6070023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 editAs="oneCell">
    <xdr:from>
      <xdr:col>2</xdr:col>
      <xdr:colOff>60267</xdr:colOff>
      <xdr:row>60</xdr:row>
      <xdr:rowOff>78625</xdr:rowOff>
    </xdr:from>
    <xdr:to>
      <xdr:col>10</xdr:col>
      <xdr:colOff>182187</xdr:colOff>
      <xdr:row>71</xdr:row>
      <xdr:rowOff>125730</xdr:rowOff>
    </xdr:to>
    <xdr:pic>
      <xdr:nvPicPr>
        <xdr:cNvPr id="59" name="Grafik 58">
          <a:extLst>
            <a:ext uri="{FF2B5EF4-FFF2-40B4-BE49-F238E27FC236}">
              <a16:creationId xmlns:a16="http://schemas.microsoft.com/office/drawing/2014/main" id="{BDFC6A24-14E1-4140-B79E-7F1222F619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26" t="20903" r="12874" b="36744"/>
        <a:stretch/>
      </xdr:blipFill>
      <xdr:spPr>
        <a:xfrm>
          <a:off x="3255472" y="11638511"/>
          <a:ext cx="6217920" cy="2194560"/>
        </a:xfrm>
        <a:prstGeom prst="rect">
          <a:avLst/>
        </a:prstGeom>
      </xdr:spPr>
    </xdr:pic>
    <xdr:clientData/>
  </xdr:twoCellAnchor>
  <xdr:twoCellAnchor editAs="oneCell">
    <xdr:from>
      <xdr:col>10</xdr:col>
      <xdr:colOff>285403</xdr:colOff>
      <xdr:row>60</xdr:row>
      <xdr:rowOff>78625</xdr:rowOff>
    </xdr:from>
    <xdr:to>
      <xdr:col>18</xdr:col>
      <xdr:colOff>407323</xdr:colOff>
      <xdr:row>71</xdr:row>
      <xdr:rowOff>125730</xdr:rowOff>
    </xdr:to>
    <xdr:pic>
      <xdr:nvPicPr>
        <xdr:cNvPr id="132" name="Grafik 131">
          <a:extLst>
            <a:ext uri="{FF2B5EF4-FFF2-40B4-BE49-F238E27FC236}">
              <a16:creationId xmlns:a16="http://schemas.microsoft.com/office/drawing/2014/main" id="{391F458E-415D-4C88-A6FB-2FD1568D40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124" t="20909" r="12878" b="36737"/>
        <a:stretch/>
      </xdr:blipFill>
      <xdr:spPr>
        <a:xfrm>
          <a:off x="9576608" y="11638511"/>
          <a:ext cx="6217920" cy="2194560"/>
        </a:xfrm>
        <a:prstGeom prst="rect">
          <a:avLst/>
        </a:prstGeom>
      </xdr:spPr>
    </xdr:pic>
    <xdr:clientData/>
  </xdr:twoCellAnchor>
  <xdr:twoCellAnchor>
    <xdr:from>
      <xdr:col>11</xdr:col>
      <xdr:colOff>138619</xdr:colOff>
      <xdr:row>64</xdr:row>
      <xdr:rowOff>103530</xdr:rowOff>
    </xdr:from>
    <xdr:to>
      <xdr:col>11</xdr:col>
      <xdr:colOff>468219</xdr:colOff>
      <xdr:row>70</xdr:row>
      <xdr:rowOff>57810</xdr:rowOff>
    </xdr:to>
    <xdr:sp macro="" textlink="">
      <xdr:nvSpPr>
        <xdr:cNvPr id="150" name="Rechteck 149">
          <a:extLst>
            <a:ext uri="{FF2B5EF4-FFF2-40B4-BE49-F238E27FC236}">
              <a16:creationId xmlns:a16="http://schemas.microsoft.com/office/drawing/2014/main" id="{D2978E86-DB46-4A1B-8328-CFECB3D02C73}"/>
            </a:ext>
          </a:extLst>
        </xdr:cNvPr>
        <xdr:cNvSpPr/>
      </xdr:nvSpPr>
      <xdr:spPr>
        <a:xfrm rot="-60000">
          <a:off x="10191824" y="12477371"/>
          <a:ext cx="329600" cy="109728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134040</xdr:colOff>
      <xdr:row>62</xdr:row>
      <xdr:rowOff>165967</xdr:rowOff>
    </xdr:from>
    <xdr:to>
      <xdr:col>17</xdr:col>
      <xdr:colOff>459760</xdr:colOff>
      <xdr:row>64</xdr:row>
      <xdr:rowOff>97637</xdr:rowOff>
    </xdr:to>
    <xdr:sp macro="" textlink="">
      <xdr:nvSpPr>
        <xdr:cNvPr id="151" name="Textfeld 150">
          <a:extLst>
            <a:ext uri="{FF2B5EF4-FFF2-40B4-BE49-F238E27FC236}">
              <a16:creationId xmlns:a16="http://schemas.microsoft.com/office/drawing/2014/main" id="{0836EDC7-29EF-4759-9F0F-8B795C165A94}"/>
            </a:ext>
          </a:extLst>
        </xdr:cNvPr>
        <xdr:cNvSpPr txBox="1"/>
      </xdr:nvSpPr>
      <xdr:spPr>
        <a:xfrm rot="-60000">
          <a:off x="10187245" y="12158808"/>
          <a:ext cx="4897720" cy="31267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13</xdr:col>
      <xdr:colOff>99320</xdr:colOff>
      <xdr:row>61</xdr:row>
      <xdr:rowOff>112050</xdr:rowOff>
    </xdr:from>
    <xdr:to>
      <xdr:col>15</xdr:col>
      <xdr:colOff>470795</xdr:colOff>
      <xdr:row>62</xdr:row>
      <xdr:rowOff>164870</xdr:rowOff>
    </xdr:to>
    <xdr:sp macro="" textlink="">
      <xdr:nvSpPr>
        <xdr:cNvPr id="152" name="Textfeld 151">
          <a:extLst>
            <a:ext uri="{FF2B5EF4-FFF2-40B4-BE49-F238E27FC236}">
              <a16:creationId xmlns:a16="http://schemas.microsoft.com/office/drawing/2014/main" id="{5E08F7A9-7699-40DB-ACFA-1737F382603E}"/>
            </a:ext>
          </a:extLst>
        </xdr:cNvPr>
        <xdr:cNvSpPr txBox="1"/>
      </xdr:nvSpPr>
      <xdr:spPr>
        <a:xfrm>
          <a:off x="11676525" y="11862436"/>
          <a:ext cx="189547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Incident white light</a:t>
          </a:r>
          <a:r>
            <a:rPr lang="en-US" sz="11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</a:t>
          </a:r>
          <a:endParaRPr lang="en-US" sz="1100"/>
        </a:p>
      </xdr:txBody>
    </xdr:sp>
    <xdr:clientData/>
  </xdr:twoCellAnchor>
  <xdr:twoCellAnchor>
    <xdr:from>
      <xdr:col>10</xdr:col>
      <xdr:colOff>421353</xdr:colOff>
      <xdr:row>64</xdr:row>
      <xdr:rowOff>118847</xdr:rowOff>
    </xdr:from>
    <xdr:to>
      <xdr:col>11</xdr:col>
      <xdr:colOff>162306</xdr:colOff>
      <xdr:row>70</xdr:row>
      <xdr:rowOff>126264</xdr:rowOff>
    </xdr:to>
    <xdr:grpSp>
      <xdr:nvGrpSpPr>
        <xdr:cNvPr id="153" name="Gruppieren 152">
          <a:extLst>
            <a:ext uri="{FF2B5EF4-FFF2-40B4-BE49-F238E27FC236}">
              <a16:creationId xmlns:a16="http://schemas.microsoft.com/office/drawing/2014/main" id="{B4AEEE37-4D61-4481-B5F3-2F324ED70246}"/>
            </a:ext>
          </a:extLst>
        </xdr:cNvPr>
        <xdr:cNvGrpSpPr/>
      </xdr:nvGrpSpPr>
      <xdr:grpSpPr>
        <a:xfrm rot="-60000">
          <a:off x="9712558" y="12492688"/>
          <a:ext cx="502953" cy="1150417"/>
          <a:chOff x="9829122" y="832365"/>
          <a:chExt cx="502953" cy="1150417"/>
        </a:xfrm>
      </xdr:grpSpPr>
      <xdr:sp macro="" textlink="">
        <xdr:nvSpPr>
          <xdr:cNvPr id="154" name="Textfeld 153">
            <a:extLst>
              <a:ext uri="{FF2B5EF4-FFF2-40B4-BE49-F238E27FC236}">
                <a16:creationId xmlns:a16="http://schemas.microsoft.com/office/drawing/2014/main" id="{EFF41B27-9323-445B-9D63-59643E219E46}"/>
              </a:ext>
            </a:extLst>
          </xdr:cNvPr>
          <xdr:cNvSpPr txBox="1"/>
        </xdr:nvSpPr>
        <xdr:spPr>
          <a:xfrm>
            <a:off x="9829122" y="832365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55" name="Textfeld 154">
            <a:extLst>
              <a:ext uri="{FF2B5EF4-FFF2-40B4-BE49-F238E27FC236}">
                <a16:creationId xmlns:a16="http://schemas.microsoft.com/office/drawing/2014/main" id="{41C2AD28-A712-4842-9255-0862E3E75B8F}"/>
              </a:ext>
            </a:extLst>
          </xdr:cNvPr>
          <xdr:cNvSpPr txBox="1"/>
        </xdr:nvSpPr>
        <xdr:spPr>
          <a:xfrm>
            <a:off x="9829727" y="114163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56" name="Textfeld 155">
            <a:extLst>
              <a:ext uri="{FF2B5EF4-FFF2-40B4-BE49-F238E27FC236}">
                <a16:creationId xmlns:a16="http://schemas.microsoft.com/office/drawing/2014/main" id="{8122A669-A063-45AD-BFAE-F87FF7A9EF40}"/>
              </a:ext>
            </a:extLst>
          </xdr:cNvPr>
          <xdr:cNvSpPr txBox="1"/>
        </xdr:nvSpPr>
        <xdr:spPr>
          <a:xfrm>
            <a:off x="9830331" y="142142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57" name="Textfeld 156">
            <a:extLst>
              <a:ext uri="{FF2B5EF4-FFF2-40B4-BE49-F238E27FC236}">
                <a16:creationId xmlns:a16="http://schemas.microsoft.com/office/drawing/2014/main" id="{5F703168-6C8E-48FB-940A-D28A1CC7315F}"/>
              </a:ext>
            </a:extLst>
          </xdr:cNvPr>
          <xdr:cNvSpPr txBox="1"/>
        </xdr:nvSpPr>
        <xdr:spPr>
          <a:xfrm>
            <a:off x="9830784" y="1709871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3</xdr:col>
      <xdr:colOff>265229</xdr:colOff>
      <xdr:row>64</xdr:row>
      <xdr:rowOff>179282</xdr:rowOff>
    </xdr:from>
    <xdr:to>
      <xdr:col>9</xdr:col>
      <xdr:colOff>178139</xdr:colOff>
      <xdr:row>70</xdr:row>
      <xdr:rowOff>133562</xdr:rowOff>
    </xdr:to>
    <xdr:sp macro="" textlink="">
      <xdr:nvSpPr>
        <xdr:cNvPr id="158" name="Rechteck 157">
          <a:extLst>
            <a:ext uri="{FF2B5EF4-FFF2-40B4-BE49-F238E27FC236}">
              <a16:creationId xmlns:a16="http://schemas.microsoft.com/office/drawing/2014/main" id="{9360EF31-2898-48B4-8510-F8D754C08DF6}"/>
            </a:ext>
          </a:extLst>
        </xdr:cNvPr>
        <xdr:cNvSpPr/>
      </xdr:nvSpPr>
      <xdr:spPr>
        <a:xfrm rot="-60000" flipH="1">
          <a:off x="4222434" y="12553123"/>
          <a:ext cx="4484910" cy="109728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693417</xdr:colOff>
      <xdr:row>63</xdr:row>
      <xdr:rowOff>93231</xdr:rowOff>
    </xdr:from>
    <xdr:to>
      <xdr:col>9</xdr:col>
      <xdr:colOff>257137</xdr:colOff>
      <xdr:row>65</xdr:row>
      <xdr:rowOff>24901</xdr:rowOff>
    </xdr:to>
    <xdr:sp macro="" textlink="">
      <xdr:nvSpPr>
        <xdr:cNvPr id="159" name="Textfeld 158">
          <a:extLst>
            <a:ext uri="{FF2B5EF4-FFF2-40B4-BE49-F238E27FC236}">
              <a16:creationId xmlns:a16="http://schemas.microsoft.com/office/drawing/2014/main" id="{3305030D-B7BB-4E7A-8787-CD8A49FFF990}"/>
            </a:ext>
          </a:extLst>
        </xdr:cNvPr>
        <xdr:cNvSpPr txBox="1"/>
      </xdr:nvSpPr>
      <xdr:spPr>
        <a:xfrm rot="-60000">
          <a:off x="3888622" y="12276572"/>
          <a:ext cx="4897720" cy="31267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2</xdr:col>
      <xdr:colOff>218730</xdr:colOff>
      <xdr:row>65</xdr:row>
      <xdr:rowOff>46111</xdr:rowOff>
    </xdr:from>
    <xdr:to>
      <xdr:col>2</xdr:col>
      <xdr:colOff>721683</xdr:colOff>
      <xdr:row>71</xdr:row>
      <xdr:rowOff>53528</xdr:rowOff>
    </xdr:to>
    <xdr:grpSp>
      <xdr:nvGrpSpPr>
        <xdr:cNvPr id="160" name="Gruppieren 159">
          <a:extLst>
            <a:ext uri="{FF2B5EF4-FFF2-40B4-BE49-F238E27FC236}">
              <a16:creationId xmlns:a16="http://schemas.microsoft.com/office/drawing/2014/main" id="{28A1AC02-69AB-4A2C-94DF-44A270F8E952}"/>
            </a:ext>
          </a:extLst>
        </xdr:cNvPr>
        <xdr:cNvGrpSpPr/>
      </xdr:nvGrpSpPr>
      <xdr:grpSpPr>
        <a:xfrm rot="-60000">
          <a:off x="3413935" y="12610452"/>
          <a:ext cx="502953" cy="1150417"/>
          <a:chOff x="9829122" y="832365"/>
          <a:chExt cx="502953" cy="1150417"/>
        </a:xfrm>
      </xdr:grpSpPr>
      <xdr:sp macro="" textlink="">
        <xdr:nvSpPr>
          <xdr:cNvPr id="161" name="Textfeld 160">
            <a:extLst>
              <a:ext uri="{FF2B5EF4-FFF2-40B4-BE49-F238E27FC236}">
                <a16:creationId xmlns:a16="http://schemas.microsoft.com/office/drawing/2014/main" id="{24E5A256-E566-435F-8D12-2B2D6F2CE49B}"/>
              </a:ext>
            </a:extLst>
          </xdr:cNvPr>
          <xdr:cNvSpPr txBox="1"/>
        </xdr:nvSpPr>
        <xdr:spPr>
          <a:xfrm>
            <a:off x="9829122" y="832365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62" name="Textfeld 161">
            <a:extLst>
              <a:ext uri="{FF2B5EF4-FFF2-40B4-BE49-F238E27FC236}">
                <a16:creationId xmlns:a16="http://schemas.microsoft.com/office/drawing/2014/main" id="{B6E810B3-F03F-44B3-AEE6-20323342BA32}"/>
              </a:ext>
            </a:extLst>
          </xdr:cNvPr>
          <xdr:cNvSpPr txBox="1"/>
        </xdr:nvSpPr>
        <xdr:spPr>
          <a:xfrm>
            <a:off x="9829727" y="114163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63" name="Textfeld 162">
            <a:extLst>
              <a:ext uri="{FF2B5EF4-FFF2-40B4-BE49-F238E27FC236}">
                <a16:creationId xmlns:a16="http://schemas.microsoft.com/office/drawing/2014/main" id="{B2054D82-CE6D-4DFD-9F86-0F90F7943083}"/>
              </a:ext>
            </a:extLst>
          </xdr:cNvPr>
          <xdr:cNvSpPr txBox="1"/>
        </xdr:nvSpPr>
        <xdr:spPr>
          <a:xfrm>
            <a:off x="9830331" y="142142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64" name="Textfeld 163">
            <a:extLst>
              <a:ext uri="{FF2B5EF4-FFF2-40B4-BE49-F238E27FC236}">
                <a16:creationId xmlns:a16="http://schemas.microsoft.com/office/drawing/2014/main" id="{45F09109-709A-4299-9456-0087A7FCB02F}"/>
              </a:ext>
            </a:extLst>
          </xdr:cNvPr>
          <xdr:cNvSpPr txBox="1"/>
        </xdr:nvSpPr>
        <xdr:spPr>
          <a:xfrm>
            <a:off x="9830784" y="1709871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5</xdr:col>
      <xdr:colOff>191627</xdr:colOff>
      <xdr:row>60</xdr:row>
      <xdr:rowOff>130140</xdr:rowOff>
    </xdr:from>
    <xdr:to>
      <xdr:col>7</xdr:col>
      <xdr:colOff>563102</xdr:colOff>
      <xdr:row>63</xdr:row>
      <xdr:rowOff>28612</xdr:rowOff>
    </xdr:to>
    <xdr:sp macro="" textlink="">
      <xdr:nvSpPr>
        <xdr:cNvPr id="165" name="Textfeld 164">
          <a:extLst>
            <a:ext uri="{FF2B5EF4-FFF2-40B4-BE49-F238E27FC236}">
              <a16:creationId xmlns:a16="http://schemas.microsoft.com/office/drawing/2014/main" id="{3670DFEF-F450-48C8-A1F8-EC67E057B1D0}"/>
            </a:ext>
          </a:extLst>
        </xdr:cNvPr>
        <xdr:cNvSpPr txBox="1"/>
      </xdr:nvSpPr>
      <xdr:spPr>
        <a:xfrm>
          <a:off x="5672832" y="11690026"/>
          <a:ext cx="1895475" cy="5219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Chemiluminescence image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r>
            <a:rPr lang="el-GR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α-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FLAG (Naa35)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endParaRPr lang="en-US" sz="1100"/>
        </a:p>
      </xdr:txBody>
    </xdr:sp>
    <xdr:clientData/>
  </xdr:twoCellAnchor>
  <xdr:oneCellAnchor>
    <xdr:from>
      <xdr:col>2</xdr:col>
      <xdr:colOff>196665</xdr:colOff>
      <xdr:row>61</xdr:row>
      <xdr:rowOff>24247</xdr:rowOff>
    </xdr:from>
    <xdr:ext cx="1749069" cy="264560"/>
    <xdr:sp macro="" textlink="">
      <xdr:nvSpPr>
        <xdr:cNvPr id="166" name="Textfeld 165">
          <a:extLst>
            <a:ext uri="{FF2B5EF4-FFF2-40B4-BE49-F238E27FC236}">
              <a16:creationId xmlns:a16="http://schemas.microsoft.com/office/drawing/2014/main" id="{860735F0-66B8-42F6-B8DA-CA874E86F521}"/>
            </a:ext>
          </a:extLst>
        </xdr:cNvPr>
        <xdr:cNvSpPr txBox="1"/>
      </xdr:nvSpPr>
      <xdr:spPr>
        <a:xfrm>
          <a:off x="3391870" y="11774633"/>
          <a:ext cx="174906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1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Top half of the membrane</a:t>
          </a:r>
          <a:r>
            <a:rPr lang="en-US" b="1"/>
            <a:t> </a:t>
          </a:r>
          <a:endParaRPr lang="en-US" sz="1100" b="1"/>
        </a:p>
      </xdr:txBody>
    </xdr:sp>
    <xdr:clientData/>
  </xdr:oneCellAnchor>
  <xdr:twoCellAnchor editAs="oneCell">
    <xdr:from>
      <xdr:col>2</xdr:col>
      <xdr:colOff>114994</xdr:colOff>
      <xdr:row>72</xdr:row>
      <xdr:rowOff>73434</xdr:rowOff>
    </xdr:from>
    <xdr:to>
      <xdr:col>10</xdr:col>
      <xdr:colOff>145474</xdr:colOff>
      <xdr:row>88</xdr:row>
      <xdr:rowOff>42954</xdr:rowOff>
    </xdr:to>
    <xdr:pic>
      <xdr:nvPicPr>
        <xdr:cNvPr id="168" name="Grafik 167">
          <a:extLst>
            <a:ext uri="{FF2B5EF4-FFF2-40B4-BE49-F238E27FC236}">
              <a16:creationId xmlns:a16="http://schemas.microsoft.com/office/drawing/2014/main" id="{807121E4-5CC6-4F31-B44C-91B2F8120C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56" t="8436" r="12122" b="33329"/>
        <a:stretch/>
      </xdr:blipFill>
      <xdr:spPr>
        <a:xfrm>
          <a:off x="3310199" y="13971275"/>
          <a:ext cx="6126480" cy="3017520"/>
        </a:xfrm>
        <a:prstGeom prst="rect">
          <a:avLst/>
        </a:prstGeom>
      </xdr:spPr>
    </xdr:pic>
    <xdr:clientData/>
  </xdr:twoCellAnchor>
  <xdr:twoCellAnchor editAs="oneCell">
    <xdr:from>
      <xdr:col>10</xdr:col>
      <xdr:colOff>374759</xdr:colOff>
      <xdr:row>72</xdr:row>
      <xdr:rowOff>73434</xdr:rowOff>
    </xdr:from>
    <xdr:to>
      <xdr:col>18</xdr:col>
      <xdr:colOff>405239</xdr:colOff>
      <xdr:row>88</xdr:row>
      <xdr:rowOff>42954</xdr:rowOff>
    </xdr:to>
    <xdr:pic>
      <xdr:nvPicPr>
        <xdr:cNvPr id="170" name="Grafik 169">
          <a:extLst>
            <a:ext uri="{FF2B5EF4-FFF2-40B4-BE49-F238E27FC236}">
              <a16:creationId xmlns:a16="http://schemas.microsoft.com/office/drawing/2014/main" id="{444BF45B-A751-42FC-A4DA-DF17730AB9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9053" t="8437" r="12125" b="33329"/>
        <a:stretch/>
      </xdr:blipFill>
      <xdr:spPr>
        <a:xfrm>
          <a:off x="9665964" y="13971275"/>
          <a:ext cx="6126480" cy="3017520"/>
        </a:xfrm>
        <a:prstGeom prst="rect">
          <a:avLst/>
        </a:prstGeom>
      </xdr:spPr>
    </xdr:pic>
    <xdr:clientData/>
  </xdr:twoCellAnchor>
  <xdr:twoCellAnchor>
    <xdr:from>
      <xdr:col>11</xdr:col>
      <xdr:colOff>133178</xdr:colOff>
      <xdr:row>72</xdr:row>
      <xdr:rowOff>148738</xdr:rowOff>
    </xdr:from>
    <xdr:to>
      <xdr:col>11</xdr:col>
      <xdr:colOff>477786</xdr:colOff>
      <xdr:row>83</xdr:row>
      <xdr:rowOff>156358</xdr:rowOff>
    </xdr:to>
    <xdr:sp macro="" textlink="">
      <xdr:nvSpPr>
        <xdr:cNvPr id="179" name="Rechteck 178">
          <a:extLst>
            <a:ext uri="{FF2B5EF4-FFF2-40B4-BE49-F238E27FC236}">
              <a16:creationId xmlns:a16="http://schemas.microsoft.com/office/drawing/2014/main" id="{DE50A02E-92F5-4725-99F5-4BC8C74E7886}"/>
            </a:ext>
          </a:extLst>
        </xdr:cNvPr>
        <xdr:cNvSpPr/>
      </xdr:nvSpPr>
      <xdr:spPr>
        <a:xfrm>
          <a:off x="10186383" y="14046579"/>
          <a:ext cx="344608" cy="210312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379889</xdr:colOff>
      <xdr:row>72</xdr:row>
      <xdr:rowOff>155414</xdr:rowOff>
    </xdr:from>
    <xdr:to>
      <xdr:col>11</xdr:col>
      <xdr:colOff>123876</xdr:colOff>
      <xdr:row>86</xdr:row>
      <xdr:rowOff>149789</xdr:rowOff>
    </xdr:to>
    <xdr:grpSp>
      <xdr:nvGrpSpPr>
        <xdr:cNvPr id="180" name="Gruppieren 179">
          <a:extLst>
            <a:ext uri="{FF2B5EF4-FFF2-40B4-BE49-F238E27FC236}">
              <a16:creationId xmlns:a16="http://schemas.microsoft.com/office/drawing/2014/main" id="{03F40A81-145B-4E0E-AC1F-2E08E1FFED86}"/>
            </a:ext>
          </a:extLst>
        </xdr:cNvPr>
        <xdr:cNvGrpSpPr/>
      </xdr:nvGrpSpPr>
      <xdr:grpSpPr>
        <a:xfrm rot="120000">
          <a:off x="9671094" y="14053255"/>
          <a:ext cx="505987" cy="2661375"/>
          <a:chOff x="9759488" y="2618028"/>
          <a:chExt cx="505987" cy="2661375"/>
        </a:xfrm>
      </xdr:grpSpPr>
      <xdr:sp macro="" textlink="">
        <xdr:nvSpPr>
          <xdr:cNvPr id="181" name="Textfeld 180">
            <a:extLst>
              <a:ext uri="{FF2B5EF4-FFF2-40B4-BE49-F238E27FC236}">
                <a16:creationId xmlns:a16="http://schemas.microsoft.com/office/drawing/2014/main" id="{7D348B64-CEC1-44B8-971C-E7AC9A11C181}"/>
              </a:ext>
            </a:extLst>
          </xdr:cNvPr>
          <xdr:cNvSpPr txBox="1"/>
        </xdr:nvSpPr>
        <xdr:spPr>
          <a:xfrm>
            <a:off x="9760667" y="2618028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55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82" name="Textfeld 181">
            <a:extLst>
              <a:ext uri="{FF2B5EF4-FFF2-40B4-BE49-F238E27FC236}">
                <a16:creationId xmlns:a16="http://schemas.microsoft.com/office/drawing/2014/main" id="{AFA92835-DAF8-4B1A-9EE1-D7CABA19F6FA}"/>
              </a:ext>
            </a:extLst>
          </xdr:cNvPr>
          <xdr:cNvSpPr txBox="1"/>
        </xdr:nvSpPr>
        <xdr:spPr>
          <a:xfrm>
            <a:off x="9764184" y="3373844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35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83" name="Textfeld 182">
            <a:extLst>
              <a:ext uri="{FF2B5EF4-FFF2-40B4-BE49-F238E27FC236}">
                <a16:creationId xmlns:a16="http://schemas.microsoft.com/office/drawing/2014/main" id="{7ECDA01B-5F4A-4315-8052-9D8411B06ED2}"/>
              </a:ext>
            </a:extLst>
          </xdr:cNvPr>
          <xdr:cNvSpPr txBox="1"/>
        </xdr:nvSpPr>
        <xdr:spPr>
          <a:xfrm>
            <a:off x="9760199" y="3684859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84" name="Textfeld 183">
            <a:extLst>
              <a:ext uri="{FF2B5EF4-FFF2-40B4-BE49-F238E27FC236}">
                <a16:creationId xmlns:a16="http://schemas.microsoft.com/office/drawing/2014/main" id="{2BAAD07C-E6EC-42E2-9E72-7571B86D9638}"/>
              </a:ext>
            </a:extLst>
          </xdr:cNvPr>
          <xdr:cNvSpPr txBox="1"/>
        </xdr:nvSpPr>
        <xdr:spPr>
          <a:xfrm>
            <a:off x="9762675" y="4406899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85" name="Textfeld 184">
            <a:extLst>
              <a:ext uri="{FF2B5EF4-FFF2-40B4-BE49-F238E27FC236}">
                <a16:creationId xmlns:a16="http://schemas.microsoft.com/office/drawing/2014/main" id="{E68160D0-C997-4F19-8533-C7FB8EF1EBFC}"/>
              </a:ext>
            </a:extLst>
          </xdr:cNvPr>
          <xdr:cNvSpPr txBox="1"/>
        </xdr:nvSpPr>
        <xdr:spPr>
          <a:xfrm>
            <a:off x="9759488" y="5014843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11</xdr:col>
      <xdr:colOff>179587</xdr:colOff>
      <xdr:row>75</xdr:row>
      <xdr:rowOff>145821</xdr:rowOff>
    </xdr:from>
    <xdr:to>
      <xdr:col>17</xdr:col>
      <xdr:colOff>505307</xdr:colOff>
      <xdr:row>77</xdr:row>
      <xdr:rowOff>76317</xdr:rowOff>
    </xdr:to>
    <xdr:sp macro="" textlink="">
      <xdr:nvSpPr>
        <xdr:cNvPr id="186" name="Textfeld 185">
          <a:extLst>
            <a:ext uri="{FF2B5EF4-FFF2-40B4-BE49-F238E27FC236}">
              <a16:creationId xmlns:a16="http://schemas.microsoft.com/office/drawing/2014/main" id="{28EC2539-BA3F-4AEC-AC9C-FCB030D3C6CF}"/>
            </a:ext>
          </a:extLst>
        </xdr:cNvPr>
        <xdr:cNvSpPr txBox="1"/>
      </xdr:nvSpPr>
      <xdr:spPr>
        <a:xfrm>
          <a:off x="10232792" y="14615162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13</xdr:col>
      <xdr:colOff>312335</xdr:colOff>
      <xdr:row>56</xdr:row>
      <xdr:rowOff>56632</xdr:rowOff>
    </xdr:from>
    <xdr:to>
      <xdr:col>15</xdr:col>
      <xdr:colOff>683810</xdr:colOff>
      <xdr:row>57</xdr:row>
      <xdr:rowOff>161407</xdr:rowOff>
    </xdr:to>
    <xdr:sp macro="" textlink="">
      <xdr:nvSpPr>
        <xdr:cNvPr id="187" name="Textfeld 186">
          <a:extLst>
            <a:ext uri="{FF2B5EF4-FFF2-40B4-BE49-F238E27FC236}">
              <a16:creationId xmlns:a16="http://schemas.microsoft.com/office/drawing/2014/main" id="{8DBEFEEE-8B12-400E-AF5A-E4541C21020E}"/>
            </a:ext>
          </a:extLst>
        </xdr:cNvPr>
        <xdr:cNvSpPr txBox="1"/>
      </xdr:nvSpPr>
      <xdr:spPr>
        <a:xfrm>
          <a:off x="11889540" y="10845859"/>
          <a:ext cx="189547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Incident white light</a:t>
          </a:r>
          <a:r>
            <a:rPr lang="en-US" sz="11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</a:t>
          </a:r>
          <a:endParaRPr lang="en-US" sz="1100"/>
        </a:p>
      </xdr:txBody>
    </xdr:sp>
    <xdr:clientData/>
  </xdr:twoCellAnchor>
  <xdr:twoCellAnchor>
    <xdr:from>
      <xdr:col>3</xdr:col>
      <xdr:colOff>223211</xdr:colOff>
      <xdr:row>72</xdr:row>
      <xdr:rowOff>148738</xdr:rowOff>
    </xdr:from>
    <xdr:to>
      <xdr:col>9</xdr:col>
      <xdr:colOff>225138</xdr:colOff>
      <xdr:row>83</xdr:row>
      <xdr:rowOff>156358</xdr:rowOff>
    </xdr:to>
    <xdr:sp macro="" textlink="">
      <xdr:nvSpPr>
        <xdr:cNvPr id="196" name="Rechteck 195">
          <a:extLst>
            <a:ext uri="{FF2B5EF4-FFF2-40B4-BE49-F238E27FC236}">
              <a16:creationId xmlns:a16="http://schemas.microsoft.com/office/drawing/2014/main" id="{E325E214-CC4A-4C04-A564-978A1C04E387}"/>
            </a:ext>
          </a:extLst>
        </xdr:cNvPr>
        <xdr:cNvSpPr/>
      </xdr:nvSpPr>
      <xdr:spPr>
        <a:xfrm flipH="1">
          <a:off x="4180416" y="14046579"/>
          <a:ext cx="4573927" cy="210312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125315</xdr:colOff>
      <xdr:row>72</xdr:row>
      <xdr:rowOff>155414</xdr:rowOff>
    </xdr:from>
    <xdr:to>
      <xdr:col>2</xdr:col>
      <xdr:colOff>631302</xdr:colOff>
      <xdr:row>86</xdr:row>
      <xdr:rowOff>149789</xdr:rowOff>
    </xdr:to>
    <xdr:grpSp>
      <xdr:nvGrpSpPr>
        <xdr:cNvPr id="197" name="Gruppieren 196">
          <a:extLst>
            <a:ext uri="{FF2B5EF4-FFF2-40B4-BE49-F238E27FC236}">
              <a16:creationId xmlns:a16="http://schemas.microsoft.com/office/drawing/2014/main" id="{07FA0899-AFA5-4A8A-8F5B-63F9B4CD298F}"/>
            </a:ext>
          </a:extLst>
        </xdr:cNvPr>
        <xdr:cNvGrpSpPr/>
      </xdr:nvGrpSpPr>
      <xdr:grpSpPr>
        <a:xfrm rot="120000">
          <a:off x="3320520" y="14053255"/>
          <a:ext cx="505987" cy="2661375"/>
          <a:chOff x="9759488" y="2618028"/>
          <a:chExt cx="505987" cy="2661375"/>
        </a:xfrm>
      </xdr:grpSpPr>
      <xdr:sp macro="" textlink="">
        <xdr:nvSpPr>
          <xdr:cNvPr id="198" name="Textfeld 197">
            <a:extLst>
              <a:ext uri="{FF2B5EF4-FFF2-40B4-BE49-F238E27FC236}">
                <a16:creationId xmlns:a16="http://schemas.microsoft.com/office/drawing/2014/main" id="{1606AD3D-C8C7-4B8F-8143-50DAB8A12C07}"/>
              </a:ext>
            </a:extLst>
          </xdr:cNvPr>
          <xdr:cNvSpPr txBox="1"/>
        </xdr:nvSpPr>
        <xdr:spPr>
          <a:xfrm>
            <a:off x="9760667" y="2618028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55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199" name="Textfeld 198">
            <a:extLst>
              <a:ext uri="{FF2B5EF4-FFF2-40B4-BE49-F238E27FC236}">
                <a16:creationId xmlns:a16="http://schemas.microsoft.com/office/drawing/2014/main" id="{B54FE0A5-AA2A-4D2B-9B9D-37E67085CB0B}"/>
              </a:ext>
            </a:extLst>
          </xdr:cNvPr>
          <xdr:cNvSpPr txBox="1"/>
        </xdr:nvSpPr>
        <xdr:spPr>
          <a:xfrm>
            <a:off x="9764184" y="3373844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35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00" name="Textfeld 199">
            <a:extLst>
              <a:ext uri="{FF2B5EF4-FFF2-40B4-BE49-F238E27FC236}">
                <a16:creationId xmlns:a16="http://schemas.microsoft.com/office/drawing/2014/main" id="{8183B629-9DCA-443F-BC9A-BD94E6CC7739}"/>
              </a:ext>
            </a:extLst>
          </xdr:cNvPr>
          <xdr:cNvSpPr txBox="1"/>
        </xdr:nvSpPr>
        <xdr:spPr>
          <a:xfrm>
            <a:off x="9760199" y="3684859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01" name="Textfeld 200">
            <a:extLst>
              <a:ext uri="{FF2B5EF4-FFF2-40B4-BE49-F238E27FC236}">
                <a16:creationId xmlns:a16="http://schemas.microsoft.com/office/drawing/2014/main" id="{07F94EB7-50EF-439B-A38D-1EBB394BF38E}"/>
              </a:ext>
            </a:extLst>
          </xdr:cNvPr>
          <xdr:cNvSpPr txBox="1"/>
        </xdr:nvSpPr>
        <xdr:spPr>
          <a:xfrm>
            <a:off x="9762675" y="4406899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02" name="Textfeld 201">
            <a:extLst>
              <a:ext uri="{FF2B5EF4-FFF2-40B4-BE49-F238E27FC236}">
                <a16:creationId xmlns:a16="http://schemas.microsoft.com/office/drawing/2014/main" id="{71C5984E-3EC1-4BDA-A1C0-DEA93B350A53}"/>
              </a:ext>
            </a:extLst>
          </xdr:cNvPr>
          <xdr:cNvSpPr txBox="1"/>
        </xdr:nvSpPr>
        <xdr:spPr>
          <a:xfrm>
            <a:off x="9759488" y="5014843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2</xdr:col>
      <xdr:colOff>687013</xdr:colOff>
      <xdr:row>75</xdr:row>
      <xdr:rowOff>145821</xdr:rowOff>
    </xdr:from>
    <xdr:to>
      <xdr:col>9</xdr:col>
      <xdr:colOff>250733</xdr:colOff>
      <xdr:row>77</xdr:row>
      <xdr:rowOff>76317</xdr:rowOff>
    </xdr:to>
    <xdr:sp macro="" textlink="">
      <xdr:nvSpPr>
        <xdr:cNvPr id="203" name="Textfeld 202">
          <a:extLst>
            <a:ext uri="{FF2B5EF4-FFF2-40B4-BE49-F238E27FC236}">
              <a16:creationId xmlns:a16="http://schemas.microsoft.com/office/drawing/2014/main" id="{F69B2AE1-C8B1-45CF-B479-26E80C75BA2C}"/>
            </a:ext>
          </a:extLst>
        </xdr:cNvPr>
        <xdr:cNvSpPr txBox="1"/>
      </xdr:nvSpPr>
      <xdr:spPr>
        <a:xfrm>
          <a:off x="3882218" y="14615162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1      2     3      4      5      6</a:t>
          </a:r>
          <a:r>
            <a:rPr lang="en-US" sz="1400" baseline="0"/>
            <a:t>      7      8      9    10    11    12   13    14   15</a:t>
          </a:r>
          <a:endParaRPr lang="en-US" sz="1400"/>
        </a:p>
      </xdr:txBody>
    </xdr:sp>
    <xdr:clientData/>
  </xdr:twoCellAnchor>
  <xdr:twoCellAnchor>
    <xdr:from>
      <xdr:col>5</xdr:col>
      <xdr:colOff>302809</xdr:colOff>
      <xdr:row>84</xdr:row>
      <xdr:rowOff>122958</xdr:rowOff>
    </xdr:from>
    <xdr:to>
      <xdr:col>7</xdr:col>
      <xdr:colOff>674284</xdr:colOff>
      <xdr:row>87</xdr:row>
      <xdr:rowOff>71523</xdr:rowOff>
    </xdr:to>
    <xdr:sp macro="" textlink="">
      <xdr:nvSpPr>
        <xdr:cNvPr id="204" name="Textfeld 203">
          <a:extLst>
            <a:ext uri="{FF2B5EF4-FFF2-40B4-BE49-F238E27FC236}">
              <a16:creationId xmlns:a16="http://schemas.microsoft.com/office/drawing/2014/main" id="{DC46EF12-FA24-4887-8DDE-A3161AC79202}"/>
            </a:ext>
          </a:extLst>
        </xdr:cNvPr>
        <xdr:cNvSpPr txBox="1"/>
      </xdr:nvSpPr>
      <xdr:spPr>
        <a:xfrm>
          <a:off x="5784014" y="16306799"/>
          <a:ext cx="1895475" cy="5200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Chemiluminescence image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r>
            <a:rPr lang="el-GR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α-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uL30 (RPL7)</a:t>
          </a:r>
          <a:endParaRPr lang="en-US" sz="1100"/>
        </a:p>
      </xdr:txBody>
    </xdr:sp>
    <xdr:clientData/>
  </xdr:twoCellAnchor>
  <xdr:oneCellAnchor>
    <xdr:from>
      <xdr:col>2</xdr:col>
      <xdr:colOff>302305</xdr:colOff>
      <xdr:row>86</xdr:row>
      <xdr:rowOff>94036</xdr:rowOff>
    </xdr:from>
    <xdr:ext cx="1971052" cy="264560"/>
    <xdr:sp macro="" textlink="">
      <xdr:nvSpPr>
        <xdr:cNvPr id="205" name="Textfeld 204">
          <a:extLst>
            <a:ext uri="{FF2B5EF4-FFF2-40B4-BE49-F238E27FC236}">
              <a16:creationId xmlns:a16="http://schemas.microsoft.com/office/drawing/2014/main" id="{6AAB1D99-5FBB-48C5-B55A-3054486F2756}"/>
            </a:ext>
          </a:extLst>
        </xdr:cNvPr>
        <xdr:cNvSpPr txBox="1"/>
      </xdr:nvSpPr>
      <xdr:spPr>
        <a:xfrm>
          <a:off x="3497510" y="16658877"/>
          <a:ext cx="197105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1" i="0" u="none" strike="noStrike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Bottom half of the membrane</a:t>
          </a:r>
          <a:r>
            <a:rPr lang="en-US" b="1"/>
            <a:t> </a:t>
          </a:r>
          <a:endParaRPr lang="en-US" sz="1100" b="1"/>
        </a:p>
      </xdr:txBody>
    </xdr:sp>
    <xdr:clientData/>
  </xdr:oneCellAnchor>
  <xdr:twoCellAnchor editAs="oneCell">
    <xdr:from>
      <xdr:col>2</xdr:col>
      <xdr:colOff>451484</xdr:colOff>
      <xdr:row>94</xdr:row>
      <xdr:rowOff>164868</xdr:rowOff>
    </xdr:from>
    <xdr:to>
      <xdr:col>9</xdr:col>
      <xdr:colOff>512444</xdr:colOff>
      <xdr:row>105</xdr:row>
      <xdr:rowOff>81048</xdr:rowOff>
    </xdr:to>
    <xdr:pic>
      <xdr:nvPicPr>
        <xdr:cNvPr id="206" name="Grafik 205">
          <a:extLst>
            <a:ext uri="{FF2B5EF4-FFF2-40B4-BE49-F238E27FC236}">
              <a16:creationId xmlns:a16="http://schemas.microsoft.com/office/drawing/2014/main" id="{E6609677-51C0-4B1A-8F5F-B8AC12483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71" t="29670" r="17918" b="31507"/>
        <a:stretch/>
      </xdr:blipFill>
      <xdr:spPr>
        <a:xfrm>
          <a:off x="3646689" y="18314323"/>
          <a:ext cx="5394960" cy="2011680"/>
        </a:xfrm>
        <a:prstGeom prst="rect">
          <a:avLst/>
        </a:prstGeom>
      </xdr:spPr>
    </xdr:pic>
    <xdr:clientData/>
  </xdr:twoCellAnchor>
  <xdr:twoCellAnchor editAs="oneCell">
    <xdr:from>
      <xdr:col>10</xdr:col>
      <xdr:colOff>755418</xdr:colOff>
      <xdr:row>94</xdr:row>
      <xdr:rowOff>164868</xdr:rowOff>
    </xdr:from>
    <xdr:to>
      <xdr:col>18</xdr:col>
      <xdr:colOff>54378</xdr:colOff>
      <xdr:row>105</xdr:row>
      <xdr:rowOff>81048</xdr:rowOff>
    </xdr:to>
    <xdr:pic>
      <xdr:nvPicPr>
        <xdr:cNvPr id="207" name="Grafik 206">
          <a:extLst>
            <a:ext uri="{FF2B5EF4-FFF2-40B4-BE49-F238E27FC236}">
              <a16:creationId xmlns:a16="http://schemas.microsoft.com/office/drawing/2014/main" id="{BB6CDC8C-1CB4-48DD-8264-CD96CA0CCE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2662" t="29674" r="17925" b="31502"/>
        <a:stretch/>
      </xdr:blipFill>
      <xdr:spPr>
        <a:xfrm>
          <a:off x="10042293" y="6946668"/>
          <a:ext cx="5394960" cy="2011680"/>
        </a:xfrm>
        <a:prstGeom prst="rect">
          <a:avLst/>
        </a:prstGeom>
      </xdr:spPr>
    </xdr:pic>
    <xdr:clientData/>
  </xdr:twoCellAnchor>
  <xdr:twoCellAnchor>
    <xdr:from>
      <xdr:col>11</xdr:col>
      <xdr:colOff>137158</xdr:colOff>
      <xdr:row>96</xdr:row>
      <xdr:rowOff>122439</xdr:rowOff>
    </xdr:from>
    <xdr:to>
      <xdr:col>17</xdr:col>
      <xdr:colOff>462878</xdr:colOff>
      <xdr:row>98</xdr:row>
      <xdr:rowOff>52935</xdr:rowOff>
    </xdr:to>
    <xdr:sp macro="" textlink="">
      <xdr:nvSpPr>
        <xdr:cNvPr id="210" name="Textfeld 209">
          <a:extLst>
            <a:ext uri="{FF2B5EF4-FFF2-40B4-BE49-F238E27FC236}">
              <a16:creationId xmlns:a16="http://schemas.microsoft.com/office/drawing/2014/main" id="{23B2E42B-E1EA-476E-ACDD-8E271D6F09A2}"/>
            </a:ext>
          </a:extLst>
        </xdr:cNvPr>
        <xdr:cNvSpPr txBox="1"/>
      </xdr:nvSpPr>
      <xdr:spPr>
        <a:xfrm rot="60000">
          <a:off x="10190363" y="18652894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13</xdr:col>
      <xdr:colOff>161058</xdr:colOff>
      <xdr:row>95</xdr:row>
      <xdr:rowOff>150324</xdr:rowOff>
    </xdr:from>
    <xdr:to>
      <xdr:col>15</xdr:col>
      <xdr:colOff>532533</xdr:colOff>
      <xdr:row>97</xdr:row>
      <xdr:rowOff>64599</xdr:rowOff>
    </xdr:to>
    <xdr:sp macro="" textlink="">
      <xdr:nvSpPr>
        <xdr:cNvPr id="211" name="Textfeld 210">
          <a:extLst>
            <a:ext uri="{FF2B5EF4-FFF2-40B4-BE49-F238E27FC236}">
              <a16:creationId xmlns:a16="http://schemas.microsoft.com/office/drawing/2014/main" id="{40944FC6-454B-4D7D-A2DB-4919A3F303AE}"/>
            </a:ext>
          </a:extLst>
        </xdr:cNvPr>
        <xdr:cNvSpPr txBox="1"/>
      </xdr:nvSpPr>
      <xdr:spPr>
        <a:xfrm>
          <a:off x="11738263" y="18490279"/>
          <a:ext cx="189547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Incident white light</a:t>
          </a:r>
          <a:r>
            <a:rPr lang="en-US" sz="11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</a:t>
          </a:r>
          <a:endParaRPr lang="en-US" sz="1100"/>
        </a:p>
      </xdr:txBody>
    </xdr:sp>
    <xdr:clientData/>
  </xdr:twoCellAnchor>
  <xdr:twoCellAnchor>
    <xdr:from>
      <xdr:col>4</xdr:col>
      <xdr:colOff>597823</xdr:colOff>
      <xdr:row>94</xdr:row>
      <xdr:rowOff>125040</xdr:rowOff>
    </xdr:from>
    <xdr:to>
      <xdr:col>7</xdr:col>
      <xdr:colOff>207298</xdr:colOff>
      <xdr:row>97</xdr:row>
      <xdr:rowOff>67890</xdr:rowOff>
    </xdr:to>
    <xdr:sp macro="" textlink="">
      <xdr:nvSpPr>
        <xdr:cNvPr id="212" name="Textfeld 211">
          <a:extLst>
            <a:ext uri="{FF2B5EF4-FFF2-40B4-BE49-F238E27FC236}">
              <a16:creationId xmlns:a16="http://schemas.microsoft.com/office/drawing/2014/main" id="{E9DA1734-7AF9-4891-B87A-151EDBC67830}"/>
            </a:ext>
          </a:extLst>
        </xdr:cNvPr>
        <xdr:cNvSpPr txBox="1"/>
      </xdr:nvSpPr>
      <xdr:spPr>
        <a:xfrm>
          <a:off x="5317028" y="18274495"/>
          <a:ext cx="1895475" cy="5143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Chemiluminescence image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r>
            <a:rPr lang="el-GR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α-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FLAG (Naa35)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endParaRPr lang="en-US" sz="1100"/>
        </a:p>
      </xdr:txBody>
    </xdr:sp>
    <xdr:clientData/>
  </xdr:twoCellAnchor>
  <xdr:twoCellAnchor>
    <xdr:from>
      <xdr:col>11</xdr:col>
      <xdr:colOff>91860</xdr:colOff>
      <xdr:row>98</xdr:row>
      <xdr:rowOff>4816</xdr:rowOff>
    </xdr:from>
    <xdr:to>
      <xdr:col>11</xdr:col>
      <xdr:colOff>421460</xdr:colOff>
      <xdr:row>103</xdr:row>
      <xdr:rowOff>149596</xdr:rowOff>
    </xdr:to>
    <xdr:sp macro="" textlink="">
      <xdr:nvSpPr>
        <xdr:cNvPr id="213" name="Rechteck 212">
          <a:extLst>
            <a:ext uri="{FF2B5EF4-FFF2-40B4-BE49-F238E27FC236}">
              <a16:creationId xmlns:a16="http://schemas.microsoft.com/office/drawing/2014/main" id="{4C68F534-0A84-4BC7-9E0F-BCDCFA9A4962}"/>
            </a:ext>
          </a:extLst>
        </xdr:cNvPr>
        <xdr:cNvSpPr/>
      </xdr:nvSpPr>
      <xdr:spPr>
        <a:xfrm rot="60000">
          <a:off x="10145065" y="18916271"/>
          <a:ext cx="329600" cy="109728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322790</xdr:colOff>
      <xdr:row>97</xdr:row>
      <xdr:rowOff>132703</xdr:rowOff>
    </xdr:from>
    <xdr:to>
      <xdr:col>11</xdr:col>
      <xdr:colOff>63441</xdr:colOff>
      <xdr:row>103</xdr:row>
      <xdr:rowOff>157435</xdr:rowOff>
    </xdr:to>
    <xdr:grpSp>
      <xdr:nvGrpSpPr>
        <xdr:cNvPr id="214" name="Gruppieren 213">
          <a:extLst>
            <a:ext uri="{FF2B5EF4-FFF2-40B4-BE49-F238E27FC236}">
              <a16:creationId xmlns:a16="http://schemas.microsoft.com/office/drawing/2014/main" id="{AA259912-F086-4595-BDB1-353499908456}"/>
            </a:ext>
          </a:extLst>
        </xdr:cNvPr>
        <xdr:cNvGrpSpPr/>
      </xdr:nvGrpSpPr>
      <xdr:grpSpPr>
        <a:xfrm rot="60000">
          <a:off x="9613995" y="18853658"/>
          <a:ext cx="502651" cy="1167732"/>
          <a:chOff x="9829424" y="815050"/>
          <a:chExt cx="502651" cy="1167732"/>
        </a:xfrm>
      </xdr:grpSpPr>
      <xdr:sp macro="" textlink="">
        <xdr:nvSpPr>
          <xdr:cNvPr id="215" name="Textfeld 214">
            <a:extLst>
              <a:ext uri="{FF2B5EF4-FFF2-40B4-BE49-F238E27FC236}">
                <a16:creationId xmlns:a16="http://schemas.microsoft.com/office/drawing/2014/main" id="{05814836-FBC5-486B-9506-E2B361412F09}"/>
              </a:ext>
            </a:extLst>
          </xdr:cNvPr>
          <xdr:cNvSpPr txBox="1"/>
        </xdr:nvSpPr>
        <xdr:spPr>
          <a:xfrm>
            <a:off x="9829424" y="815050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16" name="Textfeld 215">
            <a:extLst>
              <a:ext uri="{FF2B5EF4-FFF2-40B4-BE49-F238E27FC236}">
                <a16:creationId xmlns:a16="http://schemas.microsoft.com/office/drawing/2014/main" id="{E3C4B1A6-AA03-4149-B884-0BE1DD7AA9D5}"/>
              </a:ext>
            </a:extLst>
          </xdr:cNvPr>
          <xdr:cNvSpPr txBox="1"/>
        </xdr:nvSpPr>
        <xdr:spPr>
          <a:xfrm>
            <a:off x="9829727" y="114163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17" name="Textfeld 216">
            <a:extLst>
              <a:ext uri="{FF2B5EF4-FFF2-40B4-BE49-F238E27FC236}">
                <a16:creationId xmlns:a16="http://schemas.microsoft.com/office/drawing/2014/main" id="{A4EBC0DD-11EF-4D93-99AF-A5899EC08245}"/>
              </a:ext>
            </a:extLst>
          </xdr:cNvPr>
          <xdr:cNvSpPr txBox="1"/>
        </xdr:nvSpPr>
        <xdr:spPr>
          <a:xfrm>
            <a:off x="9830331" y="142142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18" name="Textfeld 217">
            <a:extLst>
              <a:ext uri="{FF2B5EF4-FFF2-40B4-BE49-F238E27FC236}">
                <a16:creationId xmlns:a16="http://schemas.microsoft.com/office/drawing/2014/main" id="{A833983C-4A80-4B29-B316-1EF95576125F}"/>
              </a:ext>
            </a:extLst>
          </xdr:cNvPr>
          <xdr:cNvSpPr txBox="1"/>
        </xdr:nvSpPr>
        <xdr:spPr>
          <a:xfrm>
            <a:off x="9830784" y="1709871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2</xdr:col>
      <xdr:colOff>540673</xdr:colOff>
      <xdr:row>96</xdr:row>
      <xdr:rowOff>122439</xdr:rowOff>
    </xdr:from>
    <xdr:to>
      <xdr:col>9</xdr:col>
      <xdr:colOff>104393</xdr:colOff>
      <xdr:row>98</xdr:row>
      <xdr:rowOff>52935</xdr:rowOff>
    </xdr:to>
    <xdr:sp macro="" textlink="">
      <xdr:nvSpPr>
        <xdr:cNvPr id="219" name="Textfeld 218">
          <a:extLst>
            <a:ext uri="{FF2B5EF4-FFF2-40B4-BE49-F238E27FC236}">
              <a16:creationId xmlns:a16="http://schemas.microsoft.com/office/drawing/2014/main" id="{B8ADFF72-5631-47A0-9110-2199E17FFC67}"/>
            </a:ext>
          </a:extLst>
        </xdr:cNvPr>
        <xdr:cNvSpPr txBox="1"/>
      </xdr:nvSpPr>
      <xdr:spPr>
        <a:xfrm rot="60000">
          <a:off x="3735878" y="18652894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3</xdr:col>
      <xdr:colOff>97240</xdr:colOff>
      <xdr:row>98</xdr:row>
      <xdr:rowOff>47077</xdr:rowOff>
    </xdr:from>
    <xdr:to>
      <xdr:col>9</xdr:col>
      <xdr:colOff>38705</xdr:colOff>
      <xdr:row>104</xdr:row>
      <xdr:rowOff>1357</xdr:rowOff>
    </xdr:to>
    <xdr:sp macro="" textlink="">
      <xdr:nvSpPr>
        <xdr:cNvPr id="221" name="Rechteck 220">
          <a:extLst>
            <a:ext uri="{FF2B5EF4-FFF2-40B4-BE49-F238E27FC236}">
              <a16:creationId xmlns:a16="http://schemas.microsoft.com/office/drawing/2014/main" id="{15E37648-16BB-45F1-AE97-2B862E63292B}"/>
            </a:ext>
          </a:extLst>
        </xdr:cNvPr>
        <xdr:cNvSpPr/>
      </xdr:nvSpPr>
      <xdr:spPr>
        <a:xfrm rot="60000" flipH="1">
          <a:off x="4054445" y="18958532"/>
          <a:ext cx="4513465" cy="109728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2622645</xdr:colOff>
      <xdr:row>97</xdr:row>
      <xdr:rowOff>132703</xdr:rowOff>
    </xdr:from>
    <xdr:to>
      <xdr:col>2</xdr:col>
      <xdr:colOff>501591</xdr:colOff>
      <xdr:row>103</xdr:row>
      <xdr:rowOff>157435</xdr:rowOff>
    </xdr:to>
    <xdr:grpSp>
      <xdr:nvGrpSpPr>
        <xdr:cNvPr id="222" name="Gruppieren 221">
          <a:extLst>
            <a:ext uri="{FF2B5EF4-FFF2-40B4-BE49-F238E27FC236}">
              <a16:creationId xmlns:a16="http://schemas.microsoft.com/office/drawing/2014/main" id="{DD84F820-4CC4-44F4-A7DB-707818BC6C4B}"/>
            </a:ext>
          </a:extLst>
        </xdr:cNvPr>
        <xdr:cNvGrpSpPr/>
      </xdr:nvGrpSpPr>
      <xdr:grpSpPr>
        <a:xfrm rot="60000">
          <a:off x="3194145" y="18853658"/>
          <a:ext cx="502651" cy="1167732"/>
          <a:chOff x="9829424" y="815050"/>
          <a:chExt cx="502651" cy="1167732"/>
        </a:xfrm>
      </xdr:grpSpPr>
      <xdr:sp macro="" textlink="">
        <xdr:nvSpPr>
          <xdr:cNvPr id="223" name="Textfeld 222">
            <a:extLst>
              <a:ext uri="{FF2B5EF4-FFF2-40B4-BE49-F238E27FC236}">
                <a16:creationId xmlns:a16="http://schemas.microsoft.com/office/drawing/2014/main" id="{D89D4FE4-6E38-45D5-BCF3-7F8F3182ED63}"/>
              </a:ext>
            </a:extLst>
          </xdr:cNvPr>
          <xdr:cNvSpPr txBox="1"/>
        </xdr:nvSpPr>
        <xdr:spPr>
          <a:xfrm>
            <a:off x="9829424" y="815050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24" name="Textfeld 223">
            <a:extLst>
              <a:ext uri="{FF2B5EF4-FFF2-40B4-BE49-F238E27FC236}">
                <a16:creationId xmlns:a16="http://schemas.microsoft.com/office/drawing/2014/main" id="{AEC96BBD-FEAF-44D3-9307-0C9732B56690}"/>
              </a:ext>
            </a:extLst>
          </xdr:cNvPr>
          <xdr:cNvSpPr txBox="1"/>
        </xdr:nvSpPr>
        <xdr:spPr>
          <a:xfrm>
            <a:off x="9829727" y="114163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25" name="Textfeld 224">
            <a:extLst>
              <a:ext uri="{FF2B5EF4-FFF2-40B4-BE49-F238E27FC236}">
                <a16:creationId xmlns:a16="http://schemas.microsoft.com/office/drawing/2014/main" id="{DC68F302-3FBB-4F9E-803E-C7C1C93BA55F}"/>
              </a:ext>
            </a:extLst>
          </xdr:cNvPr>
          <xdr:cNvSpPr txBox="1"/>
        </xdr:nvSpPr>
        <xdr:spPr>
          <a:xfrm>
            <a:off x="9830331" y="142142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26" name="Textfeld 225">
            <a:extLst>
              <a:ext uri="{FF2B5EF4-FFF2-40B4-BE49-F238E27FC236}">
                <a16:creationId xmlns:a16="http://schemas.microsoft.com/office/drawing/2014/main" id="{F548E3A3-DD13-4F6E-8D34-D63E4206C16C}"/>
              </a:ext>
            </a:extLst>
          </xdr:cNvPr>
          <xdr:cNvSpPr txBox="1"/>
        </xdr:nvSpPr>
        <xdr:spPr>
          <a:xfrm>
            <a:off x="9830784" y="1709871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11</xdr:col>
      <xdr:colOff>604748</xdr:colOff>
      <xdr:row>118</xdr:row>
      <xdr:rowOff>122439</xdr:rowOff>
    </xdr:from>
    <xdr:to>
      <xdr:col>18</xdr:col>
      <xdr:colOff>168468</xdr:colOff>
      <xdr:row>120</xdr:row>
      <xdr:rowOff>52935</xdr:rowOff>
    </xdr:to>
    <xdr:sp macro="" textlink="">
      <xdr:nvSpPr>
        <xdr:cNvPr id="230" name="Textfeld 229">
          <a:extLst>
            <a:ext uri="{FF2B5EF4-FFF2-40B4-BE49-F238E27FC236}">
              <a16:creationId xmlns:a16="http://schemas.microsoft.com/office/drawing/2014/main" id="{35B91C12-4893-4607-84B5-3364F424D8B2}"/>
            </a:ext>
          </a:extLst>
        </xdr:cNvPr>
        <xdr:cNvSpPr txBox="1"/>
      </xdr:nvSpPr>
      <xdr:spPr>
        <a:xfrm>
          <a:off x="10657953" y="22904507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13</xdr:col>
      <xdr:colOff>628648</xdr:colOff>
      <xdr:row>117</xdr:row>
      <xdr:rowOff>115688</xdr:rowOff>
    </xdr:from>
    <xdr:to>
      <xdr:col>16</xdr:col>
      <xdr:colOff>238123</xdr:colOff>
      <xdr:row>119</xdr:row>
      <xdr:rowOff>29963</xdr:rowOff>
    </xdr:to>
    <xdr:sp macro="" textlink="">
      <xdr:nvSpPr>
        <xdr:cNvPr id="231" name="Textfeld 230">
          <a:extLst>
            <a:ext uri="{FF2B5EF4-FFF2-40B4-BE49-F238E27FC236}">
              <a16:creationId xmlns:a16="http://schemas.microsoft.com/office/drawing/2014/main" id="{CDD45343-6A68-4FFC-8938-5D6FE2B2DCAE}"/>
            </a:ext>
          </a:extLst>
        </xdr:cNvPr>
        <xdr:cNvSpPr txBox="1"/>
      </xdr:nvSpPr>
      <xdr:spPr>
        <a:xfrm>
          <a:off x="12205853" y="22707256"/>
          <a:ext cx="189547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Incident white light</a:t>
          </a:r>
          <a:r>
            <a:rPr lang="en-US" sz="11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</a:t>
          </a:r>
          <a:endParaRPr lang="en-US" sz="1100"/>
        </a:p>
      </xdr:txBody>
    </xdr:sp>
    <xdr:clientData/>
  </xdr:twoCellAnchor>
  <xdr:twoCellAnchor>
    <xdr:from>
      <xdr:col>5</xdr:col>
      <xdr:colOff>303413</xdr:colOff>
      <xdr:row>116</xdr:row>
      <xdr:rowOff>125040</xdr:rowOff>
    </xdr:from>
    <xdr:to>
      <xdr:col>7</xdr:col>
      <xdr:colOff>674888</xdr:colOff>
      <xdr:row>119</xdr:row>
      <xdr:rowOff>67890</xdr:rowOff>
    </xdr:to>
    <xdr:sp macro="" textlink="">
      <xdr:nvSpPr>
        <xdr:cNvPr id="232" name="Textfeld 231">
          <a:extLst>
            <a:ext uri="{FF2B5EF4-FFF2-40B4-BE49-F238E27FC236}">
              <a16:creationId xmlns:a16="http://schemas.microsoft.com/office/drawing/2014/main" id="{78AE3250-A75F-40D8-9A9A-4E901920B0E6}"/>
            </a:ext>
          </a:extLst>
        </xdr:cNvPr>
        <xdr:cNvSpPr txBox="1"/>
      </xdr:nvSpPr>
      <xdr:spPr>
        <a:xfrm>
          <a:off x="5784618" y="22526108"/>
          <a:ext cx="1895475" cy="5143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Chemiluminescence image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r>
            <a:rPr lang="el-GR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α-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FLAG (Naa35)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endParaRPr lang="en-US" sz="1100"/>
        </a:p>
      </xdr:txBody>
    </xdr:sp>
    <xdr:clientData/>
  </xdr:twoCellAnchor>
  <xdr:twoCellAnchor>
    <xdr:from>
      <xdr:col>11</xdr:col>
      <xdr:colOff>576768</xdr:colOff>
      <xdr:row>120</xdr:row>
      <xdr:rowOff>4816</xdr:rowOff>
    </xdr:from>
    <xdr:to>
      <xdr:col>12</xdr:col>
      <xdr:colOff>144368</xdr:colOff>
      <xdr:row>125</xdr:row>
      <xdr:rowOff>149596</xdr:rowOff>
    </xdr:to>
    <xdr:sp macro="" textlink="">
      <xdr:nvSpPr>
        <xdr:cNvPr id="233" name="Rechteck 232">
          <a:extLst>
            <a:ext uri="{FF2B5EF4-FFF2-40B4-BE49-F238E27FC236}">
              <a16:creationId xmlns:a16="http://schemas.microsoft.com/office/drawing/2014/main" id="{DBA6A9B6-CB50-4711-9559-311E705D7A5C}"/>
            </a:ext>
          </a:extLst>
        </xdr:cNvPr>
        <xdr:cNvSpPr/>
      </xdr:nvSpPr>
      <xdr:spPr>
        <a:xfrm>
          <a:off x="10629973" y="23167884"/>
          <a:ext cx="329600" cy="109728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88993</xdr:colOff>
      <xdr:row>119</xdr:row>
      <xdr:rowOff>158680</xdr:rowOff>
    </xdr:from>
    <xdr:to>
      <xdr:col>11</xdr:col>
      <xdr:colOff>591644</xdr:colOff>
      <xdr:row>125</xdr:row>
      <xdr:rowOff>183412</xdr:rowOff>
    </xdr:to>
    <xdr:grpSp>
      <xdr:nvGrpSpPr>
        <xdr:cNvPr id="234" name="Gruppieren 233">
          <a:extLst>
            <a:ext uri="{FF2B5EF4-FFF2-40B4-BE49-F238E27FC236}">
              <a16:creationId xmlns:a16="http://schemas.microsoft.com/office/drawing/2014/main" id="{B3E426F8-ABC8-47DA-8305-52AA1C02DCF1}"/>
            </a:ext>
          </a:extLst>
        </xdr:cNvPr>
        <xdr:cNvGrpSpPr/>
      </xdr:nvGrpSpPr>
      <xdr:grpSpPr>
        <a:xfrm>
          <a:off x="10142198" y="23131248"/>
          <a:ext cx="502651" cy="1167732"/>
          <a:chOff x="9829424" y="815050"/>
          <a:chExt cx="502651" cy="1167732"/>
        </a:xfrm>
      </xdr:grpSpPr>
      <xdr:sp macro="" textlink="">
        <xdr:nvSpPr>
          <xdr:cNvPr id="235" name="Textfeld 234">
            <a:extLst>
              <a:ext uri="{FF2B5EF4-FFF2-40B4-BE49-F238E27FC236}">
                <a16:creationId xmlns:a16="http://schemas.microsoft.com/office/drawing/2014/main" id="{AD38AE3C-1395-4CB1-A23A-7CA246273097}"/>
              </a:ext>
            </a:extLst>
          </xdr:cNvPr>
          <xdr:cNvSpPr txBox="1"/>
        </xdr:nvSpPr>
        <xdr:spPr>
          <a:xfrm>
            <a:off x="9829424" y="815050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36" name="Textfeld 235">
            <a:extLst>
              <a:ext uri="{FF2B5EF4-FFF2-40B4-BE49-F238E27FC236}">
                <a16:creationId xmlns:a16="http://schemas.microsoft.com/office/drawing/2014/main" id="{E26D403C-2A9F-45DB-A991-9014AC0A9C05}"/>
              </a:ext>
            </a:extLst>
          </xdr:cNvPr>
          <xdr:cNvSpPr txBox="1"/>
        </xdr:nvSpPr>
        <xdr:spPr>
          <a:xfrm>
            <a:off x="9829727" y="114163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37" name="Textfeld 236">
            <a:extLst>
              <a:ext uri="{FF2B5EF4-FFF2-40B4-BE49-F238E27FC236}">
                <a16:creationId xmlns:a16="http://schemas.microsoft.com/office/drawing/2014/main" id="{2DB8E2E3-A564-4656-9CE4-C7E480EA74A2}"/>
              </a:ext>
            </a:extLst>
          </xdr:cNvPr>
          <xdr:cNvSpPr txBox="1"/>
        </xdr:nvSpPr>
        <xdr:spPr>
          <a:xfrm>
            <a:off x="9830331" y="142142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38" name="Textfeld 237">
            <a:extLst>
              <a:ext uri="{FF2B5EF4-FFF2-40B4-BE49-F238E27FC236}">
                <a16:creationId xmlns:a16="http://schemas.microsoft.com/office/drawing/2014/main" id="{61DC2444-24ED-494B-9958-96FEE56F25CA}"/>
              </a:ext>
            </a:extLst>
          </xdr:cNvPr>
          <xdr:cNvSpPr txBox="1"/>
        </xdr:nvSpPr>
        <xdr:spPr>
          <a:xfrm>
            <a:off x="9830784" y="1709871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3</xdr:col>
      <xdr:colOff>289558</xdr:colOff>
      <xdr:row>118</xdr:row>
      <xdr:rowOff>122439</xdr:rowOff>
    </xdr:from>
    <xdr:to>
      <xdr:col>9</xdr:col>
      <xdr:colOff>615278</xdr:colOff>
      <xdr:row>120</xdr:row>
      <xdr:rowOff>52935</xdr:rowOff>
    </xdr:to>
    <xdr:sp macro="" textlink="">
      <xdr:nvSpPr>
        <xdr:cNvPr id="239" name="Textfeld 238">
          <a:extLst>
            <a:ext uri="{FF2B5EF4-FFF2-40B4-BE49-F238E27FC236}">
              <a16:creationId xmlns:a16="http://schemas.microsoft.com/office/drawing/2014/main" id="{09C93F03-F0AE-4567-ACB7-E25AA426BFBE}"/>
            </a:ext>
          </a:extLst>
        </xdr:cNvPr>
        <xdr:cNvSpPr txBox="1"/>
      </xdr:nvSpPr>
      <xdr:spPr>
        <a:xfrm>
          <a:off x="4246763" y="22904507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7      8      9    10   11    12    13    14   15</a:t>
          </a:r>
          <a:endParaRPr lang="en-US" sz="1400"/>
        </a:p>
      </xdr:txBody>
    </xdr:sp>
    <xdr:clientData/>
  </xdr:twoCellAnchor>
  <xdr:twoCellAnchor>
    <xdr:from>
      <xdr:col>3</xdr:col>
      <xdr:colOff>632113</xdr:colOff>
      <xdr:row>120</xdr:row>
      <xdr:rowOff>4816</xdr:rowOff>
    </xdr:from>
    <xdr:to>
      <xdr:col>9</xdr:col>
      <xdr:colOff>584225</xdr:colOff>
      <xdr:row>125</xdr:row>
      <xdr:rowOff>149596</xdr:rowOff>
    </xdr:to>
    <xdr:sp macro="" textlink="">
      <xdr:nvSpPr>
        <xdr:cNvPr id="240" name="Rechteck 239">
          <a:extLst>
            <a:ext uri="{FF2B5EF4-FFF2-40B4-BE49-F238E27FC236}">
              <a16:creationId xmlns:a16="http://schemas.microsoft.com/office/drawing/2014/main" id="{84517396-0432-4E51-AA00-EC1594977A45}"/>
            </a:ext>
          </a:extLst>
        </xdr:cNvPr>
        <xdr:cNvSpPr/>
      </xdr:nvSpPr>
      <xdr:spPr>
        <a:xfrm flipH="1">
          <a:off x="4589318" y="23167884"/>
          <a:ext cx="4524112" cy="109728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535802</xdr:colOff>
      <xdr:row>119</xdr:row>
      <xdr:rowOff>158680</xdr:rowOff>
    </xdr:from>
    <xdr:to>
      <xdr:col>3</xdr:col>
      <xdr:colOff>276453</xdr:colOff>
      <xdr:row>125</xdr:row>
      <xdr:rowOff>183412</xdr:rowOff>
    </xdr:to>
    <xdr:grpSp>
      <xdr:nvGrpSpPr>
        <xdr:cNvPr id="241" name="Gruppieren 240">
          <a:extLst>
            <a:ext uri="{FF2B5EF4-FFF2-40B4-BE49-F238E27FC236}">
              <a16:creationId xmlns:a16="http://schemas.microsoft.com/office/drawing/2014/main" id="{3572D66B-552D-43CD-97D8-2B1579EE3180}"/>
            </a:ext>
          </a:extLst>
        </xdr:cNvPr>
        <xdr:cNvGrpSpPr/>
      </xdr:nvGrpSpPr>
      <xdr:grpSpPr>
        <a:xfrm>
          <a:off x="3731007" y="23131248"/>
          <a:ext cx="502651" cy="1167732"/>
          <a:chOff x="9829424" y="815050"/>
          <a:chExt cx="502651" cy="1167732"/>
        </a:xfrm>
      </xdr:grpSpPr>
      <xdr:sp macro="" textlink="">
        <xdr:nvSpPr>
          <xdr:cNvPr id="242" name="Textfeld 241">
            <a:extLst>
              <a:ext uri="{FF2B5EF4-FFF2-40B4-BE49-F238E27FC236}">
                <a16:creationId xmlns:a16="http://schemas.microsoft.com/office/drawing/2014/main" id="{CB82BAA3-D122-4393-9B73-E90739958757}"/>
              </a:ext>
            </a:extLst>
          </xdr:cNvPr>
          <xdr:cNvSpPr txBox="1"/>
        </xdr:nvSpPr>
        <xdr:spPr>
          <a:xfrm>
            <a:off x="9829424" y="815050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43" name="Textfeld 242">
            <a:extLst>
              <a:ext uri="{FF2B5EF4-FFF2-40B4-BE49-F238E27FC236}">
                <a16:creationId xmlns:a16="http://schemas.microsoft.com/office/drawing/2014/main" id="{08E8B8D7-72E1-46BE-A296-0D7C99474EE2}"/>
              </a:ext>
            </a:extLst>
          </xdr:cNvPr>
          <xdr:cNvSpPr txBox="1"/>
        </xdr:nvSpPr>
        <xdr:spPr>
          <a:xfrm>
            <a:off x="9829727" y="114163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44" name="Textfeld 243">
            <a:extLst>
              <a:ext uri="{FF2B5EF4-FFF2-40B4-BE49-F238E27FC236}">
                <a16:creationId xmlns:a16="http://schemas.microsoft.com/office/drawing/2014/main" id="{89763864-7727-423A-BA4B-6BE93A4660BC}"/>
              </a:ext>
            </a:extLst>
          </xdr:cNvPr>
          <xdr:cNvSpPr txBox="1"/>
        </xdr:nvSpPr>
        <xdr:spPr>
          <a:xfrm>
            <a:off x="9830331" y="142142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45" name="Textfeld 244">
            <a:extLst>
              <a:ext uri="{FF2B5EF4-FFF2-40B4-BE49-F238E27FC236}">
                <a16:creationId xmlns:a16="http://schemas.microsoft.com/office/drawing/2014/main" id="{91F3C752-BA52-4C95-A7C7-9D4C8DB77802}"/>
              </a:ext>
            </a:extLst>
          </xdr:cNvPr>
          <xdr:cNvSpPr txBox="1"/>
        </xdr:nvSpPr>
        <xdr:spPr>
          <a:xfrm>
            <a:off x="9830784" y="1709871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11</xdr:col>
      <xdr:colOff>604748</xdr:colOff>
      <xdr:row>140</xdr:row>
      <xdr:rowOff>122439</xdr:rowOff>
    </xdr:from>
    <xdr:to>
      <xdr:col>18</xdr:col>
      <xdr:colOff>168468</xdr:colOff>
      <xdr:row>142</xdr:row>
      <xdr:rowOff>52935</xdr:rowOff>
    </xdr:to>
    <xdr:sp macro="" textlink="">
      <xdr:nvSpPr>
        <xdr:cNvPr id="253" name="Textfeld 252">
          <a:extLst>
            <a:ext uri="{FF2B5EF4-FFF2-40B4-BE49-F238E27FC236}">
              <a16:creationId xmlns:a16="http://schemas.microsoft.com/office/drawing/2014/main" id="{3EBFFFC9-BB3C-4676-9DEC-CC1D2DCFFBDB}"/>
            </a:ext>
          </a:extLst>
        </xdr:cNvPr>
        <xdr:cNvSpPr txBox="1"/>
      </xdr:nvSpPr>
      <xdr:spPr>
        <a:xfrm>
          <a:off x="10657953" y="22904507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7      8      9    10   11    12    13   14   15</a:t>
          </a:r>
          <a:endParaRPr lang="en-US" sz="1400"/>
        </a:p>
      </xdr:txBody>
    </xdr:sp>
    <xdr:clientData/>
  </xdr:twoCellAnchor>
  <xdr:twoCellAnchor>
    <xdr:from>
      <xdr:col>13</xdr:col>
      <xdr:colOff>628648</xdr:colOff>
      <xdr:row>139</xdr:row>
      <xdr:rowOff>115688</xdr:rowOff>
    </xdr:from>
    <xdr:to>
      <xdr:col>16</xdr:col>
      <xdr:colOff>238123</xdr:colOff>
      <xdr:row>141</xdr:row>
      <xdr:rowOff>29963</xdr:rowOff>
    </xdr:to>
    <xdr:sp macro="" textlink="">
      <xdr:nvSpPr>
        <xdr:cNvPr id="254" name="Textfeld 253">
          <a:extLst>
            <a:ext uri="{FF2B5EF4-FFF2-40B4-BE49-F238E27FC236}">
              <a16:creationId xmlns:a16="http://schemas.microsoft.com/office/drawing/2014/main" id="{D36C4AD1-34B3-4D27-8B0A-52D4F4FC1940}"/>
            </a:ext>
          </a:extLst>
        </xdr:cNvPr>
        <xdr:cNvSpPr txBox="1"/>
      </xdr:nvSpPr>
      <xdr:spPr>
        <a:xfrm>
          <a:off x="12205853" y="22707256"/>
          <a:ext cx="189547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Incident white light</a:t>
          </a:r>
          <a:r>
            <a:rPr lang="en-US" sz="11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</a:t>
          </a:r>
          <a:endParaRPr lang="en-US" sz="1100"/>
        </a:p>
      </xdr:txBody>
    </xdr:sp>
    <xdr:clientData/>
  </xdr:twoCellAnchor>
  <xdr:twoCellAnchor>
    <xdr:from>
      <xdr:col>5</xdr:col>
      <xdr:colOff>303413</xdr:colOff>
      <xdr:row>138</xdr:row>
      <xdr:rowOff>125040</xdr:rowOff>
    </xdr:from>
    <xdr:to>
      <xdr:col>7</xdr:col>
      <xdr:colOff>674888</xdr:colOff>
      <xdr:row>141</xdr:row>
      <xdr:rowOff>67890</xdr:rowOff>
    </xdr:to>
    <xdr:sp macro="" textlink="">
      <xdr:nvSpPr>
        <xdr:cNvPr id="255" name="Textfeld 254">
          <a:extLst>
            <a:ext uri="{FF2B5EF4-FFF2-40B4-BE49-F238E27FC236}">
              <a16:creationId xmlns:a16="http://schemas.microsoft.com/office/drawing/2014/main" id="{70BC74B2-CCEB-44ED-9E67-997FEC45F86D}"/>
            </a:ext>
          </a:extLst>
        </xdr:cNvPr>
        <xdr:cNvSpPr txBox="1"/>
      </xdr:nvSpPr>
      <xdr:spPr>
        <a:xfrm>
          <a:off x="5784618" y="22526108"/>
          <a:ext cx="1895475" cy="5143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Chemiluminescence image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r>
            <a:rPr lang="el-GR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α-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FLAG (Naa35)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endParaRPr lang="en-US" sz="1100"/>
        </a:p>
      </xdr:txBody>
    </xdr:sp>
    <xdr:clientData/>
  </xdr:twoCellAnchor>
  <xdr:twoCellAnchor>
    <xdr:from>
      <xdr:col>11</xdr:col>
      <xdr:colOff>576768</xdr:colOff>
      <xdr:row>142</xdr:row>
      <xdr:rowOff>4816</xdr:rowOff>
    </xdr:from>
    <xdr:to>
      <xdr:col>12</xdr:col>
      <xdr:colOff>144368</xdr:colOff>
      <xdr:row>147</xdr:row>
      <xdr:rowOff>149596</xdr:rowOff>
    </xdr:to>
    <xdr:sp macro="" textlink="">
      <xdr:nvSpPr>
        <xdr:cNvPr id="256" name="Rechteck 255">
          <a:extLst>
            <a:ext uri="{FF2B5EF4-FFF2-40B4-BE49-F238E27FC236}">
              <a16:creationId xmlns:a16="http://schemas.microsoft.com/office/drawing/2014/main" id="{2F3B16B7-4718-4AD2-994F-A4A9741DDD70}"/>
            </a:ext>
          </a:extLst>
        </xdr:cNvPr>
        <xdr:cNvSpPr/>
      </xdr:nvSpPr>
      <xdr:spPr>
        <a:xfrm>
          <a:off x="10629973" y="23167884"/>
          <a:ext cx="329600" cy="109728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669154</xdr:colOff>
      <xdr:row>141</xdr:row>
      <xdr:rowOff>158680</xdr:rowOff>
    </xdr:from>
    <xdr:to>
      <xdr:col>11</xdr:col>
      <xdr:colOff>409805</xdr:colOff>
      <xdr:row>147</xdr:row>
      <xdr:rowOff>183412</xdr:rowOff>
    </xdr:to>
    <xdr:grpSp>
      <xdr:nvGrpSpPr>
        <xdr:cNvPr id="257" name="Gruppieren 256">
          <a:extLst>
            <a:ext uri="{FF2B5EF4-FFF2-40B4-BE49-F238E27FC236}">
              <a16:creationId xmlns:a16="http://schemas.microsoft.com/office/drawing/2014/main" id="{95872B55-7E58-4892-93AB-24022F961049}"/>
            </a:ext>
          </a:extLst>
        </xdr:cNvPr>
        <xdr:cNvGrpSpPr/>
      </xdr:nvGrpSpPr>
      <xdr:grpSpPr>
        <a:xfrm>
          <a:off x="9960359" y="27382862"/>
          <a:ext cx="502651" cy="1167732"/>
          <a:chOff x="9829424" y="815050"/>
          <a:chExt cx="502651" cy="1167732"/>
        </a:xfrm>
      </xdr:grpSpPr>
      <xdr:sp macro="" textlink="">
        <xdr:nvSpPr>
          <xdr:cNvPr id="258" name="Textfeld 257">
            <a:extLst>
              <a:ext uri="{FF2B5EF4-FFF2-40B4-BE49-F238E27FC236}">
                <a16:creationId xmlns:a16="http://schemas.microsoft.com/office/drawing/2014/main" id="{57AE0F8A-5DE0-45DE-A104-0400B943A0BA}"/>
              </a:ext>
            </a:extLst>
          </xdr:cNvPr>
          <xdr:cNvSpPr txBox="1"/>
        </xdr:nvSpPr>
        <xdr:spPr>
          <a:xfrm>
            <a:off x="9829424" y="815050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59" name="Textfeld 258">
            <a:extLst>
              <a:ext uri="{FF2B5EF4-FFF2-40B4-BE49-F238E27FC236}">
                <a16:creationId xmlns:a16="http://schemas.microsoft.com/office/drawing/2014/main" id="{52621BBD-5101-4104-8C06-B7BF38F80860}"/>
              </a:ext>
            </a:extLst>
          </xdr:cNvPr>
          <xdr:cNvSpPr txBox="1"/>
        </xdr:nvSpPr>
        <xdr:spPr>
          <a:xfrm>
            <a:off x="9829727" y="114163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60" name="Textfeld 259">
            <a:extLst>
              <a:ext uri="{FF2B5EF4-FFF2-40B4-BE49-F238E27FC236}">
                <a16:creationId xmlns:a16="http://schemas.microsoft.com/office/drawing/2014/main" id="{96A364C7-FE67-4836-8E8D-F3E767B9BE49}"/>
              </a:ext>
            </a:extLst>
          </xdr:cNvPr>
          <xdr:cNvSpPr txBox="1"/>
        </xdr:nvSpPr>
        <xdr:spPr>
          <a:xfrm>
            <a:off x="9830331" y="142142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61" name="Textfeld 260">
            <a:extLst>
              <a:ext uri="{FF2B5EF4-FFF2-40B4-BE49-F238E27FC236}">
                <a16:creationId xmlns:a16="http://schemas.microsoft.com/office/drawing/2014/main" id="{FB16C656-2A4E-496B-B15D-260A7225E037}"/>
              </a:ext>
            </a:extLst>
          </xdr:cNvPr>
          <xdr:cNvSpPr txBox="1"/>
        </xdr:nvSpPr>
        <xdr:spPr>
          <a:xfrm>
            <a:off x="9830784" y="1709871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3</xdr:col>
      <xdr:colOff>289558</xdr:colOff>
      <xdr:row>140</xdr:row>
      <xdr:rowOff>122439</xdr:rowOff>
    </xdr:from>
    <xdr:to>
      <xdr:col>9</xdr:col>
      <xdr:colOff>615278</xdr:colOff>
      <xdr:row>142</xdr:row>
      <xdr:rowOff>52935</xdr:rowOff>
    </xdr:to>
    <xdr:sp macro="" textlink="">
      <xdr:nvSpPr>
        <xdr:cNvPr id="262" name="Textfeld 261">
          <a:extLst>
            <a:ext uri="{FF2B5EF4-FFF2-40B4-BE49-F238E27FC236}">
              <a16:creationId xmlns:a16="http://schemas.microsoft.com/office/drawing/2014/main" id="{3EFD52F0-A9DD-4EA1-A0E5-21CD09EBFF37}"/>
            </a:ext>
          </a:extLst>
        </xdr:cNvPr>
        <xdr:cNvSpPr txBox="1"/>
      </xdr:nvSpPr>
      <xdr:spPr>
        <a:xfrm>
          <a:off x="4246763" y="22904507"/>
          <a:ext cx="489772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1      2      3     4      5      6</a:t>
          </a:r>
          <a:r>
            <a:rPr lang="en-US" sz="1400" baseline="0"/>
            <a:t>      7      8      9    10   11    12    13    14   15</a:t>
          </a:r>
          <a:endParaRPr lang="en-US" sz="1400"/>
        </a:p>
      </xdr:txBody>
    </xdr:sp>
    <xdr:clientData/>
  </xdr:twoCellAnchor>
  <xdr:twoCellAnchor>
    <xdr:from>
      <xdr:col>3</xdr:col>
      <xdr:colOff>632113</xdr:colOff>
      <xdr:row>142</xdr:row>
      <xdr:rowOff>4816</xdr:rowOff>
    </xdr:from>
    <xdr:to>
      <xdr:col>9</xdr:col>
      <xdr:colOff>584225</xdr:colOff>
      <xdr:row>147</xdr:row>
      <xdr:rowOff>149596</xdr:rowOff>
    </xdr:to>
    <xdr:sp macro="" textlink="">
      <xdr:nvSpPr>
        <xdr:cNvPr id="263" name="Rechteck 262">
          <a:extLst>
            <a:ext uri="{FF2B5EF4-FFF2-40B4-BE49-F238E27FC236}">
              <a16:creationId xmlns:a16="http://schemas.microsoft.com/office/drawing/2014/main" id="{58706ED3-2A2E-4003-9406-02DC97B4779C}"/>
            </a:ext>
          </a:extLst>
        </xdr:cNvPr>
        <xdr:cNvSpPr/>
      </xdr:nvSpPr>
      <xdr:spPr>
        <a:xfrm flipH="1">
          <a:off x="4589318" y="23167884"/>
          <a:ext cx="4524112" cy="109728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388599</xdr:colOff>
      <xdr:row>141</xdr:row>
      <xdr:rowOff>158680</xdr:rowOff>
    </xdr:from>
    <xdr:to>
      <xdr:col>3</xdr:col>
      <xdr:colOff>129250</xdr:colOff>
      <xdr:row>147</xdr:row>
      <xdr:rowOff>183412</xdr:rowOff>
    </xdr:to>
    <xdr:grpSp>
      <xdr:nvGrpSpPr>
        <xdr:cNvPr id="264" name="Gruppieren 263">
          <a:extLst>
            <a:ext uri="{FF2B5EF4-FFF2-40B4-BE49-F238E27FC236}">
              <a16:creationId xmlns:a16="http://schemas.microsoft.com/office/drawing/2014/main" id="{F6C8BE21-1E54-431A-80D8-49632A27D10C}"/>
            </a:ext>
          </a:extLst>
        </xdr:cNvPr>
        <xdr:cNvGrpSpPr/>
      </xdr:nvGrpSpPr>
      <xdr:grpSpPr>
        <a:xfrm>
          <a:off x="3583804" y="27382862"/>
          <a:ext cx="502651" cy="1167732"/>
          <a:chOff x="9829424" y="815050"/>
          <a:chExt cx="502651" cy="1167732"/>
        </a:xfrm>
      </xdr:grpSpPr>
      <xdr:sp macro="" textlink="">
        <xdr:nvSpPr>
          <xdr:cNvPr id="265" name="Textfeld 264">
            <a:extLst>
              <a:ext uri="{FF2B5EF4-FFF2-40B4-BE49-F238E27FC236}">
                <a16:creationId xmlns:a16="http://schemas.microsoft.com/office/drawing/2014/main" id="{A5245FE2-7A39-4D6C-9A96-FBDA9932568D}"/>
              </a:ext>
            </a:extLst>
          </xdr:cNvPr>
          <xdr:cNvSpPr txBox="1"/>
        </xdr:nvSpPr>
        <xdr:spPr>
          <a:xfrm>
            <a:off x="9829424" y="815050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66" name="Textfeld 265">
            <a:extLst>
              <a:ext uri="{FF2B5EF4-FFF2-40B4-BE49-F238E27FC236}">
                <a16:creationId xmlns:a16="http://schemas.microsoft.com/office/drawing/2014/main" id="{545F4B2C-B848-454A-953B-2B354BB19966}"/>
              </a:ext>
            </a:extLst>
          </xdr:cNvPr>
          <xdr:cNvSpPr txBox="1"/>
        </xdr:nvSpPr>
        <xdr:spPr>
          <a:xfrm>
            <a:off x="9829727" y="114163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130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67" name="Textfeld 266">
            <a:extLst>
              <a:ext uri="{FF2B5EF4-FFF2-40B4-BE49-F238E27FC236}">
                <a16:creationId xmlns:a16="http://schemas.microsoft.com/office/drawing/2014/main" id="{620473BA-7A8F-47CB-A393-691B54330640}"/>
              </a:ext>
            </a:extLst>
          </xdr:cNvPr>
          <xdr:cNvSpPr txBox="1"/>
        </xdr:nvSpPr>
        <xdr:spPr>
          <a:xfrm>
            <a:off x="9830331" y="1421422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268" name="Textfeld 267">
            <a:extLst>
              <a:ext uri="{FF2B5EF4-FFF2-40B4-BE49-F238E27FC236}">
                <a16:creationId xmlns:a16="http://schemas.microsoft.com/office/drawing/2014/main" id="{DB9020F2-DB89-4145-9594-B6808ACB7AA5}"/>
              </a:ext>
            </a:extLst>
          </xdr:cNvPr>
          <xdr:cNvSpPr txBox="1"/>
        </xdr:nvSpPr>
        <xdr:spPr>
          <a:xfrm>
            <a:off x="9830784" y="1709871"/>
            <a:ext cx="501291" cy="27291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70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14</xdr:col>
      <xdr:colOff>351557</xdr:colOff>
      <xdr:row>169</xdr:row>
      <xdr:rowOff>20440</xdr:rowOff>
    </xdr:from>
    <xdr:to>
      <xdr:col>16</xdr:col>
      <xdr:colOff>723032</xdr:colOff>
      <xdr:row>170</xdr:row>
      <xdr:rowOff>125215</xdr:rowOff>
    </xdr:to>
    <xdr:sp macro="" textlink="">
      <xdr:nvSpPr>
        <xdr:cNvPr id="294" name="Textfeld 293">
          <a:extLst>
            <a:ext uri="{FF2B5EF4-FFF2-40B4-BE49-F238E27FC236}">
              <a16:creationId xmlns:a16="http://schemas.microsoft.com/office/drawing/2014/main" id="{271B2D3C-C4DD-4BE6-8427-9FED2C0E14D4}"/>
            </a:ext>
          </a:extLst>
        </xdr:cNvPr>
        <xdr:cNvSpPr txBox="1"/>
      </xdr:nvSpPr>
      <xdr:spPr>
        <a:xfrm>
          <a:off x="12690762" y="32639235"/>
          <a:ext cx="189547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Incident white light</a:t>
          </a:r>
          <a:r>
            <a:rPr lang="en-US" sz="11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</a:t>
          </a:r>
          <a:endParaRPr lang="en-US" sz="1100"/>
        </a:p>
      </xdr:txBody>
    </xdr:sp>
    <xdr:clientData/>
  </xdr:twoCellAnchor>
  <xdr:twoCellAnchor>
    <xdr:from>
      <xdr:col>5</xdr:col>
      <xdr:colOff>641117</xdr:colOff>
      <xdr:row>168</xdr:row>
      <xdr:rowOff>99065</xdr:rowOff>
    </xdr:from>
    <xdr:to>
      <xdr:col>8</xdr:col>
      <xdr:colOff>250592</xdr:colOff>
      <xdr:row>171</xdr:row>
      <xdr:rowOff>41915</xdr:rowOff>
    </xdr:to>
    <xdr:sp macro="" textlink="">
      <xdr:nvSpPr>
        <xdr:cNvPr id="295" name="Textfeld 294">
          <a:extLst>
            <a:ext uri="{FF2B5EF4-FFF2-40B4-BE49-F238E27FC236}">
              <a16:creationId xmlns:a16="http://schemas.microsoft.com/office/drawing/2014/main" id="{90F9C4DD-1CC8-418A-8165-83E683BA2680}"/>
            </a:ext>
          </a:extLst>
        </xdr:cNvPr>
        <xdr:cNvSpPr txBox="1"/>
      </xdr:nvSpPr>
      <xdr:spPr>
        <a:xfrm>
          <a:off x="6122322" y="32527360"/>
          <a:ext cx="1895475" cy="5143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Chemiluminescence image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r>
            <a:rPr lang="el-GR" sz="11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α-</a:t>
          </a:r>
          <a:r>
            <a:rPr lang="en-US" sz="11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uL30 (RPL7)</a:t>
          </a:r>
          <a:b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</a:br>
          <a:endParaRPr lang="en-US" sz="1100"/>
        </a:p>
      </xdr:txBody>
    </xdr:sp>
    <xdr:clientData/>
  </xdr:twoCellAnchor>
  <xdr:twoCellAnchor>
    <xdr:from>
      <xdr:col>13</xdr:col>
      <xdr:colOff>465257</xdr:colOff>
      <xdr:row>156</xdr:row>
      <xdr:rowOff>195326</xdr:rowOff>
    </xdr:from>
    <xdr:to>
      <xdr:col>14</xdr:col>
      <xdr:colOff>32857</xdr:colOff>
      <xdr:row>167</xdr:row>
      <xdr:rowOff>95364</xdr:rowOff>
    </xdr:to>
    <xdr:sp macro="" textlink="">
      <xdr:nvSpPr>
        <xdr:cNvPr id="296" name="Rechteck 295">
          <a:extLst>
            <a:ext uri="{FF2B5EF4-FFF2-40B4-BE49-F238E27FC236}">
              <a16:creationId xmlns:a16="http://schemas.microsoft.com/office/drawing/2014/main" id="{414830CC-0583-43A2-BD56-72843689A0CB}"/>
            </a:ext>
          </a:extLst>
        </xdr:cNvPr>
        <xdr:cNvSpPr/>
      </xdr:nvSpPr>
      <xdr:spPr>
        <a:xfrm rot="60000">
          <a:off x="12042462" y="30285667"/>
          <a:ext cx="329600" cy="2047492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13</xdr:col>
      <xdr:colOff>514697</xdr:colOff>
      <xdr:row>159</xdr:row>
      <xdr:rowOff>1213</xdr:rowOff>
    </xdr:from>
    <xdr:to>
      <xdr:col>16</xdr:col>
      <xdr:colOff>640772</xdr:colOff>
      <xdr:row>160</xdr:row>
      <xdr:rowOff>122209</xdr:rowOff>
    </xdr:to>
    <xdr:sp macro="" textlink="">
      <xdr:nvSpPr>
        <xdr:cNvPr id="302" name="Textfeld 301">
          <a:extLst>
            <a:ext uri="{FF2B5EF4-FFF2-40B4-BE49-F238E27FC236}">
              <a16:creationId xmlns:a16="http://schemas.microsoft.com/office/drawing/2014/main" id="{FBA9AA69-C4A5-43AC-A661-904B19A36A4B}"/>
            </a:ext>
          </a:extLst>
        </xdr:cNvPr>
        <xdr:cNvSpPr txBox="1"/>
      </xdr:nvSpPr>
      <xdr:spPr>
        <a:xfrm rot="60000">
          <a:off x="12091902" y="30715008"/>
          <a:ext cx="2412075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1      2      3      4     5      6</a:t>
          </a:r>
          <a:r>
            <a:rPr lang="en-US" sz="1400" baseline="0"/>
            <a:t>      7</a:t>
          </a:r>
          <a:endParaRPr lang="en-US" sz="1400"/>
        </a:p>
      </xdr:txBody>
    </xdr:sp>
    <xdr:clientData/>
  </xdr:twoCellAnchor>
  <xdr:twoCellAnchor>
    <xdr:from>
      <xdr:col>12</xdr:col>
      <xdr:colOff>389657</xdr:colOff>
      <xdr:row>156</xdr:row>
      <xdr:rowOff>190502</xdr:rowOff>
    </xdr:from>
    <xdr:to>
      <xdr:col>13</xdr:col>
      <xdr:colOff>133644</xdr:colOff>
      <xdr:row>170</xdr:row>
      <xdr:rowOff>132922</xdr:rowOff>
    </xdr:to>
    <xdr:grpSp>
      <xdr:nvGrpSpPr>
        <xdr:cNvPr id="319" name="Gruppieren 318">
          <a:extLst>
            <a:ext uri="{FF2B5EF4-FFF2-40B4-BE49-F238E27FC236}">
              <a16:creationId xmlns:a16="http://schemas.microsoft.com/office/drawing/2014/main" id="{07C98FCC-A34C-4849-824D-7CEA7DA48D34}"/>
            </a:ext>
          </a:extLst>
        </xdr:cNvPr>
        <xdr:cNvGrpSpPr/>
      </xdr:nvGrpSpPr>
      <xdr:grpSpPr>
        <a:xfrm rot="60000">
          <a:off x="11204862" y="30280843"/>
          <a:ext cx="505987" cy="2661374"/>
          <a:chOff x="9759790" y="2635344"/>
          <a:chExt cx="505987" cy="2661374"/>
        </a:xfrm>
      </xdr:grpSpPr>
      <xdr:sp macro="" textlink="">
        <xdr:nvSpPr>
          <xdr:cNvPr id="320" name="Textfeld 319">
            <a:extLst>
              <a:ext uri="{FF2B5EF4-FFF2-40B4-BE49-F238E27FC236}">
                <a16:creationId xmlns:a16="http://schemas.microsoft.com/office/drawing/2014/main" id="{ECBE26CA-CEC5-4EE2-A5AB-CAEA3CDA816C}"/>
              </a:ext>
            </a:extLst>
          </xdr:cNvPr>
          <xdr:cNvSpPr txBox="1"/>
        </xdr:nvSpPr>
        <xdr:spPr>
          <a:xfrm>
            <a:off x="9760969" y="2635344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55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321" name="Textfeld 320">
            <a:extLst>
              <a:ext uri="{FF2B5EF4-FFF2-40B4-BE49-F238E27FC236}">
                <a16:creationId xmlns:a16="http://schemas.microsoft.com/office/drawing/2014/main" id="{7E360D1C-BD11-4060-AEA8-FF2A69D72B34}"/>
              </a:ext>
            </a:extLst>
          </xdr:cNvPr>
          <xdr:cNvSpPr txBox="1"/>
        </xdr:nvSpPr>
        <xdr:spPr>
          <a:xfrm>
            <a:off x="9764486" y="3391160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35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322" name="Textfeld 321">
            <a:extLst>
              <a:ext uri="{FF2B5EF4-FFF2-40B4-BE49-F238E27FC236}">
                <a16:creationId xmlns:a16="http://schemas.microsoft.com/office/drawing/2014/main" id="{E22C0820-A056-4BB6-B49B-491343825255}"/>
              </a:ext>
            </a:extLst>
          </xdr:cNvPr>
          <xdr:cNvSpPr txBox="1"/>
        </xdr:nvSpPr>
        <xdr:spPr>
          <a:xfrm>
            <a:off x="9760502" y="3702175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323" name="Textfeld 322">
            <a:extLst>
              <a:ext uri="{FF2B5EF4-FFF2-40B4-BE49-F238E27FC236}">
                <a16:creationId xmlns:a16="http://schemas.microsoft.com/office/drawing/2014/main" id="{4833324F-829B-4FBB-8CC1-B89812E66517}"/>
              </a:ext>
            </a:extLst>
          </xdr:cNvPr>
          <xdr:cNvSpPr txBox="1"/>
        </xdr:nvSpPr>
        <xdr:spPr>
          <a:xfrm>
            <a:off x="9762675" y="4406899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324" name="Textfeld 323">
            <a:extLst>
              <a:ext uri="{FF2B5EF4-FFF2-40B4-BE49-F238E27FC236}">
                <a16:creationId xmlns:a16="http://schemas.microsoft.com/office/drawing/2014/main" id="{5C825DEB-161E-4BD7-82E8-B6C70F65D67D}"/>
              </a:ext>
            </a:extLst>
          </xdr:cNvPr>
          <xdr:cNvSpPr txBox="1"/>
        </xdr:nvSpPr>
        <xdr:spPr>
          <a:xfrm>
            <a:off x="9759790" y="5032158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  <xdr:twoCellAnchor>
    <xdr:from>
      <xdr:col>13</xdr:col>
      <xdr:colOff>372947</xdr:colOff>
      <xdr:row>84</xdr:row>
      <xdr:rowOff>125902</xdr:rowOff>
    </xdr:from>
    <xdr:to>
      <xdr:col>15</xdr:col>
      <xdr:colOff>744422</xdr:colOff>
      <xdr:row>86</xdr:row>
      <xdr:rowOff>40177</xdr:rowOff>
    </xdr:to>
    <xdr:sp macro="" textlink="">
      <xdr:nvSpPr>
        <xdr:cNvPr id="325" name="Textfeld 324">
          <a:extLst>
            <a:ext uri="{FF2B5EF4-FFF2-40B4-BE49-F238E27FC236}">
              <a16:creationId xmlns:a16="http://schemas.microsoft.com/office/drawing/2014/main" id="{677EF287-1996-4284-B8CF-5AA98992AA0C}"/>
            </a:ext>
          </a:extLst>
        </xdr:cNvPr>
        <xdr:cNvSpPr txBox="1"/>
      </xdr:nvSpPr>
      <xdr:spPr>
        <a:xfrm>
          <a:off x="11950152" y="16309743"/>
          <a:ext cx="189547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Incident white light</a:t>
          </a:r>
          <a:r>
            <a:rPr lang="en-US" sz="11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1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</a:t>
          </a:r>
          <a:endParaRPr lang="en-US" sz="1100"/>
        </a:p>
      </xdr:txBody>
    </xdr:sp>
    <xdr:clientData/>
  </xdr:twoCellAnchor>
  <xdr:twoCellAnchor>
    <xdr:from>
      <xdr:col>5</xdr:col>
      <xdr:colOff>479489</xdr:colOff>
      <xdr:row>156</xdr:row>
      <xdr:rowOff>212069</xdr:rowOff>
    </xdr:from>
    <xdr:to>
      <xdr:col>8</xdr:col>
      <xdr:colOff>179312</xdr:colOff>
      <xdr:row>167</xdr:row>
      <xdr:rowOff>112107</xdr:rowOff>
    </xdr:to>
    <xdr:sp macro="" textlink="">
      <xdr:nvSpPr>
        <xdr:cNvPr id="326" name="Rechteck 325">
          <a:extLst>
            <a:ext uri="{FF2B5EF4-FFF2-40B4-BE49-F238E27FC236}">
              <a16:creationId xmlns:a16="http://schemas.microsoft.com/office/drawing/2014/main" id="{157F9363-DD3E-47CD-9240-48363106093A}"/>
            </a:ext>
          </a:extLst>
        </xdr:cNvPr>
        <xdr:cNvSpPr/>
      </xdr:nvSpPr>
      <xdr:spPr>
        <a:xfrm rot="60000" flipH="1">
          <a:off x="5960694" y="30302410"/>
          <a:ext cx="1985823" cy="2047492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</xdr:col>
      <xdr:colOff>199506</xdr:colOff>
      <xdr:row>158</xdr:row>
      <xdr:rowOff>188251</xdr:rowOff>
    </xdr:from>
    <xdr:to>
      <xdr:col>8</xdr:col>
      <xdr:colOff>325581</xdr:colOff>
      <xdr:row>160</xdr:row>
      <xdr:rowOff>118747</xdr:rowOff>
    </xdr:to>
    <xdr:sp macro="" textlink="">
      <xdr:nvSpPr>
        <xdr:cNvPr id="327" name="Textfeld 326">
          <a:extLst>
            <a:ext uri="{FF2B5EF4-FFF2-40B4-BE49-F238E27FC236}">
              <a16:creationId xmlns:a16="http://schemas.microsoft.com/office/drawing/2014/main" id="{FE43E7D3-26DB-4CF4-B871-8AED484A551C}"/>
            </a:ext>
          </a:extLst>
        </xdr:cNvPr>
        <xdr:cNvSpPr txBox="1"/>
      </xdr:nvSpPr>
      <xdr:spPr>
        <a:xfrm rot="60000">
          <a:off x="5680711" y="30711546"/>
          <a:ext cx="2412075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400"/>
            <a:t>1      2      3      4     5      6</a:t>
          </a:r>
          <a:r>
            <a:rPr lang="en-US" sz="1400" baseline="0"/>
            <a:t>      7</a:t>
          </a:r>
          <a:endParaRPr lang="en-US" sz="1400"/>
        </a:p>
      </xdr:txBody>
    </xdr:sp>
    <xdr:clientData/>
  </xdr:twoCellAnchor>
  <xdr:twoCellAnchor>
    <xdr:from>
      <xdr:col>4</xdr:col>
      <xdr:colOff>74466</xdr:colOff>
      <xdr:row>156</xdr:row>
      <xdr:rowOff>187040</xdr:rowOff>
    </xdr:from>
    <xdr:to>
      <xdr:col>4</xdr:col>
      <xdr:colOff>580453</xdr:colOff>
      <xdr:row>170</xdr:row>
      <xdr:rowOff>129460</xdr:rowOff>
    </xdr:to>
    <xdr:grpSp>
      <xdr:nvGrpSpPr>
        <xdr:cNvPr id="328" name="Gruppieren 327">
          <a:extLst>
            <a:ext uri="{FF2B5EF4-FFF2-40B4-BE49-F238E27FC236}">
              <a16:creationId xmlns:a16="http://schemas.microsoft.com/office/drawing/2014/main" id="{EE64871D-F994-400A-8FD1-45BA0D70F4AD}"/>
            </a:ext>
          </a:extLst>
        </xdr:cNvPr>
        <xdr:cNvGrpSpPr/>
      </xdr:nvGrpSpPr>
      <xdr:grpSpPr>
        <a:xfrm rot="60000">
          <a:off x="4793671" y="30277381"/>
          <a:ext cx="505987" cy="2661374"/>
          <a:chOff x="9759790" y="2635344"/>
          <a:chExt cx="505987" cy="2661374"/>
        </a:xfrm>
      </xdr:grpSpPr>
      <xdr:sp macro="" textlink="">
        <xdr:nvSpPr>
          <xdr:cNvPr id="329" name="Textfeld 328">
            <a:extLst>
              <a:ext uri="{FF2B5EF4-FFF2-40B4-BE49-F238E27FC236}">
                <a16:creationId xmlns:a16="http://schemas.microsoft.com/office/drawing/2014/main" id="{30BBAC1C-8B7C-42EE-A1D2-6B8F8CB9515B}"/>
              </a:ext>
            </a:extLst>
          </xdr:cNvPr>
          <xdr:cNvSpPr txBox="1"/>
        </xdr:nvSpPr>
        <xdr:spPr>
          <a:xfrm>
            <a:off x="9760969" y="2635344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55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330" name="Textfeld 329">
            <a:extLst>
              <a:ext uri="{FF2B5EF4-FFF2-40B4-BE49-F238E27FC236}">
                <a16:creationId xmlns:a16="http://schemas.microsoft.com/office/drawing/2014/main" id="{269FBBF1-437B-4F56-8157-398CF3ACE65D}"/>
              </a:ext>
            </a:extLst>
          </xdr:cNvPr>
          <xdr:cNvSpPr txBox="1"/>
        </xdr:nvSpPr>
        <xdr:spPr>
          <a:xfrm>
            <a:off x="9764486" y="3391160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35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331" name="Textfeld 330">
            <a:extLst>
              <a:ext uri="{FF2B5EF4-FFF2-40B4-BE49-F238E27FC236}">
                <a16:creationId xmlns:a16="http://schemas.microsoft.com/office/drawing/2014/main" id="{D11396DD-6749-486D-9585-002FED872A4A}"/>
              </a:ext>
            </a:extLst>
          </xdr:cNvPr>
          <xdr:cNvSpPr txBox="1"/>
        </xdr:nvSpPr>
        <xdr:spPr>
          <a:xfrm>
            <a:off x="9760502" y="3702175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25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332" name="Textfeld 331">
            <a:extLst>
              <a:ext uri="{FF2B5EF4-FFF2-40B4-BE49-F238E27FC236}">
                <a16:creationId xmlns:a16="http://schemas.microsoft.com/office/drawing/2014/main" id="{A9EF4BF0-634F-46D3-B32C-2C95042D5D42}"/>
              </a:ext>
            </a:extLst>
          </xdr:cNvPr>
          <xdr:cNvSpPr txBox="1"/>
        </xdr:nvSpPr>
        <xdr:spPr>
          <a:xfrm>
            <a:off x="9762675" y="4406899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15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  <xdr:sp macro="" textlink="">
        <xdr:nvSpPr>
          <xdr:cNvPr id="333" name="Textfeld 332">
            <a:extLst>
              <a:ext uri="{FF2B5EF4-FFF2-40B4-BE49-F238E27FC236}">
                <a16:creationId xmlns:a16="http://schemas.microsoft.com/office/drawing/2014/main" id="{B19664CB-F334-4DA7-8EC7-4B0F4F25E4BE}"/>
              </a:ext>
            </a:extLst>
          </xdr:cNvPr>
          <xdr:cNvSpPr txBox="1"/>
        </xdr:nvSpPr>
        <xdr:spPr>
          <a:xfrm>
            <a:off x="9759790" y="5032158"/>
            <a:ext cx="50129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en-US" sz="1100"/>
              <a:t>10 </a:t>
            </a:r>
            <a:r>
              <a:rPr lang="de-DE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–</a:t>
            </a:r>
            <a:endParaRPr lang="en-US" sz="1100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8CC7EA-13C9-41CD-8878-9B472127C716}">
  <sheetPr>
    <pageSetUpPr fitToPage="1"/>
  </sheetPr>
  <dimension ref="A1:W58"/>
  <sheetViews>
    <sheetView topLeftCell="B1" zoomScaleNormal="100" workbookViewId="0">
      <selection activeCell="K20" sqref="K20"/>
    </sheetView>
  </sheetViews>
  <sheetFormatPr baseColWidth="10" defaultRowHeight="15"/>
  <cols>
    <col min="1" max="1" width="21" style="49" bestFit="1" customWidth="1"/>
    <col min="2" max="2" width="21" style="49" customWidth="1"/>
    <col min="3" max="3" width="23.140625" style="49" bestFit="1" customWidth="1"/>
    <col min="4" max="8" width="6.7109375" style="49" customWidth="1"/>
    <col min="9" max="9" width="6.7109375" style="54" customWidth="1"/>
    <col min="10" max="10" width="6.7109375" style="49" customWidth="1"/>
    <col min="11" max="11" width="14.28515625" style="49" bestFit="1" customWidth="1"/>
    <col min="12" max="16" width="6.7109375" style="49" customWidth="1"/>
    <col min="17" max="17" width="7.7109375" style="54" bestFit="1" customWidth="1"/>
    <col min="18" max="18" width="7.7109375" style="49" bestFit="1" customWidth="1"/>
    <col min="19" max="19" width="14.28515625" style="49" bestFit="1" customWidth="1"/>
    <col min="20" max="20" width="6.7109375" style="51" customWidth="1"/>
    <col min="21" max="16384" width="11.42578125" style="49"/>
  </cols>
  <sheetData>
    <row r="1" spans="1:23" ht="17.25">
      <c r="C1" s="72"/>
      <c r="D1" s="50"/>
      <c r="E1" s="51"/>
      <c r="G1" s="50" t="s">
        <v>91</v>
      </c>
      <c r="H1" s="50"/>
      <c r="I1" s="52"/>
      <c r="J1" s="52"/>
      <c r="K1" s="66"/>
      <c r="L1" s="51"/>
      <c r="M1" s="51"/>
      <c r="O1" s="50" t="s">
        <v>314</v>
      </c>
      <c r="P1" s="51"/>
      <c r="Q1" s="52"/>
      <c r="R1" s="52"/>
      <c r="S1" s="66"/>
      <c r="T1" s="50" t="s">
        <v>93</v>
      </c>
    </row>
    <row r="2" spans="1:23" ht="17.25">
      <c r="A2" s="50" t="s">
        <v>94</v>
      </c>
      <c r="B2" s="50" t="s">
        <v>208</v>
      </c>
      <c r="C2" s="67" t="s">
        <v>135</v>
      </c>
      <c r="D2" s="53" t="s">
        <v>95</v>
      </c>
      <c r="E2" s="53" t="s">
        <v>96</v>
      </c>
      <c r="F2" s="53" t="s">
        <v>97</v>
      </c>
      <c r="G2" s="53" t="s">
        <v>98</v>
      </c>
      <c r="H2" s="53" t="s">
        <v>99</v>
      </c>
      <c r="I2" s="50" t="s">
        <v>100</v>
      </c>
      <c r="J2" s="50" t="s">
        <v>101</v>
      </c>
      <c r="K2" s="67" t="s">
        <v>209</v>
      </c>
      <c r="L2" s="53" t="s">
        <v>95</v>
      </c>
      <c r="M2" s="53" t="s">
        <v>96</v>
      </c>
      <c r="N2" s="53" t="s">
        <v>97</v>
      </c>
      <c r="O2" s="53" t="s">
        <v>98</v>
      </c>
      <c r="P2" s="53" t="s">
        <v>99</v>
      </c>
      <c r="Q2" s="50" t="s">
        <v>100</v>
      </c>
      <c r="R2" s="50" t="s">
        <v>101</v>
      </c>
      <c r="S2" s="67" t="s">
        <v>209</v>
      </c>
    </row>
    <row r="3" spans="1:23" ht="17.25">
      <c r="A3" s="54" t="s">
        <v>210</v>
      </c>
      <c r="B3" s="50" t="s">
        <v>122</v>
      </c>
      <c r="C3" s="67" t="s">
        <v>5</v>
      </c>
      <c r="D3" s="51">
        <v>2.95</v>
      </c>
      <c r="E3" s="55">
        <v>2.9</v>
      </c>
      <c r="F3" s="51">
        <v>2.79</v>
      </c>
      <c r="G3" s="51">
        <v>3.2</v>
      </c>
      <c r="H3" s="51"/>
      <c r="I3" s="56">
        <f>AVERAGE(D3:H3)</f>
        <v>2.96</v>
      </c>
      <c r="J3" s="57">
        <f>_xlfn.STDEV.S(D3:H3)</f>
        <v>0.17339742404853278</v>
      </c>
      <c r="K3" s="68">
        <f>I3/$I$5</f>
        <v>0.7040913415794483</v>
      </c>
      <c r="L3" s="51">
        <v>25.9</v>
      </c>
      <c r="M3" s="51">
        <v>24.8</v>
      </c>
      <c r="N3" s="51">
        <v>33.1</v>
      </c>
      <c r="O3" s="51">
        <v>36.299999999999997</v>
      </c>
      <c r="P3" s="51"/>
      <c r="Q3" s="58">
        <f>AVERAGE(L3:P3)</f>
        <v>30.025000000000002</v>
      </c>
      <c r="R3" s="59">
        <f>_xlfn.STDEV.S(L3:P3)</f>
        <v>5.5721779105360927</v>
      </c>
      <c r="S3" s="68">
        <f>Q3/$Q$5</f>
        <v>0.20879694019471487</v>
      </c>
      <c r="T3" s="51">
        <v>4</v>
      </c>
      <c r="V3" s="60"/>
      <c r="W3" s="60"/>
    </row>
    <row r="4" spans="1:23">
      <c r="A4" s="54"/>
      <c r="B4" s="54"/>
      <c r="C4" s="67"/>
      <c r="D4" s="51"/>
      <c r="E4" s="55"/>
      <c r="F4" s="51"/>
      <c r="G4" s="51"/>
      <c r="H4" s="51"/>
      <c r="I4" s="56"/>
      <c r="J4" s="57"/>
      <c r="K4" s="68"/>
      <c r="L4" s="51"/>
      <c r="M4" s="51"/>
      <c r="N4" s="51"/>
      <c r="O4" s="51"/>
      <c r="P4" s="51"/>
      <c r="Q4" s="58"/>
      <c r="R4" s="59"/>
      <c r="S4" s="68"/>
      <c r="V4" s="60"/>
      <c r="W4" s="60"/>
    </row>
    <row r="5" spans="1:23" s="54" customFormat="1">
      <c r="B5" s="61" t="s">
        <v>3</v>
      </c>
      <c r="C5" s="73" t="s">
        <v>134</v>
      </c>
      <c r="D5" s="61">
        <v>4.2699999999999996</v>
      </c>
      <c r="E5" s="61">
        <v>3.92</v>
      </c>
      <c r="F5" s="61">
        <v>3.87</v>
      </c>
      <c r="G5" s="61">
        <v>4.67</v>
      </c>
      <c r="H5" s="61">
        <v>4.29</v>
      </c>
      <c r="I5" s="56">
        <f t="shared" ref="I5:I50" si="0">AVERAGE(D5:H5)</f>
        <v>4.2039999999999988</v>
      </c>
      <c r="J5" s="56">
        <f t="shared" ref="J5:J50" si="1">_xlfn.STDEV.S(D5:H5)</f>
        <v>0.32446879665077188</v>
      </c>
      <c r="K5" s="69">
        <f t="shared" ref="K5:K17" si="2">I5/$I$5</f>
        <v>1</v>
      </c>
      <c r="L5" s="50">
        <v>135</v>
      </c>
      <c r="M5" s="50">
        <v>117</v>
      </c>
      <c r="N5" s="50">
        <v>163</v>
      </c>
      <c r="O5" s="50">
        <v>142</v>
      </c>
      <c r="P5" s="50">
        <v>162</v>
      </c>
      <c r="Q5" s="58">
        <f t="shared" ref="Q5:Q50" si="3">AVERAGE(L5:P5)</f>
        <v>143.80000000000001</v>
      </c>
      <c r="R5" s="58">
        <f t="shared" ref="R5:R50" si="4">_xlfn.STDEV.S(L5:P5)</f>
        <v>19.357169214531364</v>
      </c>
      <c r="S5" s="94">
        <f t="shared" ref="S5:S17" si="5">Q5/$Q$5</f>
        <v>1</v>
      </c>
      <c r="T5" s="50">
        <v>5</v>
      </c>
      <c r="V5" s="62"/>
      <c r="W5" s="62"/>
    </row>
    <row r="6" spans="1:23" s="54" customFormat="1">
      <c r="B6" s="50" t="s">
        <v>88</v>
      </c>
      <c r="C6" s="67" t="s">
        <v>145</v>
      </c>
      <c r="D6" s="51">
        <v>3.6</v>
      </c>
      <c r="E6" s="51">
        <v>2.99</v>
      </c>
      <c r="F6" s="51">
        <v>3.08</v>
      </c>
      <c r="G6" s="51">
        <v>3.25</v>
      </c>
      <c r="H6" s="51"/>
      <c r="I6" s="56">
        <f>AVERAGE(D6:H6)</f>
        <v>3.23</v>
      </c>
      <c r="J6" s="57">
        <f>_xlfn.STDEV.S(D6:H6)</f>
        <v>0.26919633479426619</v>
      </c>
      <c r="K6" s="68">
        <f>I6/$I$5</f>
        <v>0.76831588962892505</v>
      </c>
      <c r="L6" s="51">
        <v>225</v>
      </c>
      <c r="M6" s="51">
        <v>136</v>
      </c>
      <c r="N6" s="51">
        <v>207</v>
      </c>
      <c r="O6" s="51">
        <v>172</v>
      </c>
      <c r="P6" s="51"/>
      <c r="Q6" s="58">
        <f>AVERAGE(L6:P6)</f>
        <v>185</v>
      </c>
      <c r="R6" s="59">
        <f>_xlfn.STDEV.S(L6:P6)</f>
        <v>39.386969080310472</v>
      </c>
      <c r="S6" s="69">
        <f t="shared" ref="S6" si="6">Q6/$Q$5</f>
        <v>1.2865090403337969</v>
      </c>
      <c r="T6" s="51">
        <v>4</v>
      </c>
      <c r="V6" s="62"/>
      <c r="W6" s="62"/>
    </row>
    <row r="7" spans="1:23">
      <c r="B7" s="50" t="s">
        <v>123</v>
      </c>
      <c r="C7" s="67" t="s">
        <v>50</v>
      </c>
      <c r="D7" s="51">
        <v>3.46</v>
      </c>
      <c r="E7" s="51">
        <v>3.22</v>
      </c>
      <c r="F7" s="51">
        <v>3.83</v>
      </c>
      <c r="G7" s="51">
        <v>2.98</v>
      </c>
      <c r="H7" s="51"/>
      <c r="I7" s="56">
        <f t="shared" si="0"/>
        <v>3.3725000000000001</v>
      </c>
      <c r="J7" s="57">
        <f t="shared" si="1"/>
        <v>0.36252586114648427</v>
      </c>
      <c r="K7" s="68">
        <f t="shared" si="2"/>
        <v>0.80221217887726004</v>
      </c>
      <c r="L7" s="51">
        <v>65.5</v>
      </c>
      <c r="M7" s="51">
        <v>140</v>
      </c>
      <c r="N7" s="51">
        <v>148</v>
      </c>
      <c r="O7" s="51">
        <v>202</v>
      </c>
      <c r="P7" s="51"/>
      <c r="Q7" s="58">
        <f t="shared" si="3"/>
        <v>138.875</v>
      </c>
      <c r="R7" s="59">
        <f t="shared" si="4"/>
        <v>56.134325505879197</v>
      </c>
      <c r="S7" s="69">
        <f t="shared" si="5"/>
        <v>0.96575104311543802</v>
      </c>
      <c r="T7" s="51">
        <v>4</v>
      </c>
      <c r="V7" s="60"/>
      <c r="W7" s="60"/>
    </row>
    <row r="8" spans="1:23">
      <c r="B8" s="50" t="s">
        <v>124</v>
      </c>
      <c r="C8" s="67" t="s">
        <v>53</v>
      </c>
      <c r="D8" s="51">
        <v>2.5099999999999998</v>
      </c>
      <c r="E8" s="51">
        <v>2.65</v>
      </c>
      <c r="F8" s="51">
        <v>2.4300000000000002</v>
      </c>
      <c r="G8" s="51">
        <v>2.54</v>
      </c>
      <c r="H8" s="51"/>
      <c r="I8" s="56">
        <f t="shared" si="0"/>
        <v>2.5324999999999998</v>
      </c>
      <c r="J8" s="57">
        <f t="shared" si="1"/>
        <v>9.1058589197651488E-2</v>
      </c>
      <c r="K8" s="68">
        <f t="shared" si="2"/>
        <v>0.60240247383444345</v>
      </c>
      <c r="L8" s="51">
        <v>465</v>
      </c>
      <c r="M8" s="51">
        <v>581</v>
      </c>
      <c r="N8" s="51">
        <v>473</v>
      </c>
      <c r="O8" s="51">
        <v>579</v>
      </c>
      <c r="P8" s="51"/>
      <c r="Q8" s="58">
        <f t="shared" si="3"/>
        <v>524.5</v>
      </c>
      <c r="R8" s="59">
        <f t="shared" si="4"/>
        <v>64.174241977084023</v>
      </c>
      <c r="S8" s="69">
        <f t="shared" si="5"/>
        <v>3.6474269819193319</v>
      </c>
      <c r="T8" s="51">
        <v>4</v>
      </c>
      <c r="V8" s="60"/>
      <c r="W8" s="60"/>
    </row>
    <row r="9" spans="1:23">
      <c r="B9" s="50" t="s">
        <v>125</v>
      </c>
      <c r="C9" s="67" t="s">
        <v>55</v>
      </c>
      <c r="D9" s="51">
        <v>0.35899999999999999</v>
      </c>
      <c r="E9" s="51">
        <v>0.34699999999999998</v>
      </c>
      <c r="F9" s="51">
        <v>0.34200000000000003</v>
      </c>
      <c r="G9" s="51"/>
      <c r="H9" s="51"/>
      <c r="I9" s="61">
        <f t="shared" si="0"/>
        <v>0.34933333333333333</v>
      </c>
      <c r="J9" s="55">
        <f t="shared" si="1"/>
        <v>8.7368949480540886E-3</v>
      </c>
      <c r="K9" s="70">
        <f t="shared" si="2"/>
        <v>8.3095464636853814E-2</v>
      </c>
      <c r="L9" s="51">
        <v>1235</v>
      </c>
      <c r="M9" s="51">
        <v>1123</v>
      </c>
      <c r="N9" s="51">
        <v>1206</v>
      </c>
      <c r="O9" s="51"/>
      <c r="P9" s="51"/>
      <c r="Q9" s="58">
        <f t="shared" si="3"/>
        <v>1188</v>
      </c>
      <c r="R9" s="59">
        <f t="shared" si="4"/>
        <v>58.129166517334482</v>
      </c>
      <c r="S9" s="69">
        <f t="shared" si="5"/>
        <v>8.2614742698191925</v>
      </c>
      <c r="T9" s="51">
        <v>3</v>
      </c>
      <c r="V9" s="60"/>
      <c r="W9" s="60"/>
    </row>
    <row r="10" spans="1:23">
      <c r="B10" s="50" t="s">
        <v>126</v>
      </c>
      <c r="C10" s="67" t="s">
        <v>57</v>
      </c>
      <c r="D10" s="51">
        <v>0.13200000000000001</v>
      </c>
      <c r="E10" s="51">
        <v>0.13700000000000001</v>
      </c>
      <c r="F10" s="51">
        <v>0.13500000000000001</v>
      </c>
      <c r="G10" s="51"/>
      <c r="H10" s="51"/>
      <c r="I10" s="64">
        <f t="shared" si="0"/>
        <v>0.13466666666666668</v>
      </c>
      <c r="J10" s="63">
        <f t="shared" si="1"/>
        <v>2.5166114784235852E-3</v>
      </c>
      <c r="K10" s="70">
        <f t="shared" si="2"/>
        <v>3.2032984459245177E-2</v>
      </c>
      <c r="L10" s="51">
        <v>367</v>
      </c>
      <c r="M10" s="51">
        <v>461</v>
      </c>
      <c r="N10" s="51">
        <v>530</v>
      </c>
      <c r="O10" s="51"/>
      <c r="P10" s="51"/>
      <c r="Q10" s="58">
        <f t="shared" si="3"/>
        <v>452.66666666666669</v>
      </c>
      <c r="R10" s="59">
        <f t="shared" si="4"/>
        <v>81.818905720703171</v>
      </c>
      <c r="S10" s="69">
        <f t="shared" si="5"/>
        <v>3.1478905887807138</v>
      </c>
      <c r="T10" s="51">
        <v>3</v>
      </c>
      <c r="V10" s="60"/>
      <c r="W10" s="60"/>
    </row>
    <row r="11" spans="1:23">
      <c r="B11" s="50" t="s">
        <v>127</v>
      </c>
      <c r="C11" s="67" t="s">
        <v>59</v>
      </c>
      <c r="D11" s="51">
        <v>5.4</v>
      </c>
      <c r="E11" s="51">
        <v>4.88</v>
      </c>
      <c r="F11" s="51">
        <v>5.13</v>
      </c>
      <c r="G11" s="51"/>
      <c r="H11" s="51"/>
      <c r="I11" s="56">
        <f t="shared" si="0"/>
        <v>5.1366666666666667</v>
      </c>
      <c r="J11" s="57">
        <f t="shared" si="1"/>
        <v>0.2600640946638606</v>
      </c>
      <c r="K11" s="69">
        <f t="shared" si="2"/>
        <v>1.2218522042499211</v>
      </c>
      <c r="L11" s="51">
        <v>64.400000000000006</v>
      </c>
      <c r="M11" s="51">
        <v>92.7</v>
      </c>
      <c r="N11" s="51">
        <v>78.5</v>
      </c>
      <c r="O11" s="51"/>
      <c r="P11" s="51"/>
      <c r="Q11" s="58">
        <f t="shared" si="3"/>
        <v>78.533333333333346</v>
      </c>
      <c r="R11" s="59">
        <f t="shared" si="4"/>
        <v>14.1500294463769</v>
      </c>
      <c r="S11" s="68">
        <f t="shared" si="5"/>
        <v>0.54612888270746407</v>
      </c>
      <c r="T11" s="51">
        <v>3</v>
      </c>
      <c r="V11" s="60"/>
      <c r="W11" s="60"/>
    </row>
    <row r="12" spans="1:23">
      <c r="B12" s="50" t="s">
        <v>128</v>
      </c>
      <c r="C12" s="67" t="s">
        <v>61</v>
      </c>
      <c r="D12" s="51">
        <v>6.56</v>
      </c>
      <c r="E12" s="51">
        <v>7.4</v>
      </c>
      <c r="F12" s="51">
        <v>6.59</v>
      </c>
      <c r="G12" s="51"/>
      <c r="H12" s="51"/>
      <c r="I12" s="56">
        <f t="shared" si="0"/>
        <v>6.8500000000000005</v>
      </c>
      <c r="J12" s="57">
        <f t="shared" si="1"/>
        <v>0.47655010229775457</v>
      </c>
      <c r="K12" s="69">
        <f t="shared" si="2"/>
        <v>1.6294005708848722</v>
      </c>
      <c r="L12" s="51" t="s">
        <v>205</v>
      </c>
      <c r="M12" s="51" t="s">
        <v>205</v>
      </c>
      <c r="N12" s="51" t="s">
        <v>205</v>
      </c>
      <c r="O12" s="51"/>
      <c r="P12" s="51"/>
      <c r="Q12" s="58">
        <v>20</v>
      </c>
      <c r="R12" s="59" t="s">
        <v>206</v>
      </c>
      <c r="S12" s="68">
        <f t="shared" si="5"/>
        <v>0.13908205841446453</v>
      </c>
      <c r="T12" s="51">
        <v>3</v>
      </c>
      <c r="V12" s="60"/>
      <c r="W12" s="60"/>
    </row>
    <row r="13" spans="1:23">
      <c r="B13" s="50" t="s">
        <v>129</v>
      </c>
      <c r="C13" s="67" t="s">
        <v>63</v>
      </c>
      <c r="D13" s="51">
        <v>8.81</v>
      </c>
      <c r="E13" s="51">
        <v>8.31</v>
      </c>
      <c r="F13" s="51">
        <v>6.87</v>
      </c>
      <c r="G13" s="51">
        <v>6.79</v>
      </c>
      <c r="H13" s="51"/>
      <c r="I13" s="58">
        <f t="shared" si="0"/>
        <v>7.6950000000000003</v>
      </c>
      <c r="J13" s="59">
        <f t="shared" si="1"/>
        <v>1.0199836599998409</v>
      </c>
      <c r="K13" s="69">
        <f t="shared" si="2"/>
        <v>1.8303996194100862</v>
      </c>
      <c r="L13" s="51" t="s">
        <v>205</v>
      </c>
      <c r="M13" s="51" t="s">
        <v>205</v>
      </c>
      <c r="N13" s="51" t="s">
        <v>205</v>
      </c>
      <c r="O13" s="51" t="s">
        <v>205</v>
      </c>
      <c r="P13" s="51"/>
      <c r="Q13" s="58">
        <v>20</v>
      </c>
      <c r="R13" s="59" t="s">
        <v>206</v>
      </c>
      <c r="S13" s="68">
        <f t="shared" si="5"/>
        <v>0.13908205841446453</v>
      </c>
      <c r="T13" s="51">
        <v>4</v>
      </c>
      <c r="V13" s="60"/>
      <c r="W13" s="60"/>
    </row>
    <row r="14" spans="1:23">
      <c r="B14" s="50" t="s">
        <v>130</v>
      </c>
      <c r="C14" s="67" t="s">
        <v>65</v>
      </c>
      <c r="D14" s="51">
        <v>3.86</v>
      </c>
      <c r="E14" s="51">
        <v>2.89</v>
      </c>
      <c r="F14" s="51">
        <v>3.3</v>
      </c>
      <c r="G14" s="51">
        <v>4.55</v>
      </c>
      <c r="H14" s="51">
        <v>5.42</v>
      </c>
      <c r="I14" s="58">
        <f t="shared" si="0"/>
        <v>4.0040000000000004</v>
      </c>
      <c r="J14" s="59">
        <f t="shared" si="1"/>
        <v>1.0075365998314878</v>
      </c>
      <c r="K14" s="68">
        <f t="shared" si="2"/>
        <v>0.95242626070409175</v>
      </c>
      <c r="L14" s="51">
        <v>5332</v>
      </c>
      <c r="M14" s="51">
        <v>3312</v>
      </c>
      <c r="N14" s="51">
        <v>4445</v>
      </c>
      <c r="O14" s="51">
        <v>6932</v>
      </c>
      <c r="P14" s="51">
        <v>8609</v>
      </c>
      <c r="Q14" s="58">
        <f t="shared" si="3"/>
        <v>5726</v>
      </c>
      <c r="R14" s="59">
        <f t="shared" si="4"/>
        <v>2085.0490401906618</v>
      </c>
      <c r="S14" s="96">
        <f t="shared" si="5"/>
        <v>39.819193324061196</v>
      </c>
      <c r="T14" s="51">
        <v>5</v>
      </c>
      <c r="V14" s="60"/>
      <c r="W14" s="60"/>
    </row>
    <row r="15" spans="1:23">
      <c r="B15" s="50" t="s">
        <v>131</v>
      </c>
      <c r="C15" s="67" t="s">
        <v>67</v>
      </c>
      <c r="D15" s="51">
        <v>0.16900000000000001</v>
      </c>
      <c r="E15" s="51">
        <v>0.184</v>
      </c>
      <c r="F15" s="51">
        <v>0.189</v>
      </c>
      <c r="G15" s="51"/>
      <c r="H15" s="51"/>
      <c r="I15" s="61">
        <f t="shared" si="0"/>
        <v>0.18066666666666667</v>
      </c>
      <c r="J15" s="55">
        <f t="shared" si="1"/>
        <v>1.0408329997330656E-2</v>
      </c>
      <c r="K15" s="70">
        <f t="shared" si="2"/>
        <v>4.2974944497304164E-2</v>
      </c>
      <c r="L15" s="51">
        <v>3816</v>
      </c>
      <c r="M15" s="51">
        <v>3377</v>
      </c>
      <c r="N15" s="51">
        <v>3495</v>
      </c>
      <c r="O15" s="51"/>
      <c r="P15" s="51"/>
      <c r="Q15" s="58">
        <f t="shared" si="3"/>
        <v>3562.6666666666665</v>
      </c>
      <c r="R15" s="59">
        <f t="shared" si="4"/>
        <v>227.18788113218832</v>
      </c>
      <c r="S15" s="96">
        <f t="shared" si="5"/>
        <v>24.775150672229945</v>
      </c>
      <c r="T15" s="51">
        <v>3</v>
      </c>
      <c r="V15" s="60"/>
      <c r="W15" s="60"/>
    </row>
    <row r="16" spans="1:23">
      <c r="B16" s="50" t="s">
        <v>132</v>
      </c>
      <c r="C16" s="67" t="s">
        <v>63</v>
      </c>
      <c r="D16" s="51">
        <v>3.31</v>
      </c>
      <c r="E16" s="51">
        <v>3.25</v>
      </c>
      <c r="F16" s="51">
        <v>3.05</v>
      </c>
      <c r="G16" s="51"/>
      <c r="H16" s="51"/>
      <c r="I16" s="56">
        <f t="shared" si="0"/>
        <v>3.2033333333333331</v>
      </c>
      <c r="J16" s="57">
        <f t="shared" si="1"/>
        <v>0.13613718571108105</v>
      </c>
      <c r="K16" s="68">
        <f t="shared" si="2"/>
        <v>0.7619727243894705</v>
      </c>
      <c r="L16" s="51">
        <v>2502</v>
      </c>
      <c r="M16" s="51">
        <v>1952</v>
      </c>
      <c r="N16" s="51">
        <v>1864</v>
      </c>
      <c r="O16" s="51"/>
      <c r="P16" s="51"/>
      <c r="Q16" s="58">
        <f t="shared" si="3"/>
        <v>2106</v>
      </c>
      <c r="R16" s="59">
        <f t="shared" si="4"/>
        <v>345.75714020103766</v>
      </c>
      <c r="S16" s="96">
        <f t="shared" si="5"/>
        <v>14.645340751043115</v>
      </c>
      <c r="T16" s="51">
        <v>3</v>
      </c>
      <c r="V16" s="60"/>
      <c r="W16" s="60"/>
    </row>
    <row r="17" spans="1:23">
      <c r="B17" s="50" t="s">
        <v>133</v>
      </c>
      <c r="C17" s="67" t="s">
        <v>71</v>
      </c>
      <c r="D17" s="51">
        <v>6.88</v>
      </c>
      <c r="E17" s="51">
        <v>6.35</v>
      </c>
      <c r="F17" s="51">
        <v>6.99</v>
      </c>
      <c r="G17" s="51"/>
      <c r="H17" s="51"/>
      <c r="I17" s="56">
        <f t="shared" si="0"/>
        <v>6.7399999999999993</v>
      </c>
      <c r="J17" s="57">
        <f t="shared" si="1"/>
        <v>0.34219877264537374</v>
      </c>
      <c r="K17" s="69">
        <f t="shared" si="2"/>
        <v>1.6032350142721221</v>
      </c>
      <c r="L17" s="51">
        <v>713</v>
      </c>
      <c r="M17" s="51">
        <v>555</v>
      </c>
      <c r="N17" s="51">
        <v>577</v>
      </c>
      <c r="O17" s="51"/>
      <c r="P17" s="51"/>
      <c r="Q17" s="58">
        <f t="shared" si="3"/>
        <v>615</v>
      </c>
      <c r="R17" s="59">
        <f t="shared" si="4"/>
        <v>85.580371581338667</v>
      </c>
      <c r="S17" s="69">
        <f t="shared" si="5"/>
        <v>4.2767732962447838</v>
      </c>
      <c r="T17" s="51">
        <v>3</v>
      </c>
      <c r="V17" s="60"/>
      <c r="W17" s="60"/>
    </row>
    <row r="18" spans="1:23">
      <c r="B18" s="50" t="s">
        <v>141</v>
      </c>
      <c r="C18" s="67" t="s">
        <v>83</v>
      </c>
      <c r="D18" s="51">
        <v>5.7</v>
      </c>
      <c r="E18" s="51">
        <v>5.42</v>
      </c>
      <c r="F18" s="51">
        <v>5.72</v>
      </c>
      <c r="G18" s="51"/>
      <c r="H18" s="51"/>
      <c r="I18" s="56">
        <f>AVERAGE(D18:H18)</f>
        <v>5.6133333333333333</v>
      </c>
      <c r="J18" s="57">
        <f>_xlfn.STDEV.S(D18:H18)</f>
        <v>0.16772994167212166</v>
      </c>
      <c r="K18" s="69">
        <f>I18/$I$5</f>
        <v>1.33523628290517</v>
      </c>
      <c r="L18" s="51">
        <v>735</v>
      </c>
      <c r="M18" s="51">
        <v>681</v>
      </c>
      <c r="N18" s="51">
        <v>774</v>
      </c>
      <c r="O18" s="51"/>
      <c r="P18" s="51"/>
      <c r="Q18" s="58">
        <f>AVERAGE(L18:P18)</f>
        <v>730</v>
      </c>
      <c r="R18" s="59">
        <f>_xlfn.STDEV.S(L18:P18)</f>
        <v>46.701177715342467</v>
      </c>
      <c r="S18" s="69">
        <f>Q18/$Q$5</f>
        <v>5.0764951321279552</v>
      </c>
      <c r="T18" s="51">
        <v>3</v>
      </c>
      <c r="V18" s="60"/>
      <c r="W18" s="60"/>
    </row>
    <row r="19" spans="1:23">
      <c r="B19" s="50" t="s">
        <v>142</v>
      </c>
      <c r="C19" s="67" t="s">
        <v>85</v>
      </c>
      <c r="D19" s="51">
        <v>11.4</v>
      </c>
      <c r="E19" s="51">
        <v>8.59</v>
      </c>
      <c r="F19" s="51">
        <v>7.03</v>
      </c>
      <c r="G19" s="51">
        <v>8.35</v>
      </c>
      <c r="H19" s="51"/>
      <c r="I19" s="58">
        <f>AVERAGE(D19:H19)</f>
        <v>8.8425000000000011</v>
      </c>
      <c r="J19" s="59">
        <f>_xlfn.STDEV.S(D19:H19)</f>
        <v>1.837777189977065</v>
      </c>
      <c r="K19" s="69">
        <f>I19/$I$5</f>
        <v>2.1033539486203625</v>
      </c>
      <c r="L19" s="51">
        <v>26.2</v>
      </c>
      <c r="M19" s="51">
        <v>30.1</v>
      </c>
      <c r="N19" s="51">
        <v>25.5</v>
      </c>
      <c r="O19" s="51">
        <v>27.4</v>
      </c>
      <c r="P19" s="51"/>
      <c r="Q19" s="58">
        <f>AVERAGE(L19:P19)</f>
        <v>27.299999999999997</v>
      </c>
      <c r="R19" s="59">
        <f>_xlfn.STDEV.S(L19:P19)</f>
        <v>2.0248456731316593</v>
      </c>
      <c r="S19" s="68">
        <f>Q19/$Q$5</f>
        <v>0.18984700973574406</v>
      </c>
      <c r="T19" s="51">
        <v>4</v>
      </c>
      <c r="V19" s="60"/>
      <c r="W19" s="60"/>
    </row>
    <row r="20" spans="1:23">
      <c r="B20" s="50" t="s">
        <v>143</v>
      </c>
      <c r="C20" s="67" t="s">
        <v>144</v>
      </c>
      <c r="D20" s="51">
        <v>12.5</v>
      </c>
      <c r="E20" s="51">
        <v>11.1</v>
      </c>
      <c r="F20" s="51">
        <v>9.09</v>
      </c>
      <c r="G20" s="51">
        <v>8.99</v>
      </c>
      <c r="H20" s="51"/>
      <c r="I20" s="58">
        <f>AVERAGE(D20:H20)</f>
        <v>10.42</v>
      </c>
      <c r="J20" s="59">
        <f>_xlfn.STDEV.S(D20:H20)</f>
        <v>1.6933792644689347</v>
      </c>
      <c r="K20" s="69">
        <f>I20/$I$5</f>
        <v>2.478591817316842</v>
      </c>
      <c r="L20" s="51">
        <v>29.7</v>
      </c>
      <c r="M20" s="51">
        <v>23.2</v>
      </c>
      <c r="N20" s="51">
        <v>26.1</v>
      </c>
      <c r="O20" s="51">
        <v>32.9</v>
      </c>
      <c r="P20" s="51"/>
      <c r="Q20" s="58">
        <f>AVERAGE(L20:P20)</f>
        <v>27.975000000000001</v>
      </c>
      <c r="R20" s="59">
        <f>_xlfn.STDEV.S(L20:P20)</f>
        <v>4.2248274126485406</v>
      </c>
      <c r="S20" s="68">
        <f>Q20/$Q$5</f>
        <v>0.19454102920723226</v>
      </c>
      <c r="T20" s="51">
        <v>4</v>
      </c>
      <c r="V20" s="60"/>
      <c r="W20" s="60"/>
    </row>
    <row r="21" spans="1:23">
      <c r="C21" s="72"/>
      <c r="D21" s="51"/>
      <c r="E21" s="51"/>
      <c r="F21" s="51"/>
      <c r="G21" s="51"/>
      <c r="H21" s="51"/>
      <c r="I21" s="56"/>
      <c r="J21" s="57"/>
      <c r="K21" s="68"/>
      <c r="L21" s="51"/>
      <c r="M21" s="51"/>
      <c r="N21" s="51"/>
      <c r="O21" s="51"/>
      <c r="P21" s="51"/>
      <c r="Q21" s="58"/>
      <c r="R21" s="59"/>
      <c r="S21" s="69"/>
      <c r="V21" s="60"/>
      <c r="W21" s="60"/>
    </row>
    <row r="22" spans="1:23">
      <c r="B22" s="50" t="s">
        <v>136</v>
      </c>
      <c r="C22" s="67" t="s">
        <v>73</v>
      </c>
      <c r="D22" s="50">
        <v>10.6</v>
      </c>
      <c r="E22" s="50">
        <v>13.2</v>
      </c>
      <c r="F22" s="50">
        <v>12</v>
      </c>
      <c r="G22" s="50"/>
      <c r="H22" s="50"/>
      <c r="I22" s="58">
        <f t="shared" si="0"/>
        <v>11.933333333333332</v>
      </c>
      <c r="J22" s="58">
        <f t="shared" si="1"/>
        <v>1.3012814197295421</v>
      </c>
      <c r="K22" s="94">
        <f>I22/$I$22</f>
        <v>1</v>
      </c>
      <c r="L22" s="50" t="s">
        <v>205</v>
      </c>
      <c r="M22" s="50" t="s">
        <v>205</v>
      </c>
      <c r="N22" s="50" t="s">
        <v>205</v>
      </c>
      <c r="O22" s="50"/>
      <c r="P22" s="50"/>
      <c r="Q22" s="58">
        <v>20</v>
      </c>
      <c r="R22" s="58" t="s">
        <v>206</v>
      </c>
      <c r="S22" s="73">
        <f>Q22/$Q$22</f>
        <v>1</v>
      </c>
      <c r="T22" s="51">
        <v>3</v>
      </c>
      <c r="V22" s="60"/>
      <c r="W22" s="60"/>
    </row>
    <row r="23" spans="1:23">
      <c r="B23" s="50" t="s">
        <v>137</v>
      </c>
      <c r="C23" s="67" t="s">
        <v>75</v>
      </c>
      <c r="D23" s="51">
        <v>11.2</v>
      </c>
      <c r="E23" s="51">
        <v>9.91</v>
      </c>
      <c r="F23" s="51">
        <v>9.7200000000000006</v>
      </c>
      <c r="G23" s="51"/>
      <c r="H23" s="51"/>
      <c r="I23" s="56">
        <f t="shared" si="0"/>
        <v>10.276666666666666</v>
      </c>
      <c r="J23" s="57">
        <f t="shared" si="1"/>
        <v>0.80525358324774454</v>
      </c>
      <c r="K23" s="68">
        <f t="shared" ref="K23:K26" si="7">I23/$I$22</f>
        <v>0.86117318435754187</v>
      </c>
      <c r="L23" s="51">
        <v>304</v>
      </c>
      <c r="M23" s="51">
        <v>242</v>
      </c>
      <c r="N23" s="51">
        <v>259</v>
      </c>
      <c r="O23" s="51"/>
      <c r="P23" s="51"/>
      <c r="Q23" s="58">
        <f t="shared" si="3"/>
        <v>268.33333333333331</v>
      </c>
      <c r="R23" s="59">
        <f t="shared" si="4"/>
        <v>32.036437588054845</v>
      </c>
      <c r="S23" s="94">
        <f t="shared" ref="S23:S26" si="8">Q23/$Q$22</f>
        <v>13.416666666666666</v>
      </c>
      <c r="T23" s="51">
        <v>3</v>
      </c>
      <c r="V23" s="60"/>
      <c r="W23" s="60"/>
    </row>
    <row r="24" spans="1:23">
      <c r="B24" s="50" t="s">
        <v>138</v>
      </c>
      <c r="C24" s="67" t="s">
        <v>77</v>
      </c>
      <c r="D24" s="51">
        <v>0.627</v>
      </c>
      <c r="E24" s="51">
        <v>0.78600000000000003</v>
      </c>
      <c r="F24" s="51">
        <v>0.746</v>
      </c>
      <c r="G24" s="51"/>
      <c r="H24" s="51"/>
      <c r="I24" s="61">
        <f t="shared" si="0"/>
        <v>0.71966666666666657</v>
      </c>
      <c r="J24" s="55">
        <f t="shared" si="1"/>
        <v>8.2706307699796006E-2</v>
      </c>
      <c r="K24" s="70">
        <f t="shared" si="7"/>
        <v>6.0307262569832404E-2</v>
      </c>
      <c r="L24" s="51">
        <v>3496</v>
      </c>
      <c r="M24" s="51">
        <v>4100</v>
      </c>
      <c r="N24" s="51">
        <v>3856</v>
      </c>
      <c r="O24" s="51"/>
      <c r="P24" s="51"/>
      <c r="Q24" s="58">
        <f t="shared" si="3"/>
        <v>3817.3333333333335</v>
      </c>
      <c r="R24" s="59">
        <f t="shared" si="4"/>
        <v>303.85084060001105</v>
      </c>
      <c r="S24" s="97">
        <f t="shared" si="8"/>
        <v>190.86666666666667</v>
      </c>
      <c r="T24" s="51">
        <v>3</v>
      </c>
      <c r="V24" s="60"/>
      <c r="W24" s="60"/>
    </row>
    <row r="25" spans="1:23">
      <c r="B25" s="50" t="s">
        <v>139</v>
      </c>
      <c r="C25" s="67" t="s">
        <v>79</v>
      </c>
      <c r="D25" s="51">
        <v>1.0900000000000001</v>
      </c>
      <c r="E25" s="51">
        <v>0.98799999999999999</v>
      </c>
      <c r="F25" s="51">
        <v>0.94599999999999995</v>
      </c>
      <c r="G25" s="51"/>
      <c r="H25" s="51"/>
      <c r="I25" s="61">
        <f t="shared" si="0"/>
        <v>1.008</v>
      </c>
      <c r="J25" s="55">
        <f t="shared" si="1"/>
        <v>7.4054034326294538E-2</v>
      </c>
      <c r="K25" s="70">
        <f t="shared" si="7"/>
        <v>8.4469273743016771E-2</v>
      </c>
      <c r="L25" s="51">
        <v>1860</v>
      </c>
      <c r="M25" s="51">
        <v>1589</v>
      </c>
      <c r="N25" s="51">
        <v>1697</v>
      </c>
      <c r="O25" s="51"/>
      <c r="P25" s="51"/>
      <c r="Q25" s="58">
        <f t="shared" si="3"/>
        <v>1715.3333333333333</v>
      </c>
      <c r="R25" s="59">
        <f t="shared" si="4"/>
        <v>136.42702567062486</v>
      </c>
      <c r="S25" s="97">
        <f t="shared" si="8"/>
        <v>85.766666666666666</v>
      </c>
      <c r="T25" s="51">
        <v>3</v>
      </c>
      <c r="V25" s="60"/>
      <c r="W25" s="60"/>
    </row>
    <row r="26" spans="1:23">
      <c r="B26" s="50" t="s">
        <v>140</v>
      </c>
      <c r="C26" s="67" t="s">
        <v>81</v>
      </c>
      <c r="D26" s="51">
        <v>7.11</v>
      </c>
      <c r="E26" s="51">
        <v>8.8000000000000007</v>
      </c>
      <c r="F26" s="51">
        <v>9.31</v>
      </c>
      <c r="G26" s="51">
        <v>8.1199999999999992</v>
      </c>
      <c r="H26" s="51">
        <v>8.33</v>
      </c>
      <c r="I26" s="56">
        <f t="shared" si="0"/>
        <v>8.3339999999999996</v>
      </c>
      <c r="J26" s="57">
        <f t="shared" si="1"/>
        <v>0.82366862268754681</v>
      </c>
      <c r="K26" s="68">
        <f t="shared" si="7"/>
        <v>0.69837988826815645</v>
      </c>
      <c r="L26" s="51" t="s">
        <v>205</v>
      </c>
      <c r="M26" s="51" t="s">
        <v>205</v>
      </c>
      <c r="N26" s="51" t="s">
        <v>205</v>
      </c>
      <c r="O26" s="51" t="s">
        <v>205</v>
      </c>
      <c r="P26" s="51" t="s">
        <v>205</v>
      </c>
      <c r="Q26" s="58">
        <v>20</v>
      </c>
      <c r="R26" s="59" t="s">
        <v>206</v>
      </c>
      <c r="S26" s="94">
        <f t="shared" si="8"/>
        <v>1</v>
      </c>
      <c r="T26" s="51">
        <v>5</v>
      </c>
      <c r="V26" s="60"/>
      <c r="W26" s="60"/>
    </row>
    <row r="27" spans="1:23">
      <c r="I27" s="49"/>
      <c r="Q27" s="49"/>
      <c r="S27" s="72"/>
      <c r="V27" s="60"/>
      <c r="W27" s="60"/>
    </row>
    <row r="28" spans="1:23">
      <c r="B28" s="50" t="s">
        <v>146</v>
      </c>
      <c r="C28" s="67" t="s">
        <v>148</v>
      </c>
      <c r="D28" s="51" t="s">
        <v>150</v>
      </c>
      <c r="E28" s="51"/>
      <c r="F28" s="51"/>
      <c r="G28" s="51"/>
      <c r="H28" s="51"/>
      <c r="I28" s="56"/>
      <c r="J28" s="57"/>
      <c r="K28" s="68"/>
      <c r="L28" s="51"/>
      <c r="M28" s="51"/>
      <c r="N28" s="51"/>
      <c r="O28" s="51"/>
      <c r="P28" s="51"/>
      <c r="Q28" s="58"/>
      <c r="R28" s="59"/>
      <c r="S28" s="69"/>
      <c r="V28" s="60"/>
      <c r="W28" s="60"/>
    </row>
    <row r="29" spans="1:23">
      <c r="B29" s="50" t="s">
        <v>147</v>
      </c>
      <c r="C29" s="67" t="s">
        <v>149</v>
      </c>
      <c r="D29" s="51" t="s">
        <v>150</v>
      </c>
      <c r="E29" s="51"/>
      <c r="F29" s="51"/>
      <c r="G29" s="51"/>
      <c r="H29" s="51"/>
      <c r="I29" s="56"/>
      <c r="J29" s="57"/>
      <c r="K29" s="68"/>
      <c r="L29" s="51"/>
      <c r="M29" s="51"/>
      <c r="N29" s="51"/>
      <c r="O29" s="51"/>
      <c r="P29" s="51"/>
      <c r="Q29" s="58"/>
      <c r="R29" s="59"/>
      <c r="S29" s="69"/>
      <c r="V29" s="60"/>
      <c r="W29" s="60"/>
    </row>
    <row r="30" spans="1:23">
      <c r="A30" s="54" t="s">
        <v>102</v>
      </c>
      <c r="B30" s="54"/>
      <c r="C30" s="67"/>
      <c r="D30" s="51"/>
      <c r="E30" s="51"/>
      <c r="F30" s="51"/>
      <c r="G30" s="51"/>
      <c r="H30" s="51"/>
      <c r="I30" s="56"/>
      <c r="J30" s="57"/>
      <c r="K30" s="68"/>
      <c r="L30" s="51"/>
      <c r="M30" s="51"/>
      <c r="N30" s="51"/>
      <c r="O30" s="51"/>
      <c r="P30" s="51"/>
      <c r="Q30" s="58"/>
      <c r="R30" s="59"/>
      <c r="S30" s="69"/>
    </row>
    <row r="31" spans="1:23">
      <c r="A31" s="61" t="s">
        <v>103</v>
      </c>
      <c r="B31" s="61" t="s">
        <v>3</v>
      </c>
      <c r="C31" s="73" t="s">
        <v>134</v>
      </c>
      <c r="D31" s="65">
        <v>1.6E-2</v>
      </c>
      <c r="E31" s="65">
        <v>1.1599999999999999E-2</v>
      </c>
      <c r="F31" s="65">
        <v>6.8700000000000002E-3</v>
      </c>
      <c r="G31" s="65">
        <v>4.6100000000000004E-3</v>
      </c>
      <c r="H31" s="55"/>
      <c r="I31" s="64">
        <f t="shared" si="0"/>
        <v>9.7700000000000009E-3</v>
      </c>
      <c r="J31" s="63">
        <f t="shared" si="1"/>
        <v>5.072717877693045E-3</v>
      </c>
      <c r="K31" s="71">
        <f t="shared" ref="K31:K44" si="9">I31/$I$5</f>
        <v>2.3239771646051386E-3</v>
      </c>
      <c r="L31" s="51">
        <v>49.1</v>
      </c>
      <c r="M31" s="51">
        <v>92.7</v>
      </c>
      <c r="N31" s="51">
        <v>110</v>
      </c>
      <c r="O31" s="51">
        <v>67.5</v>
      </c>
      <c r="P31" s="51"/>
      <c r="Q31" s="58">
        <f t="shared" si="3"/>
        <v>79.825000000000003</v>
      </c>
      <c r="R31" s="59">
        <f t="shared" si="4"/>
        <v>26.908657219068594</v>
      </c>
      <c r="S31" s="68">
        <f t="shared" ref="S31:S44" si="10">Q31/$Q$5</f>
        <v>0.55511126564673152</v>
      </c>
      <c r="T31" s="51">
        <v>4</v>
      </c>
    </row>
    <row r="32" spans="1:23">
      <c r="A32" s="61" t="s">
        <v>104</v>
      </c>
      <c r="B32" s="61" t="s">
        <v>3</v>
      </c>
      <c r="C32" s="73" t="s">
        <v>134</v>
      </c>
      <c r="D32" s="55">
        <v>1.72</v>
      </c>
      <c r="E32" s="55">
        <v>1.94</v>
      </c>
      <c r="F32" s="55">
        <v>1.71</v>
      </c>
      <c r="G32" s="55"/>
      <c r="H32" s="55"/>
      <c r="I32" s="56">
        <f t="shared" si="0"/>
        <v>1.79</v>
      </c>
      <c r="J32" s="57">
        <f t="shared" si="1"/>
        <v>0.13</v>
      </c>
      <c r="K32" s="68">
        <f t="shared" si="9"/>
        <v>0.42578496669838262</v>
      </c>
      <c r="L32" s="51">
        <v>255</v>
      </c>
      <c r="M32" s="51">
        <v>301</v>
      </c>
      <c r="N32" s="51">
        <v>254</v>
      </c>
      <c r="O32" s="51"/>
      <c r="P32" s="51"/>
      <c r="Q32" s="58">
        <f t="shared" si="3"/>
        <v>270</v>
      </c>
      <c r="R32" s="59">
        <f t="shared" si="4"/>
        <v>26.851443164195103</v>
      </c>
      <c r="S32" s="69">
        <f t="shared" si="10"/>
        <v>1.8776077885952711</v>
      </c>
      <c r="T32" s="51">
        <v>3</v>
      </c>
    </row>
    <row r="33" spans="1:20">
      <c r="A33" s="50" t="s">
        <v>105</v>
      </c>
      <c r="B33" s="61" t="s">
        <v>3</v>
      </c>
      <c r="C33" s="73" t="s">
        <v>134</v>
      </c>
      <c r="D33" s="51">
        <v>0.254</v>
      </c>
      <c r="E33" s="51">
        <v>0.252</v>
      </c>
      <c r="F33" s="51">
        <v>0.23200000000000001</v>
      </c>
      <c r="G33" s="51">
        <v>0.24</v>
      </c>
      <c r="H33" s="51"/>
      <c r="I33" s="61">
        <f t="shared" si="0"/>
        <v>0.2445</v>
      </c>
      <c r="J33" s="55">
        <f t="shared" si="1"/>
        <v>1.0376254944182251E-2</v>
      </c>
      <c r="K33" s="70">
        <f t="shared" si="9"/>
        <v>5.8158896289248349E-2</v>
      </c>
      <c r="L33" s="51">
        <v>155</v>
      </c>
      <c r="M33" s="51">
        <v>137</v>
      </c>
      <c r="N33" s="51">
        <v>198</v>
      </c>
      <c r="O33" s="51">
        <v>168</v>
      </c>
      <c r="P33" s="51"/>
      <c r="Q33" s="58">
        <f t="shared" si="3"/>
        <v>164.5</v>
      </c>
      <c r="R33" s="59">
        <f t="shared" si="4"/>
        <v>25.696951829610715</v>
      </c>
      <c r="S33" s="69">
        <f t="shared" si="10"/>
        <v>1.1439499304589706</v>
      </c>
      <c r="T33" s="51">
        <v>4</v>
      </c>
    </row>
    <row r="34" spans="1:20">
      <c r="A34" s="50" t="s">
        <v>106</v>
      </c>
      <c r="B34" s="61" t="s">
        <v>3</v>
      </c>
      <c r="C34" s="73" t="s">
        <v>134</v>
      </c>
      <c r="D34" s="51">
        <v>0.17799999999999999</v>
      </c>
      <c r="E34" s="51">
        <v>0.19700000000000001</v>
      </c>
      <c r="F34" s="51">
        <v>0.16500000000000001</v>
      </c>
      <c r="G34" s="51"/>
      <c r="H34" s="51"/>
      <c r="I34" s="61">
        <f t="shared" si="0"/>
        <v>0.18000000000000002</v>
      </c>
      <c r="J34" s="55">
        <f t="shared" si="1"/>
        <v>1.609347693943108E-2</v>
      </c>
      <c r="K34" s="70">
        <f t="shared" si="9"/>
        <v>4.2816365366317811E-2</v>
      </c>
      <c r="L34" s="51">
        <v>204</v>
      </c>
      <c r="M34" s="51">
        <v>266</v>
      </c>
      <c r="N34" s="51">
        <v>283</v>
      </c>
      <c r="O34" s="51"/>
      <c r="P34" s="51"/>
      <c r="Q34" s="58">
        <f t="shared" si="3"/>
        <v>251</v>
      </c>
      <c r="R34" s="59">
        <f t="shared" si="4"/>
        <v>41.581245772583578</v>
      </c>
      <c r="S34" s="69">
        <f t="shared" si="10"/>
        <v>1.7454798331015298</v>
      </c>
      <c r="T34" s="51">
        <v>3</v>
      </c>
    </row>
    <row r="35" spans="1:20">
      <c r="A35" s="50" t="s">
        <v>107</v>
      </c>
      <c r="B35" s="61" t="s">
        <v>3</v>
      </c>
      <c r="C35" s="73" t="s">
        <v>134</v>
      </c>
      <c r="D35" s="51">
        <v>0.45100000000000001</v>
      </c>
      <c r="E35" s="51">
        <v>0.44700000000000001</v>
      </c>
      <c r="F35" s="51">
        <v>0.45900000000000002</v>
      </c>
      <c r="G35" s="51"/>
      <c r="H35" s="51"/>
      <c r="I35" s="61">
        <f t="shared" si="0"/>
        <v>0.45233333333333331</v>
      </c>
      <c r="J35" s="55">
        <f t="shared" si="1"/>
        <v>6.1101009266077916E-3</v>
      </c>
      <c r="K35" s="68">
        <f t="shared" si="9"/>
        <v>0.10759594037424677</v>
      </c>
      <c r="L35" s="51">
        <v>198</v>
      </c>
      <c r="M35" s="51">
        <v>207</v>
      </c>
      <c r="N35" s="51">
        <v>287</v>
      </c>
      <c r="O35" s="51"/>
      <c r="P35" s="51"/>
      <c r="Q35" s="58">
        <f t="shared" si="3"/>
        <v>230.66666666666666</v>
      </c>
      <c r="R35" s="59">
        <f t="shared" si="4"/>
        <v>48.993196806631516</v>
      </c>
      <c r="S35" s="69">
        <f t="shared" si="10"/>
        <v>1.6040797403801574</v>
      </c>
      <c r="T35" s="51">
        <v>3</v>
      </c>
    </row>
    <row r="36" spans="1:20">
      <c r="A36" s="50" t="s">
        <v>108</v>
      </c>
      <c r="B36" s="61" t="s">
        <v>3</v>
      </c>
      <c r="C36" s="73" t="s">
        <v>134</v>
      </c>
      <c r="D36" s="51">
        <v>2.64</v>
      </c>
      <c r="E36" s="51">
        <v>2.14</v>
      </c>
      <c r="F36" s="51">
        <v>2.64</v>
      </c>
      <c r="G36" s="51"/>
      <c r="H36" s="51"/>
      <c r="I36" s="56">
        <f t="shared" si="0"/>
        <v>2.4733333333333332</v>
      </c>
      <c r="J36" s="57">
        <f t="shared" si="1"/>
        <v>0.28867513459481287</v>
      </c>
      <c r="K36" s="68">
        <f t="shared" si="9"/>
        <v>0.58832857595940391</v>
      </c>
      <c r="L36" s="51">
        <v>582</v>
      </c>
      <c r="M36" s="51">
        <v>478</v>
      </c>
      <c r="N36" s="51">
        <v>602</v>
      </c>
      <c r="O36" s="51"/>
      <c r="P36" s="51"/>
      <c r="Q36" s="58">
        <f t="shared" si="3"/>
        <v>554</v>
      </c>
      <c r="R36" s="59">
        <f t="shared" si="4"/>
        <v>66.573267908372955</v>
      </c>
      <c r="S36" s="69">
        <f t="shared" si="10"/>
        <v>3.8525730180806672</v>
      </c>
      <c r="T36" s="51">
        <v>3</v>
      </c>
    </row>
    <row r="37" spans="1:20">
      <c r="A37" s="50" t="s">
        <v>109</v>
      </c>
      <c r="B37" s="61" t="s">
        <v>3</v>
      </c>
      <c r="C37" s="73" t="s">
        <v>134</v>
      </c>
      <c r="D37" s="51">
        <v>1.67</v>
      </c>
      <c r="E37" s="51">
        <v>1.67</v>
      </c>
      <c r="F37" s="51">
        <v>1.69</v>
      </c>
      <c r="G37" s="51"/>
      <c r="H37" s="51"/>
      <c r="I37" s="61">
        <f t="shared" si="0"/>
        <v>1.6766666666666665</v>
      </c>
      <c r="J37" s="55">
        <f t="shared" si="1"/>
        <v>1.1547005383792525E-2</v>
      </c>
      <c r="K37" s="68">
        <f t="shared" si="9"/>
        <v>0.398826514430701</v>
      </c>
      <c r="L37" s="51">
        <v>496</v>
      </c>
      <c r="M37" s="51">
        <v>394</v>
      </c>
      <c r="N37" s="51">
        <v>404</v>
      </c>
      <c r="O37" s="51"/>
      <c r="P37" s="51"/>
      <c r="Q37" s="58">
        <f t="shared" si="3"/>
        <v>431.33333333333331</v>
      </c>
      <c r="R37" s="59">
        <f t="shared" si="4"/>
        <v>56.225735507268503</v>
      </c>
      <c r="S37" s="69">
        <f t="shared" si="10"/>
        <v>2.9995363931386181</v>
      </c>
      <c r="T37" s="51">
        <v>3</v>
      </c>
    </row>
    <row r="38" spans="1:20">
      <c r="A38" s="50" t="s">
        <v>110</v>
      </c>
      <c r="B38" s="61" t="s">
        <v>3</v>
      </c>
      <c r="C38" s="73" t="s">
        <v>134</v>
      </c>
      <c r="D38" s="51">
        <v>0.40600000000000003</v>
      </c>
      <c r="E38" s="51">
        <v>0.372</v>
      </c>
      <c r="F38" s="51">
        <v>0.42699999999999999</v>
      </c>
      <c r="G38" s="51"/>
      <c r="H38" s="51"/>
      <c r="I38" s="61">
        <f t="shared" si="0"/>
        <v>0.40166666666666667</v>
      </c>
      <c r="J38" s="55">
        <f t="shared" si="1"/>
        <v>2.7754879450888149E-2</v>
      </c>
      <c r="K38" s="68">
        <f t="shared" si="9"/>
        <v>9.5543926419283248E-2</v>
      </c>
      <c r="L38" s="51">
        <v>347</v>
      </c>
      <c r="M38" s="51">
        <v>294</v>
      </c>
      <c r="N38" s="51">
        <v>331</v>
      </c>
      <c r="O38" s="51"/>
      <c r="P38" s="51"/>
      <c r="Q38" s="58">
        <f t="shared" si="3"/>
        <v>324</v>
      </c>
      <c r="R38" s="59">
        <f t="shared" si="4"/>
        <v>27.184554438136374</v>
      </c>
      <c r="S38" s="69">
        <f t="shared" si="10"/>
        <v>2.2531293463143252</v>
      </c>
      <c r="T38" s="51">
        <v>3</v>
      </c>
    </row>
    <row r="39" spans="1:20">
      <c r="A39" s="50" t="s">
        <v>111</v>
      </c>
      <c r="B39" s="61" t="s">
        <v>3</v>
      </c>
      <c r="C39" s="73" t="s">
        <v>134</v>
      </c>
      <c r="D39" s="51">
        <v>0.625</v>
      </c>
      <c r="E39" s="51">
        <v>0.58699999999999997</v>
      </c>
      <c r="F39" s="51">
        <v>0.61199999999999999</v>
      </c>
      <c r="G39" s="51">
        <v>0.57599999999999996</v>
      </c>
      <c r="H39" s="51"/>
      <c r="I39" s="61">
        <f t="shared" si="0"/>
        <v>0.6</v>
      </c>
      <c r="J39" s="55">
        <f t="shared" si="1"/>
        <v>2.2464787260659015E-2</v>
      </c>
      <c r="K39" s="68">
        <f t="shared" si="9"/>
        <v>0.14272121788772602</v>
      </c>
      <c r="L39" s="51">
        <v>454</v>
      </c>
      <c r="M39" s="51">
        <v>346</v>
      </c>
      <c r="N39" s="51">
        <v>476</v>
      </c>
      <c r="O39" s="51">
        <v>443</v>
      </c>
      <c r="P39" s="51"/>
      <c r="Q39" s="58">
        <f t="shared" si="3"/>
        <v>429.75</v>
      </c>
      <c r="R39" s="59">
        <f t="shared" si="4"/>
        <v>57.494202606291822</v>
      </c>
      <c r="S39" s="69">
        <f t="shared" si="10"/>
        <v>2.9885257301808066</v>
      </c>
      <c r="T39" s="51">
        <v>4</v>
      </c>
    </row>
    <row r="40" spans="1:20">
      <c r="A40" s="50" t="s">
        <v>112</v>
      </c>
      <c r="B40" s="61" t="s">
        <v>3</v>
      </c>
      <c r="C40" s="73" t="s">
        <v>134</v>
      </c>
      <c r="D40" s="51">
        <v>0.83899999999999997</v>
      </c>
      <c r="E40" s="51">
        <v>0.91400000000000003</v>
      </c>
      <c r="F40" s="51">
        <v>0.88</v>
      </c>
      <c r="G40" s="51"/>
      <c r="H40" s="51"/>
      <c r="I40" s="61">
        <f t="shared" si="0"/>
        <v>0.87766666666666671</v>
      </c>
      <c r="J40" s="55">
        <f t="shared" si="1"/>
        <v>3.7554404979087817E-2</v>
      </c>
      <c r="K40" s="68">
        <f t="shared" si="9"/>
        <v>0.20876942594354589</v>
      </c>
      <c r="L40" s="51">
        <v>251</v>
      </c>
      <c r="M40" s="51">
        <v>267</v>
      </c>
      <c r="N40" s="51">
        <v>273</v>
      </c>
      <c r="O40" s="51"/>
      <c r="P40" s="51"/>
      <c r="Q40" s="58">
        <f t="shared" si="3"/>
        <v>263.66666666666669</v>
      </c>
      <c r="R40" s="59">
        <f t="shared" si="4"/>
        <v>11.372481406154654</v>
      </c>
      <c r="S40" s="69">
        <f t="shared" si="10"/>
        <v>1.833565136764024</v>
      </c>
      <c r="T40" s="51">
        <v>3</v>
      </c>
    </row>
    <row r="41" spans="1:20">
      <c r="A41" s="50" t="s">
        <v>113</v>
      </c>
      <c r="B41" s="61" t="s">
        <v>3</v>
      </c>
      <c r="C41" s="73" t="s">
        <v>134</v>
      </c>
      <c r="D41" s="51">
        <v>0.95</v>
      </c>
      <c r="E41" s="51">
        <v>1.06</v>
      </c>
      <c r="F41" s="51">
        <v>1.01</v>
      </c>
      <c r="G41" s="51">
        <v>1.02</v>
      </c>
      <c r="H41" s="51"/>
      <c r="I41" s="61">
        <f t="shared" si="0"/>
        <v>1.0099999999999998</v>
      </c>
      <c r="J41" s="55">
        <f t="shared" si="1"/>
        <v>4.5460605656619558E-2</v>
      </c>
      <c r="K41" s="68">
        <f t="shared" si="9"/>
        <v>0.24024738344433874</v>
      </c>
      <c r="L41" s="51">
        <v>262</v>
      </c>
      <c r="M41" s="51">
        <v>270</v>
      </c>
      <c r="N41" s="51">
        <v>390</v>
      </c>
      <c r="O41" s="51">
        <v>283</v>
      </c>
      <c r="P41" s="51"/>
      <c r="Q41" s="58">
        <f t="shared" si="3"/>
        <v>301.25</v>
      </c>
      <c r="R41" s="59">
        <f t="shared" si="4"/>
        <v>59.79618159492572</v>
      </c>
      <c r="S41" s="69">
        <f t="shared" si="10"/>
        <v>2.094923504867872</v>
      </c>
      <c r="T41" s="51">
        <v>4</v>
      </c>
    </row>
    <row r="42" spans="1:20">
      <c r="A42" s="50" t="s">
        <v>114</v>
      </c>
      <c r="B42" s="61" t="s">
        <v>3</v>
      </c>
      <c r="C42" s="73" t="s">
        <v>134</v>
      </c>
      <c r="D42" s="51">
        <v>5.8799999999999998E-2</v>
      </c>
      <c r="E42" s="51">
        <v>5.5199999999999999E-2</v>
      </c>
      <c r="F42" s="51">
        <v>5.79E-2</v>
      </c>
      <c r="G42" s="51">
        <v>5.5100000000000003E-2</v>
      </c>
      <c r="H42" s="51"/>
      <c r="I42" s="64">
        <f t="shared" si="0"/>
        <v>5.6750000000000002E-2</v>
      </c>
      <c r="J42" s="63">
        <f t="shared" si="1"/>
        <v>1.8841443681416759E-3</v>
      </c>
      <c r="K42" s="70">
        <f t="shared" si="9"/>
        <v>1.3499048525214085E-2</v>
      </c>
      <c r="L42" s="51">
        <v>264</v>
      </c>
      <c r="M42" s="51">
        <v>141</v>
      </c>
      <c r="N42" s="51">
        <v>165</v>
      </c>
      <c r="O42" s="51">
        <v>234</v>
      </c>
      <c r="P42" s="51"/>
      <c r="Q42" s="58">
        <f t="shared" si="3"/>
        <v>201</v>
      </c>
      <c r="R42" s="59">
        <f t="shared" si="4"/>
        <v>57.602083295658673</v>
      </c>
      <c r="S42" s="69">
        <f t="shared" si="10"/>
        <v>1.3977746870653684</v>
      </c>
      <c r="T42" s="51">
        <v>4</v>
      </c>
    </row>
    <row r="43" spans="1:20">
      <c r="A43" s="50" t="s">
        <v>115</v>
      </c>
      <c r="B43" s="61" t="s">
        <v>3</v>
      </c>
      <c r="C43" s="73" t="s">
        <v>134</v>
      </c>
      <c r="D43" s="51">
        <v>7.51E-2</v>
      </c>
      <c r="E43" s="51">
        <v>9.3100000000000002E-2</v>
      </c>
      <c r="F43" s="51">
        <v>7.5499999999999998E-2</v>
      </c>
      <c r="G43" s="51">
        <v>9.0300000000000005E-2</v>
      </c>
      <c r="H43" s="51"/>
      <c r="I43" s="61">
        <f t="shared" si="0"/>
        <v>8.3500000000000005E-2</v>
      </c>
      <c r="J43" s="55">
        <f t="shared" si="1"/>
        <v>9.5386931320106273E-3</v>
      </c>
      <c r="K43" s="70">
        <f t="shared" si="9"/>
        <v>1.986203615604187E-2</v>
      </c>
      <c r="L43" s="51">
        <v>131</v>
      </c>
      <c r="M43" s="51">
        <v>88.5</v>
      </c>
      <c r="N43" s="51">
        <v>141</v>
      </c>
      <c r="O43" s="51">
        <v>101</v>
      </c>
      <c r="P43" s="51"/>
      <c r="Q43" s="58">
        <f t="shared" si="3"/>
        <v>115.375</v>
      </c>
      <c r="R43" s="59">
        <f t="shared" si="4"/>
        <v>24.696069187895741</v>
      </c>
      <c r="S43" s="68">
        <f t="shared" si="10"/>
        <v>0.80232962447844225</v>
      </c>
      <c r="T43" s="51">
        <v>4</v>
      </c>
    </row>
    <row r="44" spans="1:20">
      <c r="A44" s="50" t="s">
        <v>116</v>
      </c>
      <c r="B44" s="61" t="s">
        <v>3</v>
      </c>
      <c r="C44" s="73" t="s">
        <v>134</v>
      </c>
      <c r="D44" s="51">
        <v>0.93200000000000005</v>
      </c>
      <c r="E44" s="51">
        <v>1.1200000000000001</v>
      </c>
      <c r="F44" s="51">
        <v>1.01</v>
      </c>
      <c r="G44" s="51"/>
      <c r="H44" s="51"/>
      <c r="I44" s="61">
        <f t="shared" si="0"/>
        <v>1.0206666666666668</v>
      </c>
      <c r="J44" s="55">
        <f t="shared" si="1"/>
        <v>9.4452810087012978E-2</v>
      </c>
      <c r="K44" s="68">
        <f t="shared" si="9"/>
        <v>0.24278464954012063</v>
      </c>
      <c r="L44" s="51">
        <v>244</v>
      </c>
      <c r="M44" s="51">
        <v>234</v>
      </c>
      <c r="N44" s="51">
        <v>218</v>
      </c>
      <c r="O44" s="51"/>
      <c r="P44" s="51"/>
      <c r="Q44" s="58">
        <f t="shared" si="3"/>
        <v>232</v>
      </c>
      <c r="R44" s="59">
        <f t="shared" si="4"/>
        <v>13.114877048604001</v>
      </c>
      <c r="S44" s="69">
        <f t="shared" si="10"/>
        <v>1.6133518776077884</v>
      </c>
      <c r="T44" s="51">
        <v>3</v>
      </c>
    </row>
    <row r="45" spans="1:20">
      <c r="A45" s="54" t="s">
        <v>117</v>
      </c>
      <c r="B45" s="54"/>
      <c r="C45" s="67"/>
      <c r="D45" s="51"/>
      <c r="E45" s="51"/>
      <c r="F45" s="51"/>
      <c r="G45" s="51"/>
      <c r="H45" s="51"/>
      <c r="I45" s="56"/>
      <c r="J45" s="57"/>
      <c r="K45" s="68"/>
      <c r="L45" s="51"/>
      <c r="M45" s="51"/>
      <c r="N45" s="51"/>
      <c r="O45" s="51"/>
      <c r="P45" s="51"/>
      <c r="Q45" s="58"/>
      <c r="R45" s="59"/>
      <c r="S45" s="69"/>
    </row>
    <row r="46" spans="1:20">
      <c r="A46" s="50" t="s">
        <v>118</v>
      </c>
      <c r="B46" s="61" t="s">
        <v>3</v>
      </c>
      <c r="C46" s="73" t="s">
        <v>134</v>
      </c>
      <c r="D46" s="51">
        <v>2.23</v>
      </c>
      <c r="E46" s="51">
        <v>2.2799999999999998</v>
      </c>
      <c r="F46" s="51">
        <v>2.37</v>
      </c>
      <c r="G46" s="51"/>
      <c r="H46" s="51"/>
      <c r="I46" s="56">
        <f t="shared" si="0"/>
        <v>2.2933333333333334</v>
      </c>
      <c r="J46" s="57">
        <f t="shared" si="1"/>
        <v>7.0945988845975957E-2</v>
      </c>
      <c r="K46" s="68">
        <f>I46/$I$5</f>
        <v>0.54551221059308608</v>
      </c>
      <c r="L46" s="51">
        <v>166</v>
      </c>
      <c r="M46" s="51">
        <v>145</v>
      </c>
      <c r="N46" s="51">
        <v>170</v>
      </c>
      <c r="O46" s="51"/>
      <c r="P46" s="51"/>
      <c r="Q46" s="58">
        <f t="shared" si="3"/>
        <v>160.33333333333334</v>
      </c>
      <c r="R46" s="59">
        <f t="shared" si="4"/>
        <v>13.428824718989123</v>
      </c>
      <c r="S46" s="69">
        <f>Q46/$Q$5</f>
        <v>1.114974501622624</v>
      </c>
      <c r="T46" s="51">
        <v>3</v>
      </c>
    </row>
    <row r="47" spans="1:20">
      <c r="A47" s="50" t="s">
        <v>119</v>
      </c>
      <c r="B47" s="61" t="s">
        <v>3</v>
      </c>
      <c r="C47" s="73" t="s">
        <v>134</v>
      </c>
      <c r="D47" s="51">
        <v>2.4900000000000002</v>
      </c>
      <c r="E47" s="51">
        <v>1.92</v>
      </c>
      <c r="F47" s="51">
        <v>2.3199999999999998</v>
      </c>
      <c r="G47" s="51"/>
      <c r="H47" s="51"/>
      <c r="I47" s="56">
        <f t="shared" si="0"/>
        <v>2.2433333333333336</v>
      </c>
      <c r="J47" s="57">
        <f t="shared" si="1"/>
        <v>0.29263173671584886</v>
      </c>
      <c r="K47" s="68">
        <f>I47/$I$5</f>
        <v>0.53361877576910899</v>
      </c>
      <c r="L47" s="51">
        <v>184</v>
      </c>
      <c r="M47" s="51">
        <v>189</v>
      </c>
      <c r="N47" s="51">
        <v>200</v>
      </c>
      <c r="O47" s="51"/>
      <c r="P47" s="51"/>
      <c r="Q47" s="58">
        <f t="shared" si="3"/>
        <v>191</v>
      </c>
      <c r="R47" s="59">
        <f t="shared" si="4"/>
        <v>8.1853527718724504</v>
      </c>
      <c r="S47" s="69">
        <f>Q47/$Q$5</f>
        <v>1.3282336578581362</v>
      </c>
      <c r="T47" s="51">
        <v>3</v>
      </c>
    </row>
    <row r="48" spans="1:20" ht="17.25">
      <c r="A48" s="50" t="s">
        <v>207</v>
      </c>
      <c r="B48" s="61" t="s">
        <v>3</v>
      </c>
      <c r="C48" s="73" t="s">
        <v>134</v>
      </c>
      <c r="D48" s="51">
        <v>3.72</v>
      </c>
      <c r="E48" s="51">
        <v>4.49</v>
      </c>
      <c r="F48" s="51">
        <v>4.45</v>
      </c>
      <c r="G48" s="51"/>
      <c r="H48" s="51"/>
      <c r="I48" s="56">
        <f t="shared" si="0"/>
        <v>4.22</v>
      </c>
      <c r="J48" s="57">
        <f t="shared" si="1"/>
        <v>0.43347433603386487</v>
      </c>
      <c r="K48" s="69">
        <f>I48/$I$5</f>
        <v>1.0038058991436729</v>
      </c>
      <c r="L48" s="51">
        <v>174</v>
      </c>
      <c r="M48" s="51">
        <v>185</v>
      </c>
      <c r="N48" s="51">
        <v>166</v>
      </c>
      <c r="O48" s="51"/>
      <c r="P48" s="51"/>
      <c r="Q48" s="58">
        <f t="shared" si="3"/>
        <v>175</v>
      </c>
      <c r="R48" s="59">
        <f t="shared" si="4"/>
        <v>9.5393920141694561</v>
      </c>
      <c r="S48" s="69">
        <f>Q48/$Q$5</f>
        <v>1.2169680111265646</v>
      </c>
      <c r="T48" s="51">
        <v>3</v>
      </c>
    </row>
    <row r="49" spans="1:20">
      <c r="C49" s="67"/>
      <c r="D49" s="51"/>
      <c r="E49" s="51"/>
      <c r="F49" s="51"/>
      <c r="G49" s="51"/>
      <c r="H49" s="51"/>
      <c r="I49" s="56"/>
      <c r="J49" s="57"/>
      <c r="K49" s="68"/>
      <c r="L49" s="51"/>
      <c r="M49" s="51"/>
      <c r="N49" s="51"/>
      <c r="O49" s="51"/>
      <c r="P49" s="51"/>
      <c r="Q49" s="58"/>
      <c r="R49" s="59"/>
      <c r="S49" s="69"/>
    </row>
    <row r="50" spans="1:20">
      <c r="A50" s="54" t="s">
        <v>121</v>
      </c>
      <c r="B50" s="61" t="s">
        <v>3</v>
      </c>
      <c r="C50" s="73" t="s">
        <v>134</v>
      </c>
      <c r="D50" s="51">
        <v>0.219</v>
      </c>
      <c r="E50" s="51">
        <v>0.28799999999999998</v>
      </c>
      <c r="F50" s="51">
        <v>0.28799999999999998</v>
      </c>
      <c r="G50" s="51"/>
      <c r="H50" s="51"/>
      <c r="I50" s="61">
        <f t="shared" si="0"/>
        <v>0.26499999999999996</v>
      </c>
      <c r="J50" s="55">
        <f t="shared" si="1"/>
        <v>3.9837168574084418E-2</v>
      </c>
      <c r="K50" s="70">
        <f>I50/$I$5</f>
        <v>6.3035204567078978E-2</v>
      </c>
      <c r="L50" s="51">
        <v>108</v>
      </c>
      <c r="M50" s="51">
        <v>119</v>
      </c>
      <c r="N50" s="51">
        <v>96</v>
      </c>
      <c r="O50" s="51"/>
      <c r="P50" s="51"/>
      <c r="Q50" s="58">
        <f t="shared" si="3"/>
        <v>107.66666666666667</v>
      </c>
      <c r="R50" s="59">
        <f t="shared" si="4"/>
        <v>11.503622617824933</v>
      </c>
      <c r="S50" s="68">
        <f>Q50/$Q$5</f>
        <v>0.74872508113120073</v>
      </c>
      <c r="T50" s="51">
        <v>3</v>
      </c>
    </row>
    <row r="51" spans="1:20">
      <c r="A51" s="54"/>
      <c r="B51" s="61"/>
      <c r="C51" s="61"/>
      <c r="D51" s="51"/>
      <c r="E51" s="51"/>
      <c r="F51" s="51"/>
      <c r="G51" s="51"/>
      <c r="H51" s="51"/>
      <c r="I51" s="61"/>
      <c r="J51" s="55"/>
      <c r="K51" s="63"/>
      <c r="L51" s="51"/>
      <c r="M51" s="51"/>
      <c r="N51" s="51"/>
      <c r="O51" s="51"/>
      <c r="P51" s="51"/>
      <c r="Q51" s="58"/>
      <c r="R51" s="59"/>
      <c r="S51" s="55"/>
    </row>
    <row r="52" spans="1:20" ht="17.25">
      <c r="A52" s="95" t="s">
        <v>212</v>
      </c>
    </row>
    <row r="53" spans="1:20" ht="17.25">
      <c r="A53" s="49" t="s">
        <v>211</v>
      </c>
    </row>
    <row r="54" spans="1:20" ht="17.25">
      <c r="A54" s="49" t="s">
        <v>216</v>
      </c>
    </row>
    <row r="55" spans="1:20">
      <c r="A55" s="49" t="s">
        <v>217</v>
      </c>
    </row>
    <row r="56" spans="1:20" ht="17.25">
      <c r="A56" s="49" t="s">
        <v>213</v>
      </c>
    </row>
    <row r="57" spans="1:20" ht="17.25">
      <c r="A57" s="49" t="s">
        <v>214</v>
      </c>
    </row>
    <row r="58" spans="1:20" ht="17.25">
      <c r="A58" s="49" t="s">
        <v>215</v>
      </c>
    </row>
  </sheetData>
  <phoneticPr fontId="8" type="noConversion"/>
  <pageMargins left="0.25" right="0.25" top="0.75" bottom="0.75" header="0.3" footer="0.3"/>
  <pageSetup paperSize="9" scale="76" orientation="landscape" horizontalDpi="4294967293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46EC20-87C5-4052-8860-3357F5B114CF}">
  <dimension ref="B3:D36"/>
  <sheetViews>
    <sheetView topLeftCell="A23" zoomScaleNormal="100" workbookViewId="0">
      <selection activeCell="C24" sqref="C24"/>
    </sheetView>
  </sheetViews>
  <sheetFormatPr baseColWidth="10" defaultRowHeight="15"/>
  <cols>
    <col min="3" max="3" width="69.42578125" bestFit="1" customWidth="1"/>
  </cols>
  <sheetData>
    <row r="3" spans="2:2">
      <c r="B3" s="132"/>
    </row>
    <row r="4" spans="2:2">
      <c r="B4" s="132"/>
    </row>
    <row r="5" spans="2:2">
      <c r="B5" s="132"/>
    </row>
    <row r="6" spans="2:2">
      <c r="B6" s="132"/>
    </row>
    <row r="7" spans="2:2">
      <c r="B7" s="132"/>
    </row>
    <row r="8" spans="2:2">
      <c r="B8" s="132"/>
    </row>
    <row r="9" spans="2:2">
      <c r="B9" s="132"/>
    </row>
    <row r="10" spans="2:2">
      <c r="B10" s="132"/>
    </row>
    <row r="11" spans="2:2">
      <c r="B11" s="132"/>
    </row>
    <row r="12" spans="2:2">
      <c r="B12" s="132"/>
    </row>
    <row r="13" spans="2:2">
      <c r="B13" s="132"/>
    </row>
    <row r="14" spans="2:2">
      <c r="B14" s="132"/>
    </row>
    <row r="15" spans="2:2">
      <c r="B15" s="132"/>
    </row>
    <row r="16" spans="2:2">
      <c r="B16" s="132"/>
    </row>
    <row r="17" spans="2:4">
      <c r="B17" s="132"/>
    </row>
    <row r="18" spans="2:4">
      <c r="B18" s="132"/>
    </row>
    <row r="19" spans="2:4">
      <c r="B19" s="132"/>
    </row>
    <row r="20" spans="2:4">
      <c r="B20" s="132"/>
    </row>
    <row r="21" spans="2:4">
      <c r="B21" s="132"/>
    </row>
    <row r="22" spans="2:4">
      <c r="B22" s="132"/>
    </row>
    <row r="23" spans="2:4">
      <c r="B23" s="132"/>
    </row>
    <row r="24" spans="2:4">
      <c r="C24" s="103" t="s">
        <v>312</v>
      </c>
    </row>
    <row r="26" spans="2:4">
      <c r="B26" s="4" t="s">
        <v>151</v>
      </c>
      <c r="C26" s="4" t="s">
        <v>228</v>
      </c>
      <c r="D26" s="4" t="s">
        <v>219</v>
      </c>
    </row>
    <row r="27" spans="2:4">
      <c r="B27" s="48">
        <v>1</v>
      </c>
      <c r="C27" s="98" t="s">
        <v>218</v>
      </c>
      <c r="D27" s="80" t="s">
        <v>220</v>
      </c>
    </row>
    <row r="28" spans="2:4">
      <c r="B28" s="48">
        <v>2</v>
      </c>
      <c r="C28" s="98" t="s">
        <v>222</v>
      </c>
      <c r="D28" s="80" t="s">
        <v>276</v>
      </c>
    </row>
    <row r="29" spans="2:4">
      <c r="B29" s="48">
        <v>3</v>
      </c>
      <c r="C29" s="98" t="s">
        <v>223</v>
      </c>
      <c r="D29" s="80" t="s">
        <v>276</v>
      </c>
    </row>
    <row r="30" spans="2:4">
      <c r="B30" s="48">
        <v>4</v>
      </c>
      <c r="C30" s="98" t="s">
        <v>224</v>
      </c>
      <c r="D30" s="80" t="s">
        <v>276</v>
      </c>
    </row>
    <row r="31" spans="2:4">
      <c r="B31" s="48">
        <v>5</v>
      </c>
      <c r="C31" s="98" t="s">
        <v>218</v>
      </c>
      <c r="D31" s="80" t="s">
        <v>220</v>
      </c>
    </row>
    <row r="32" spans="2:4">
      <c r="B32" s="99">
        <v>6</v>
      </c>
      <c r="C32" s="100" t="s">
        <v>222</v>
      </c>
      <c r="D32" s="101" t="s">
        <v>277</v>
      </c>
    </row>
    <row r="33" spans="2:4">
      <c r="B33" s="99">
        <v>7</v>
      </c>
      <c r="C33" s="100" t="s">
        <v>225</v>
      </c>
      <c r="D33" s="101" t="s">
        <v>277</v>
      </c>
    </row>
    <row r="34" spans="2:4">
      <c r="B34" s="99">
        <v>8</v>
      </c>
      <c r="C34" s="100" t="s">
        <v>226</v>
      </c>
      <c r="D34" s="101" t="s">
        <v>277</v>
      </c>
    </row>
    <row r="35" spans="2:4">
      <c r="B35" s="48">
        <v>9</v>
      </c>
      <c r="C35" s="98" t="s">
        <v>218</v>
      </c>
      <c r="D35" s="80" t="s">
        <v>220</v>
      </c>
    </row>
    <row r="36" spans="2:4">
      <c r="B36" s="48">
        <v>10</v>
      </c>
      <c r="C36" s="98" t="s">
        <v>227</v>
      </c>
      <c r="D36" s="80" t="s">
        <v>122</v>
      </c>
    </row>
  </sheetData>
  <pageMargins left="0.7" right="0.7" top="0.78740157499999996" bottom="0.78740157499999996" header="0.3" footer="0.3"/>
  <pageSetup orientation="portrait" horizontalDpi="4294967293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D143F3-F7B1-44C0-B7E8-995780B23E65}">
  <sheetPr>
    <pageSetUpPr fitToPage="1"/>
  </sheetPr>
  <dimension ref="A1:U34"/>
  <sheetViews>
    <sheetView topLeftCell="B1" zoomScaleNormal="100" workbookViewId="0">
      <selection activeCell="H9" sqref="H9"/>
    </sheetView>
  </sheetViews>
  <sheetFormatPr baseColWidth="10" defaultRowHeight="15"/>
  <cols>
    <col min="1" max="1" width="21" style="49" bestFit="1" customWidth="1"/>
    <col min="2" max="2" width="21" style="49" customWidth="1"/>
    <col min="3" max="3" width="23.140625" style="49" bestFit="1" customWidth="1"/>
    <col min="4" max="8" width="6.7109375" style="49" customWidth="1"/>
    <col min="9" max="9" width="6.7109375" style="54" customWidth="1"/>
    <col min="10" max="15" width="6.7109375" style="49" customWidth="1"/>
    <col min="16" max="16" width="7.7109375" style="54" bestFit="1" customWidth="1"/>
    <col min="17" max="17" width="7.7109375" style="49" bestFit="1" customWidth="1"/>
    <col min="18" max="18" width="6.7109375" style="51" customWidth="1"/>
    <col min="19" max="16384" width="11.42578125" style="49"/>
  </cols>
  <sheetData>
    <row r="1" spans="1:21" ht="15.75" thickBot="1"/>
    <row r="2" spans="1:21" ht="18" thickTop="1">
      <c r="C2" s="72"/>
      <c r="D2" s="50"/>
      <c r="E2" s="51"/>
      <c r="G2" s="50" t="s">
        <v>91</v>
      </c>
      <c r="H2" s="50"/>
      <c r="I2" s="52"/>
      <c r="J2" s="52"/>
      <c r="K2" s="148"/>
      <c r="L2" s="51"/>
      <c r="N2" s="50" t="s">
        <v>314</v>
      </c>
      <c r="O2" s="51"/>
      <c r="P2" s="52"/>
      <c r="Q2" s="66"/>
      <c r="R2" s="178" t="s">
        <v>93</v>
      </c>
      <c r="S2" s="149" t="s">
        <v>92</v>
      </c>
      <c r="T2" s="150"/>
    </row>
    <row r="3" spans="1:21" ht="17.25">
      <c r="A3" s="78" t="s">
        <v>94</v>
      </c>
      <c r="B3" s="78" t="s">
        <v>208</v>
      </c>
      <c r="C3" s="146" t="s">
        <v>135</v>
      </c>
      <c r="D3" s="169" t="s">
        <v>95</v>
      </c>
      <c r="E3" s="169" t="s">
        <v>96</v>
      </c>
      <c r="F3" s="169" t="s">
        <v>97</v>
      </c>
      <c r="G3" s="169" t="s">
        <v>98</v>
      </c>
      <c r="H3" s="169" t="s">
        <v>99</v>
      </c>
      <c r="I3" s="78" t="s">
        <v>100</v>
      </c>
      <c r="J3" s="78" t="s">
        <v>101</v>
      </c>
      <c r="K3" s="180" t="s">
        <v>95</v>
      </c>
      <c r="L3" s="169" t="s">
        <v>96</v>
      </c>
      <c r="M3" s="169" t="s">
        <v>97</v>
      </c>
      <c r="N3" s="169" t="s">
        <v>98</v>
      </c>
      <c r="O3" s="169" t="s">
        <v>99</v>
      </c>
      <c r="P3" s="78" t="s">
        <v>100</v>
      </c>
      <c r="Q3" s="146" t="s">
        <v>101</v>
      </c>
      <c r="R3" s="181"/>
      <c r="S3" s="151" t="s">
        <v>100</v>
      </c>
      <c r="T3" s="179" t="s">
        <v>101</v>
      </c>
    </row>
    <row r="4" spans="1:21" s="54" customFormat="1" ht="17.25">
      <c r="A4" s="54" t="s">
        <v>210</v>
      </c>
      <c r="B4" s="50" t="s">
        <v>88</v>
      </c>
      <c r="C4" s="67" t="s">
        <v>145</v>
      </c>
      <c r="D4" s="182">
        <v>3.6</v>
      </c>
      <c r="E4" s="182">
        <v>2.99</v>
      </c>
      <c r="F4" s="182">
        <v>3.08</v>
      </c>
      <c r="G4" s="182">
        <v>3.25</v>
      </c>
      <c r="H4" s="182"/>
      <c r="I4" s="74">
        <f>AVERAGE(D4:H4)</f>
        <v>3.23</v>
      </c>
      <c r="J4" s="74">
        <f>_xlfn.STDEV.S(D4:H4)</f>
        <v>0.26919633479426619</v>
      </c>
      <c r="K4" s="183">
        <v>225</v>
      </c>
      <c r="L4" s="182">
        <v>136</v>
      </c>
      <c r="M4" s="182">
        <v>207</v>
      </c>
      <c r="N4" s="182">
        <v>172</v>
      </c>
      <c r="O4" s="182"/>
      <c r="P4" s="75">
        <f>AVERAGE(K4:O4)</f>
        <v>185</v>
      </c>
      <c r="Q4" s="147">
        <f>_xlfn.STDEV.S(K4:O4)</f>
        <v>39.386969080310472</v>
      </c>
      <c r="R4" s="183">
        <v>4</v>
      </c>
      <c r="S4" s="152">
        <f>I4/P4*1000</f>
        <v>17.45945945945946</v>
      </c>
      <c r="T4" s="153">
        <f>SQRT(((J4/I4)^2)+((Q4/P4)^2))*S4</f>
        <v>3.991824491938007</v>
      </c>
      <c r="U4" s="62"/>
    </row>
    <row r="5" spans="1:21" s="54" customFormat="1">
      <c r="B5" s="61" t="s">
        <v>3</v>
      </c>
      <c r="C5" s="73" t="s">
        <v>134</v>
      </c>
      <c r="D5" s="77">
        <v>4.2699999999999996</v>
      </c>
      <c r="E5" s="77">
        <v>3.92</v>
      </c>
      <c r="F5" s="77">
        <v>3.87</v>
      </c>
      <c r="G5" s="77">
        <v>4.67</v>
      </c>
      <c r="H5" s="77">
        <v>4.29</v>
      </c>
      <c r="I5" s="74">
        <f>AVERAGE(D5:H5)</f>
        <v>4.2039999999999988</v>
      </c>
      <c r="J5" s="74">
        <f>_xlfn.STDEV.S(D5:H5)</f>
        <v>0.32446879665077188</v>
      </c>
      <c r="K5" s="183">
        <v>135</v>
      </c>
      <c r="L5" s="182">
        <v>117</v>
      </c>
      <c r="M5" s="182">
        <v>163</v>
      </c>
      <c r="N5" s="182">
        <v>142</v>
      </c>
      <c r="O5" s="182">
        <v>162</v>
      </c>
      <c r="P5" s="75">
        <f>AVERAGE(K5:O5)</f>
        <v>143.80000000000001</v>
      </c>
      <c r="Q5" s="147">
        <f>_xlfn.STDEV.S(K5:O5)</f>
        <v>19.357169214531364</v>
      </c>
      <c r="R5" s="183">
        <v>5</v>
      </c>
      <c r="S5" s="152">
        <f t="shared" ref="S5:S24" si="0">I5/P5*1000</f>
        <v>29.235048678720435</v>
      </c>
      <c r="T5" s="153">
        <f t="shared" ref="T5:T23" si="1">SQRT(((J5/I5)^2)+((Q5/P5)^2))*S5</f>
        <v>4.5363549878222695</v>
      </c>
      <c r="U5" s="62"/>
    </row>
    <row r="6" spans="1:21">
      <c r="B6" s="50" t="s">
        <v>123</v>
      </c>
      <c r="C6" s="67" t="s">
        <v>50</v>
      </c>
      <c r="D6" s="182">
        <v>3.46</v>
      </c>
      <c r="E6" s="182">
        <v>3.22</v>
      </c>
      <c r="F6" s="182">
        <v>3.83</v>
      </c>
      <c r="G6" s="182">
        <v>2.98</v>
      </c>
      <c r="H6" s="182"/>
      <c r="I6" s="74">
        <f t="shared" ref="I6:I24" si="2">AVERAGE(D6:H6)</f>
        <v>3.3725000000000001</v>
      </c>
      <c r="J6" s="74">
        <f t="shared" ref="J6:J24" si="3">_xlfn.STDEV.S(D6:H6)</f>
        <v>0.36252586114648427</v>
      </c>
      <c r="K6" s="183">
        <v>65.5</v>
      </c>
      <c r="L6" s="182">
        <v>140</v>
      </c>
      <c r="M6" s="182">
        <v>148</v>
      </c>
      <c r="N6" s="182">
        <v>202</v>
      </c>
      <c r="O6" s="182"/>
      <c r="P6" s="75">
        <f t="shared" ref="P6:P23" si="4">AVERAGE(K6:O6)</f>
        <v>138.875</v>
      </c>
      <c r="Q6" s="147">
        <f t="shared" ref="Q6:Q23" si="5">_xlfn.STDEV.S(K6:O6)</f>
        <v>56.134325505879197</v>
      </c>
      <c r="R6" s="183">
        <v>4</v>
      </c>
      <c r="S6" s="152">
        <f t="shared" si="0"/>
        <v>24.284428442844288</v>
      </c>
      <c r="T6" s="153">
        <f t="shared" si="1"/>
        <v>10.157130638886027</v>
      </c>
      <c r="U6" s="60"/>
    </row>
    <row r="7" spans="1:21">
      <c r="B7" s="50" t="s">
        <v>124</v>
      </c>
      <c r="C7" s="67" t="s">
        <v>53</v>
      </c>
      <c r="D7" s="182">
        <v>2.5099999999999998</v>
      </c>
      <c r="E7" s="182">
        <v>2.65</v>
      </c>
      <c r="F7" s="182">
        <v>2.4300000000000002</v>
      </c>
      <c r="G7" s="182">
        <v>2.54</v>
      </c>
      <c r="H7" s="182"/>
      <c r="I7" s="74">
        <f t="shared" si="2"/>
        <v>2.5324999999999998</v>
      </c>
      <c r="J7" s="74">
        <f t="shared" si="3"/>
        <v>9.1058589197651488E-2</v>
      </c>
      <c r="K7" s="183">
        <v>465</v>
      </c>
      <c r="L7" s="182">
        <v>581</v>
      </c>
      <c r="M7" s="182">
        <v>473</v>
      </c>
      <c r="N7" s="182">
        <v>579</v>
      </c>
      <c r="O7" s="182"/>
      <c r="P7" s="75">
        <f t="shared" si="4"/>
        <v>524.5</v>
      </c>
      <c r="Q7" s="147">
        <f t="shared" si="5"/>
        <v>64.174241977084023</v>
      </c>
      <c r="R7" s="183">
        <v>4</v>
      </c>
      <c r="S7" s="154">
        <f t="shared" si="0"/>
        <v>4.8284080076263107</v>
      </c>
      <c r="T7" s="155">
        <f t="shared" si="1"/>
        <v>0.61575236854628979</v>
      </c>
      <c r="U7" s="60"/>
    </row>
    <row r="8" spans="1:21">
      <c r="B8" s="50" t="s">
        <v>125</v>
      </c>
      <c r="C8" s="67" t="s">
        <v>55</v>
      </c>
      <c r="D8" s="182">
        <v>0.35899999999999999</v>
      </c>
      <c r="E8" s="182">
        <v>0.34699999999999998</v>
      </c>
      <c r="F8" s="182">
        <v>0.34200000000000003</v>
      </c>
      <c r="G8" s="182"/>
      <c r="H8" s="182"/>
      <c r="I8" s="77">
        <f t="shared" si="2"/>
        <v>0.34933333333333333</v>
      </c>
      <c r="J8" s="77">
        <f t="shared" si="3"/>
        <v>8.7368949480540886E-3</v>
      </c>
      <c r="K8" s="183">
        <v>1235</v>
      </c>
      <c r="L8" s="182">
        <v>1123</v>
      </c>
      <c r="M8" s="182">
        <v>1206</v>
      </c>
      <c r="N8" s="182"/>
      <c r="O8" s="182"/>
      <c r="P8" s="75">
        <f t="shared" si="4"/>
        <v>1188</v>
      </c>
      <c r="Q8" s="147">
        <f t="shared" si="5"/>
        <v>58.129166517334482</v>
      </c>
      <c r="R8" s="183">
        <v>3</v>
      </c>
      <c r="S8" s="156">
        <f t="shared" si="0"/>
        <v>0.29405162738496071</v>
      </c>
      <c r="T8" s="157">
        <f t="shared" si="1"/>
        <v>1.6158616319707098E-2</v>
      </c>
      <c r="U8" s="60"/>
    </row>
    <row r="9" spans="1:21">
      <c r="B9" s="50" t="s">
        <v>126</v>
      </c>
      <c r="C9" s="67" t="s">
        <v>57</v>
      </c>
      <c r="D9" s="182">
        <v>0.13200000000000001</v>
      </c>
      <c r="E9" s="182">
        <v>0.13700000000000001</v>
      </c>
      <c r="F9" s="182">
        <v>0.13500000000000001</v>
      </c>
      <c r="G9" s="182"/>
      <c r="H9" s="182"/>
      <c r="I9" s="76">
        <f t="shared" si="2"/>
        <v>0.13466666666666668</v>
      </c>
      <c r="J9" s="76">
        <f t="shared" si="3"/>
        <v>2.5166114784235852E-3</v>
      </c>
      <c r="K9" s="183">
        <v>367</v>
      </c>
      <c r="L9" s="182">
        <v>461</v>
      </c>
      <c r="M9" s="182">
        <v>530</v>
      </c>
      <c r="N9" s="182"/>
      <c r="O9" s="182"/>
      <c r="P9" s="75">
        <f t="shared" si="4"/>
        <v>452.66666666666669</v>
      </c>
      <c r="Q9" s="147">
        <f t="shared" si="5"/>
        <v>81.818905720703171</v>
      </c>
      <c r="R9" s="183">
        <v>3</v>
      </c>
      <c r="S9" s="156">
        <f t="shared" si="0"/>
        <v>0.29749631811487481</v>
      </c>
      <c r="T9" s="157">
        <f t="shared" si="1"/>
        <v>5.4058706157728321E-2</v>
      </c>
      <c r="U9" s="60"/>
    </row>
    <row r="10" spans="1:21">
      <c r="B10" s="50" t="s">
        <v>127</v>
      </c>
      <c r="C10" s="67" t="s">
        <v>59</v>
      </c>
      <c r="D10" s="182">
        <v>5.4</v>
      </c>
      <c r="E10" s="182">
        <v>4.88</v>
      </c>
      <c r="F10" s="182">
        <v>5.13</v>
      </c>
      <c r="G10" s="182"/>
      <c r="H10" s="182"/>
      <c r="I10" s="74">
        <f t="shared" si="2"/>
        <v>5.1366666666666667</v>
      </c>
      <c r="J10" s="74">
        <f t="shared" si="3"/>
        <v>0.2600640946638606</v>
      </c>
      <c r="K10" s="183">
        <v>64.400000000000006</v>
      </c>
      <c r="L10" s="182">
        <v>92.7</v>
      </c>
      <c r="M10" s="182">
        <v>78.5</v>
      </c>
      <c r="N10" s="182"/>
      <c r="O10" s="182"/>
      <c r="P10" s="75">
        <f t="shared" si="4"/>
        <v>78.533333333333346</v>
      </c>
      <c r="Q10" s="147">
        <f t="shared" si="5"/>
        <v>14.1500294463769</v>
      </c>
      <c r="R10" s="183">
        <v>3</v>
      </c>
      <c r="S10" s="152">
        <f t="shared" si="0"/>
        <v>65.407470288624779</v>
      </c>
      <c r="T10" s="153">
        <f t="shared" si="1"/>
        <v>12.241447128306563</v>
      </c>
      <c r="U10" s="60"/>
    </row>
    <row r="11" spans="1:21">
      <c r="B11" s="50" t="s">
        <v>128</v>
      </c>
      <c r="C11" s="67" t="s">
        <v>61</v>
      </c>
      <c r="D11" s="182">
        <v>6.56</v>
      </c>
      <c r="E11" s="182">
        <v>7.4</v>
      </c>
      <c r="F11" s="182">
        <v>6.59</v>
      </c>
      <c r="G11" s="182"/>
      <c r="H11" s="182"/>
      <c r="I11" s="74">
        <f t="shared" si="2"/>
        <v>6.8500000000000005</v>
      </c>
      <c r="J11" s="74">
        <f t="shared" si="3"/>
        <v>0.47655010229775457</v>
      </c>
      <c r="K11" s="183" t="s">
        <v>205</v>
      </c>
      <c r="L11" s="182" t="s">
        <v>205</v>
      </c>
      <c r="M11" s="182" t="s">
        <v>205</v>
      </c>
      <c r="N11" s="182"/>
      <c r="O11" s="182"/>
      <c r="P11" s="75">
        <v>20</v>
      </c>
      <c r="Q11" s="147" t="s">
        <v>206</v>
      </c>
      <c r="R11" s="183">
        <v>3</v>
      </c>
      <c r="S11" s="152">
        <f t="shared" si="0"/>
        <v>342.5</v>
      </c>
      <c r="T11" s="153" t="s">
        <v>206</v>
      </c>
      <c r="U11" s="60"/>
    </row>
    <row r="12" spans="1:21">
      <c r="B12" s="50" t="s">
        <v>129</v>
      </c>
      <c r="C12" s="67" t="s">
        <v>63</v>
      </c>
      <c r="D12" s="182">
        <v>8.81</v>
      </c>
      <c r="E12" s="182">
        <v>8.31</v>
      </c>
      <c r="F12" s="182">
        <v>6.87</v>
      </c>
      <c r="G12" s="182">
        <v>6.79</v>
      </c>
      <c r="H12" s="182"/>
      <c r="I12" s="75">
        <f t="shared" si="2"/>
        <v>7.6950000000000003</v>
      </c>
      <c r="J12" s="75">
        <f t="shared" si="3"/>
        <v>1.0199836599998409</v>
      </c>
      <c r="K12" s="183" t="s">
        <v>205</v>
      </c>
      <c r="L12" s="182" t="s">
        <v>205</v>
      </c>
      <c r="M12" s="182" t="s">
        <v>205</v>
      </c>
      <c r="N12" s="182" t="s">
        <v>205</v>
      </c>
      <c r="O12" s="182"/>
      <c r="P12" s="75">
        <v>20</v>
      </c>
      <c r="Q12" s="147" t="s">
        <v>206</v>
      </c>
      <c r="R12" s="183">
        <v>4</v>
      </c>
      <c r="S12" s="152">
        <f t="shared" si="0"/>
        <v>384.75000000000006</v>
      </c>
      <c r="T12" s="153" t="s">
        <v>206</v>
      </c>
      <c r="U12" s="60"/>
    </row>
    <row r="13" spans="1:21">
      <c r="B13" s="50" t="s">
        <v>130</v>
      </c>
      <c r="C13" s="67" t="s">
        <v>65</v>
      </c>
      <c r="D13" s="182">
        <v>3.86</v>
      </c>
      <c r="E13" s="182">
        <v>2.89</v>
      </c>
      <c r="F13" s="182">
        <v>3.3</v>
      </c>
      <c r="G13" s="182">
        <v>4.55</v>
      </c>
      <c r="H13" s="182">
        <v>5.42</v>
      </c>
      <c r="I13" s="75">
        <f t="shared" si="2"/>
        <v>4.0040000000000004</v>
      </c>
      <c r="J13" s="75">
        <f t="shared" si="3"/>
        <v>1.0075365998314878</v>
      </c>
      <c r="K13" s="183">
        <v>5332</v>
      </c>
      <c r="L13" s="182">
        <v>3312</v>
      </c>
      <c r="M13" s="182">
        <v>4445</v>
      </c>
      <c r="N13" s="182">
        <v>6932</v>
      </c>
      <c r="O13" s="182">
        <v>8609</v>
      </c>
      <c r="P13" s="75">
        <f t="shared" si="4"/>
        <v>5726</v>
      </c>
      <c r="Q13" s="147">
        <f t="shared" si="5"/>
        <v>2085.0490401906618</v>
      </c>
      <c r="R13" s="183">
        <v>5</v>
      </c>
      <c r="S13" s="154">
        <f t="shared" si="0"/>
        <v>0.69926650366748178</v>
      </c>
      <c r="T13" s="155">
        <f t="shared" si="1"/>
        <v>0.30951114697441628</v>
      </c>
      <c r="U13" s="60"/>
    </row>
    <row r="14" spans="1:21">
      <c r="B14" s="50" t="s">
        <v>131</v>
      </c>
      <c r="C14" s="67" t="s">
        <v>67</v>
      </c>
      <c r="D14" s="182">
        <v>0.16900000000000001</v>
      </c>
      <c r="E14" s="182">
        <v>0.184</v>
      </c>
      <c r="F14" s="182">
        <v>0.189</v>
      </c>
      <c r="G14" s="182"/>
      <c r="H14" s="182"/>
      <c r="I14" s="77">
        <f t="shared" si="2"/>
        <v>0.18066666666666667</v>
      </c>
      <c r="J14" s="77">
        <f t="shared" si="3"/>
        <v>1.0408329997330656E-2</v>
      </c>
      <c r="K14" s="183">
        <v>3816</v>
      </c>
      <c r="L14" s="182">
        <v>3377</v>
      </c>
      <c r="M14" s="182">
        <v>3495</v>
      </c>
      <c r="N14" s="182"/>
      <c r="O14" s="182"/>
      <c r="P14" s="75">
        <f t="shared" si="4"/>
        <v>3562.6666666666665</v>
      </c>
      <c r="Q14" s="147">
        <f t="shared" si="5"/>
        <v>227.18788113218832</v>
      </c>
      <c r="R14" s="183">
        <v>3</v>
      </c>
      <c r="S14" s="158">
        <f t="shared" si="0"/>
        <v>5.0711077844311385E-2</v>
      </c>
      <c r="T14" s="159">
        <f t="shared" si="1"/>
        <v>4.3580508254637777E-3</v>
      </c>
      <c r="U14" s="60"/>
    </row>
    <row r="15" spans="1:21">
      <c r="B15" s="50" t="s">
        <v>132</v>
      </c>
      <c r="C15" s="67" t="s">
        <v>63</v>
      </c>
      <c r="D15" s="182">
        <v>3.31</v>
      </c>
      <c r="E15" s="182">
        <v>3.25</v>
      </c>
      <c r="F15" s="182">
        <v>3.05</v>
      </c>
      <c r="G15" s="182"/>
      <c r="H15" s="182"/>
      <c r="I15" s="74">
        <f t="shared" si="2"/>
        <v>3.2033333333333331</v>
      </c>
      <c r="J15" s="74">
        <f t="shared" si="3"/>
        <v>0.13613718571108105</v>
      </c>
      <c r="K15" s="183">
        <v>2502</v>
      </c>
      <c r="L15" s="182">
        <v>1952</v>
      </c>
      <c r="M15" s="182">
        <v>1864</v>
      </c>
      <c r="N15" s="182"/>
      <c r="O15" s="182"/>
      <c r="P15" s="75">
        <f t="shared" si="4"/>
        <v>2106</v>
      </c>
      <c r="Q15" s="147">
        <f t="shared" si="5"/>
        <v>345.75714020103766</v>
      </c>
      <c r="R15" s="183">
        <v>3</v>
      </c>
      <c r="S15" s="154">
        <f t="shared" si="0"/>
        <v>1.5210509654954099</v>
      </c>
      <c r="T15" s="155">
        <f t="shared" si="1"/>
        <v>0.25795283267004326</v>
      </c>
      <c r="U15" s="60"/>
    </row>
    <row r="16" spans="1:21">
      <c r="B16" s="50" t="s">
        <v>133</v>
      </c>
      <c r="C16" s="67" t="s">
        <v>71</v>
      </c>
      <c r="D16" s="182">
        <v>6.88</v>
      </c>
      <c r="E16" s="182">
        <v>6.35</v>
      </c>
      <c r="F16" s="182">
        <v>6.99</v>
      </c>
      <c r="G16" s="182"/>
      <c r="H16" s="182"/>
      <c r="I16" s="74">
        <f t="shared" si="2"/>
        <v>6.7399999999999993</v>
      </c>
      <c r="J16" s="74">
        <f t="shared" si="3"/>
        <v>0.34219877264537374</v>
      </c>
      <c r="K16" s="183">
        <v>713</v>
      </c>
      <c r="L16" s="182">
        <v>555</v>
      </c>
      <c r="M16" s="182">
        <v>577</v>
      </c>
      <c r="N16" s="182"/>
      <c r="O16" s="182"/>
      <c r="P16" s="75">
        <f t="shared" si="4"/>
        <v>615</v>
      </c>
      <c r="Q16" s="147">
        <f t="shared" si="5"/>
        <v>85.580371581338667</v>
      </c>
      <c r="R16" s="183">
        <v>3</v>
      </c>
      <c r="S16" s="152">
        <f t="shared" si="0"/>
        <v>10.959349593495933</v>
      </c>
      <c r="T16" s="153">
        <f t="shared" si="1"/>
        <v>1.6233850124047098</v>
      </c>
      <c r="U16" s="60"/>
    </row>
    <row r="17" spans="1:21">
      <c r="B17" s="50" t="s">
        <v>141</v>
      </c>
      <c r="C17" s="67" t="s">
        <v>83</v>
      </c>
      <c r="D17" s="182">
        <v>5.7</v>
      </c>
      <c r="E17" s="182">
        <v>5.42</v>
      </c>
      <c r="F17" s="182">
        <v>5.72</v>
      </c>
      <c r="G17" s="182"/>
      <c r="H17" s="182"/>
      <c r="I17" s="74">
        <f>AVERAGE(D17:H17)</f>
        <v>5.6133333333333333</v>
      </c>
      <c r="J17" s="74">
        <f>_xlfn.STDEV.S(D17:H17)</f>
        <v>0.16772994167212166</v>
      </c>
      <c r="K17" s="183">
        <v>735</v>
      </c>
      <c r="L17" s="182">
        <v>681</v>
      </c>
      <c r="M17" s="182">
        <v>774</v>
      </c>
      <c r="N17" s="182"/>
      <c r="O17" s="182"/>
      <c r="P17" s="75">
        <f>AVERAGE(K17:O17)</f>
        <v>730</v>
      </c>
      <c r="Q17" s="147">
        <f>_xlfn.STDEV.S(K17:O17)</f>
        <v>46.701177715342467</v>
      </c>
      <c r="R17" s="183">
        <v>3</v>
      </c>
      <c r="S17" s="154">
        <f t="shared" si="0"/>
        <v>7.6894977168949774</v>
      </c>
      <c r="T17" s="155">
        <f t="shared" si="1"/>
        <v>0.54294347221132666</v>
      </c>
      <c r="U17" s="60"/>
    </row>
    <row r="18" spans="1:21">
      <c r="B18" s="50" t="s">
        <v>142</v>
      </c>
      <c r="C18" s="67" t="s">
        <v>85</v>
      </c>
      <c r="D18" s="182">
        <v>11.4</v>
      </c>
      <c r="E18" s="182">
        <v>8.59</v>
      </c>
      <c r="F18" s="182">
        <v>7.03</v>
      </c>
      <c r="G18" s="182">
        <v>8.35</v>
      </c>
      <c r="H18" s="182"/>
      <c r="I18" s="75">
        <f>AVERAGE(D18:H18)</f>
        <v>8.8425000000000011</v>
      </c>
      <c r="J18" s="75">
        <f>_xlfn.STDEV.S(D18:H18)</f>
        <v>1.837777189977065</v>
      </c>
      <c r="K18" s="183">
        <v>26.2</v>
      </c>
      <c r="L18" s="182">
        <v>30.1</v>
      </c>
      <c r="M18" s="182">
        <v>25.5</v>
      </c>
      <c r="N18" s="182">
        <v>27.4</v>
      </c>
      <c r="O18" s="182"/>
      <c r="P18" s="75">
        <f>AVERAGE(K18:O18)</f>
        <v>27.299999999999997</v>
      </c>
      <c r="Q18" s="147">
        <f>_xlfn.STDEV.S(K18:O18)</f>
        <v>2.0248456731316593</v>
      </c>
      <c r="R18" s="183">
        <v>4</v>
      </c>
      <c r="S18" s="152">
        <f t="shared" si="0"/>
        <v>323.90109890109898</v>
      </c>
      <c r="T18" s="153">
        <f t="shared" si="1"/>
        <v>71.476117167875543</v>
      </c>
      <c r="U18" s="60"/>
    </row>
    <row r="19" spans="1:21">
      <c r="B19" s="50" t="s">
        <v>143</v>
      </c>
      <c r="C19" s="67" t="s">
        <v>144</v>
      </c>
      <c r="D19" s="182">
        <v>12.5</v>
      </c>
      <c r="E19" s="182">
        <v>11.1</v>
      </c>
      <c r="F19" s="182">
        <v>9.09</v>
      </c>
      <c r="G19" s="182">
        <v>8.99</v>
      </c>
      <c r="H19" s="182"/>
      <c r="I19" s="75">
        <f>AVERAGE(D19:H19)</f>
        <v>10.42</v>
      </c>
      <c r="J19" s="75">
        <f>_xlfn.STDEV.S(D19:H19)</f>
        <v>1.6933792644689347</v>
      </c>
      <c r="K19" s="183">
        <v>29.7</v>
      </c>
      <c r="L19" s="182">
        <v>23.2</v>
      </c>
      <c r="M19" s="182">
        <v>26.1</v>
      </c>
      <c r="N19" s="182">
        <v>32.9</v>
      </c>
      <c r="O19" s="182"/>
      <c r="P19" s="75">
        <f>AVERAGE(K19:O19)</f>
        <v>27.975000000000001</v>
      </c>
      <c r="Q19" s="147">
        <f>_xlfn.STDEV.S(K19:O19)</f>
        <v>4.2248274126485406</v>
      </c>
      <c r="R19" s="183">
        <v>4</v>
      </c>
      <c r="S19" s="152">
        <f t="shared" si="0"/>
        <v>372.47542448614837</v>
      </c>
      <c r="T19" s="153">
        <f t="shared" si="1"/>
        <v>82.633977765635791</v>
      </c>
      <c r="U19" s="60"/>
    </row>
    <row r="20" spans="1:21">
      <c r="B20" s="50" t="s">
        <v>136</v>
      </c>
      <c r="C20" s="67" t="s">
        <v>73</v>
      </c>
      <c r="D20" s="182">
        <v>10.6</v>
      </c>
      <c r="E20" s="182">
        <v>13.2</v>
      </c>
      <c r="F20" s="182">
        <v>12</v>
      </c>
      <c r="G20" s="182"/>
      <c r="H20" s="182"/>
      <c r="I20" s="75">
        <f t="shared" si="2"/>
        <v>11.933333333333332</v>
      </c>
      <c r="J20" s="75">
        <f t="shared" si="3"/>
        <v>1.3012814197295421</v>
      </c>
      <c r="K20" s="183" t="s">
        <v>205</v>
      </c>
      <c r="L20" s="182" t="s">
        <v>205</v>
      </c>
      <c r="M20" s="182" t="s">
        <v>205</v>
      </c>
      <c r="N20" s="182"/>
      <c r="O20" s="182"/>
      <c r="P20" s="75">
        <v>20</v>
      </c>
      <c r="Q20" s="147" t="s">
        <v>206</v>
      </c>
      <c r="R20" s="183">
        <v>3</v>
      </c>
      <c r="S20" s="152">
        <f t="shared" si="0"/>
        <v>596.66666666666652</v>
      </c>
      <c r="T20" s="153" t="s">
        <v>206</v>
      </c>
      <c r="U20" s="60"/>
    </row>
    <row r="21" spans="1:21">
      <c r="B21" s="50" t="s">
        <v>137</v>
      </c>
      <c r="C21" s="67" t="s">
        <v>75</v>
      </c>
      <c r="D21" s="182">
        <v>11.2</v>
      </c>
      <c r="E21" s="182">
        <v>9.91</v>
      </c>
      <c r="F21" s="182">
        <v>9.7200000000000006</v>
      </c>
      <c r="G21" s="182"/>
      <c r="H21" s="182"/>
      <c r="I21" s="74">
        <f t="shared" si="2"/>
        <v>10.276666666666666</v>
      </c>
      <c r="J21" s="74">
        <f t="shared" si="3"/>
        <v>0.80525358324774454</v>
      </c>
      <c r="K21" s="183">
        <v>304</v>
      </c>
      <c r="L21" s="182">
        <v>242</v>
      </c>
      <c r="M21" s="182">
        <v>259</v>
      </c>
      <c r="N21" s="182"/>
      <c r="O21" s="182"/>
      <c r="P21" s="75">
        <f t="shared" si="4"/>
        <v>268.33333333333331</v>
      </c>
      <c r="Q21" s="147">
        <f t="shared" si="5"/>
        <v>32.036437588054845</v>
      </c>
      <c r="R21" s="183">
        <v>3</v>
      </c>
      <c r="S21" s="152">
        <f t="shared" si="0"/>
        <v>38.298136645962728</v>
      </c>
      <c r="T21" s="153">
        <f t="shared" si="1"/>
        <v>5.4692598747153554</v>
      </c>
      <c r="U21" s="60"/>
    </row>
    <row r="22" spans="1:21">
      <c r="B22" s="50" t="s">
        <v>138</v>
      </c>
      <c r="C22" s="67" t="s">
        <v>77</v>
      </c>
      <c r="D22" s="182">
        <v>0.627</v>
      </c>
      <c r="E22" s="182">
        <v>0.78600000000000003</v>
      </c>
      <c r="F22" s="182">
        <v>0.746</v>
      </c>
      <c r="G22" s="182"/>
      <c r="H22" s="182"/>
      <c r="I22" s="77">
        <f t="shared" si="2"/>
        <v>0.71966666666666657</v>
      </c>
      <c r="J22" s="77">
        <f t="shared" si="3"/>
        <v>8.2706307699796006E-2</v>
      </c>
      <c r="K22" s="183">
        <v>3496</v>
      </c>
      <c r="L22" s="182">
        <v>4100</v>
      </c>
      <c r="M22" s="182">
        <v>3856</v>
      </c>
      <c r="N22" s="182"/>
      <c r="O22" s="182"/>
      <c r="P22" s="75">
        <f t="shared" si="4"/>
        <v>3817.3333333333335</v>
      </c>
      <c r="Q22" s="147">
        <f t="shared" si="5"/>
        <v>303.85084060001105</v>
      </c>
      <c r="R22" s="183">
        <v>3</v>
      </c>
      <c r="S22" s="156">
        <f t="shared" si="0"/>
        <v>0.18852602165560597</v>
      </c>
      <c r="T22" s="157">
        <f t="shared" si="1"/>
        <v>2.635530586004526E-2</v>
      </c>
      <c r="U22" s="60"/>
    </row>
    <row r="23" spans="1:21">
      <c r="B23" s="50" t="s">
        <v>139</v>
      </c>
      <c r="C23" s="67" t="s">
        <v>79</v>
      </c>
      <c r="D23" s="182">
        <v>1.0900000000000001</v>
      </c>
      <c r="E23" s="182">
        <v>0.98799999999999999</v>
      </c>
      <c r="F23" s="182">
        <v>0.94599999999999995</v>
      </c>
      <c r="G23" s="182"/>
      <c r="H23" s="182"/>
      <c r="I23" s="77">
        <f t="shared" si="2"/>
        <v>1.008</v>
      </c>
      <c r="J23" s="77">
        <f t="shared" si="3"/>
        <v>7.4054034326294538E-2</v>
      </c>
      <c r="K23" s="183">
        <v>1860</v>
      </c>
      <c r="L23" s="182">
        <v>1589</v>
      </c>
      <c r="M23" s="182">
        <v>1697</v>
      </c>
      <c r="N23" s="182"/>
      <c r="O23" s="182"/>
      <c r="P23" s="75">
        <f t="shared" si="4"/>
        <v>1715.3333333333333</v>
      </c>
      <c r="Q23" s="147">
        <f t="shared" si="5"/>
        <v>136.42702567062486</v>
      </c>
      <c r="R23" s="183">
        <v>3</v>
      </c>
      <c r="S23" s="156">
        <f t="shared" si="0"/>
        <v>0.58764088612514576</v>
      </c>
      <c r="T23" s="157">
        <f t="shared" si="1"/>
        <v>6.3625329634250216E-2</v>
      </c>
      <c r="U23" s="60"/>
    </row>
    <row r="24" spans="1:21">
      <c r="B24" s="50" t="s">
        <v>140</v>
      </c>
      <c r="C24" s="67" t="s">
        <v>81</v>
      </c>
      <c r="D24" s="182">
        <v>7.11</v>
      </c>
      <c r="E24" s="182">
        <v>8.8000000000000007</v>
      </c>
      <c r="F24" s="182">
        <v>9.31</v>
      </c>
      <c r="G24" s="182">
        <v>8.1199999999999992</v>
      </c>
      <c r="H24" s="182">
        <v>8.33</v>
      </c>
      <c r="I24" s="74">
        <f t="shared" si="2"/>
        <v>8.3339999999999996</v>
      </c>
      <c r="J24" s="74">
        <f t="shared" si="3"/>
        <v>0.82366862268754681</v>
      </c>
      <c r="K24" s="183" t="s">
        <v>205</v>
      </c>
      <c r="L24" s="182" t="s">
        <v>205</v>
      </c>
      <c r="M24" s="182" t="s">
        <v>205</v>
      </c>
      <c r="N24" s="182" t="s">
        <v>205</v>
      </c>
      <c r="O24" s="182" t="s">
        <v>205</v>
      </c>
      <c r="P24" s="75">
        <v>20</v>
      </c>
      <c r="Q24" s="147" t="s">
        <v>206</v>
      </c>
      <c r="R24" s="183">
        <v>5</v>
      </c>
      <c r="S24" s="152">
        <f t="shared" si="0"/>
        <v>416.69999999999993</v>
      </c>
      <c r="T24" s="153" t="s">
        <v>206</v>
      </c>
      <c r="U24" s="60"/>
    </row>
    <row r="25" spans="1:21">
      <c r="B25" s="50" t="s">
        <v>146</v>
      </c>
      <c r="C25" s="67" t="s">
        <v>148</v>
      </c>
      <c r="D25" s="182" t="s">
        <v>150</v>
      </c>
      <c r="E25" s="182"/>
      <c r="F25" s="182"/>
      <c r="G25" s="182"/>
      <c r="H25" s="182"/>
      <c r="I25" s="74"/>
      <c r="J25" s="74"/>
      <c r="K25" s="183"/>
      <c r="L25" s="182"/>
      <c r="M25" s="182"/>
      <c r="N25" s="182"/>
      <c r="O25" s="182"/>
      <c r="P25" s="75"/>
      <c r="Q25" s="147"/>
      <c r="R25" s="183"/>
      <c r="S25" s="184"/>
      <c r="T25" s="185"/>
      <c r="U25" s="60"/>
    </row>
    <row r="26" spans="1:21" ht="15.75" thickBot="1">
      <c r="B26" s="50" t="s">
        <v>147</v>
      </c>
      <c r="C26" s="67" t="s">
        <v>149</v>
      </c>
      <c r="D26" s="182" t="s">
        <v>150</v>
      </c>
      <c r="E26" s="182"/>
      <c r="F26" s="182"/>
      <c r="G26" s="182"/>
      <c r="H26" s="182"/>
      <c r="I26" s="74"/>
      <c r="J26" s="74"/>
      <c r="K26" s="183"/>
      <c r="L26" s="182"/>
      <c r="M26" s="182"/>
      <c r="N26" s="182"/>
      <c r="O26" s="182"/>
      <c r="P26" s="75"/>
      <c r="Q26" s="147"/>
      <c r="R26" s="183"/>
      <c r="S26" s="186"/>
      <c r="T26" s="187"/>
      <c r="U26" s="60"/>
    </row>
    <row r="27" spans="1:21" ht="15.75" thickTop="1">
      <c r="A27" s="54"/>
      <c r="B27" s="61"/>
      <c r="C27" s="61"/>
      <c r="D27" s="51"/>
      <c r="E27" s="51"/>
      <c r="F27" s="51"/>
      <c r="G27" s="51"/>
      <c r="H27" s="51"/>
      <c r="I27" s="61"/>
      <c r="J27" s="55"/>
      <c r="K27" s="51"/>
      <c r="L27" s="51"/>
      <c r="M27" s="51"/>
      <c r="N27" s="51"/>
      <c r="O27" s="51"/>
      <c r="P27" s="58"/>
      <c r="Q27" s="59"/>
      <c r="S27" s="145" t="s">
        <v>307</v>
      </c>
    </row>
    <row r="28" spans="1:21" ht="17.25">
      <c r="A28" s="95" t="s">
        <v>212</v>
      </c>
    </row>
    <row r="29" spans="1:21" ht="17.25">
      <c r="A29" s="49" t="s">
        <v>211</v>
      </c>
    </row>
    <row r="30" spans="1:21" ht="17.25">
      <c r="A30" s="49" t="s">
        <v>315</v>
      </c>
    </row>
    <row r="31" spans="1:21">
      <c r="A31" s="49" t="s">
        <v>217</v>
      </c>
    </row>
    <row r="32" spans="1:21" ht="17.25">
      <c r="A32" s="49" t="s">
        <v>213</v>
      </c>
    </row>
    <row r="33" spans="1:1" ht="17.25">
      <c r="A33" s="49" t="s">
        <v>214</v>
      </c>
    </row>
    <row r="34" spans="1:1" ht="17.25">
      <c r="A34" s="49" t="s">
        <v>215</v>
      </c>
    </row>
  </sheetData>
  <pageMargins left="0.25" right="0.25" top="0.75" bottom="0.75" header="0.3" footer="0.3"/>
  <pageSetup paperSize="9" scale="76" orientation="landscape" horizontalDpi="4294967293" verticalDpi="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072358-9FC0-4AF3-8BDC-B116418F3A97}">
  <sheetPr>
    <pageSetUpPr fitToPage="1"/>
  </sheetPr>
  <dimension ref="A1:L25"/>
  <sheetViews>
    <sheetView zoomScaleNormal="100" workbookViewId="0">
      <selection activeCell="L11" sqref="L11"/>
    </sheetView>
  </sheetViews>
  <sheetFormatPr baseColWidth="10" defaultRowHeight="15"/>
  <cols>
    <col min="1" max="1" width="21" style="49" bestFit="1" customWidth="1"/>
    <col min="2" max="6" width="6.7109375" style="49" customWidth="1"/>
    <col min="7" max="7" width="6.7109375" style="54" customWidth="1"/>
    <col min="8" max="8" width="6.7109375" style="49" customWidth="1"/>
    <col min="9" max="16384" width="11.42578125" style="49"/>
  </cols>
  <sheetData>
    <row r="1" spans="1:12" ht="15.75" thickBot="1">
      <c r="A1" s="72"/>
      <c r="B1" s="50"/>
      <c r="C1" s="51"/>
      <c r="D1" s="50" t="s">
        <v>91</v>
      </c>
      <c r="F1" s="50"/>
      <c r="G1" s="52"/>
      <c r="H1" s="52"/>
    </row>
    <row r="2" spans="1:12" ht="15.75" thickTop="1">
      <c r="A2" s="146" t="s">
        <v>94</v>
      </c>
      <c r="B2" s="169" t="s">
        <v>95</v>
      </c>
      <c r="C2" s="169" t="s">
        <v>96</v>
      </c>
      <c r="D2" s="169" t="s">
        <v>97</v>
      </c>
      <c r="E2" s="169" t="s">
        <v>98</v>
      </c>
      <c r="F2" s="169" t="s">
        <v>99</v>
      </c>
      <c r="G2" s="170" t="s">
        <v>100</v>
      </c>
      <c r="H2" s="171" t="s">
        <v>101</v>
      </c>
    </row>
    <row r="3" spans="1:12" s="54" customFormat="1">
      <c r="A3" s="211" t="s">
        <v>2</v>
      </c>
      <c r="B3" s="61">
        <v>4.2699999999999996</v>
      </c>
      <c r="C3" s="61">
        <v>3.92</v>
      </c>
      <c r="D3" s="61">
        <v>3.87</v>
      </c>
      <c r="E3" s="61">
        <v>4.67</v>
      </c>
      <c r="F3" s="61">
        <v>4.29</v>
      </c>
      <c r="G3" s="160">
        <f t="shared" ref="G3:G24" si="0">AVERAGE(B3:F3)</f>
        <v>4.2039999999999988</v>
      </c>
      <c r="H3" s="161">
        <f t="shared" ref="H3:H24" si="1">_xlfn.STDEV.S(B3:F3)</f>
        <v>0.32446879665077188</v>
      </c>
      <c r="K3" s="62"/>
      <c r="L3" s="62"/>
    </row>
    <row r="4" spans="1:12">
      <c r="A4" s="211" t="s">
        <v>102</v>
      </c>
      <c r="B4" s="51"/>
      <c r="C4" s="51"/>
      <c r="D4" s="51"/>
      <c r="E4" s="51"/>
      <c r="F4" s="51"/>
      <c r="G4" s="160"/>
      <c r="H4" s="162"/>
    </row>
    <row r="5" spans="1:12">
      <c r="A5" s="73" t="s">
        <v>103</v>
      </c>
      <c r="B5" s="65">
        <v>1.6E-2</v>
      </c>
      <c r="C5" s="65">
        <v>1.1599999999999999E-2</v>
      </c>
      <c r="D5" s="65">
        <v>6.8700000000000002E-3</v>
      </c>
      <c r="E5" s="65">
        <v>4.6100000000000004E-3</v>
      </c>
      <c r="F5" s="55"/>
      <c r="G5" s="163">
        <f t="shared" si="0"/>
        <v>9.7700000000000009E-3</v>
      </c>
      <c r="H5" s="164">
        <f t="shared" si="1"/>
        <v>5.072717877693045E-3</v>
      </c>
    </row>
    <row r="6" spans="1:12">
      <c r="A6" s="73" t="s">
        <v>104</v>
      </c>
      <c r="B6" s="55">
        <v>1.72</v>
      </c>
      <c r="C6" s="55">
        <v>1.94</v>
      </c>
      <c r="D6" s="55">
        <v>1.71</v>
      </c>
      <c r="E6" s="55"/>
      <c r="F6" s="55"/>
      <c r="G6" s="160">
        <f t="shared" si="0"/>
        <v>1.79</v>
      </c>
      <c r="H6" s="162">
        <f t="shared" si="1"/>
        <v>0.13</v>
      </c>
    </row>
    <row r="7" spans="1:12">
      <c r="A7" s="67" t="s">
        <v>105</v>
      </c>
      <c r="B7" s="51">
        <v>0.254</v>
      </c>
      <c r="C7" s="51">
        <v>0.252</v>
      </c>
      <c r="D7" s="51">
        <v>0.23200000000000001</v>
      </c>
      <c r="E7" s="51">
        <v>0.24</v>
      </c>
      <c r="F7" s="51"/>
      <c r="G7" s="165">
        <f t="shared" si="0"/>
        <v>0.2445</v>
      </c>
      <c r="H7" s="166">
        <f t="shared" si="1"/>
        <v>1.0376254944182251E-2</v>
      </c>
    </row>
    <row r="8" spans="1:12">
      <c r="A8" s="67" t="s">
        <v>106</v>
      </c>
      <c r="B8" s="51">
        <v>0.17799999999999999</v>
      </c>
      <c r="C8" s="51">
        <v>0.19700000000000001</v>
      </c>
      <c r="D8" s="51">
        <v>0.16500000000000001</v>
      </c>
      <c r="E8" s="51"/>
      <c r="F8" s="51"/>
      <c r="G8" s="165">
        <f t="shared" si="0"/>
        <v>0.18000000000000002</v>
      </c>
      <c r="H8" s="166">
        <f t="shared" si="1"/>
        <v>1.609347693943108E-2</v>
      </c>
    </row>
    <row r="9" spans="1:12">
      <c r="A9" s="67" t="s">
        <v>107</v>
      </c>
      <c r="B9" s="51">
        <v>0.45100000000000001</v>
      </c>
      <c r="C9" s="51">
        <v>0.44700000000000001</v>
      </c>
      <c r="D9" s="51">
        <v>0.45900000000000002</v>
      </c>
      <c r="E9" s="51"/>
      <c r="F9" s="51"/>
      <c r="G9" s="165">
        <f t="shared" si="0"/>
        <v>0.45233333333333331</v>
      </c>
      <c r="H9" s="166">
        <f t="shared" si="1"/>
        <v>6.1101009266077916E-3</v>
      </c>
    </row>
    <row r="10" spans="1:12">
      <c r="A10" s="67" t="s">
        <v>108</v>
      </c>
      <c r="B10" s="51">
        <v>2.64</v>
      </c>
      <c r="C10" s="51">
        <v>2.14</v>
      </c>
      <c r="D10" s="51">
        <v>2.64</v>
      </c>
      <c r="E10" s="51"/>
      <c r="F10" s="51"/>
      <c r="G10" s="160">
        <f t="shared" si="0"/>
        <v>2.4733333333333332</v>
      </c>
      <c r="H10" s="162">
        <f t="shared" si="1"/>
        <v>0.28867513459481287</v>
      </c>
    </row>
    <row r="11" spans="1:12">
      <c r="A11" s="67" t="s">
        <v>109</v>
      </c>
      <c r="B11" s="51">
        <v>1.67</v>
      </c>
      <c r="C11" s="51">
        <v>1.67</v>
      </c>
      <c r="D11" s="51">
        <v>1.69</v>
      </c>
      <c r="E11" s="51"/>
      <c r="F11" s="51"/>
      <c r="G11" s="165">
        <f t="shared" si="0"/>
        <v>1.6766666666666665</v>
      </c>
      <c r="H11" s="166">
        <f t="shared" si="1"/>
        <v>1.1547005383792525E-2</v>
      </c>
    </row>
    <row r="12" spans="1:12">
      <c r="A12" s="67" t="s">
        <v>110</v>
      </c>
      <c r="B12" s="51">
        <v>0.40600000000000003</v>
      </c>
      <c r="C12" s="51">
        <v>0.372</v>
      </c>
      <c r="D12" s="51">
        <v>0.42699999999999999</v>
      </c>
      <c r="E12" s="51"/>
      <c r="F12" s="51"/>
      <c r="G12" s="165">
        <f t="shared" si="0"/>
        <v>0.40166666666666667</v>
      </c>
      <c r="H12" s="166">
        <f t="shared" si="1"/>
        <v>2.7754879450888149E-2</v>
      </c>
    </row>
    <row r="13" spans="1:12">
      <c r="A13" s="67" t="s">
        <v>111</v>
      </c>
      <c r="B13" s="51">
        <v>0.625</v>
      </c>
      <c r="C13" s="51">
        <v>0.58699999999999997</v>
      </c>
      <c r="D13" s="51">
        <v>0.61199999999999999</v>
      </c>
      <c r="E13" s="51">
        <v>0.57599999999999996</v>
      </c>
      <c r="F13" s="51"/>
      <c r="G13" s="165">
        <f t="shared" si="0"/>
        <v>0.6</v>
      </c>
      <c r="H13" s="166">
        <f t="shared" si="1"/>
        <v>2.2464787260659015E-2</v>
      </c>
    </row>
    <row r="14" spans="1:12">
      <c r="A14" s="67" t="s">
        <v>112</v>
      </c>
      <c r="B14" s="51">
        <v>0.83899999999999997</v>
      </c>
      <c r="C14" s="51">
        <v>0.91400000000000003</v>
      </c>
      <c r="D14" s="51">
        <v>0.88</v>
      </c>
      <c r="E14" s="51"/>
      <c r="F14" s="51"/>
      <c r="G14" s="165">
        <f t="shared" si="0"/>
        <v>0.87766666666666671</v>
      </c>
      <c r="H14" s="166">
        <f t="shared" si="1"/>
        <v>3.7554404979087817E-2</v>
      </c>
    </row>
    <row r="15" spans="1:12">
      <c r="A15" s="67" t="s">
        <v>113</v>
      </c>
      <c r="B15" s="51">
        <v>0.95</v>
      </c>
      <c r="C15" s="51">
        <v>1.06</v>
      </c>
      <c r="D15" s="51">
        <v>1.01</v>
      </c>
      <c r="E15" s="51">
        <v>1.02</v>
      </c>
      <c r="F15" s="51"/>
      <c r="G15" s="165">
        <f t="shared" si="0"/>
        <v>1.0099999999999998</v>
      </c>
      <c r="H15" s="166">
        <f t="shared" si="1"/>
        <v>4.5460605656619558E-2</v>
      </c>
    </row>
    <row r="16" spans="1:12">
      <c r="A16" s="67" t="s">
        <v>114</v>
      </c>
      <c r="B16" s="51">
        <v>5.8799999999999998E-2</v>
      </c>
      <c r="C16" s="51">
        <v>5.5199999999999999E-2</v>
      </c>
      <c r="D16" s="51">
        <v>5.79E-2</v>
      </c>
      <c r="E16" s="51">
        <v>5.5100000000000003E-2</v>
      </c>
      <c r="F16" s="51"/>
      <c r="G16" s="163">
        <f t="shared" si="0"/>
        <v>5.6750000000000002E-2</v>
      </c>
      <c r="H16" s="164">
        <f t="shared" si="1"/>
        <v>1.8841443681416759E-3</v>
      </c>
    </row>
    <row r="17" spans="1:8">
      <c r="A17" s="67" t="s">
        <v>115</v>
      </c>
      <c r="B17" s="51">
        <v>7.51E-2</v>
      </c>
      <c r="C17" s="51">
        <v>9.3100000000000002E-2</v>
      </c>
      <c r="D17" s="51">
        <v>7.5499999999999998E-2</v>
      </c>
      <c r="E17" s="51">
        <v>9.0300000000000005E-2</v>
      </c>
      <c r="F17" s="51"/>
      <c r="G17" s="165">
        <f t="shared" si="0"/>
        <v>8.3500000000000005E-2</v>
      </c>
      <c r="H17" s="166">
        <f t="shared" si="1"/>
        <v>9.5386931320106273E-3</v>
      </c>
    </row>
    <row r="18" spans="1:8">
      <c r="A18" s="67" t="s">
        <v>116</v>
      </c>
      <c r="B18" s="51">
        <v>0.93200000000000005</v>
      </c>
      <c r="C18" s="51">
        <v>1.1200000000000001</v>
      </c>
      <c r="D18" s="51">
        <v>1.01</v>
      </c>
      <c r="E18" s="51"/>
      <c r="F18" s="51"/>
      <c r="G18" s="165">
        <f t="shared" si="0"/>
        <v>1.0206666666666668</v>
      </c>
      <c r="H18" s="166">
        <f t="shared" si="1"/>
        <v>9.4452810087012978E-2</v>
      </c>
    </row>
    <row r="19" spans="1:8">
      <c r="A19" s="211" t="s">
        <v>117</v>
      </c>
      <c r="B19" s="51"/>
      <c r="C19" s="51"/>
      <c r="D19" s="51"/>
      <c r="E19" s="51"/>
      <c r="F19" s="51"/>
      <c r="G19" s="160"/>
      <c r="H19" s="162"/>
    </row>
    <row r="20" spans="1:8">
      <c r="A20" s="67" t="s">
        <v>118</v>
      </c>
      <c r="B20" s="51">
        <v>2.23</v>
      </c>
      <c r="C20" s="51">
        <v>2.2799999999999998</v>
      </c>
      <c r="D20" s="51">
        <v>2.37</v>
      </c>
      <c r="E20" s="51"/>
      <c r="F20" s="51"/>
      <c r="G20" s="160">
        <f t="shared" si="0"/>
        <v>2.2933333333333334</v>
      </c>
      <c r="H20" s="162">
        <f t="shared" si="1"/>
        <v>7.0945988845975957E-2</v>
      </c>
    </row>
    <row r="21" spans="1:8">
      <c r="A21" s="67" t="s">
        <v>119</v>
      </c>
      <c r="B21" s="51">
        <v>2.4900000000000002</v>
      </c>
      <c r="C21" s="51">
        <v>1.92</v>
      </c>
      <c r="D21" s="51">
        <v>2.3199999999999998</v>
      </c>
      <c r="E21" s="51"/>
      <c r="F21" s="51"/>
      <c r="G21" s="160">
        <f t="shared" si="0"/>
        <v>2.2433333333333336</v>
      </c>
      <c r="H21" s="162">
        <f t="shared" si="1"/>
        <v>0.29263173671584886</v>
      </c>
    </row>
    <row r="22" spans="1:8">
      <c r="A22" s="67" t="s">
        <v>120</v>
      </c>
      <c r="B22" s="51">
        <v>3.72</v>
      </c>
      <c r="C22" s="51">
        <v>4.49</v>
      </c>
      <c r="D22" s="51">
        <v>4.45</v>
      </c>
      <c r="E22" s="51"/>
      <c r="F22" s="51"/>
      <c r="G22" s="160">
        <f t="shared" si="0"/>
        <v>4.22</v>
      </c>
      <c r="H22" s="162">
        <f t="shared" si="1"/>
        <v>0.43347433603386487</v>
      </c>
    </row>
    <row r="23" spans="1:8">
      <c r="A23" s="72"/>
      <c r="B23" s="51"/>
      <c r="C23" s="51"/>
      <c r="D23" s="51"/>
      <c r="E23" s="51"/>
      <c r="F23" s="51"/>
      <c r="G23" s="160"/>
      <c r="H23" s="162"/>
    </row>
    <row r="24" spans="1:8" ht="15.75" thickBot="1">
      <c r="A24" s="211" t="s">
        <v>121</v>
      </c>
      <c r="B24" s="51">
        <v>0.219</v>
      </c>
      <c r="C24" s="51">
        <v>0.28799999999999998</v>
      </c>
      <c r="D24" s="51">
        <v>0.28799999999999998</v>
      </c>
      <c r="E24" s="51"/>
      <c r="F24" s="51"/>
      <c r="G24" s="167">
        <f t="shared" si="0"/>
        <v>0.26499999999999996</v>
      </c>
      <c r="H24" s="168">
        <f t="shared" si="1"/>
        <v>3.9837168574084418E-2</v>
      </c>
    </row>
    <row r="25" spans="1:8" ht="15.75" thickTop="1">
      <c r="G25" s="145" t="s">
        <v>308</v>
      </c>
    </row>
  </sheetData>
  <pageMargins left="0.25" right="0.25" top="0.75" bottom="0.75" header="0.3" footer="0.3"/>
  <pageSetup paperSize="9" scale="76" orientation="landscape" horizontalDpi="4294967293" verticalDpi="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BBB56A-2DDD-42A1-BF65-1387AADA4B00}">
  <dimension ref="A2:AB85"/>
  <sheetViews>
    <sheetView topLeftCell="A23" zoomScale="110" zoomScaleNormal="110" workbookViewId="0">
      <selection activeCell="C2" sqref="C2"/>
    </sheetView>
  </sheetViews>
  <sheetFormatPr baseColWidth="10" defaultRowHeight="15"/>
  <cols>
    <col min="1" max="1" width="8.5703125" customWidth="1"/>
    <col min="2" max="2" width="39.28515625" bestFit="1" customWidth="1"/>
    <col min="4" max="4" width="11.42578125" customWidth="1"/>
  </cols>
  <sheetData>
    <row r="2" spans="1:27" ht="15.75" thickBot="1">
      <c r="A2" s="102" t="s">
        <v>229</v>
      </c>
      <c r="B2" s="102"/>
      <c r="C2" s="103" t="s">
        <v>248</v>
      </c>
      <c r="H2" s="103"/>
      <c r="P2" s="48"/>
      <c r="W2" s="48"/>
    </row>
    <row r="3" spans="1:27">
      <c r="A3" s="105"/>
      <c r="B3" s="120"/>
      <c r="C3" s="106"/>
      <c r="D3" s="106"/>
      <c r="E3" s="106"/>
      <c r="F3" s="106"/>
      <c r="G3" s="106"/>
      <c r="H3" s="106"/>
      <c r="I3" s="106"/>
      <c r="J3" s="106"/>
      <c r="K3" s="106"/>
      <c r="L3" s="106"/>
      <c r="M3" s="106"/>
      <c r="N3" s="106"/>
      <c r="O3" s="106"/>
      <c r="P3" s="106"/>
      <c r="Q3" s="106"/>
      <c r="R3" s="106"/>
      <c r="S3" s="107"/>
      <c r="T3" s="1"/>
      <c r="U3" s="1"/>
      <c r="V3" s="1"/>
      <c r="W3" s="1"/>
      <c r="X3" s="1"/>
      <c r="Y3" s="1"/>
      <c r="Z3" s="1"/>
      <c r="AA3" s="1"/>
    </row>
    <row r="4" spans="1:27" ht="18.75">
      <c r="A4" s="130" t="s">
        <v>245</v>
      </c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09"/>
      <c r="T4" s="1"/>
      <c r="U4" s="1"/>
      <c r="V4" s="1"/>
      <c r="W4" s="1"/>
      <c r="X4" s="1"/>
      <c r="Y4" s="1"/>
      <c r="Z4" s="1"/>
      <c r="AA4" s="1"/>
    </row>
    <row r="5" spans="1:27">
      <c r="A5" s="133" t="s">
        <v>303</v>
      </c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09"/>
      <c r="T5" s="1"/>
      <c r="U5" s="1"/>
      <c r="V5" s="1"/>
      <c r="W5" s="1"/>
      <c r="X5" s="1"/>
      <c r="Y5" s="1"/>
      <c r="Z5" s="1"/>
      <c r="AA5" s="1"/>
    </row>
    <row r="6" spans="1:27">
      <c r="A6" s="133"/>
      <c r="B6" s="1"/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09"/>
      <c r="T6" s="1"/>
      <c r="U6" s="1"/>
      <c r="V6" s="1"/>
      <c r="W6" s="1"/>
      <c r="X6" s="1"/>
      <c r="Y6" s="1"/>
      <c r="Z6" s="1"/>
      <c r="AA6" s="1"/>
    </row>
    <row r="7" spans="1:27"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09"/>
      <c r="T7" s="1"/>
      <c r="U7" s="1"/>
      <c r="V7" s="1"/>
      <c r="W7" s="1"/>
      <c r="X7" s="1"/>
      <c r="Y7" s="1"/>
      <c r="Z7" s="1"/>
      <c r="AA7" s="1"/>
    </row>
    <row r="8" spans="1:27">
      <c r="A8" s="123" t="s">
        <v>151</v>
      </c>
      <c r="B8" s="104" t="s">
        <v>228</v>
      </c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09"/>
      <c r="T8" s="1"/>
      <c r="U8" s="1"/>
      <c r="V8" s="1"/>
      <c r="W8" s="1"/>
      <c r="X8" s="1"/>
      <c r="Y8" s="1"/>
      <c r="Z8" s="1"/>
      <c r="AA8" s="1"/>
    </row>
    <row r="9" spans="1:27">
      <c r="A9" s="124">
        <v>1</v>
      </c>
      <c r="B9" s="113" t="s">
        <v>246</v>
      </c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09"/>
      <c r="T9" s="1"/>
      <c r="U9" s="1"/>
      <c r="V9" s="1"/>
      <c r="W9" s="1"/>
      <c r="X9" s="1"/>
      <c r="Y9" s="1"/>
      <c r="Z9" s="1"/>
      <c r="AA9" s="1"/>
    </row>
    <row r="10" spans="1:27">
      <c r="A10" s="124">
        <v>2</v>
      </c>
      <c r="B10" s="113" t="s">
        <v>230</v>
      </c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09"/>
      <c r="T10" s="1"/>
      <c r="U10" s="1"/>
      <c r="V10" s="1"/>
      <c r="W10" s="1"/>
      <c r="X10" s="1"/>
      <c r="Y10" s="1"/>
      <c r="Z10" s="1"/>
      <c r="AA10" s="1"/>
    </row>
    <row r="11" spans="1:27">
      <c r="A11" s="124">
        <v>3</v>
      </c>
      <c r="B11" s="113" t="s">
        <v>231</v>
      </c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09"/>
      <c r="T11" s="1"/>
      <c r="U11" s="1"/>
      <c r="V11" s="1"/>
      <c r="W11" s="1"/>
      <c r="X11" s="1"/>
      <c r="Y11" s="1"/>
      <c r="Z11" s="1"/>
      <c r="AA11" s="1"/>
    </row>
    <row r="12" spans="1:27">
      <c r="A12" s="124">
        <v>4</v>
      </c>
      <c r="B12" s="113" t="s">
        <v>232</v>
      </c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09"/>
      <c r="T12" s="1"/>
      <c r="U12" s="1"/>
      <c r="V12" s="1"/>
      <c r="W12" s="1"/>
      <c r="X12" s="1"/>
      <c r="Y12" s="1"/>
      <c r="Z12" s="1"/>
      <c r="AA12" s="1"/>
    </row>
    <row r="13" spans="1:27">
      <c r="A13" s="124">
        <v>5</v>
      </c>
      <c r="B13" s="113" t="s">
        <v>233</v>
      </c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09"/>
      <c r="T13" s="1"/>
      <c r="U13" s="1"/>
      <c r="V13" s="1"/>
      <c r="W13" s="1"/>
      <c r="X13" s="1"/>
      <c r="Y13" s="1"/>
      <c r="Z13" s="1"/>
      <c r="AA13" s="1"/>
    </row>
    <row r="14" spans="1:27">
      <c r="A14" s="124">
        <v>6</v>
      </c>
      <c r="B14" s="113" t="s">
        <v>234</v>
      </c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09"/>
      <c r="T14" s="1"/>
      <c r="U14" s="1"/>
      <c r="V14" s="1"/>
      <c r="W14" s="1"/>
      <c r="X14" s="1"/>
      <c r="Y14" s="1"/>
      <c r="Z14" s="1"/>
      <c r="AA14" s="1"/>
    </row>
    <row r="15" spans="1:27">
      <c r="A15" s="124">
        <v>7</v>
      </c>
      <c r="B15" s="113" t="s">
        <v>235</v>
      </c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09"/>
      <c r="T15" s="1"/>
      <c r="U15" s="1"/>
      <c r="V15" s="1"/>
      <c r="W15" s="1"/>
      <c r="X15" s="1"/>
      <c r="Y15" s="1"/>
      <c r="Z15" s="1"/>
      <c r="AA15" s="1"/>
    </row>
    <row r="16" spans="1:27">
      <c r="A16" s="124">
        <v>8</v>
      </c>
      <c r="B16" s="113" t="s">
        <v>236</v>
      </c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09"/>
      <c r="T16" s="1"/>
      <c r="U16" s="1"/>
      <c r="V16" s="1"/>
      <c r="W16" s="1"/>
      <c r="X16" s="1"/>
      <c r="Y16" s="1"/>
      <c r="Z16" s="1"/>
      <c r="AA16" s="1"/>
    </row>
    <row r="17" spans="1:28">
      <c r="A17" s="124">
        <v>9</v>
      </c>
      <c r="B17" s="113" t="s">
        <v>237</v>
      </c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09"/>
      <c r="T17" s="1"/>
      <c r="U17" s="1"/>
      <c r="V17" s="1"/>
      <c r="W17" s="1"/>
      <c r="X17" s="1"/>
      <c r="Y17" s="1"/>
      <c r="Z17" s="1"/>
      <c r="AA17" s="1"/>
    </row>
    <row r="18" spans="1:28">
      <c r="A18" s="124">
        <v>10</v>
      </c>
      <c r="B18" s="113" t="s">
        <v>238</v>
      </c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09"/>
      <c r="T18" s="1"/>
      <c r="U18" s="1"/>
      <c r="V18" s="1"/>
      <c r="W18" s="1"/>
      <c r="X18" s="1"/>
      <c r="Y18" s="1"/>
      <c r="Z18" s="1"/>
      <c r="AA18" s="1"/>
    </row>
    <row r="19" spans="1:28">
      <c r="A19" s="125">
        <v>11</v>
      </c>
      <c r="B19" s="113" t="s">
        <v>239</v>
      </c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09"/>
      <c r="T19" s="1"/>
      <c r="U19" s="1"/>
      <c r="V19" s="1"/>
      <c r="W19" s="1"/>
      <c r="X19" s="1"/>
      <c r="Y19" s="1"/>
      <c r="Z19" s="1"/>
      <c r="AA19" s="1"/>
    </row>
    <row r="20" spans="1:28">
      <c r="A20" s="125">
        <v>12</v>
      </c>
      <c r="B20" s="113" t="s">
        <v>240</v>
      </c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09"/>
      <c r="T20" s="1"/>
      <c r="U20" s="1"/>
      <c r="V20" s="1"/>
      <c r="W20" s="1"/>
      <c r="X20" s="1"/>
      <c r="Y20" s="1"/>
      <c r="Z20" s="1"/>
      <c r="AA20" s="1"/>
    </row>
    <row r="21" spans="1:28">
      <c r="A21" s="125">
        <v>13</v>
      </c>
      <c r="B21" s="113" t="s">
        <v>241</v>
      </c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09"/>
      <c r="T21" s="1"/>
      <c r="U21" s="1"/>
      <c r="V21" s="1"/>
      <c r="W21" s="1"/>
      <c r="X21" s="1"/>
      <c r="Y21" s="1"/>
      <c r="Z21" s="1"/>
      <c r="AA21" s="1"/>
    </row>
    <row r="22" spans="1:28">
      <c r="A22" s="125">
        <v>14</v>
      </c>
      <c r="B22" s="113" t="s">
        <v>242</v>
      </c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09"/>
      <c r="T22" s="1"/>
      <c r="U22" s="1"/>
      <c r="V22" s="1"/>
      <c r="W22" s="1"/>
      <c r="X22" s="1"/>
      <c r="Y22" s="1"/>
      <c r="Z22" s="1"/>
      <c r="AA22" s="1"/>
    </row>
    <row r="23" spans="1:28">
      <c r="A23" s="125">
        <v>15</v>
      </c>
      <c r="B23" s="113" t="s">
        <v>243</v>
      </c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09"/>
      <c r="T23" s="1"/>
      <c r="U23" s="1"/>
      <c r="V23" s="1"/>
      <c r="W23" s="1"/>
      <c r="X23" s="1"/>
      <c r="Y23" s="1"/>
      <c r="Z23" s="1"/>
      <c r="AA23" s="1"/>
    </row>
    <row r="24" spans="1:28">
      <c r="A24" s="110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09"/>
      <c r="T24" s="1"/>
      <c r="U24" s="1"/>
      <c r="V24" s="1"/>
      <c r="W24" s="1"/>
      <c r="X24" s="1"/>
      <c r="Y24" s="1"/>
      <c r="Z24" s="1"/>
      <c r="AA24" s="1"/>
    </row>
    <row r="25" spans="1:28">
      <c r="A25" s="110"/>
      <c r="B25" s="126" t="s">
        <v>247</v>
      </c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09"/>
      <c r="T25" s="1"/>
      <c r="U25" s="1"/>
      <c r="V25" s="1"/>
      <c r="W25" s="1"/>
      <c r="X25" s="1"/>
      <c r="Y25" s="1"/>
      <c r="Z25" s="1"/>
      <c r="AA25" s="1"/>
    </row>
    <row r="26" spans="1:28">
      <c r="A26" s="118"/>
      <c r="B26" s="113" t="s">
        <v>244</v>
      </c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09"/>
      <c r="T26" s="1"/>
      <c r="U26" s="1"/>
      <c r="V26" s="1"/>
      <c r="W26" s="1"/>
      <c r="X26" s="1"/>
      <c r="Y26" s="1"/>
      <c r="Z26" s="1"/>
      <c r="AA26" s="1"/>
    </row>
    <row r="27" spans="1:28">
      <c r="A27" s="108"/>
      <c r="B27" s="114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09"/>
      <c r="T27" s="1"/>
      <c r="U27" s="1"/>
      <c r="V27" s="1"/>
      <c r="W27" s="1"/>
      <c r="X27" s="1"/>
      <c r="Y27" s="1"/>
      <c r="Z27" s="1"/>
      <c r="AA27" s="1"/>
    </row>
    <row r="28" spans="1:28">
      <c r="A28" s="108"/>
      <c r="B28" s="114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09"/>
      <c r="T28" s="1"/>
      <c r="U28" s="1"/>
      <c r="V28" s="1"/>
      <c r="W28" s="1"/>
      <c r="X28" s="1"/>
      <c r="Y28" s="1"/>
      <c r="Z28" s="1"/>
      <c r="AA28" s="1"/>
    </row>
    <row r="29" spans="1:28">
      <c r="A29" s="108"/>
      <c r="B29" s="114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09"/>
      <c r="T29" s="1"/>
      <c r="U29" s="1"/>
      <c r="V29" s="1"/>
      <c r="W29" s="1"/>
      <c r="X29" s="1"/>
      <c r="Y29" s="1"/>
      <c r="Z29" s="1"/>
      <c r="AA29" s="1"/>
    </row>
    <row r="30" spans="1:28">
      <c r="A30" s="108"/>
      <c r="B30" s="114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09"/>
      <c r="T30" s="1"/>
      <c r="U30" s="1"/>
      <c r="V30" s="1"/>
      <c r="W30" s="1"/>
      <c r="X30" s="1"/>
      <c r="Y30" s="1"/>
      <c r="Z30" s="1"/>
      <c r="AA30" s="1"/>
    </row>
    <row r="31" spans="1:28" ht="15.75" thickBot="1">
      <c r="A31" s="121"/>
      <c r="B31" s="122"/>
      <c r="C31" s="111"/>
      <c r="D31" s="111"/>
      <c r="E31" s="111"/>
      <c r="F31" s="111"/>
      <c r="G31" s="111"/>
      <c r="H31" s="111"/>
      <c r="I31" s="111"/>
      <c r="J31" s="111"/>
      <c r="K31" s="111"/>
      <c r="L31" s="111"/>
      <c r="M31" s="111"/>
      <c r="N31" s="111"/>
      <c r="O31" s="111"/>
      <c r="P31" s="111"/>
      <c r="Q31" s="111"/>
      <c r="R31" s="111"/>
      <c r="S31" s="112"/>
      <c r="T31" s="1"/>
      <c r="U31" s="1"/>
      <c r="V31" s="1"/>
      <c r="W31" s="1"/>
      <c r="X31" s="1"/>
      <c r="Y31" s="1"/>
      <c r="Z31" s="1"/>
      <c r="AA31" s="1"/>
    </row>
    <row r="32" spans="1:28" ht="18.75">
      <c r="A32" s="130" t="s">
        <v>249</v>
      </c>
      <c r="B32" s="1"/>
      <c r="C32" s="1"/>
      <c r="D32" s="1"/>
      <c r="E32" s="114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09"/>
      <c r="T32" s="1"/>
      <c r="U32" s="1"/>
      <c r="V32" s="1"/>
      <c r="W32" s="1"/>
      <c r="X32" s="1"/>
      <c r="Y32" s="1"/>
      <c r="Z32" s="1"/>
      <c r="AA32" s="1"/>
      <c r="AB32" s="1"/>
    </row>
    <row r="33" spans="1:28">
      <c r="A33" s="133" t="s">
        <v>303</v>
      </c>
      <c r="B33" s="1"/>
      <c r="C33" s="1"/>
      <c r="D33" s="1"/>
      <c r="E33" s="114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09"/>
      <c r="T33" s="1"/>
      <c r="U33" s="1"/>
      <c r="V33" s="1"/>
      <c r="W33" s="1"/>
      <c r="X33" s="1"/>
      <c r="Y33" s="1"/>
      <c r="Z33" s="1"/>
      <c r="AA33" s="1"/>
      <c r="AB33" s="1"/>
    </row>
    <row r="34" spans="1:28">
      <c r="C34" s="1"/>
      <c r="D34" s="1"/>
      <c r="E34" s="114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09"/>
      <c r="T34" s="1"/>
      <c r="U34" s="1"/>
      <c r="V34" s="1"/>
      <c r="W34" s="1"/>
      <c r="X34" s="1"/>
      <c r="Y34" s="1"/>
      <c r="Z34" s="1"/>
      <c r="AA34" s="1"/>
      <c r="AB34" s="1"/>
    </row>
    <row r="35" spans="1:28">
      <c r="A35" s="123" t="s">
        <v>151</v>
      </c>
      <c r="B35" s="104" t="s">
        <v>228</v>
      </c>
      <c r="C35" s="1"/>
      <c r="D35" s="1"/>
      <c r="E35" s="114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09"/>
      <c r="T35" s="1"/>
      <c r="U35" s="1"/>
      <c r="V35" s="1"/>
      <c r="W35" s="1"/>
      <c r="X35" s="1"/>
      <c r="Y35" s="1"/>
      <c r="Z35" s="1"/>
      <c r="AA35" s="1"/>
      <c r="AB35" s="1"/>
    </row>
    <row r="36" spans="1:28">
      <c r="A36" s="124">
        <v>1</v>
      </c>
      <c r="B36" s="113" t="s">
        <v>246</v>
      </c>
      <c r="C36" s="1"/>
      <c r="D36" s="1"/>
      <c r="E36" s="115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09"/>
      <c r="T36" s="1"/>
      <c r="U36" s="1"/>
      <c r="V36" s="1"/>
      <c r="W36" s="1"/>
      <c r="X36" s="1"/>
      <c r="Y36" s="1"/>
      <c r="Z36" s="1"/>
      <c r="AA36" s="1"/>
      <c r="AB36" s="1"/>
    </row>
    <row r="37" spans="1:28">
      <c r="A37" s="124">
        <v>2</v>
      </c>
      <c r="B37" s="113" t="s">
        <v>250</v>
      </c>
      <c r="C37" s="1"/>
      <c r="D37" s="1"/>
      <c r="E37" s="115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09"/>
      <c r="T37" s="1"/>
      <c r="U37" s="1"/>
      <c r="V37" s="1"/>
      <c r="W37" s="1"/>
      <c r="X37" s="1"/>
      <c r="Y37" s="1"/>
      <c r="Z37" s="1"/>
      <c r="AA37" s="1"/>
      <c r="AB37" s="1"/>
    </row>
    <row r="38" spans="1:28">
      <c r="A38" s="124">
        <v>3</v>
      </c>
      <c r="B38" s="113" t="s">
        <v>251</v>
      </c>
      <c r="C38" s="1"/>
      <c r="D38" s="1"/>
      <c r="E38" s="115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09"/>
      <c r="T38" s="1"/>
      <c r="U38" s="1"/>
      <c r="V38" s="1"/>
      <c r="W38" s="1"/>
      <c r="X38" s="1"/>
      <c r="Y38" s="1"/>
      <c r="Z38" s="1"/>
      <c r="AA38" s="1"/>
      <c r="AB38" s="1"/>
    </row>
    <row r="39" spans="1:28">
      <c r="A39" s="124">
        <v>4</v>
      </c>
      <c r="B39" s="113" t="s">
        <v>252</v>
      </c>
      <c r="C39" s="1"/>
      <c r="D39" s="1"/>
      <c r="E39" s="114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09"/>
      <c r="T39" s="1"/>
      <c r="U39" s="1"/>
      <c r="V39" s="1"/>
      <c r="W39" s="1"/>
      <c r="X39" s="1"/>
      <c r="Y39" s="1"/>
      <c r="Z39" s="1"/>
      <c r="AA39" s="1"/>
      <c r="AB39" s="1"/>
    </row>
    <row r="40" spans="1:28">
      <c r="A40" s="124">
        <v>5</v>
      </c>
      <c r="B40" s="113" t="s">
        <v>253</v>
      </c>
      <c r="C40" s="1"/>
      <c r="D40" s="1"/>
      <c r="E40" s="114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09"/>
      <c r="T40" s="1"/>
      <c r="U40" s="1"/>
      <c r="V40" s="1"/>
      <c r="W40" s="1"/>
      <c r="X40" s="1"/>
      <c r="Y40" s="1"/>
      <c r="Z40" s="1"/>
      <c r="AA40" s="1"/>
      <c r="AB40" s="1"/>
    </row>
    <row r="41" spans="1:28">
      <c r="A41" s="124">
        <v>6</v>
      </c>
      <c r="B41" s="113" t="s">
        <v>254</v>
      </c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09"/>
      <c r="T41" s="1"/>
      <c r="U41" s="1"/>
      <c r="V41" s="1"/>
      <c r="W41" s="1"/>
      <c r="X41" s="1"/>
      <c r="Y41" s="1"/>
      <c r="Z41" s="1"/>
      <c r="AA41" s="1"/>
      <c r="AB41" s="1"/>
    </row>
    <row r="42" spans="1:28">
      <c r="A42" s="124">
        <v>7</v>
      </c>
      <c r="B42" s="113" t="s">
        <v>255</v>
      </c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09"/>
      <c r="T42" s="1"/>
      <c r="U42" s="1"/>
      <c r="V42" s="1"/>
      <c r="W42" s="1"/>
      <c r="X42" s="1"/>
      <c r="Y42" s="1"/>
      <c r="Z42" s="1"/>
      <c r="AA42" s="1"/>
      <c r="AB42" s="1"/>
    </row>
    <row r="43" spans="1:28">
      <c r="A43" s="124">
        <v>8</v>
      </c>
      <c r="B43" s="113" t="s">
        <v>256</v>
      </c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09"/>
      <c r="T43" s="1"/>
      <c r="U43" s="1"/>
      <c r="V43" s="1"/>
      <c r="W43" s="1"/>
      <c r="X43" s="1"/>
      <c r="Y43" s="1"/>
      <c r="Z43" s="1"/>
      <c r="AA43" s="1"/>
      <c r="AB43" s="1"/>
    </row>
    <row r="44" spans="1:28">
      <c r="A44" s="124">
        <v>9</v>
      </c>
      <c r="B44" s="113" t="s">
        <v>257</v>
      </c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09"/>
      <c r="T44" s="1"/>
      <c r="U44" s="1"/>
      <c r="V44" s="1"/>
      <c r="W44" s="1"/>
      <c r="X44" s="1"/>
      <c r="Y44" s="1"/>
      <c r="Z44" s="1"/>
      <c r="AA44" s="1"/>
      <c r="AB44" s="1"/>
    </row>
    <row r="45" spans="1:28">
      <c r="A45" s="124">
        <v>10</v>
      </c>
      <c r="B45" s="113" t="s">
        <v>258</v>
      </c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09"/>
      <c r="T45" s="1"/>
      <c r="U45" s="1"/>
      <c r="V45" s="1"/>
      <c r="W45" s="1"/>
      <c r="X45" s="1"/>
      <c r="Y45" s="1"/>
      <c r="Z45" s="1"/>
      <c r="AA45" s="1"/>
      <c r="AB45" s="1"/>
    </row>
    <row r="46" spans="1:28">
      <c r="A46" s="125">
        <v>11</v>
      </c>
      <c r="B46" s="113" t="s">
        <v>259</v>
      </c>
      <c r="C46" s="52"/>
      <c r="D46" s="113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09"/>
      <c r="T46" s="1"/>
      <c r="U46" s="1"/>
      <c r="V46" s="1"/>
      <c r="W46" s="1"/>
      <c r="X46" s="1"/>
      <c r="Y46" s="1"/>
      <c r="Z46" s="1"/>
      <c r="AA46" s="1"/>
      <c r="AB46" s="1"/>
    </row>
    <row r="47" spans="1:28">
      <c r="A47" s="125">
        <v>12</v>
      </c>
      <c r="B47" s="113" t="s">
        <v>260</v>
      </c>
      <c r="C47" s="117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09"/>
      <c r="T47" s="1"/>
      <c r="U47" s="1"/>
      <c r="V47" s="1"/>
      <c r="W47" s="1"/>
      <c r="X47" s="1"/>
      <c r="Y47" s="1"/>
      <c r="Z47" s="1"/>
      <c r="AA47" s="1"/>
      <c r="AB47" s="1"/>
    </row>
    <row r="48" spans="1:28">
      <c r="A48" s="125">
        <v>13</v>
      </c>
      <c r="B48" s="113" t="s">
        <v>261</v>
      </c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09"/>
      <c r="T48" s="1"/>
      <c r="U48" s="1"/>
      <c r="V48" s="1"/>
      <c r="W48" s="1"/>
      <c r="X48" s="1"/>
      <c r="Y48" s="1"/>
      <c r="Z48" s="1"/>
      <c r="AA48" s="1"/>
      <c r="AB48" s="1"/>
    </row>
    <row r="49" spans="1:28">
      <c r="A49" s="125">
        <v>14</v>
      </c>
      <c r="B49" s="113" t="s">
        <v>262</v>
      </c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09"/>
      <c r="T49" s="1"/>
      <c r="U49" s="1"/>
      <c r="V49" s="1"/>
      <c r="W49" s="1"/>
      <c r="X49" s="1"/>
      <c r="Y49" s="1"/>
      <c r="Z49" s="1"/>
      <c r="AA49" s="1"/>
      <c r="AB49" s="1"/>
    </row>
    <row r="50" spans="1:28">
      <c r="A50" s="125">
        <v>15</v>
      </c>
      <c r="B50" s="113" t="s">
        <v>263</v>
      </c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09"/>
      <c r="T50" s="1"/>
      <c r="U50" s="1"/>
      <c r="V50" s="1"/>
      <c r="W50" s="1"/>
      <c r="X50" s="1"/>
      <c r="Y50" s="1"/>
      <c r="Z50" s="1"/>
      <c r="AA50" s="1"/>
      <c r="AB50" s="1"/>
    </row>
    <row r="51" spans="1:28">
      <c r="A51" s="110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09"/>
      <c r="T51" s="1"/>
      <c r="U51" s="1"/>
      <c r="V51" s="1"/>
      <c r="W51" s="1"/>
      <c r="X51" s="1"/>
      <c r="Y51" s="1"/>
      <c r="Z51" s="1"/>
      <c r="AA51" s="1"/>
      <c r="AB51" s="1"/>
    </row>
    <row r="52" spans="1:28">
      <c r="A52" s="110"/>
      <c r="B52" s="126" t="s">
        <v>247</v>
      </c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09"/>
      <c r="T52" s="1"/>
      <c r="U52" s="1"/>
      <c r="V52" s="1"/>
      <c r="W52" s="1"/>
      <c r="X52" s="1"/>
      <c r="Y52" s="1"/>
      <c r="Z52" s="1"/>
      <c r="AA52" s="1"/>
      <c r="AB52" s="1"/>
    </row>
    <row r="53" spans="1:28" ht="15.75" thickBot="1">
      <c r="A53" s="129"/>
      <c r="B53" s="119" t="s">
        <v>244</v>
      </c>
      <c r="C53" s="111"/>
      <c r="D53" s="111"/>
      <c r="E53" s="111"/>
      <c r="F53" s="111"/>
      <c r="G53" s="111"/>
      <c r="H53" s="111"/>
      <c r="I53" s="111"/>
      <c r="J53" s="111"/>
      <c r="K53" s="111"/>
      <c r="L53" s="111"/>
      <c r="M53" s="111"/>
      <c r="N53" s="111"/>
      <c r="O53" s="111"/>
      <c r="P53" s="111"/>
      <c r="Q53" s="111"/>
      <c r="R53" s="111"/>
      <c r="S53" s="112"/>
      <c r="T53" s="1"/>
      <c r="U53" s="1"/>
      <c r="V53" s="1"/>
      <c r="W53" s="1"/>
      <c r="X53" s="1"/>
      <c r="Y53" s="1"/>
      <c r="Z53" s="1"/>
      <c r="AA53" s="1"/>
      <c r="AB53" s="1"/>
    </row>
    <row r="54" spans="1:28">
      <c r="A54" s="127"/>
      <c r="B54" s="106"/>
      <c r="C54" s="106"/>
      <c r="D54" s="106"/>
      <c r="E54" s="128"/>
      <c r="F54" s="106"/>
      <c r="G54" s="106"/>
      <c r="H54" s="106"/>
      <c r="I54" s="106"/>
      <c r="J54" s="106"/>
      <c r="K54" s="106"/>
      <c r="L54" s="106"/>
      <c r="M54" s="106"/>
      <c r="N54" s="106"/>
      <c r="O54" s="106"/>
      <c r="P54" s="106"/>
      <c r="Q54" s="106"/>
      <c r="R54" s="106"/>
      <c r="S54" s="107"/>
      <c r="T54" s="1"/>
      <c r="U54" s="1"/>
      <c r="V54" s="1"/>
      <c r="W54" s="1"/>
      <c r="X54" s="1"/>
      <c r="Y54" s="1"/>
      <c r="Z54" s="1"/>
      <c r="AA54" s="1"/>
      <c r="AB54" s="1"/>
    </row>
    <row r="55" spans="1:28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  <c r="AA55" s="1"/>
      <c r="AB55" s="1"/>
    </row>
    <row r="56" spans="1:28">
      <c r="A56" s="1"/>
      <c r="B56" s="126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  <c r="AA56" s="1"/>
      <c r="AB56" s="1"/>
    </row>
    <row r="57" spans="1:28">
      <c r="A57" s="2"/>
      <c r="B57" s="113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  <c r="AA57" s="1"/>
      <c r="AB57" s="1"/>
    </row>
    <row r="58" spans="1:28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  <c r="AA58" s="1"/>
      <c r="AB58" s="1"/>
    </row>
    <row r="59" spans="1:28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  <c r="AA59" s="1"/>
      <c r="AB59" s="1"/>
    </row>
    <row r="60" spans="1:28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  <c r="AA60" s="1"/>
      <c r="AB60" s="1"/>
    </row>
    <row r="61" spans="1:28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  <c r="AA61" s="1"/>
      <c r="AB61" s="1"/>
    </row>
    <row r="62" spans="1:28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  <c r="AA62" s="1"/>
      <c r="AB62" s="1"/>
    </row>
    <row r="63" spans="1:28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  <c r="AA63" s="1"/>
      <c r="AB63" s="1"/>
    </row>
    <row r="64" spans="1:28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  <c r="AA64" s="1"/>
      <c r="AB64" s="1"/>
    </row>
    <row r="65" spans="1:28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  <c r="AA65" s="1"/>
      <c r="AB65" s="1"/>
    </row>
    <row r="66" spans="1:28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  <c r="AA66" s="1"/>
      <c r="AB66" s="1"/>
    </row>
    <row r="67" spans="1:28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  <c r="AA67" s="1"/>
      <c r="AB67" s="1"/>
    </row>
    <row r="68" spans="1:28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  <c r="AA68" s="1"/>
      <c r="AB68" s="1"/>
    </row>
    <row r="69" spans="1:28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  <c r="AA69" s="1"/>
      <c r="AB69" s="1"/>
    </row>
    <row r="70" spans="1:28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  <c r="AA70" s="1"/>
      <c r="AB70" s="1"/>
    </row>
    <row r="71" spans="1:28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  <c r="AA71" s="1"/>
      <c r="AB71" s="1"/>
    </row>
    <row r="72" spans="1:28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  <c r="AA72" s="1"/>
      <c r="AB72" s="1"/>
    </row>
    <row r="73" spans="1:28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  <c r="AA73" s="1"/>
      <c r="AB73" s="1"/>
    </row>
    <row r="74" spans="1:28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  <c r="AB74" s="1"/>
    </row>
    <row r="75" spans="1:28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  <c r="AA75" s="1"/>
      <c r="AB75" s="1"/>
    </row>
    <row r="76" spans="1:28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  <c r="AA76" s="1"/>
      <c r="AB76" s="1"/>
    </row>
    <row r="77" spans="1:28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  <c r="AA77" s="1"/>
      <c r="AB77" s="1"/>
    </row>
    <row r="78" spans="1:28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  <c r="AA78" s="1"/>
      <c r="AB78" s="1"/>
    </row>
    <row r="79" spans="1:28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  <c r="AA79" s="1"/>
      <c r="AB79" s="1"/>
    </row>
    <row r="80" spans="1:28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  <c r="AA80" s="1"/>
      <c r="AB80" s="1"/>
    </row>
    <row r="81" spans="1:28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  <c r="AA81" s="1"/>
      <c r="AB81" s="1"/>
    </row>
    <row r="82" spans="1:28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  <c r="AA82" s="1"/>
      <c r="AB82" s="1"/>
    </row>
    <row r="83" spans="1:28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  <c r="AA83" s="1"/>
      <c r="AB83" s="1"/>
    </row>
    <row r="84" spans="1:28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  <c r="AA84" s="1"/>
      <c r="AB84" s="1"/>
    </row>
    <row r="85" spans="1:28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  <c r="AA85" s="1"/>
      <c r="AB85" s="1"/>
    </row>
  </sheetData>
  <pageMargins left="0.7" right="0.7" top="0.78740157499999996" bottom="0.78740157499999996" header="0.3" footer="0.3"/>
  <pageSetup orientation="portrait" horizontalDpi="4294967293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24C1BF-1ABD-4363-9531-85E9D93DF059}">
  <dimension ref="A1:K44"/>
  <sheetViews>
    <sheetView workbookViewId="0">
      <selection activeCell="H21" sqref="H21"/>
    </sheetView>
  </sheetViews>
  <sheetFormatPr baseColWidth="10" defaultRowHeight="15"/>
  <cols>
    <col min="1" max="1" width="24.7109375" bestFit="1" customWidth="1"/>
    <col min="4" max="9" width="15.7109375" customWidth="1"/>
  </cols>
  <sheetData>
    <row r="1" spans="1:11" ht="15.75" thickBot="1">
      <c r="A1" s="80"/>
      <c r="B1" s="47"/>
      <c r="C1" s="13"/>
      <c r="E1" s="48" t="s">
        <v>172</v>
      </c>
      <c r="F1" s="5"/>
      <c r="H1" s="48" t="s">
        <v>171</v>
      </c>
      <c r="I1" s="5"/>
      <c r="J1" s="47"/>
      <c r="K1" s="5"/>
    </row>
    <row r="2" spans="1:11" ht="15.75" thickTop="1">
      <c r="A2" s="36"/>
      <c r="B2" s="4" t="s">
        <v>151</v>
      </c>
      <c r="C2" s="7" t="s">
        <v>152</v>
      </c>
      <c r="D2" s="4" t="s">
        <v>168</v>
      </c>
      <c r="E2" s="4" t="s">
        <v>169</v>
      </c>
      <c r="F2" s="7" t="s">
        <v>170</v>
      </c>
      <c r="G2" s="4" t="s">
        <v>168</v>
      </c>
      <c r="H2" s="4" t="s">
        <v>169</v>
      </c>
      <c r="I2" s="4" t="s">
        <v>170</v>
      </c>
      <c r="J2" s="137" t="s">
        <v>173</v>
      </c>
      <c r="K2" s="138" t="s">
        <v>101</v>
      </c>
    </row>
    <row r="3" spans="1:11">
      <c r="A3" s="24"/>
      <c r="B3" s="48">
        <v>1</v>
      </c>
      <c r="C3" s="6" t="s">
        <v>153</v>
      </c>
      <c r="D3" s="79">
        <v>11800.945</v>
      </c>
      <c r="E3" s="79">
        <v>17888.207999999999</v>
      </c>
      <c r="F3" s="83">
        <v>17747.814999999999</v>
      </c>
      <c r="G3" s="80"/>
      <c r="H3" s="80"/>
      <c r="I3" s="114"/>
      <c r="J3" s="139"/>
      <c r="K3" s="140"/>
    </row>
    <row r="4" spans="1:11">
      <c r="A4" s="87"/>
      <c r="B4" s="48">
        <v>2</v>
      </c>
      <c r="C4" s="6" t="s">
        <v>154</v>
      </c>
      <c r="D4" s="79">
        <v>12740.409</v>
      </c>
      <c r="E4" s="79">
        <v>19632.743999999999</v>
      </c>
      <c r="F4" s="83">
        <v>19484.643</v>
      </c>
      <c r="G4" s="82">
        <f>D4/SUM(D3:D4)</f>
        <v>0.51914042721522213</v>
      </c>
      <c r="H4" s="82">
        <f>E4/SUM(E3:E4)</f>
        <v>0.52324749116173808</v>
      </c>
      <c r="I4" s="29">
        <f>F4/SUM(F3:F4)</f>
        <v>0.52332411145135782</v>
      </c>
      <c r="J4" s="141">
        <f>AVERAGE(G4:I4)</f>
        <v>0.52190400994277264</v>
      </c>
      <c r="K4" s="142">
        <f>_xlfn.STDEV.S(G4:I4)</f>
        <v>2.3936394436520989E-3</v>
      </c>
    </row>
    <row r="5" spans="1:11">
      <c r="A5" s="87"/>
      <c r="B5" s="48">
        <v>3</v>
      </c>
      <c r="C5" s="6" t="s">
        <v>165</v>
      </c>
      <c r="D5" s="79">
        <v>11770.045</v>
      </c>
      <c r="E5" s="79">
        <v>17386.016</v>
      </c>
      <c r="F5" s="83">
        <v>19761.108</v>
      </c>
      <c r="G5" s="82"/>
      <c r="H5" s="82"/>
      <c r="I5" s="29"/>
      <c r="J5" s="141"/>
      <c r="K5" s="142"/>
    </row>
    <row r="6" spans="1:11">
      <c r="A6" s="89"/>
      <c r="B6" s="48">
        <v>4</v>
      </c>
      <c r="C6" s="6" t="s">
        <v>166</v>
      </c>
      <c r="D6" s="79">
        <v>10785.267</v>
      </c>
      <c r="E6" s="79">
        <v>17178.601999999999</v>
      </c>
      <c r="F6" s="83">
        <v>19908.401000000002</v>
      </c>
      <c r="G6" s="82">
        <f>D6/SUM(D5:D6)</f>
        <v>0.47816971008869225</v>
      </c>
      <c r="H6" s="82">
        <f>E6/SUM(E5:E6)</f>
        <v>0.49699961966887635</v>
      </c>
      <c r="I6" s="29">
        <f>F6/SUM(F5:F6)</f>
        <v>0.50185650142531379</v>
      </c>
      <c r="J6" s="141">
        <f t="shared" ref="J6:J16" si="0">AVERAGE(G6:I6)</f>
        <v>0.49234194372762746</v>
      </c>
      <c r="K6" s="142">
        <f t="shared" ref="K6:K16" si="1">_xlfn.STDEV.S(G6:I6)</f>
        <v>1.2511453945742235E-2</v>
      </c>
    </row>
    <row r="7" spans="1:11">
      <c r="A7" s="89"/>
      <c r="B7" s="48">
        <v>5</v>
      </c>
      <c r="C7" s="6" t="s">
        <v>155</v>
      </c>
      <c r="D7" s="79">
        <v>17366.48</v>
      </c>
      <c r="E7" s="79">
        <v>20307.087</v>
      </c>
      <c r="F7" s="83">
        <v>25090.714</v>
      </c>
      <c r="G7" s="82"/>
      <c r="H7" s="82"/>
      <c r="I7" s="29"/>
      <c r="J7" s="141"/>
      <c r="K7" s="142"/>
    </row>
    <row r="8" spans="1:11">
      <c r="A8" s="89" t="s">
        <v>198</v>
      </c>
      <c r="B8" s="48">
        <v>6</v>
      </c>
      <c r="C8" s="6" t="s">
        <v>156</v>
      </c>
      <c r="D8" s="79">
        <v>1852.6690000000001</v>
      </c>
      <c r="E8" s="79">
        <v>2453.2759999999998</v>
      </c>
      <c r="F8" s="83">
        <v>3956.4679999999998</v>
      </c>
      <c r="G8" s="82">
        <f>D8/SUM(D7:D8)</f>
        <v>9.6397036101858624E-2</v>
      </c>
      <c r="H8" s="82">
        <f t="shared" ref="H8:I8" si="2">E8/SUM(E7:E8)</f>
        <v>0.10778720884196795</v>
      </c>
      <c r="I8" s="29">
        <f t="shared" si="2"/>
        <v>0.13620832478689326</v>
      </c>
      <c r="J8" s="141">
        <f t="shared" si="0"/>
        <v>0.11346418991023995</v>
      </c>
      <c r="K8" s="142">
        <f t="shared" si="1"/>
        <v>2.0503798726770821E-2</v>
      </c>
    </row>
    <row r="9" spans="1:11">
      <c r="A9" s="90" t="s">
        <v>199</v>
      </c>
      <c r="B9" s="48">
        <v>7</v>
      </c>
      <c r="C9" s="6" t="s">
        <v>157</v>
      </c>
      <c r="D9" s="79">
        <v>15898.966</v>
      </c>
      <c r="E9" s="79">
        <v>21688.278999999999</v>
      </c>
      <c r="F9" s="83">
        <v>22416.572</v>
      </c>
      <c r="G9" s="82"/>
      <c r="H9" s="82"/>
      <c r="I9" s="29"/>
      <c r="J9" s="141"/>
      <c r="K9" s="142"/>
    </row>
    <row r="10" spans="1:11">
      <c r="A10" s="89"/>
      <c r="B10" s="48">
        <v>8</v>
      </c>
      <c r="C10" s="6" t="s">
        <v>158</v>
      </c>
      <c r="D10" s="79">
        <v>2159.4969999999998</v>
      </c>
      <c r="E10" s="79">
        <v>3950.0540000000001</v>
      </c>
      <c r="F10" s="83">
        <v>3930.1750000000002</v>
      </c>
      <c r="G10" s="82">
        <f>D10/SUM(D9:D10)</f>
        <v>0.11958365448931063</v>
      </c>
      <c r="H10" s="82">
        <f t="shared" ref="H10:I10" si="3">E10/SUM(E9:E10)</f>
        <v>0.15406828517283086</v>
      </c>
      <c r="I10" s="29">
        <f t="shared" si="3"/>
        <v>0.1491711671273877</v>
      </c>
      <c r="J10" s="141">
        <f t="shared" si="0"/>
        <v>0.14094103559650975</v>
      </c>
      <c r="K10" s="142">
        <f t="shared" si="1"/>
        <v>1.8657404350722256E-2</v>
      </c>
    </row>
    <row r="11" spans="1:11">
      <c r="A11" s="90"/>
      <c r="B11" s="48">
        <v>9</v>
      </c>
      <c r="C11" s="6" t="s">
        <v>159</v>
      </c>
      <c r="D11" s="79">
        <v>14373.843999999999</v>
      </c>
      <c r="E11" s="79">
        <v>20157.672999999999</v>
      </c>
      <c r="F11" s="83">
        <v>18722.207999999999</v>
      </c>
      <c r="G11" s="82"/>
      <c r="H11" s="82"/>
      <c r="I11" s="29"/>
      <c r="J11" s="141"/>
      <c r="K11" s="142"/>
    </row>
    <row r="12" spans="1:11">
      <c r="A12" s="88"/>
      <c r="B12" s="48">
        <v>10</v>
      </c>
      <c r="C12" s="6" t="s">
        <v>160</v>
      </c>
      <c r="D12" s="79">
        <v>12374.652</v>
      </c>
      <c r="E12" s="79">
        <v>17280.016</v>
      </c>
      <c r="F12" s="83">
        <v>16025.137000000001</v>
      </c>
      <c r="G12" s="82">
        <f>D12/SUM(D11:D12)</f>
        <v>0.46262982412170017</v>
      </c>
      <c r="H12" s="82">
        <f t="shared" ref="H12:I12" si="4">E12/SUM(E11:E12)</f>
        <v>0.4615673793326292</v>
      </c>
      <c r="I12" s="29">
        <f t="shared" si="4"/>
        <v>0.46119025784559942</v>
      </c>
      <c r="J12" s="141">
        <f t="shared" si="0"/>
        <v>0.46179582043330952</v>
      </c>
      <c r="K12" s="142">
        <f t="shared" si="1"/>
        <v>7.4647623417072213E-4</v>
      </c>
    </row>
    <row r="13" spans="1:11">
      <c r="A13" s="88"/>
      <c r="B13" s="48">
        <v>11</v>
      </c>
      <c r="C13" s="6" t="s">
        <v>161</v>
      </c>
      <c r="D13" s="79">
        <v>14803.137000000001</v>
      </c>
      <c r="E13" s="79">
        <v>20435.157999999999</v>
      </c>
      <c r="F13" s="83">
        <v>16666.794000000002</v>
      </c>
      <c r="G13" s="82"/>
      <c r="H13" s="82"/>
      <c r="I13" s="29"/>
      <c r="J13" s="141"/>
      <c r="K13" s="142"/>
    </row>
    <row r="14" spans="1:11">
      <c r="A14" s="88"/>
      <c r="B14" s="48">
        <v>12</v>
      </c>
      <c r="C14" s="6" t="s">
        <v>162</v>
      </c>
      <c r="D14" s="79">
        <v>11161.237999999999</v>
      </c>
      <c r="E14" s="79">
        <v>17938.550999999999</v>
      </c>
      <c r="F14" s="83">
        <v>13835.723</v>
      </c>
      <c r="G14" s="82">
        <f>D14/SUM(D13:D14)</f>
        <v>0.42986738560046217</v>
      </c>
      <c r="H14" s="82">
        <f t="shared" ref="H14:I14" si="5">E14/SUM(E13:E14)</f>
        <v>0.46746982419656119</v>
      </c>
      <c r="I14" s="29">
        <f t="shared" si="5"/>
        <v>0.45359282973270698</v>
      </c>
      <c r="J14" s="141">
        <f t="shared" si="0"/>
        <v>0.45031001317657676</v>
      </c>
      <c r="K14" s="142">
        <f t="shared" si="1"/>
        <v>1.901495491709752E-2</v>
      </c>
    </row>
    <row r="15" spans="1:11">
      <c r="A15" s="88"/>
      <c r="B15" s="48">
        <v>13</v>
      </c>
      <c r="C15" s="6" t="s">
        <v>163</v>
      </c>
      <c r="D15" s="79">
        <v>11092.237999999999</v>
      </c>
      <c r="E15" s="79">
        <v>19200.743999999999</v>
      </c>
      <c r="F15" s="83">
        <v>16680.037</v>
      </c>
      <c r="G15" s="82"/>
      <c r="H15" s="82"/>
      <c r="I15" s="29"/>
      <c r="J15" s="141"/>
      <c r="K15" s="142"/>
    </row>
    <row r="16" spans="1:11" ht="15.75" thickBot="1">
      <c r="A16" s="81"/>
      <c r="B16" s="2">
        <v>14</v>
      </c>
      <c r="C16" s="6" t="s">
        <v>164</v>
      </c>
      <c r="D16" s="26">
        <v>12788.48</v>
      </c>
      <c r="E16" s="26">
        <v>17257.794000000002</v>
      </c>
      <c r="F16" s="83">
        <v>16321.279</v>
      </c>
      <c r="G16" s="29">
        <f>D16/SUM(D15:D16)</f>
        <v>0.53551488694770399</v>
      </c>
      <c r="H16" s="29">
        <f t="shared" ref="H16:I16" si="6">E16/SUM(E15:E16)</f>
        <v>0.47335397815458208</v>
      </c>
      <c r="I16" s="29">
        <f t="shared" si="6"/>
        <v>0.49456448948884346</v>
      </c>
      <c r="J16" s="143">
        <f t="shared" si="0"/>
        <v>0.50114445153037657</v>
      </c>
      <c r="K16" s="144">
        <f t="shared" si="1"/>
        <v>3.1598521656047728E-2</v>
      </c>
    </row>
    <row r="17" spans="1:11" ht="15.75" thickTop="1">
      <c r="A17" s="49"/>
      <c r="B17" s="2"/>
      <c r="C17" s="2"/>
      <c r="D17" s="26"/>
      <c r="E17" s="26"/>
      <c r="F17" s="26"/>
      <c r="G17" s="114"/>
      <c r="H17" s="114"/>
      <c r="I17" s="114"/>
      <c r="J17" s="145" t="s">
        <v>306</v>
      </c>
      <c r="K17" s="114"/>
    </row>
    <row r="18" spans="1:11">
      <c r="A18" s="49"/>
      <c r="B18" s="47" t="s">
        <v>167</v>
      </c>
      <c r="C18" s="2"/>
      <c r="D18" s="26"/>
      <c r="E18" s="26"/>
      <c r="F18" s="26"/>
      <c r="G18" s="29"/>
      <c r="H18" s="29"/>
      <c r="I18" s="29"/>
      <c r="J18" s="135"/>
      <c r="K18" s="29"/>
    </row>
    <row r="19" spans="1:11">
      <c r="A19" s="49"/>
      <c r="B19" s="47" t="s">
        <v>174</v>
      </c>
      <c r="C19" s="2"/>
      <c r="D19" s="26"/>
      <c r="E19" s="26"/>
      <c r="F19" s="26"/>
      <c r="G19" s="29"/>
      <c r="H19" s="29"/>
      <c r="I19" s="29"/>
      <c r="J19" s="135"/>
      <c r="K19" s="29"/>
    </row>
    <row r="20" spans="1:11">
      <c r="A20" s="50"/>
      <c r="B20" t="s">
        <v>200</v>
      </c>
      <c r="C20" s="2"/>
      <c r="D20" s="26"/>
      <c r="E20" s="26"/>
      <c r="F20" s="26"/>
      <c r="G20" s="29"/>
      <c r="H20" s="29"/>
      <c r="I20" s="29"/>
      <c r="J20" s="135"/>
      <c r="K20" s="29"/>
    </row>
    <row r="21" spans="1:11">
      <c r="A21" s="50"/>
      <c r="B21" s="2"/>
      <c r="C21" s="2"/>
      <c r="D21" s="26"/>
      <c r="E21" s="26"/>
      <c r="F21" s="26"/>
      <c r="G21" s="29"/>
      <c r="H21" s="29"/>
      <c r="I21" s="29"/>
      <c r="J21" s="135"/>
      <c r="K21" s="29"/>
    </row>
    <row r="22" spans="1:11">
      <c r="A22" s="50"/>
      <c r="B22" s="2"/>
      <c r="C22" s="2"/>
      <c r="D22" s="26"/>
      <c r="E22" s="26"/>
      <c r="F22" s="26"/>
      <c r="G22" s="29"/>
      <c r="H22" s="29"/>
      <c r="I22" s="29"/>
      <c r="J22" s="135"/>
      <c r="K22" s="29"/>
    </row>
    <row r="23" spans="1:11">
      <c r="A23" s="50"/>
      <c r="B23" s="2"/>
      <c r="C23" s="2"/>
      <c r="D23" s="26"/>
      <c r="E23" s="26"/>
      <c r="F23" s="26"/>
      <c r="G23" s="29"/>
      <c r="H23" s="29"/>
      <c r="I23" s="29"/>
      <c r="J23" s="135"/>
      <c r="K23" s="29"/>
    </row>
    <row r="24" spans="1:11">
      <c r="A24" s="50"/>
      <c r="B24" s="2"/>
      <c r="C24" s="2"/>
      <c r="D24" s="26"/>
      <c r="E24" s="26"/>
      <c r="F24" s="26"/>
      <c r="G24" s="29"/>
      <c r="H24" s="29"/>
      <c r="I24" s="29"/>
      <c r="J24" s="135"/>
      <c r="K24" s="29"/>
    </row>
    <row r="25" spans="1:11">
      <c r="A25" s="136"/>
      <c r="B25" s="2"/>
      <c r="C25" s="2"/>
      <c r="D25" s="26"/>
      <c r="E25" s="26"/>
      <c r="F25" s="26"/>
      <c r="G25" s="29"/>
      <c r="H25" s="29"/>
      <c r="I25" s="29"/>
      <c r="J25" s="135"/>
      <c r="K25" s="29"/>
    </row>
    <row r="26" spans="1:11">
      <c r="A26" s="51"/>
      <c r="B26" s="2"/>
      <c r="C26" s="2"/>
      <c r="D26" s="26"/>
      <c r="E26" s="26"/>
      <c r="F26" s="26"/>
      <c r="G26" s="29"/>
      <c r="H26" s="29"/>
      <c r="I26" s="29"/>
      <c r="J26" s="135"/>
      <c r="K26" s="29"/>
    </row>
    <row r="27" spans="1:11">
      <c r="A27" s="51"/>
      <c r="B27" s="2"/>
      <c r="C27" s="2"/>
      <c r="D27" s="26"/>
      <c r="E27" s="26"/>
      <c r="F27" s="26"/>
      <c r="G27" s="29"/>
      <c r="H27" s="29"/>
      <c r="I27" s="29"/>
      <c r="J27" s="135"/>
      <c r="K27" s="29"/>
    </row>
    <row r="28" spans="1:11">
      <c r="A28" s="51"/>
      <c r="B28" s="2"/>
      <c r="C28" s="2"/>
      <c r="D28" s="26"/>
      <c r="E28" s="26"/>
      <c r="F28" s="26"/>
      <c r="G28" s="29"/>
      <c r="H28" s="29"/>
      <c r="I28" s="29"/>
      <c r="J28" s="135"/>
      <c r="K28" s="29"/>
    </row>
    <row r="29" spans="1:11">
      <c r="A29" s="51"/>
      <c r="B29" s="2"/>
      <c r="C29" s="2"/>
      <c r="D29" s="26"/>
      <c r="E29" s="26"/>
      <c r="F29" s="26"/>
      <c r="G29" s="29"/>
      <c r="H29" s="29"/>
      <c r="I29" s="29"/>
      <c r="J29" s="135"/>
      <c r="K29" s="29"/>
    </row>
    <row r="30" spans="1:11">
      <c r="A30" s="51"/>
      <c r="B30" s="2"/>
      <c r="C30" s="2"/>
      <c r="D30" s="26"/>
      <c r="E30" s="26"/>
      <c r="F30" s="26"/>
      <c r="G30" s="29"/>
      <c r="H30" s="29"/>
      <c r="I30" s="29"/>
      <c r="J30" s="135"/>
      <c r="K30" s="29"/>
    </row>
    <row r="31" spans="1:11">
      <c r="A31" s="49"/>
      <c r="B31" s="2"/>
      <c r="C31" s="2"/>
      <c r="D31" s="26"/>
      <c r="E31" s="26"/>
      <c r="F31" s="26"/>
      <c r="G31" s="114"/>
      <c r="H31" s="114"/>
      <c r="I31" s="114"/>
      <c r="J31" s="114"/>
      <c r="K31" s="114"/>
    </row>
    <row r="32" spans="1:11">
      <c r="A32" s="49"/>
      <c r="B32" s="2"/>
      <c r="C32" s="2"/>
      <c r="D32" s="26"/>
      <c r="E32" s="26"/>
      <c r="F32" s="26"/>
      <c r="G32" s="29"/>
      <c r="H32" s="29"/>
      <c r="I32" s="29"/>
      <c r="J32" s="135"/>
      <c r="K32" s="29"/>
    </row>
    <row r="33" spans="1:11">
      <c r="A33" s="49"/>
      <c r="B33" s="2"/>
      <c r="C33" s="2"/>
      <c r="D33" s="26"/>
      <c r="E33" s="26"/>
      <c r="F33" s="26"/>
      <c r="G33" s="29"/>
      <c r="H33" s="29"/>
      <c r="I33" s="29"/>
      <c r="J33" s="135"/>
      <c r="K33" s="29"/>
    </row>
    <row r="34" spans="1:11">
      <c r="A34" s="51"/>
      <c r="B34" s="2"/>
      <c r="C34" s="2"/>
      <c r="D34" s="26"/>
      <c r="E34" s="26"/>
      <c r="F34" s="26"/>
      <c r="G34" s="29"/>
      <c r="H34" s="29"/>
      <c r="I34" s="29"/>
      <c r="J34" s="135"/>
      <c r="K34" s="29"/>
    </row>
    <row r="35" spans="1:11">
      <c r="A35" s="50"/>
      <c r="B35" s="2"/>
      <c r="C35" s="2"/>
      <c r="D35" s="26"/>
      <c r="E35" s="26"/>
      <c r="F35" s="26"/>
      <c r="G35" s="29"/>
      <c r="H35" s="29"/>
      <c r="I35" s="29"/>
      <c r="J35" s="135"/>
      <c r="K35" s="29"/>
    </row>
    <row r="36" spans="1:11">
      <c r="A36" s="50"/>
      <c r="B36" s="2"/>
      <c r="C36" s="2"/>
      <c r="D36" s="26"/>
      <c r="E36" s="26"/>
      <c r="F36" s="26"/>
      <c r="G36" s="29"/>
      <c r="H36" s="29"/>
      <c r="I36" s="29"/>
      <c r="J36" s="135"/>
      <c r="K36" s="29"/>
    </row>
    <row r="37" spans="1:11">
      <c r="A37" s="50"/>
      <c r="B37" s="2"/>
      <c r="C37" s="2"/>
      <c r="D37" s="26"/>
      <c r="E37" s="26"/>
      <c r="F37" s="26"/>
      <c r="G37" s="29"/>
      <c r="H37" s="29"/>
      <c r="I37" s="29"/>
      <c r="J37" s="135"/>
      <c r="K37" s="29"/>
    </row>
    <row r="38" spans="1:11">
      <c r="A38" s="50"/>
      <c r="B38" s="2"/>
      <c r="C38" s="2"/>
      <c r="D38" s="26"/>
      <c r="E38" s="26"/>
      <c r="F38" s="26"/>
      <c r="G38" s="29"/>
      <c r="H38" s="29"/>
      <c r="I38" s="29"/>
      <c r="J38" s="135"/>
      <c r="K38" s="29"/>
    </row>
    <row r="39" spans="1:11">
      <c r="A39" s="136"/>
      <c r="B39" s="2"/>
      <c r="C39" s="2"/>
      <c r="D39" s="26"/>
      <c r="E39" s="26"/>
      <c r="F39" s="26"/>
      <c r="G39" s="29"/>
      <c r="H39" s="29"/>
      <c r="I39" s="29"/>
      <c r="J39" s="135"/>
      <c r="K39" s="29"/>
    </row>
    <row r="40" spans="1:11">
      <c r="A40" s="51"/>
      <c r="B40" s="2"/>
      <c r="C40" s="2"/>
      <c r="D40" s="26"/>
      <c r="E40" s="26"/>
      <c r="F40" s="26"/>
      <c r="G40" s="29"/>
      <c r="H40" s="29"/>
      <c r="I40" s="29"/>
      <c r="J40" s="135"/>
      <c r="K40" s="29"/>
    </row>
    <row r="41" spans="1:11">
      <c r="A41" s="51"/>
      <c r="B41" s="2"/>
      <c r="C41" s="2"/>
      <c r="D41" s="26"/>
      <c r="E41" s="26"/>
      <c r="F41" s="26"/>
      <c r="G41" s="29"/>
      <c r="H41" s="29"/>
      <c r="I41" s="29"/>
      <c r="J41" s="135"/>
      <c r="K41" s="29"/>
    </row>
    <row r="42" spans="1:11">
      <c r="A42" s="51"/>
      <c r="B42" s="2"/>
      <c r="C42" s="2"/>
      <c r="D42" s="26"/>
      <c r="E42" s="26"/>
      <c r="F42" s="26"/>
      <c r="G42" s="29"/>
      <c r="H42" s="29"/>
      <c r="I42" s="29"/>
      <c r="J42" s="135"/>
      <c r="K42" s="29"/>
    </row>
    <row r="43" spans="1:11">
      <c r="A43" s="51"/>
      <c r="B43" s="2"/>
      <c r="C43" s="2"/>
      <c r="D43" s="26"/>
      <c r="E43" s="26"/>
      <c r="F43" s="26"/>
      <c r="G43" s="29"/>
      <c r="H43" s="29"/>
      <c r="I43" s="29"/>
      <c r="J43" s="135"/>
      <c r="K43" s="29"/>
    </row>
    <row r="44" spans="1:11">
      <c r="A44" s="51"/>
      <c r="B44" s="2"/>
      <c r="C44" s="2"/>
      <c r="D44" s="26"/>
      <c r="E44" s="26"/>
      <c r="F44" s="26"/>
      <c r="G44" s="29"/>
      <c r="H44" s="29"/>
      <c r="I44" s="29"/>
      <c r="J44" s="135"/>
      <c r="K44" s="29"/>
    </row>
  </sheetData>
  <pageMargins left="0.7" right="0.7" top="0.78740157499999996" bottom="0.78740157499999996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01BCF1-F9CB-44A7-9D9B-16CC2442870E}">
  <dimension ref="A3:C49"/>
  <sheetViews>
    <sheetView topLeftCell="A12" zoomScaleNormal="100" workbookViewId="0">
      <selection activeCell="I19" sqref="I19"/>
    </sheetView>
  </sheetViews>
  <sheetFormatPr baseColWidth="10" defaultRowHeight="15"/>
  <cols>
    <col min="2" max="2" width="99.140625" bestFit="1" customWidth="1"/>
  </cols>
  <sheetData>
    <row r="3" spans="1:1">
      <c r="A3" s="132"/>
    </row>
    <row r="4" spans="1:1">
      <c r="A4" s="132"/>
    </row>
    <row r="5" spans="1:1">
      <c r="A5" s="132"/>
    </row>
    <row r="6" spans="1:1">
      <c r="A6" s="132"/>
    </row>
    <row r="7" spans="1:1">
      <c r="A7" s="132"/>
    </row>
    <row r="8" spans="1:1">
      <c r="A8" s="132"/>
    </row>
    <row r="9" spans="1:1">
      <c r="A9" s="132"/>
    </row>
    <row r="10" spans="1:1">
      <c r="A10" s="132"/>
    </row>
    <row r="11" spans="1:1">
      <c r="A11" s="132"/>
    </row>
    <row r="12" spans="1:1">
      <c r="A12" s="132"/>
    </row>
    <row r="13" spans="1:1">
      <c r="A13" s="132"/>
    </row>
    <row r="14" spans="1:1">
      <c r="A14" s="132"/>
    </row>
    <row r="15" spans="1:1">
      <c r="A15" s="132"/>
    </row>
    <row r="16" spans="1:1">
      <c r="A16" s="132"/>
    </row>
    <row r="17" spans="1:3">
      <c r="A17" s="132"/>
    </row>
    <row r="18" spans="1:3">
      <c r="A18" s="132"/>
    </row>
    <row r="19" spans="1:3">
      <c r="A19" s="132"/>
    </row>
    <row r="20" spans="1:3">
      <c r="A20" s="132"/>
    </row>
    <row r="21" spans="1:3">
      <c r="A21" s="132"/>
    </row>
    <row r="22" spans="1:3">
      <c r="A22" s="132"/>
    </row>
    <row r="23" spans="1:3">
      <c r="A23" s="132"/>
    </row>
    <row r="24" spans="1:3">
      <c r="A24" s="132"/>
    </row>
    <row r="25" spans="1:3">
      <c r="A25" s="132"/>
    </row>
    <row r="26" spans="1:3">
      <c r="A26" s="132"/>
    </row>
    <row r="27" spans="1:3">
      <c r="A27" s="132"/>
    </row>
    <row r="28" spans="1:3">
      <c r="A28" s="132"/>
    </row>
    <row r="29" spans="1:3">
      <c r="B29" t="s">
        <v>278</v>
      </c>
    </row>
    <row r="30" spans="1:3">
      <c r="B30" s="103" t="s">
        <v>311</v>
      </c>
    </row>
    <row r="31" spans="1:3">
      <c r="C31" s="1"/>
    </row>
    <row r="32" spans="1:3">
      <c r="A32" s="4" t="s">
        <v>151</v>
      </c>
      <c r="B32" s="4" t="s">
        <v>228</v>
      </c>
      <c r="C32" s="2"/>
    </row>
    <row r="33" spans="1:3">
      <c r="A33" s="131">
        <v>1</v>
      </c>
      <c r="B33" s="98" t="s">
        <v>264</v>
      </c>
      <c r="C33" s="114"/>
    </row>
    <row r="34" spans="1:3">
      <c r="A34" s="131">
        <v>2</v>
      </c>
      <c r="B34" s="98" t="s">
        <v>270</v>
      </c>
      <c r="C34" s="114"/>
    </row>
    <row r="35" spans="1:3">
      <c r="A35" s="131">
        <v>3</v>
      </c>
      <c r="B35" s="98" t="s">
        <v>271</v>
      </c>
      <c r="C35" s="114"/>
    </row>
    <row r="36" spans="1:3">
      <c r="A36" s="131">
        <v>4</v>
      </c>
      <c r="B36" s="98" t="s">
        <v>272</v>
      </c>
      <c r="C36" s="114"/>
    </row>
    <row r="37" spans="1:3">
      <c r="A37" s="131">
        <v>5</v>
      </c>
      <c r="B37" s="98" t="s">
        <v>273</v>
      </c>
      <c r="C37" s="114"/>
    </row>
    <row r="38" spans="1:3">
      <c r="A38" s="99">
        <v>6</v>
      </c>
      <c r="B38" s="100" t="s">
        <v>274</v>
      </c>
      <c r="C38" s="115"/>
    </row>
    <row r="39" spans="1:3">
      <c r="A39" s="131">
        <v>7</v>
      </c>
      <c r="B39" s="98" t="s">
        <v>275</v>
      </c>
      <c r="C39" s="115"/>
    </row>
    <row r="40" spans="1:3">
      <c r="A40" s="131">
        <v>8</v>
      </c>
      <c r="B40" s="98" t="s">
        <v>218</v>
      </c>
      <c r="C40" s="115"/>
    </row>
    <row r="41" spans="1:3">
      <c r="A41" s="131">
        <v>9</v>
      </c>
      <c r="B41" s="98" t="s">
        <v>282</v>
      </c>
      <c r="C41" s="114"/>
    </row>
    <row r="42" spans="1:3">
      <c r="A42" s="131">
        <v>10</v>
      </c>
      <c r="B42" s="98" t="s">
        <v>283</v>
      </c>
      <c r="C42" s="114"/>
    </row>
    <row r="43" spans="1:3">
      <c r="A43" s="131">
        <v>11</v>
      </c>
      <c r="B43" s="98" t="s">
        <v>284</v>
      </c>
      <c r="C43" s="1"/>
    </row>
    <row r="44" spans="1:3">
      <c r="A44" s="131">
        <v>12</v>
      </c>
      <c r="B44" s="98" t="s">
        <v>265</v>
      </c>
      <c r="C44" s="1"/>
    </row>
    <row r="45" spans="1:3">
      <c r="A45" s="131">
        <v>13</v>
      </c>
      <c r="B45" s="98" t="s">
        <v>266</v>
      </c>
      <c r="C45" s="1"/>
    </row>
    <row r="46" spans="1:3">
      <c r="A46" s="131">
        <v>14</v>
      </c>
      <c r="B46" s="98" t="s">
        <v>267</v>
      </c>
      <c r="C46" s="1"/>
    </row>
    <row r="47" spans="1:3">
      <c r="A47" s="131">
        <v>15</v>
      </c>
      <c r="B47" s="98" t="s">
        <v>268</v>
      </c>
      <c r="C47" s="1"/>
    </row>
    <row r="48" spans="1:3">
      <c r="C48" s="1"/>
    </row>
    <row r="49" spans="2:3" ht="17.25">
      <c r="B49" s="98" t="s">
        <v>269</v>
      </c>
      <c r="C49" s="1"/>
    </row>
  </sheetData>
  <pageMargins left="0.7" right="0.7" top="0.78740157499999996" bottom="0.78740157499999996" header="0.3" footer="0.3"/>
  <pageSetup orientation="portrait" horizontalDpi="4294967293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D14799-2E66-455B-9429-5D3ABC8F389D}">
  <dimension ref="A3:G50"/>
  <sheetViews>
    <sheetView topLeftCell="A34" zoomScaleNormal="100" workbookViewId="0">
      <selection activeCell="E14" sqref="E14"/>
    </sheetView>
  </sheetViews>
  <sheetFormatPr baseColWidth="10" defaultRowHeight="15"/>
  <cols>
    <col min="2" max="2" width="99.140625" bestFit="1" customWidth="1"/>
    <col min="6" max="6" width="99.7109375" bestFit="1" customWidth="1"/>
  </cols>
  <sheetData>
    <row r="3" spans="1:1">
      <c r="A3" s="132"/>
    </row>
    <row r="4" spans="1:1">
      <c r="A4" s="132"/>
    </row>
    <row r="5" spans="1:1">
      <c r="A5" s="132"/>
    </row>
    <row r="6" spans="1:1">
      <c r="A6" s="132"/>
    </row>
    <row r="7" spans="1:1">
      <c r="A7" s="132"/>
    </row>
    <row r="8" spans="1:1">
      <c r="A8" s="132"/>
    </row>
    <row r="9" spans="1:1">
      <c r="A9" s="132"/>
    </row>
    <row r="10" spans="1:1">
      <c r="A10" s="132"/>
    </row>
    <row r="11" spans="1:1">
      <c r="A11" s="132"/>
    </row>
    <row r="12" spans="1:1">
      <c r="A12" s="132"/>
    </row>
    <row r="13" spans="1:1">
      <c r="A13" s="132"/>
    </row>
    <row r="14" spans="1:1">
      <c r="A14" s="132"/>
    </row>
    <row r="15" spans="1:1">
      <c r="A15" s="132"/>
    </row>
    <row r="16" spans="1:1">
      <c r="A16" s="132"/>
    </row>
    <row r="17" spans="1:7">
      <c r="A17" s="132"/>
    </row>
    <row r="18" spans="1:7">
      <c r="A18" s="132"/>
    </row>
    <row r="19" spans="1:7">
      <c r="A19" s="132"/>
    </row>
    <row r="20" spans="1:7">
      <c r="A20" s="132"/>
    </row>
    <row r="21" spans="1:7">
      <c r="A21" s="132"/>
    </row>
    <row r="22" spans="1:7">
      <c r="A22" s="132"/>
    </row>
    <row r="23" spans="1:7">
      <c r="A23" s="132"/>
    </row>
    <row r="24" spans="1:7">
      <c r="A24" s="132"/>
    </row>
    <row r="25" spans="1:7">
      <c r="A25" s="132"/>
    </row>
    <row r="26" spans="1:7">
      <c r="A26" s="132"/>
    </row>
    <row r="27" spans="1:7">
      <c r="A27" s="132"/>
    </row>
    <row r="28" spans="1:7">
      <c r="A28" s="132"/>
    </row>
    <row r="29" spans="1:7">
      <c r="B29" s="103" t="s">
        <v>221</v>
      </c>
    </row>
    <row r="30" spans="1:7">
      <c r="B30" s="103"/>
    </row>
    <row r="31" spans="1:7">
      <c r="B31" t="s">
        <v>278</v>
      </c>
    </row>
    <row r="32" spans="1:7">
      <c r="B32" s="103" t="s">
        <v>290</v>
      </c>
      <c r="C32" s="1"/>
      <c r="E32" s="1"/>
      <c r="F32" s="1"/>
      <c r="G32" s="1"/>
    </row>
    <row r="33" spans="1:7">
      <c r="A33" s="4" t="s">
        <v>151</v>
      </c>
      <c r="B33" s="4" t="s">
        <v>228</v>
      </c>
      <c r="C33" s="2"/>
      <c r="E33" s="2"/>
      <c r="F33" s="2"/>
      <c r="G33" s="1"/>
    </row>
    <row r="34" spans="1:7">
      <c r="A34" s="131">
        <v>1</v>
      </c>
      <c r="B34" s="98" t="s">
        <v>218</v>
      </c>
      <c r="C34" s="114"/>
      <c r="E34" s="117"/>
      <c r="F34" s="113"/>
      <c r="G34" s="1"/>
    </row>
    <row r="35" spans="1:7">
      <c r="A35" s="131">
        <v>2</v>
      </c>
      <c r="B35" t="s">
        <v>288</v>
      </c>
      <c r="C35" s="114"/>
      <c r="E35" s="117"/>
      <c r="F35" s="113"/>
      <c r="G35" s="1"/>
    </row>
    <row r="36" spans="1:7">
      <c r="A36" s="99">
        <v>3</v>
      </c>
      <c r="B36" s="100" t="s">
        <v>289</v>
      </c>
      <c r="C36" s="114"/>
      <c r="E36" s="117"/>
      <c r="F36" s="113"/>
      <c r="G36" s="1"/>
    </row>
    <row r="37" spans="1:7">
      <c r="A37" s="99">
        <v>4</v>
      </c>
      <c r="B37" s="100" t="s">
        <v>270</v>
      </c>
      <c r="C37" s="114"/>
      <c r="E37" s="117"/>
      <c r="F37" s="113"/>
      <c r="G37" s="1"/>
    </row>
    <row r="38" spans="1:7">
      <c r="A38" s="99">
        <v>5</v>
      </c>
      <c r="B38" s="100" t="s">
        <v>272</v>
      </c>
      <c r="C38" s="114"/>
      <c r="E38" s="117"/>
      <c r="F38" s="113"/>
      <c r="G38" s="1"/>
    </row>
    <row r="39" spans="1:7">
      <c r="A39" s="99">
        <v>6</v>
      </c>
      <c r="B39" s="100" t="s">
        <v>279</v>
      </c>
      <c r="C39" s="115"/>
      <c r="E39" s="117"/>
      <c r="F39" s="113"/>
      <c r="G39" s="1"/>
    </row>
    <row r="40" spans="1:7">
      <c r="A40" s="99">
        <v>7</v>
      </c>
      <c r="B40" s="100" t="s">
        <v>275</v>
      </c>
      <c r="C40" s="115"/>
      <c r="E40" s="117"/>
      <c r="F40" s="113"/>
      <c r="G40" s="1"/>
    </row>
    <row r="41" spans="1:7">
      <c r="A41" s="99">
        <v>8</v>
      </c>
      <c r="B41" s="100" t="s">
        <v>280</v>
      </c>
      <c r="C41" s="115"/>
      <c r="E41" s="117"/>
      <c r="F41" s="113"/>
      <c r="G41" s="1"/>
    </row>
    <row r="42" spans="1:7">
      <c r="A42" s="99">
        <v>9</v>
      </c>
      <c r="B42" s="100" t="s">
        <v>281</v>
      </c>
      <c r="C42" s="114"/>
      <c r="E42" s="117"/>
      <c r="F42" s="113"/>
      <c r="G42" s="1"/>
    </row>
    <row r="43" spans="1:7">
      <c r="A43" s="99">
        <v>10</v>
      </c>
      <c r="B43" s="100" t="s">
        <v>285</v>
      </c>
      <c r="C43" s="114"/>
      <c r="E43" s="117"/>
      <c r="F43" s="113"/>
      <c r="G43" s="1"/>
    </row>
    <row r="44" spans="1:7">
      <c r="A44" s="99">
        <v>11</v>
      </c>
      <c r="B44" s="100" t="s">
        <v>286</v>
      </c>
      <c r="C44" s="1"/>
      <c r="E44" s="117"/>
      <c r="F44" s="113"/>
      <c r="G44" s="1"/>
    </row>
    <row r="45" spans="1:7">
      <c r="A45" s="131">
        <v>12</v>
      </c>
      <c r="B45" s="98" t="s">
        <v>287</v>
      </c>
      <c r="C45" s="1"/>
      <c r="E45" s="117"/>
      <c r="F45" s="113"/>
      <c r="G45" s="1"/>
    </row>
    <row r="46" spans="1:7">
      <c r="A46" s="131">
        <v>13</v>
      </c>
      <c r="B46" s="98" t="s">
        <v>265</v>
      </c>
      <c r="C46" s="1"/>
      <c r="E46" s="117"/>
      <c r="F46" s="113"/>
      <c r="G46" s="1"/>
    </row>
    <row r="47" spans="1:7">
      <c r="A47" s="99">
        <v>14</v>
      </c>
      <c r="B47" s="100" t="s">
        <v>266</v>
      </c>
      <c r="C47" s="1"/>
      <c r="E47" s="117"/>
      <c r="F47" s="113"/>
      <c r="G47" s="1"/>
    </row>
    <row r="48" spans="1:7">
      <c r="A48" s="131">
        <v>15</v>
      </c>
      <c r="B48" s="98" t="s">
        <v>218</v>
      </c>
      <c r="C48" s="1"/>
      <c r="E48" s="117"/>
      <c r="F48" s="113"/>
      <c r="G48" s="1"/>
    </row>
    <row r="49" spans="2:7">
      <c r="C49" s="1"/>
      <c r="E49" s="1"/>
      <c r="F49" s="1"/>
      <c r="G49" s="1"/>
    </row>
    <row r="50" spans="2:7" ht="17.25">
      <c r="B50" s="98" t="s">
        <v>269</v>
      </c>
      <c r="C50" s="1"/>
      <c r="E50" s="1"/>
      <c r="F50" s="113"/>
      <c r="G50" s="1"/>
    </row>
  </sheetData>
  <pageMargins left="0.7" right="0.7" top="0.78740157499999996" bottom="0.78740157499999996" header="0.3" footer="0.3"/>
  <pageSetup orientation="portrait" horizontalDpi="4294967293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A28A9-2417-4DCF-8B4A-C8E63ED6776A}">
  <dimension ref="A1:M156"/>
  <sheetViews>
    <sheetView tabSelected="1" workbookViewId="0">
      <selection activeCell="I9" sqref="I9"/>
    </sheetView>
  </sheetViews>
  <sheetFormatPr baseColWidth="10" defaultRowHeight="15"/>
  <cols>
    <col min="1" max="1" width="11.42578125" style="48"/>
    <col min="2" max="2" width="18.28515625" style="1" bestFit="1" customWidth="1"/>
    <col min="3" max="3" width="24.28515625" bestFit="1" customWidth="1"/>
  </cols>
  <sheetData>
    <row r="1" spans="1:13" s="98" customFormat="1">
      <c r="A1" s="102"/>
      <c r="B1" s="113"/>
      <c r="C1" s="188" t="s">
        <v>322</v>
      </c>
      <c r="D1" s="39" t="s">
        <v>317</v>
      </c>
      <c r="E1" s="38"/>
      <c r="F1" s="190" t="s">
        <v>318</v>
      </c>
      <c r="G1" s="38"/>
      <c r="H1" s="190" t="s">
        <v>319</v>
      </c>
      <c r="I1" s="39"/>
      <c r="J1" s="190" t="s">
        <v>320</v>
      </c>
      <c r="K1" s="38"/>
      <c r="L1" s="190" t="s">
        <v>321</v>
      </c>
      <c r="M1" s="38"/>
    </row>
    <row r="2" spans="1:13" ht="18">
      <c r="C2" s="5"/>
      <c r="D2" s="2" t="s">
        <v>90</v>
      </c>
      <c r="E2" s="6" t="s">
        <v>316</v>
      </c>
      <c r="F2" s="191" t="s">
        <v>90</v>
      </c>
      <c r="G2" s="6" t="s">
        <v>316</v>
      </c>
      <c r="H2" s="191" t="s">
        <v>90</v>
      </c>
      <c r="I2" s="6" t="s">
        <v>316</v>
      </c>
      <c r="J2" s="191" t="s">
        <v>90</v>
      </c>
      <c r="K2" s="6" t="s">
        <v>316</v>
      </c>
      <c r="L2" s="191" t="s">
        <v>90</v>
      </c>
      <c r="M2" s="6" t="s">
        <v>316</v>
      </c>
    </row>
    <row r="3" spans="1:13">
      <c r="A3" s="4" t="s">
        <v>175</v>
      </c>
      <c r="B3" s="3"/>
      <c r="C3" s="9"/>
      <c r="D3" s="4" t="s">
        <v>0</v>
      </c>
      <c r="E3" s="7" t="s">
        <v>1</v>
      </c>
      <c r="F3" s="192" t="s">
        <v>0</v>
      </c>
      <c r="G3" s="11" t="s">
        <v>1</v>
      </c>
      <c r="H3" s="200" t="s">
        <v>0</v>
      </c>
      <c r="I3" s="7" t="s">
        <v>1</v>
      </c>
      <c r="J3" s="192" t="s">
        <v>0</v>
      </c>
      <c r="K3" s="11" t="s">
        <v>1</v>
      </c>
      <c r="L3" s="192" t="s">
        <v>0</v>
      </c>
      <c r="M3" s="11" t="s">
        <v>1</v>
      </c>
    </row>
    <row r="4" spans="1:13">
      <c r="A4" s="48" t="s">
        <v>176</v>
      </c>
      <c r="B4" s="204" t="s">
        <v>11</v>
      </c>
      <c r="C4" s="14" t="s">
        <v>2</v>
      </c>
      <c r="D4" s="15">
        <v>50</v>
      </c>
      <c r="E4" s="22">
        <v>1.9529534289534189</v>
      </c>
      <c r="F4" s="193">
        <v>30</v>
      </c>
      <c r="G4" s="22">
        <v>1.646852757458636</v>
      </c>
      <c r="H4" s="201">
        <v>30</v>
      </c>
      <c r="I4" s="19">
        <v>1.4601779288336019</v>
      </c>
      <c r="J4" s="201">
        <v>30</v>
      </c>
      <c r="K4" s="19">
        <v>1.5207769382911227</v>
      </c>
      <c r="L4" s="203"/>
      <c r="M4" s="24"/>
    </row>
    <row r="5" spans="1:13">
      <c r="B5" s="189" t="s">
        <v>4</v>
      </c>
      <c r="C5" s="40" t="s">
        <v>5</v>
      </c>
      <c r="D5" s="8">
        <v>75</v>
      </c>
      <c r="E5" s="23">
        <v>2.0840972616791866</v>
      </c>
      <c r="F5" s="194">
        <v>60</v>
      </c>
      <c r="G5" s="23">
        <v>2.020187798896826</v>
      </c>
      <c r="H5" s="202">
        <v>60</v>
      </c>
      <c r="I5" s="20">
        <v>1.810767060898586</v>
      </c>
      <c r="J5" s="202">
        <v>60</v>
      </c>
      <c r="K5" s="20">
        <v>1.9673559663201428</v>
      </c>
      <c r="L5" s="199"/>
      <c r="M5" s="5"/>
    </row>
    <row r="6" spans="1:13">
      <c r="B6" s="205"/>
      <c r="C6" s="12"/>
      <c r="D6" s="8">
        <v>100</v>
      </c>
      <c r="E6" s="23">
        <v>2.4294888624104285</v>
      </c>
      <c r="F6" s="194">
        <v>100</v>
      </c>
      <c r="G6" s="23">
        <v>2.2508923150511255</v>
      </c>
      <c r="H6" s="202">
        <v>100</v>
      </c>
      <c r="I6" s="20">
        <v>1.8478024859445843</v>
      </c>
      <c r="J6" s="202">
        <v>100</v>
      </c>
      <c r="K6" s="20">
        <v>2.2451553826776367</v>
      </c>
      <c r="L6" s="199"/>
      <c r="M6" s="5"/>
    </row>
    <row r="7" spans="1:13">
      <c r="B7" s="126"/>
      <c r="C7" s="18"/>
      <c r="D7" s="8">
        <v>125</v>
      </c>
      <c r="E7" s="23">
        <v>2.3770664460075142</v>
      </c>
      <c r="F7" s="194">
        <v>200</v>
      </c>
      <c r="G7" s="23">
        <v>2.6028252186679159</v>
      </c>
      <c r="H7" s="202">
        <v>200</v>
      </c>
      <c r="I7" s="20">
        <v>2.4349268922563634</v>
      </c>
      <c r="J7" s="202">
        <v>200</v>
      </c>
      <c r="K7" s="20">
        <v>2.7632167114928343</v>
      </c>
      <c r="L7" s="199"/>
      <c r="M7" s="5"/>
    </row>
    <row r="8" spans="1:13">
      <c r="B8" s="206" t="s">
        <v>15</v>
      </c>
      <c r="C8" s="13" t="s">
        <v>202</v>
      </c>
      <c r="D8" s="8">
        <v>200</v>
      </c>
      <c r="E8" s="23">
        <v>2.7903090567526019</v>
      </c>
      <c r="F8" s="194">
        <v>300</v>
      </c>
      <c r="G8" s="23">
        <v>2.7155661348503317</v>
      </c>
      <c r="H8" s="202">
        <v>400</v>
      </c>
      <c r="I8" s="20">
        <v>2.6696989721920543</v>
      </c>
      <c r="J8" s="202">
        <v>400</v>
      </c>
      <c r="K8" s="20">
        <v>2.9474607633658669</v>
      </c>
      <c r="L8" s="199"/>
      <c r="M8" s="5"/>
    </row>
    <row r="9" spans="1:13">
      <c r="A9" s="4"/>
      <c r="B9" s="207" t="s">
        <v>203</v>
      </c>
      <c r="C9" s="91" t="s">
        <v>3</v>
      </c>
      <c r="D9" s="16">
        <v>500</v>
      </c>
      <c r="E9" s="21">
        <v>2.697035709976177</v>
      </c>
      <c r="F9" s="195"/>
      <c r="G9" s="21"/>
      <c r="H9" s="195"/>
      <c r="I9" s="21"/>
      <c r="J9" s="195"/>
      <c r="K9" s="21"/>
      <c r="L9" s="195"/>
      <c r="M9" s="21"/>
    </row>
    <row r="10" spans="1:13">
      <c r="C10" s="5"/>
      <c r="D10" s="2"/>
      <c r="E10" s="6"/>
      <c r="F10" s="191"/>
      <c r="G10" s="10"/>
      <c r="H10" s="191"/>
      <c r="I10" s="6"/>
      <c r="J10" s="191"/>
      <c r="K10" s="10"/>
      <c r="L10" s="191"/>
      <c r="M10" s="10"/>
    </row>
    <row r="11" spans="1:13">
      <c r="A11" s="84" t="s">
        <v>179</v>
      </c>
      <c r="B11" s="204" t="s">
        <v>11</v>
      </c>
      <c r="C11" s="14" t="s">
        <v>2</v>
      </c>
      <c r="D11" s="25">
        <v>89.310934386391779</v>
      </c>
      <c r="E11" s="28">
        <v>1.5968469490992101</v>
      </c>
      <c r="F11" s="196">
        <v>89.310934386391779</v>
      </c>
      <c r="G11" s="28">
        <v>1.8291385179885624</v>
      </c>
      <c r="H11" s="196">
        <v>89.310934386391779</v>
      </c>
      <c r="I11" s="28">
        <v>1.3710474154150427</v>
      </c>
      <c r="J11" s="196">
        <v>89.310934386391779</v>
      </c>
      <c r="K11" s="28">
        <v>1.8688722284036356</v>
      </c>
      <c r="L11" s="196">
        <v>89.310934386391779</v>
      </c>
      <c r="M11" s="28">
        <v>1.5155157997395796</v>
      </c>
    </row>
    <row r="12" spans="1:13">
      <c r="B12" s="189" t="s">
        <v>4</v>
      </c>
      <c r="C12" s="40" t="s">
        <v>201</v>
      </c>
      <c r="D12" s="26">
        <v>178.62186877278356</v>
      </c>
      <c r="E12" s="30">
        <v>2.4877697529467708</v>
      </c>
      <c r="F12" s="197">
        <v>178.62186877278356</v>
      </c>
      <c r="G12" s="30">
        <v>2.0766981300565046</v>
      </c>
      <c r="H12" s="197">
        <v>178.62186877278356</v>
      </c>
      <c r="I12" s="30">
        <v>2.017448258434968</v>
      </c>
      <c r="J12" s="197">
        <v>178.62186877278356</v>
      </c>
      <c r="K12" s="30">
        <v>2.629785931479371</v>
      </c>
      <c r="L12" s="197">
        <v>178.62186877278356</v>
      </c>
      <c r="M12" s="30">
        <v>2.2300434157666742</v>
      </c>
    </row>
    <row r="13" spans="1:13">
      <c r="B13" s="205" t="s">
        <v>52</v>
      </c>
      <c r="C13" s="12" t="s">
        <v>3</v>
      </c>
      <c r="D13" s="26">
        <v>357.24373754556711</v>
      </c>
      <c r="E13" s="30">
        <v>3.1789393907811538</v>
      </c>
      <c r="F13" s="197">
        <v>357.24373754556711</v>
      </c>
      <c r="G13" s="30">
        <v>3.1646998057927642</v>
      </c>
      <c r="H13" s="197">
        <v>357.24373754556711</v>
      </c>
      <c r="I13" s="30">
        <v>2.6400048854578078</v>
      </c>
      <c r="J13" s="197">
        <v>357.24373754556711</v>
      </c>
      <c r="K13" s="30">
        <v>3.2579531706121783</v>
      </c>
      <c r="L13" s="197">
        <v>357.24373754556711</v>
      </c>
      <c r="M13" s="30">
        <v>2.9883520175043272</v>
      </c>
    </row>
    <row r="14" spans="1:13">
      <c r="B14" s="126"/>
      <c r="C14" s="18"/>
      <c r="D14" s="26">
        <v>535.86560631835061</v>
      </c>
      <c r="E14" s="30">
        <v>3.3931205896461014</v>
      </c>
      <c r="F14" s="197">
        <v>535.86560631835061</v>
      </c>
      <c r="G14" s="30">
        <v>3.2021496896296195</v>
      </c>
      <c r="H14" s="197">
        <v>535.86560631835061</v>
      </c>
      <c r="I14" s="30">
        <v>2.9419661034630238</v>
      </c>
      <c r="J14" s="197">
        <v>535.86560631835061</v>
      </c>
      <c r="K14" s="30">
        <v>3.533264476547858</v>
      </c>
      <c r="L14" s="197">
        <v>535.86560631835061</v>
      </c>
      <c r="M14" s="30">
        <v>3.2684727142819208</v>
      </c>
    </row>
    <row r="15" spans="1:13">
      <c r="B15" s="206"/>
      <c r="C15" s="5"/>
      <c r="D15" s="26">
        <v>893.10934386391773</v>
      </c>
      <c r="E15" s="30">
        <v>3.8250391056986901</v>
      </c>
      <c r="F15" s="197">
        <v>893.10934386391773</v>
      </c>
      <c r="G15" s="30">
        <v>3.5220838342983334</v>
      </c>
      <c r="H15" s="197">
        <v>893.10934386391773</v>
      </c>
      <c r="I15" s="30">
        <v>3.4685445789971086</v>
      </c>
      <c r="J15" s="197">
        <v>893.10934386391773</v>
      </c>
      <c r="K15" s="30">
        <v>4.1460030352955117</v>
      </c>
      <c r="L15" s="197">
        <v>893.10934386391773</v>
      </c>
      <c r="M15" s="30">
        <v>3.6417664235560028</v>
      </c>
    </row>
    <row r="16" spans="1:13">
      <c r="A16" s="4"/>
      <c r="B16" s="85" t="s">
        <v>15</v>
      </c>
      <c r="C16" s="17" t="s">
        <v>9</v>
      </c>
      <c r="D16" s="27">
        <v>1339.6640157958766</v>
      </c>
      <c r="E16" s="32">
        <v>3.7520792538461478</v>
      </c>
      <c r="F16" s="198">
        <v>1339.6640157958766</v>
      </c>
      <c r="G16" s="32">
        <v>3.5199798949718151</v>
      </c>
      <c r="H16" s="198">
        <v>1339.6640157958766</v>
      </c>
      <c r="I16" s="32">
        <v>3.3192667041393458</v>
      </c>
      <c r="J16" s="198">
        <v>1339.6640157958766</v>
      </c>
      <c r="K16" s="32">
        <v>4.2564081940838481</v>
      </c>
      <c r="L16" s="198">
        <v>1339.6640157958766</v>
      </c>
      <c r="M16" s="32">
        <v>3.8131846111197261</v>
      </c>
    </row>
    <row r="17" spans="1:13">
      <c r="C17" s="5"/>
      <c r="D17" s="2"/>
      <c r="E17" s="6"/>
      <c r="F17" s="191"/>
      <c r="G17" s="10"/>
      <c r="H17" s="191"/>
      <c r="I17" s="6"/>
      <c r="J17" s="191"/>
      <c r="K17" s="10"/>
      <c r="L17" s="191"/>
      <c r="M17" s="10"/>
    </row>
    <row r="18" spans="1:13">
      <c r="A18" s="84" t="s">
        <v>180</v>
      </c>
      <c r="B18" s="204" t="s">
        <v>11</v>
      </c>
      <c r="C18" s="14" t="s">
        <v>2</v>
      </c>
      <c r="D18" s="25">
        <v>89.310934386391779</v>
      </c>
      <c r="E18" s="28">
        <v>1.0265528443613754</v>
      </c>
      <c r="F18" s="196">
        <v>89.310934386391779</v>
      </c>
      <c r="G18" s="28">
        <v>1.1953710917820102</v>
      </c>
      <c r="H18" s="196">
        <v>89.310934386391779</v>
      </c>
      <c r="I18" s="28">
        <v>0.93711608469199847</v>
      </c>
      <c r="J18" s="196">
        <v>89.310934386391779</v>
      </c>
      <c r="K18" s="28">
        <v>1.0127690689304141</v>
      </c>
      <c r="L18" s="196"/>
      <c r="M18" s="28"/>
    </row>
    <row r="19" spans="1:13">
      <c r="B19" s="189" t="s">
        <v>4</v>
      </c>
      <c r="C19" s="40" t="s">
        <v>89</v>
      </c>
      <c r="D19" s="26">
        <v>178.62186877278356</v>
      </c>
      <c r="E19" s="30">
        <v>1.5868248508150962</v>
      </c>
      <c r="F19" s="197">
        <v>178.62186877278356</v>
      </c>
      <c r="G19" s="30">
        <v>1.6241300094797946</v>
      </c>
      <c r="H19" s="197">
        <v>178.62186877278356</v>
      </c>
      <c r="I19" s="30">
        <v>1.3818296213269803</v>
      </c>
      <c r="J19" s="197">
        <v>178.62186877278356</v>
      </c>
      <c r="K19" s="30">
        <v>1.5984447776191564</v>
      </c>
      <c r="L19" s="197"/>
      <c r="M19" s="30"/>
    </row>
    <row r="20" spans="1:13">
      <c r="B20" s="205" t="s">
        <v>52</v>
      </c>
      <c r="C20" s="12" t="s">
        <v>88</v>
      </c>
      <c r="D20" s="26">
        <v>357.24373754556711</v>
      </c>
      <c r="E20" s="30">
        <v>2.2438898143435924</v>
      </c>
      <c r="F20" s="197">
        <v>357.24373754556711</v>
      </c>
      <c r="G20" s="30">
        <v>2.2449581780000853</v>
      </c>
      <c r="H20" s="197">
        <v>357.24373754556711</v>
      </c>
      <c r="I20" s="30">
        <v>1.9456776368085462</v>
      </c>
      <c r="J20" s="197">
        <v>357.24373754556711</v>
      </c>
      <c r="K20" s="30">
        <v>2.3279753078016494</v>
      </c>
      <c r="L20" s="197"/>
      <c r="M20" s="30"/>
    </row>
    <row r="21" spans="1:13">
      <c r="B21" s="126"/>
      <c r="C21" s="18"/>
      <c r="D21" s="26">
        <v>535.86560631835061</v>
      </c>
      <c r="E21" s="30">
        <v>2.5007134731112233</v>
      </c>
      <c r="F21" s="197">
        <v>535.86560631835061</v>
      </c>
      <c r="G21" s="30">
        <v>2.4686742092022547</v>
      </c>
      <c r="H21" s="197">
        <v>535.86560631835061</v>
      </c>
      <c r="I21" s="30">
        <v>2.2845823756163313</v>
      </c>
      <c r="J21" s="197">
        <v>535.86560631835061</v>
      </c>
      <c r="K21" s="30">
        <v>2.5111905076214818</v>
      </c>
      <c r="L21" s="197"/>
      <c r="M21" s="30"/>
    </row>
    <row r="22" spans="1:13">
      <c r="B22" s="206"/>
      <c r="C22" s="5"/>
      <c r="D22" s="26">
        <v>893.10934386391773</v>
      </c>
      <c r="E22" s="30">
        <v>2.8751174385979312</v>
      </c>
      <c r="F22" s="197">
        <v>893.10934386391773</v>
      </c>
      <c r="G22" s="30">
        <v>2.4486869057779614</v>
      </c>
      <c r="H22" s="197">
        <v>893.10934386391773</v>
      </c>
      <c r="I22" s="30">
        <v>2.5231127947668028</v>
      </c>
      <c r="J22" s="197">
        <v>893.10934386391773</v>
      </c>
      <c r="K22" s="30">
        <v>2.8400140903799294</v>
      </c>
      <c r="L22" s="197"/>
      <c r="M22" s="30"/>
    </row>
    <row r="23" spans="1:13">
      <c r="A23" s="4"/>
      <c r="B23" s="85" t="s">
        <v>15</v>
      </c>
      <c r="C23" s="17" t="s">
        <v>9</v>
      </c>
      <c r="D23" s="27">
        <v>1339.6640157958766</v>
      </c>
      <c r="E23" s="32">
        <v>3.0967905817552071</v>
      </c>
      <c r="F23" s="198">
        <v>1339.6640157958766</v>
      </c>
      <c r="G23" s="32">
        <v>2.766903218987002</v>
      </c>
      <c r="H23" s="198">
        <v>1339.6640157958766</v>
      </c>
      <c r="I23" s="32">
        <v>2.6179640901598633</v>
      </c>
      <c r="J23" s="198">
        <v>1339.6640157958766</v>
      </c>
      <c r="K23" s="32">
        <v>2.6983510116876852</v>
      </c>
      <c r="L23" s="198"/>
      <c r="M23" s="32"/>
    </row>
    <row r="24" spans="1:13">
      <c r="C24" s="5"/>
      <c r="D24" s="2"/>
      <c r="E24" s="6"/>
      <c r="F24" s="191"/>
      <c r="G24" s="10"/>
      <c r="H24" s="191"/>
      <c r="I24" s="6"/>
      <c r="J24" s="191"/>
      <c r="K24" s="10"/>
      <c r="L24" s="191"/>
      <c r="M24" s="10"/>
    </row>
    <row r="25" spans="1:13">
      <c r="A25" s="84" t="s">
        <v>181</v>
      </c>
      <c r="B25" s="204" t="s">
        <v>11</v>
      </c>
      <c r="C25" s="14" t="s">
        <v>2</v>
      </c>
      <c r="D25" s="25">
        <v>89.310934386391779</v>
      </c>
      <c r="E25" s="28">
        <v>2.1533817168950602</v>
      </c>
      <c r="F25" s="196">
        <v>44.655467193195889</v>
      </c>
      <c r="G25" s="28">
        <v>0.79906463378941162</v>
      </c>
      <c r="H25" s="196">
        <v>89.310934386391779</v>
      </c>
      <c r="I25" s="28">
        <v>1.5071001204864682</v>
      </c>
      <c r="J25" s="196">
        <v>89.310934386391779</v>
      </c>
      <c r="K25" s="28">
        <v>0.96260835177272863</v>
      </c>
      <c r="L25" s="196"/>
      <c r="M25" s="28"/>
    </row>
    <row r="26" spans="1:13">
      <c r="B26" s="189" t="s">
        <v>4</v>
      </c>
      <c r="C26" s="40" t="s">
        <v>50</v>
      </c>
      <c r="D26" s="26">
        <v>178.62186877278356</v>
      </c>
      <c r="E26" s="30">
        <v>2.5179613255037996</v>
      </c>
      <c r="F26" s="197">
        <v>66.983200789793827</v>
      </c>
      <c r="G26" s="30">
        <v>1.4481905613101986</v>
      </c>
      <c r="H26" s="197">
        <v>178.62186877278356</v>
      </c>
      <c r="I26" s="30">
        <v>2.0563606159542189</v>
      </c>
      <c r="J26" s="197">
        <v>178.62186877278356</v>
      </c>
      <c r="K26" s="30">
        <v>1.4476292847498455</v>
      </c>
      <c r="L26" s="197"/>
      <c r="M26" s="30"/>
    </row>
    <row r="27" spans="1:13">
      <c r="B27" s="205" t="s">
        <v>52</v>
      </c>
      <c r="C27" s="12" t="s">
        <v>51</v>
      </c>
      <c r="D27" s="26">
        <v>357.24373754556711</v>
      </c>
      <c r="E27" s="30">
        <v>2.7255571304582586</v>
      </c>
      <c r="F27" s="197">
        <v>89.310934386391779</v>
      </c>
      <c r="G27" s="30">
        <v>1.057143994741089</v>
      </c>
      <c r="H27" s="197">
        <v>357.24373754556711</v>
      </c>
      <c r="I27" s="30">
        <v>2.7240009942736538</v>
      </c>
      <c r="J27" s="197">
        <v>357.24373754556711</v>
      </c>
      <c r="K27" s="30">
        <v>1.8964637822197608</v>
      </c>
      <c r="L27" s="197"/>
      <c r="M27" s="30"/>
    </row>
    <row r="28" spans="1:13">
      <c r="B28" s="126"/>
      <c r="C28" s="18"/>
      <c r="D28" s="26">
        <v>535.86560631835061</v>
      </c>
      <c r="E28" s="30">
        <v>2.867205020396173</v>
      </c>
      <c r="F28" s="197">
        <v>111.63866798298972</v>
      </c>
      <c r="G28" s="30">
        <v>1.2556127794974721</v>
      </c>
      <c r="H28" s="197">
        <v>535.86560631835061</v>
      </c>
      <c r="I28" s="30">
        <v>2.9104072837783073</v>
      </c>
      <c r="J28" s="197">
        <v>535.86560631835061</v>
      </c>
      <c r="K28" s="30">
        <v>1.9994146025064996</v>
      </c>
      <c r="L28" s="197"/>
      <c r="M28" s="30"/>
    </row>
    <row r="29" spans="1:13">
      <c r="B29" s="206"/>
      <c r="C29" s="5"/>
      <c r="D29" s="26">
        <v>893.10934386391773</v>
      </c>
      <c r="E29" s="30">
        <v>3.1439979406619858</v>
      </c>
      <c r="F29" s="197">
        <v>178.62186877278356</v>
      </c>
      <c r="G29" s="30">
        <v>1.7284314245130434</v>
      </c>
      <c r="H29" s="197">
        <v>893.10934386391773</v>
      </c>
      <c r="I29" s="30">
        <v>3.2965447926968099</v>
      </c>
      <c r="J29" s="197">
        <v>893.10934386391773</v>
      </c>
      <c r="K29" s="30">
        <v>2.4666224047606269</v>
      </c>
      <c r="L29" s="197"/>
      <c r="M29" s="30"/>
    </row>
    <row r="30" spans="1:13">
      <c r="A30" s="4"/>
      <c r="B30" s="85" t="s">
        <v>15</v>
      </c>
      <c r="C30" s="17" t="s">
        <v>9</v>
      </c>
      <c r="D30" s="27">
        <v>1339.6640157958766</v>
      </c>
      <c r="E30" s="32">
        <v>3.676322940089598</v>
      </c>
      <c r="F30" s="198">
        <v>446.55467193195886</v>
      </c>
      <c r="G30" s="32">
        <v>2.5211844075265604</v>
      </c>
      <c r="H30" s="198">
        <v>1339.6640157958766</v>
      </c>
      <c r="I30" s="32">
        <v>3.4959956585992153</v>
      </c>
      <c r="J30" s="198">
        <v>1339.6640157958766</v>
      </c>
      <c r="K30" s="32">
        <v>2.6642499879045909</v>
      </c>
      <c r="L30" s="198"/>
      <c r="M30" s="32"/>
    </row>
    <row r="31" spans="1:13">
      <c r="C31" s="5"/>
      <c r="D31" s="1"/>
      <c r="E31" s="5"/>
      <c r="F31" s="199"/>
      <c r="G31" s="5"/>
      <c r="H31" s="199"/>
      <c r="I31" s="5"/>
      <c r="J31" s="199"/>
      <c r="K31" s="5"/>
      <c r="L31" s="199"/>
      <c r="M31" s="5"/>
    </row>
    <row r="32" spans="1:13">
      <c r="A32" s="84" t="s">
        <v>182</v>
      </c>
      <c r="B32" s="204" t="s">
        <v>11</v>
      </c>
      <c r="C32" s="14" t="s">
        <v>2</v>
      </c>
      <c r="D32" s="25">
        <v>89.310934386391779</v>
      </c>
      <c r="E32" s="28">
        <v>0.4710831030435525</v>
      </c>
      <c r="F32" s="196">
        <v>89.310934386391779</v>
      </c>
      <c r="G32" s="28">
        <v>0.48642353655263315</v>
      </c>
      <c r="H32" s="196">
        <v>89.310934386391779</v>
      </c>
      <c r="I32" s="28">
        <v>0.44453255630801713</v>
      </c>
      <c r="J32" s="196">
        <v>89.310934386391779</v>
      </c>
      <c r="K32" s="28">
        <v>0.38908295988089148</v>
      </c>
      <c r="L32" s="196"/>
      <c r="M32" s="28"/>
    </row>
    <row r="33" spans="1:13">
      <c r="B33" s="189" t="s">
        <v>4</v>
      </c>
      <c r="C33" s="40" t="s">
        <v>53</v>
      </c>
      <c r="D33" s="26">
        <v>178.62186877278356</v>
      </c>
      <c r="E33" s="30">
        <v>0.72082807596087317</v>
      </c>
      <c r="F33" s="197">
        <v>178.62186877278356</v>
      </c>
      <c r="G33" s="30">
        <v>0.62191571598728479</v>
      </c>
      <c r="H33" s="197">
        <v>178.62186877278356</v>
      </c>
      <c r="I33" s="30">
        <v>0.72654991833695215</v>
      </c>
      <c r="J33" s="197">
        <v>178.62186877278356</v>
      </c>
      <c r="K33" s="30">
        <v>0.60424265490517248</v>
      </c>
      <c r="L33" s="197"/>
      <c r="M33" s="30"/>
    </row>
    <row r="34" spans="1:13">
      <c r="B34" s="205" t="s">
        <v>52</v>
      </c>
      <c r="C34" s="12" t="s">
        <v>54</v>
      </c>
      <c r="D34" s="26">
        <v>357.24373754556711</v>
      </c>
      <c r="E34" s="30">
        <v>1.073913458456325</v>
      </c>
      <c r="F34" s="197">
        <v>357.24373754556711</v>
      </c>
      <c r="G34" s="30">
        <v>1.0807076616581659</v>
      </c>
      <c r="H34" s="197">
        <v>357.24373754556711</v>
      </c>
      <c r="I34" s="30">
        <v>1.0227334850391028</v>
      </c>
      <c r="J34" s="197">
        <v>357.24373754556711</v>
      </c>
      <c r="K34" s="30">
        <v>0.95307075196150359</v>
      </c>
      <c r="L34" s="197"/>
      <c r="M34" s="30"/>
    </row>
    <row r="35" spans="1:13">
      <c r="B35" s="126"/>
      <c r="C35" s="18"/>
      <c r="D35" s="26">
        <v>535.86560631835061</v>
      </c>
      <c r="E35" s="30">
        <v>1.2746691111807111</v>
      </c>
      <c r="F35" s="197">
        <v>535.86560631835061</v>
      </c>
      <c r="G35" s="30">
        <v>1.1629006335172418</v>
      </c>
      <c r="H35" s="197">
        <v>535.86560631835061</v>
      </c>
      <c r="I35" s="30">
        <v>1.1993684396914834</v>
      </c>
      <c r="J35" s="197">
        <v>535.86560631835061</v>
      </c>
      <c r="K35" s="30">
        <v>1.2100748662362628</v>
      </c>
      <c r="L35" s="197"/>
      <c r="M35" s="30"/>
    </row>
    <row r="36" spans="1:13">
      <c r="B36" s="206"/>
      <c r="C36" s="5"/>
      <c r="D36" s="26">
        <v>893.10934386391773</v>
      </c>
      <c r="E36" s="30">
        <v>1.6668252475883065</v>
      </c>
      <c r="F36" s="197">
        <v>893.10934386391773</v>
      </c>
      <c r="G36" s="30">
        <v>1.4675462973230951</v>
      </c>
      <c r="H36" s="197">
        <v>893.10934386391773</v>
      </c>
      <c r="I36" s="30">
        <v>1.5994851028973323</v>
      </c>
      <c r="J36" s="197">
        <v>893.10934386391773</v>
      </c>
      <c r="K36" s="30">
        <v>1.5249132442426387</v>
      </c>
      <c r="L36" s="197"/>
      <c r="M36" s="30"/>
    </row>
    <row r="37" spans="1:13">
      <c r="A37" s="4"/>
      <c r="B37" s="85" t="s">
        <v>15</v>
      </c>
      <c r="C37" s="17" t="s">
        <v>9</v>
      </c>
      <c r="D37" s="27">
        <v>1339.6640157958766</v>
      </c>
      <c r="E37" s="32">
        <v>1.8889609216522492</v>
      </c>
      <c r="F37" s="198">
        <v>1339.6640157958766</v>
      </c>
      <c r="G37" s="32">
        <v>1.9730458904169348</v>
      </c>
      <c r="H37" s="198">
        <v>1339.6640157958766</v>
      </c>
      <c r="I37" s="32">
        <v>1.8376007422367144</v>
      </c>
      <c r="J37" s="198">
        <v>1339.6640157958766</v>
      </c>
      <c r="K37" s="32">
        <v>1.7964109200892113</v>
      </c>
      <c r="L37" s="198"/>
      <c r="M37" s="32"/>
    </row>
    <row r="38" spans="1:13">
      <c r="C38" s="5"/>
      <c r="D38" s="1"/>
      <c r="E38" s="5"/>
      <c r="F38" s="199"/>
      <c r="G38" s="5"/>
      <c r="H38" s="199"/>
      <c r="I38" s="5"/>
      <c r="J38" s="199"/>
      <c r="K38" s="5"/>
      <c r="L38" s="199"/>
      <c r="M38" s="5"/>
    </row>
    <row r="39" spans="1:13">
      <c r="A39" s="84" t="s">
        <v>183</v>
      </c>
      <c r="B39" s="204" t="s">
        <v>11</v>
      </c>
      <c r="C39" s="14" t="s">
        <v>2</v>
      </c>
      <c r="D39" s="25">
        <v>100</v>
      </c>
      <c r="E39" s="34">
        <v>2.5850027657102759E-2</v>
      </c>
      <c r="F39" s="196">
        <v>200</v>
      </c>
      <c r="G39" s="34">
        <v>5.1914500576106123E-2</v>
      </c>
      <c r="H39" s="196">
        <v>200</v>
      </c>
      <c r="I39" s="34">
        <v>4.6087337607811404E-2</v>
      </c>
      <c r="J39" s="196"/>
      <c r="K39" s="28"/>
      <c r="L39" s="196"/>
      <c r="M39" s="28"/>
    </row>
    <row r="40" spans="1:13">
      <c r="B40" s="189" t="s">
        <v>4</v>
      </c>
      <c r="C40" s="40" t="s">
        <v>55</v>
      </c>
      <c r="D40" s="26">
        <v>200</v>
      </c>
      <c r="E40" s="33">
        <v>5.109927453792476E-2</v>
      </c>
      <c r="F40" s="197">
        <v>400</v>
      </c>
      <c r="G40" s="33">
        <v>8.6463988263685412E-2</v>
      </c>
      <c r="H40" s="197">
        <v>400</v>
      </c>
      <c r="I40" s="33">
        <v>8.309323163781443E-2</v>
      </c>
      <c r="J40" s="197"/>
      <c r="K40" s="30"/>
      <c r="L40" s="197"/>
      <c r="M40" s="30"/>
    </row>
    <row r="41" spans="1:13">
      <c r="B41" s="205" t="s">
        <v>52</v>
      </c>
      <c r="C41" s="12" t="s">
        <v>56</v>
      </c>
      <c r="D41" s="26">
        <v>400</v>
      </c>
      <c r="E41" s="33">
        <v>8.4906751090996546E-2</v>
      </c>
      <c r="F41" s="197">
        <v>800</v>
      </c>
      <c r="G41" s="33">
        <v>0.1469861699083776</v>
      </c>
      <c r="H41" s="197">
        <v>800</v>
      </c>
      <c r="I41" s="33">
        <v>0.13823264153708614</v>
      </c>
      <c r="J41" s="197"/>
      <c r="K41" s="30"/>
      <c r="L41" s="197"/>
      <c r="M41" s="30"/>
    </row>
    <row r="42" spans="1:13">
      <c r="B42" s="126"/>
      <c r="C42" s="18"/>
      <c r="D42" s="26">
        <v>600</v>
      </c>
      <c r="E42" s="33">
        <v>0.12092216216060772</v>
      </c>
      <c r="F42" s="197">
        <v>1200</v>
      </c>
      <c r="G42" s="33">
        <v>0.18186483715682486</v>
      </c>
      <c r="H42" s="197">
        <v>1200</v>
      </c>
      <c r="I42" s="33">
        <v>0.17252740143628612</v>
      </c>
      <c r="J42" s="197"/>
      <c r="K42" s="30"/>
      <c r="L42" s="197"/>
      <c r="M42" s="30"/>
    </row>
    <row r="43" spans="1:13">
      <c r="B43" s="206"/>
      <c r="C43" s="5"/>
      <c r="D43" s="26">
        <v>1000</v>
      </c>
      <c r="E43" s="33">
        <v>0.15913616537289518</v>
      </c>
      <c r="F43" s="197">
        <v>1800</v>
      </c>
      <c r="G43" s="33">
        <v>0.21277997652671435</v>
      </c>
      <c r="H43" s="197">
        <v>1800</v>
      </c>
      <c r="I43" s="33">
        <v>0.20656489141542256</v>
      </c>
      <c r="J43" s="197"/>
      <c r="K43" s="30"/>
      <c r="L43" s="197"/>
      <c r="M43" s="30"/>
    </row>
    <row r="44" spans="1:13">
      <c r="A44" s="4"/>
      <c r="B44" s="85" t="s">
        <v>15</v>
      </c>
      <c r="C44" s="17" t="s">
        <v>9</v>
      </c>
      <c r="D44" s="27">
        <v>1500</v>
      </c>
      <c r="E44" s="35">
        <v>0.19705328424878349</v>
      </c>
      <c r="F44" s="198">
        <v>2500</v>
      </c>
      <c r="G44" s="35">
        <v>0.23766056432814031</v>
      </c>
      <c r="H44" s="198">
        <v>2500</v>
      </c>
      <c r="I44" s="35">
        <v>0.22835630129566498</v>
      </c>
      <c r="J44" s="198"/>
      <c r="K44" s="32"/>
      <c r="L44" s="198"/>
      <c r="M44" s="32"/>
    </row>
    <row r="45" spans="1:13">
      <c r="C45" s="5"/>
      <c r="D45" s="1"/>
      <c r="E45" s="5"/>
      <c r="F45" s="199"/>
      <c r="G45" s="5"/>
      <c r="H45" s="199"/>
      <c r="I45" s="5"/>
      <c r="J45" s="199"/>
      <c r="K45" s="5"/>
      <c r="L45" s="199"/>
      <c r="M45" s="5"/>
    </row>
    <row r="46" spans="1:13">
      <c r="A46" s="84" t="s">
        <v>184</v>
      </c>
      <c r="B46" s="204" t="s">
        <v>11</v>
      </c>
      <c r="C46" s="14" t="s">
        <v>2</v>
      </c>
      <c r="D46" s="25">
        <v>100</v>
      </c>
      <c r="E46" s="34">
        <v>2.9356543345000173E-2</v>
      </c>
      <c r="F46" s="196">
        <v>100</v>
      </c>
      <c r="G46" s="34">
        <v>2.6262393447937054E-2</v>
      </c>
      <c r="H46" s="196">
        <v>100</v>
      </c>
      <c r="I46" s="34">
        <v>1.9186247671846058E-2</v>
      </c>
      <c r="J46" s="196"/>
      <c r="K46" s="28"/>
      <c r="L46" s="196"/>
      <c r="M46" s="28"/>
    </row>
    <row r="47" spans="1:13">
      <c r="B47" s="189" t="s">
        <v>4</v>
      </c>
      <c r="C47" s="40" t="s">
        <v>57</v>
      </c>
      <c r="D47" s="26">
        <v>200</v>
      </c>
      <c r="E47" s="33">
        <v>4.8104711593477567E-2</v>
      </c>
      <c r="F47" s="197">
        <v>200</v>
      </c>
      <c r="G47" s="33">
        <v>4.1832722727461927E-2</v>
      </c>
      <c r="H47" s="197">
        <v>200</v>
      </c>
      <c r="I47" s="33">
        <v>3.895177017624573E-2</v>
      </c>
      <c r="J47" s="197"/>
      <c r="K47" s="30"/>
      <c r="L47" s="197"/>
      <c r="M47" s="30"/>
    </row>
    <row r="48" spans="1:13">
      <c r="B48" s="205" t="s">
        <v>52</v>
      </c>
      <c r="C48" s="12" t="s">
        <v>58</v>
      </c>
      <c r="D48" s="26">
        <v>400</v>
      </c>
      <c r="E48" s="33">
        <v>6.6607420166775955E-2</v>
      </c>
      <c r="F48" s="197">
        <v>400</v>
      </c>
      <c r="G48" s="33">
        <v>6.3568906103149678E-2</v>
      </c>
      <c r="H48" s="197">
        <v>400</v>
      </c>
      <c r="I48" s="33">
        <v>5.8527941276327392E-2</v>
      </c>
      <c r="J48" s="197"/>
      <c r="K48" s="30"/>
      <c r="L48" s="197"/>
      <c r="M48" s="30"/>
    </row>
    <row r="49" spans="1:13">
      <c r="B49" s="126"/>
      <c r="C49" s="18"/>
      <c r="D49" s="26">
        <v>600</v>
      </c>
      <c r="E49" s="33">
        <v>8.1110363562066176E-2</v>
      </c>
      <c r="F49" s="197">
        <v>600</v>
      </c>
      <c r="G49" s="33">
        <v>7.5057654693327633E-2</v>
      </c>
      <c r="H49" s="197">
        <v>600</v>
      </c>
      <c r="I49" s="33">
        <v>7.0807757865087514E-2</v>
      </c>
      <c r="J49" s="197"/>
      <c r="K49" s="30"/>
      <c r="L49" s="197"/>
      <c r="M49" s="30"/>
    </row>
    <row r="50" spans="1:13">
      <c r="B50" s="206"/>
      <c r="C50" s="5"/>
      <c r="D50" s="26">
        <v>1000</v>
      </c>
      <c r="E50" s="33">
        <v>9.5926559965995195E-2</v>
      </c>
      <c r="F50" s="197">
        <v>1000</v>
      </c>
      <c r="G50" s="33">
        <v>9.2772562148883381E-2</v>
      </c>
      <c r="H50" s="197">
        <v>1000</v>
      </c>
      <c r="I50" s="33">
        <v>8.7111649467746827E-2</v>
      </c>
      <c r="J50" s="197"/>
      <c r="K50" s="30"/>
      <c r="L50" s="197"/>
      <c r="M50" s="30"/>
    </row>
    <row r="51" spans="1:13">
      <c r="A51" s="4"/>
      <c r="B51" s="85" t="s">
        <v>15</v>
      </c>
      <c r="C51" s="17" t="s">
        <v>9</v>
      </c>
      <c r="D51" s="27">
        <v>1500</v>
      </c>
      <c r="E51" s="35">
        <v>0.10711701606886878</v>
      </c>
      <c r="F51" s="198">
        <v>1500</v>
      </c>
      <c r="G51" s="35">
        <v>0.10605664859308803</v>
      </c>
      <c r="H51" s="198">
        <v>1500</v>
      </c>
      <c r="I51" s="35">
        <v>0.10034102912126638</v>
      </c>
      <c r="J51" s="198"/>
      <c r="K51" s="32"/>
      <c r="L51" s="198"/>
      <c r="M51" s="32"/>
    </row>
    <row r="52" spans="1:13">
      <c r="C52" s="5"/>
      <c r="D52" s="1"/>
      <c r="E52" s="5"/>
      <c r="F52" s="199"/>
      <c r="G52" s="5"/>
      <c r="H52" s="199"/>
      <c r="I52" s="5"/>
      <c r="J52" s="199"/>
      <c r="K52" s="5"/>
      <c r="L52" s="199"/>
      <c r="M52" s="5"/>
    </row>
    <row r="53" spans="1:13">
      <c r="A53" s="84" t="s">
        <v>185</v>
      </c>
      <c r="B53" s="204" t="s">
        <v>11</v>
      </c>
      <c r="C53" s="14" t="s">
        <v>2</v>
      </c>
      <c r="D53" s="25">
        <v>89.310934386391779</v>
      </c>
      <c r="E53" s="28">
        <v>3.1654692958774708</v>
      </c>
      <c r="F53" s="196">
        <v>44.655467193195889</v>
      </c>
      <c r="G53" s="28">
        <v>1.8918858189410095</v>
      </c>
      <c r="H53" s="196">
        <v>44.655467193195889</v>
      </c>
      <c r="I53" s="28">
        <v>1.8427522552838973</v>
      </c>
      <c r="J53" s="196"/>
      <c r="K53" s="28"/>
      <c r="L53" s="196"/>
      <c r="M53" s="28"/>
    </row>
    <row r="54" spans="1:13">
      <c r="B54" s="189" t="s">
        <v>4</v>
      </c>
      <c r="C54" s="40" t="s">
        <v>59</v>
      </c>
      <c r="D54" s="26">
        <v>178.62186877278356</v>
      </c>
      <c r="E54" s="30">
        <v>3.9663020463994574</v>
      </c>
      <c r="F54" s="197">
        <v>66.983200789793827</v>
      </c>
      <c r="G54" s="30">
        <v>1.9072296481340976</v>
      </c>
      <c r="H54" s="197">
        <v>66.983200789793827</v>
      </c>
      <c r="I54" s="30">
        <v>2.3768546804553132</v>
      </c>
      <c r="J54" s="197"/>
      <c r="K54" s="30"/>
      <c r="L54" s="197"/>
      <c r="M54" s="30"/>
    </row>
    <row r="55" spans="1:13">
      <c r="B55" s="205" t="s">
        <v>52</v>
      </c>
      <c r="C55" s="12" t="s">
        <v>60</v>
      </c>
      <c r="D55" s="26">
        <v>357.24373754556711</v>
      </c>
      <c r="E55" s="30">
        <v>4.6514446396737776</v>
      </c>
      <c r="F55" s="197">
        <v>89.310934386391779</v>
      </c>
      <c r="G55" s="30">
        <v>2.205785276101885</v>
      </c>
      <c r="H55" s="197">
        <v>89.310934386391779</v>
      </c>
      <c r="I55" s="30">
        <v>2.7217689268997511</v>
      </c>
      <c r="J55" s="197"/>
      <c r="K55" s="30"/>
      <c r="L55" s="197"/>
      <c r="M55" s="30"/>
    </row>
    <row r="56" spans="1:13">
      <c r="B56" s="126"/>
      <c r="C56" s="18"/>
      <c r="D56" s="26">
        <v>535.86560631835061</v>
      </c>
      <c r="E56" s="30">
        <v>4.6324266770643234</v>
      </c>
      <c r="F56" s="197">
        <v>178.62186877278356</v>
      </c>
      <c r="G56" s="30">
        <v>3.2738275521912108</v>
      </c>
      <c r="H56" s="197">
        <v>178.62186877278356</v>
      </c>
      <c r="I56" s="30">
        <v>3.5929503221822605</v>
      </c>
      <c r="J56" s="197"/>
      <c r="K56" s="30"/>
      <c r="L56" s="197"/>
      <c r="M56" s="30"/>
    </row>
    <row r="57" spans="1:13">
      <c r="B57" s="206"/>
      <c r="C57" s="5"/>
      <c r="D57" s="26">
        <v>893.10934386391773</v>
      </c>
      <c r="E57" s="30">
        <v>4.9847247434325812</v>
      </c>
      <c r="F57" s="197">
        <v>357.24373754556711</v>
      </c>
      <c r="G57" s="30">
        <v>3.874856066233952</v>
      </c>
      <c r="H57" s="197">
        <v>357.24373754556711</v>
      </c>
      <c r="I57" s="30">
        <v>4.2104658114352294</v>
      </c>
      <c r="J57" s="197"/>
      <c r="K57" s="30"/>
      <c r="L57" s="197"/>
      <c r="M57" s="30"/>
    </row>
    <row r="58" spans="1:13">
      <c r="A58" s="4"/>
      <c r="B58" s="85" t="s">
        <v>15</v>
      </c>
      <c r="C58" s="17" t="s">
        <v>9</v>
      </c>
      <c r="D58" s="27">
        <v>1339.6640157958766</v>
      </c>
      <c r="E58" s="32">
        <v>5.3153324298207014</v>
      </c>
      <c r="F58" s="198">
        <v>535.86560631835061</v>
      </c>
      <c r="G58" s="32">
        <v>4.1779820161561236</v>
      </c>
      <c r="H58" s="198">
        <v>535.86560631835061</v>
      </c>
      <c r="I58" s="32">
        <v>4.4595614259151493</v>
      </c>
      <c r="J58" s="198"/>
      <c r="K58" s="32"/>
      <c r="L58" s="198"/>
      <c r="M58" s="32"/>
    </row>
    <row r="59" spans="1:13">
      <c r="C59" s="5"/>
      <c r="D59" s="1"/>
      <c r="E59" s="5"/>
      <c r="F59" s="199"/>
      <c r="G59" s="5"/>
      <c r="H59" s="199"/>
      <c r="I59" s="5"/>
      <c r="J59" s="199"/>
      <c r="K59" s="5"/>
      <c r="L59" s="199"/>
      <c r="M59" s="5"/>
    </row>
    <row r="60" spans="1:13">
      <c r="A60" s="84" t="s">
        <v>186</v>
      </c>
      <c r="B60" s="204" t="s">
        <v>11</v>
      </c>
      <c r="C60" s="14" t="s">
        <v>2</v>
      </c>
      <c r="D60" s="25">
        <v>44.655467193195889</v>
      </c>
      <c r="E60" s="28">
        <v>6.1025384163747534</v>
      </c>
      <c r="F60" s="196">
        <v>26.793280315917531</v>
      </c>
      <c r="G60" s="28">
        <v>6.6398805704217185</v>
      </c>
      <c r="H60" s="196">
        <v>22.327733596597945</v>
      </c>
      <c r="I60" s="28">
        <v>6.2136546981819158</v>
      </c>
      <c r="J60" s="196"/>
      <c r="K60" s="28"/>
      <c r="L60" s="196"/>
      <c r="M60" s="28"/>
    </row>
    <row r="61" spans="1:13">
      <c r="B61" s="189" t="s">
        <v>4</v>
      </c>
      <c r="C61" s="40" t="s">
        <v>61</v>
      </c>
      <c r="D61" s="26">
        <v>66.983200789793827</v>
      </c>
      <c r="E61" s="30">
        <v>6.0794551658802867</v>
      </c>
      <c r="F61" s="197">
        <v>44.655467193195889</v>
      </c>
      <c r="G61" s="30">
        <v>6.5394602703444518</v>
      </c>
      <c r="H61" s="197">
        <v>35.724373754556709</v>
      </c>
      <c r="I61" s="30">
        <v>6.208709201432363</v>
      </c>
      <c r="J61" s="197"/>
      <c r="K61" s="30"/>
      <c r="L61" s="197"/>
      <c r="M61" s="30"/>
    </row>
    <row r="62" spans="1:13">
      <c r="B62" s="205" t="s">
        <v>52</v>
      </c>
      <c r="C62" s="12" t="s">
        <v>62</v>
      </c>
      <c r="D62" s="26">
        <v>89.310934386391779</v>
      </c>
      <c r="E62" s="30">
        <v>6.4808801446020183</v>
      </c>
      <c r="F62" s="197">
        <v>62.517654070474237</v>
      </c>
      <c r="G62" s="30">
        <v>6.6536085463198633</v>
      </c>
      <c r="H62" s="197">
        <v>53.586560631835063</v>
      </c>
      <c r="I62" s="30">
        <v>6.5374921229098613</v>
      </c>
      <c r="J62" s="197"/>
      <c r="K62" s="30"/>
      <c r="L62" s="197"/>
      <c r="M62" s="30"/>
    </row>
    <row r="63" spans="1:13">
      <c r="B63" s="126"/>
      <c r="C63" s="18"/>
      <c r="D63" s="26">
        <v>111.63866798298972</v>
      </c>
      <c r="E63" s="30">
        <v>6.5414733714808033</v>
      </c>
      <c r="F63" s="197">
        <v>89.310934386391779</v>
      </c>
      <c r="G63" s="30">
        <v>7.4500930683160682</v>
      </c>
      <c r="H63" s="197">
        <v>71.448747509113417</v>
      </c>
      <c r="I63" s="30">
        <v>5.7699511087952819</v>
      </c>
      <c r="J63" s="197"/>
      <c r="K63" s="30"/>
      <c r="L63" s="197"/>
      <c r="M63" s="30"/>
    </row>
    <row r="64" spans="1:13">
      <c r="B64" s="206"/>
      <c r="C64" s="5"/>
      <c r="D64" s="26">
        <v>178.62186877278356</v>
      </c>
      <c r="E64" s="30">
        <v>6.5856561835520724</v>
      </c>
      <c r="F64" s="197">
        <v>133.96640157958765</v>
      </c>
      <c r="G64" s="30">
        <v>7.2496952649219262</v>
      </c>
      <c r="H64" s="197">
        <v>133.96640157958765</v>
      </c>
      <c r="I64" s="30">
        <v>6.5285443214117187</v>
      </c>
      <c r="J64" s="197"/>
      <c r="K64" s="30"/>
      <c r="L64" s="197"/>
      <c r="M64" s="30"/>
    </row>
    <row r="65" spans="1:13">
      <c r="A65" s="4"/>
      <c r="B65" s="85" t="s">
        <v>15</v>
      </c>
      <c r="C65" s="17" t="s">
        <v>9</v>
      </c>
      <c r="D65" s="27">
        <v>446.55467193195886</v>
      </c>
      <c r="E65" s="32">
        <v>6.8375586199685863</v>
      </c>
      <c r="F65" s="198">
        <v>178.62186877278356</v>
      </c>
      <c r="G65" s="32">
        <v>7.5451341037808604</v>
      </c>
      <c r="H65" s="198">
        <v>178.62186877278356</v>
      </c>
      <c r="I65" s="32">
        <v>6.6534780827912385</v>
      </c>
      <c r="J65" s="198"/>
      <c r="K65" s="32"/>
      <c r="L65" s="198"/>
      <c r="M65" s="32"/>
    </row>
    <row r="66" spans="1:13">
      <c r="C66" s="5"/>
      <c r="D66" s="1"/>
      <c r="E66" s="5"/>
      <c r="F66" s="199"/>
      <c r="G66" s="5"/>
      <c r="H66" s="199"/>
      <c r="I66" s="5"/>
      <c r="J66" s="199"/>
      <c r="K66" s="5"/>
      <c r="L66" s="199"/>
      <c r="M66" s="5"/>
    </row>
    <row r="67" spans="1:13">
      <c r="A67" s="84" t="s">
        <v>187</v>
      </c>
      <c r="B67" s="204" t="s">
        <v>11</v>
      </c>
      <c r="C67" s="14" t="s">
        <v>2</v>
      </c>
      <c r="D67" s="25">
        <v>26.793280315917531</v>
      </c>
      <c r="E67" s="28">
        <v>6.3841011876064764</v>
      </c>
      <c r="F67" s="196">
        <v>26.793280315917531</v>
      </c>
      <c r="G67" s="28">
        <v>6.2927921438269623</v>
      </c>
      <c r="H67" s="196">
        <v>26.793280315917531</v>
      </c>
      <c r="I67" s="28">
        <v>6.1615078114649817</v>
      </c>
      <c r="J67" s="196">
        <v>26.793280315917531</v>
      </c>
      <c r="K67" s="28">
        <v>6.624109177811591</v>
      </c>
      <c r="L67" s="196"/>
      <c r="M67" s="28"/>
    </row>
    <row r="68" spans="1:13">
      <c r="B68" s="189" t="s">
        <v>4</v>
      </c>
      <c r="C68" s="40" t="s">
        <v>63</v>
      </c>
      <c r="D68" s="26">
        <v>53.586560631835063</v>
      </c>
      <c r="E68" s="30">
        <v>7.9702076872245584</v>
      </c>
      <c r="F68" s="197">
        <v>53.586560631835063</v>
      </c>
      <c r="G68" s="30">
        <v>7.4628652649658695</v>
      </c>
      <c r="H68" s="197">
        <v>44.655467193195889</v>
      </c>
      <c r="I68" s="30">
        <v>6.7348412019863018</v>
      </c>
      <c r="J68" s="197">
        <v>44.655467193195889</v>
      </c>
      <c r="K68" s="30">
        <v>6.6983491956156938</v>
      </c>
      <c r="L68" s="197"/>
      <c r="M68" s="30"/>
    </row>
    <row r="69" spans="1:13">
      <c r="B69" s="205" t="s">
        <v>52</v>
      </c>
      <c r="C69" s="12" t="s">
        <v>64</v>
      </c>
      <c r="D69" s="26">
        <v>89.310934386391779</v>
      </c>
      <c r="E69" s="30">
        <v>8.2065973924136664</v>
      </c>
      <c r="F69" s="197">
        <v>89.310934386391779</v>
      </c>
      <c r="G69" s="30">
        <v>7.6200571801551478</v>
      </c>
      <c r="H69" s="197">
        <v>89.310934386391779</v>
      </c>
      <c r="I69" s="30">
        <v>6.4236738221315957</v>
      </c>
      <c r="J69" s="197">
        <v>89.310934386391779</v>
      </c>
      <c r="K69" s="30">
        <v>7.1268576595096125</v>
      </c>
      <c r="L69" s="197"/>
      <c r="M69" s="30"/>
    </row>
    <row r="70" spans="1:13">
      <c r="B70" s="126"/>
      <c r="C70" s="18"/>
      <c r="D70" s="26">
        <v>178.62186877278356</v>
      </c>
      <c r="E70" s="30">
        <v>8.8156778523241375</v>
      </c>
      <c r="F70" s="197">
        <v>178.62186877278356</v>
      </c>
      <c r="G70" s="30">
        <v>8.5825957900870655</v>
      </c>
      <c r="H70" s="197">
        <v>178.62186877278356</v>
      </c>
      <c r="I70" s="30">
        <v>7.103274757759019</v>
      </c>
      <c r="J70" s="197">
        <v>178.62186877278356</v>
      </c>
      <c r="K70" s="30">
        <v>7.2108612988010021</v>
      </c>
      <c r="L70" s="197"/>
      <c r="M70" s="30"/>
    </row>
    <row r="71" spans="1:13">
      <c r="B71" s="206"/>
      <c r="C71" s="5"/>
      <c r="D71" s="26">
        <v>267.93280315917531</v>
      </c>
      <c r="E71" s="30">
        <v>8.7940383210837112</v>
      </c>
      <c r="F71" s="197">
        <v>267.93280315917531</v>
      </c>
      <c r="G71" s="30">
        <v>8.0442957520422382</v>
      </c>
      <c r="H71" s="197">
        <v>267.93280315917531</v>
      </c>
      <c r="I71" s="30">
        <v>6.6383295195659269</v>
      </c>
      <c r="J71" s="197">
        <v>267.93280315917531</v>
      </c>
      <c r="K71" s="30">
        <v>6.3753024999562342</v>
      </c>
      <c r="L71" s="197"/>
      <c r="M71" s="30"/>
    </row>
    <row r="72" spans="1:13">
      <c r="A72" s="4"/>
      <c r="B72" s="85" t="s">
        <v>15</v>
      </c>
      <c r="C72" s="17" t="s">
        <v>9</v>
      </c>
      <c r="D72" s="27"/>
      <c r="E72" s="32"/>
      <c r="F72" s="198"/>
      <c r="G72" s="32"/>
      <c r="H72" s="198"/>
      <c r="I72" s="32"/>
      <c r="J72" s="198"/>
      <c r="K72" s="32"/>
      <c r="L72" s="198"/>
      <c r="M72" s="32"/>
    </row>
    <row r="73" spans="1:13">
      <c r="C73" s="5"/>
      <c r="D73" s="1"/>
      <c r="E73" s="5"/>
      <c r="F73" s="199"/>
      <c r="G73" s="5"/>
      <c r="H73" s="199"/>
      <c r="I73" s="5"/>
      <c r="J73" s="199"/>
      <c r="K73" s="5"/>
      <c r="L73" s="199"/>
      <c r="M73" s="5"/>
    </row>
    <row r="74" spans="1:13">
      <c r="A74" s="84" t="s">
        <v>188</v>
      </c>
      <c r="B74" s="204" t="s">
        <v>11</v>
      </c>
      <c r="C74" s="14" t="s">
        <v>2</v>
      </c>
      <c r="D74" s="25">
        <v>100</v>
      </c>
      <c r="E74" s="34">
        <v>6.0689244039940846E-2</v>
      </c>
      <c r="F74" s="196">
        <v>200</v>
      </c>
      <c r="G74" s="34">
        <v>0.16612612935586141</v>
      </c>
      <c r="H74" s="196">
        <v>200</v>
      </c>
      <c r="I74" s="34">
        <v>0.14059036324104357</v>
      </c>
      <c r="J74" s="196">
        <v>170</v>
      </c>
      <c r="K74" s="34">
        <v>9.9148914658625326E-2</v>
      </c>
      <c r="L74" s="196">
        <v>170</v>
      </c>
      <c r="M74" s="34">
        <v>7.3472911256338924E-2</v>
      </c>
    </row>
    <row r="75" spans="1:13">
      <c r="B75" s="189" t="s">
        <v>4</v>
      </c>
      <c r="C75" s="40" t="s">
        <v>65</v>
      </c>
      <c r="D75" s="26">
        <v>200</v>
      </c>
      <c r="E75" s="33">
        <v>0.12846297466132622</v>
      </c>
      <c r="F75" s="197">
        <v>400</v>
      </c>
      <c r="G75" s="33">
        <v>0.32664522089392961</v>
      </c>
      <c r="H75" s="197">
        <v>400</v>
      </c>
      <c r="I75" s="33">
        <v>0.27654051622000136</v>
      </c>
      <c r="J75" s="197">
        <v>340</v>
      </c>
      <c r="K75" s="33">
        <v>0.20802161087656476</v>
      </c>
      <c r="L75" s="197">
        <v>340</v>
      </c>
      <c r="M75" s="33">
        <v>0.18596199499456079</v>
      </c>
    </row>
    <row r="76" spans="1:13">
      <c r="B76" s="205" t="s">
        <v>52</v>
      </c>
      <c r="C76" s="12" t="s">
        <v>66</v>
      </c>
      <c r="D76" s="26">
        <v>400</v>
      </c>
      <c r="E76" s="33">
        <v>0.27129261628825341</v>
      </c>
      <c r="F76" s="197">
        <v>800</v>
      </c>
      <c r="G76" s="33">
        <v>0.54903335562445765</v>
      </c>
      <c r="H76" s="197">
        <v>800</v>
      </c>
      <c r="I76" s="33">
        <v>0.50071300843264166</v>
      </c>
      <c r="J76" s="197">
        <v>680</v>
      </c>
      <c r="K76" s="33">
        <v>0.40354919368557279</v>
      </c>
      <c r="L76" s="197">
        <v>680</v>
      </c>
      <c r="M76" s="33">
        <v>0.39727297386482624</v>
      </c>
    </row>
    <row r="77" spans="1:13">
      <c r="B77" s="126"/>
      <c r="C77" s="18"/>
      <c r="D77" s="26">
        <v>600</v>
      </c>
      <c r="E77" s="33">
        <v>0.3961300857621487</v>
      </c>
      <c r="F77" s="197">
        <v>1200</v>
      </c>
      <c r="G77" s="33">
        <v>0.7788329222288386</v>
      </c>
      <c r="H77" s="197">
        <v>1200</v>
      </c>
      <c r="I77" s="33">
        <v>0.69061278373034118</v>
      </c>
      <c r="J77" s="197">
        <v>1020</v>
      </c>
      <c r="K77" s="33">
        <v>0.59727195810804412</v>
      </c>
      <c r="L77" s="197">
        <v>1020</v>
      </c>
      <c r="M77" s="33">
        <v>0.58725805794493835</v>
      </c>
    </row>
    <row r="78" spans="1:13">
      <c r="B78" s="206"/>
      <c r="C78" s="5"/>
      <c r="D78" s="26">
        <v>1000</v>
      </c>
      <c r="E78" s="33">
        <v>0.61024794426869899</v>
      </c>
      <c r="F78" s="197">
        <v>1800</v>
      </c>
      <c r="G78" s="33">
        <v>1.0095458472126841</v>
      </c>
      <c r="H78" s="197">
        <v>1800</v>
      </c>
      <c r="I78" s="33">
        <v>0.96344426174892539</v>
      </c>
      <c r="J78" s="197">
        <v>1530</v>
      </c>
      <c r="K78" s="33">
        <v>0.81503829845604092</v>
      </c>
      <c r="L78" s="197">
        <v>1530</v>
      </c>
      <c r="M78" s="33">
        <v>0.82998411432307806</v>
      </c>
    </row>
    <row r="79" spans="1:13">
      <c r="A79" s="4"/>
      <c r="B79" s="85" t="s">
        <v>15</v>
      </c>
      <c r="C79" s="17" t="s">
        <v>9</v>
      </c>
      <c r="D79" s="27">
        <v>1500</v>
      </c>
      <c r="E79" s="35">
        <v>0.84455770120887963</v>
      </c>
      <c r="F79" s="198">
        <v>2500</v>
      </c>
      <c r="G79" s="35">
        <v>1.2503968850061451</v>
      </c>
      <c r="H79" s="198">
        <v>2500</v>
      </c>
      <c r="I79" s="35">
        <v>1.1809293024701006</v>
      </c>
      <c r="J79" s="198">
        <v>2125</v>
      </c>
      <c r="K79" s="35">
        <v>1.0674314519449064</v>
      </c>
      <c r="L79" s="198">
        <v>2125</v>
      </c>
      <c r="M79" s="35">
        <v>1.062026971493931</v>
      </c>
    </row>
    <row r="80" spans="1:13">
      <c r="C80" s="5"/>
      <c r="D80" s="1"/>
      <c r="E80" s="5"/>
      <c r="F80" s="199"/>
      <c r="G80" s="5"/>
      <c r="H80" s="199"/>
      <c r="I80" s="5"/>
      <c r="J80" s="199"/>
      <c r="K80" s="5"/>
      <c r="L80" s="199"/>
      <c r="M80" s="5"/>
    </row>
    <row r="81" spans="1:13">
      <c r="A81" s="84" t="s">
        <v>189</v>
      </c>
      <c r="B81" s="204" t="s">
        <v>11</v>
      </c>
      <c r="C81" s="14" t="s">
        <v>2</v>
      </c>
      <c r="D81" s="25">
        <v>100</v>
      </c>
      <c r="E81" s="34">
        <v>4.5334854349550913E-3</v>
      </c>
      <c r="F81" s="196">
        <v>200</v>
      </c>
      <c r="G81" s="34">
        <v>9.7052688563575643E-3</v>
      </c>
      <c r="H81" s="196">
        <v>200</v>
      </c>
      <c r="I81" s="34">
        <v>1.0445860790032221E-2</v>
      </c>
      <c r="J81" s="196"/>
      <c r="K81" s="34"/>
      <c r="L81" s="196"/>
      <c r="M81" s="34"/>
    </row>
    <row r="82" spans="1:13">
      <c r="B82" s="189" t="s">
        <v>4</v>
      </c>
      <c r="C82" s="40" t="s">
        <v>67</v>
      </c>
      <c r="D82" s="26">
        <v>200</v>
      </c>
      <c r="E82" s="33">
        <v>8.1789461830469225E-3</v>
      </c>
      <c r="F82" s="197">
        <v>400</v>
      </c>
      <c r="G82" s="33">
        <v>1.8672207676654839E-2</v>
      </c>
      <c r="H82" s="197">
        <v>400</v>
      </c>
      <c r="I82" s="33">
        <v>1.9459995563290033E-2</v>
      </c>
      <c r="J82" s="197"/>
      <c r="K82" s="33"/>
      <c r="L82" s="197"/>
      <c r="M82" s="33"/>
    </row>
    <row r="83" spans="1:13">
      <c r="B83" s="205" t="s">
        <v>52</v>
      </c>
      <c r="C83" s="12" t="s">
        <v>68</v>
      </c>
      <c r="D83" s="26">
        <v>400</v>
      </c>
      <c r="E83" s="33">
        <v>1.5811752619168146E-2</v>
      </c>
      <c r="F83" s="197">
        <v>800</v>
      </c>
      <c r="G83" s="33">
        <v>3.5459940862879263E-2</v>
      </c>
      <c r="H83" s="197">
        <v>800</v>
      </c>
      <c r="I83" s="33">
        <v>3.5751033303886459E-2</v>
      </c>
      <c r="J83" s="197"/>
      <c r="K83" s="33"/>
      <c r="L83" s="197"/>
      <c r="M83" s="33"/>
    </row>
    <row r="84" spans="1:13">
      <c r="B84" s="126"/>
      <c r="C84" s="18"/>
      <c r="D84" s="26">
        <v>600</v>
      </c>
      <c r="E84" s="33">
        <v>2.3194061920825813E-2</v>
      </c>
      <c r="F84" s="197">
        <v>1200</v>
      </c>
      <c r="G84" s="33">
        <v>4.9119129918725829E-2</v>
      </c>
      <c r="H84" s="197">
        <v>1200</v>
      </c>
      <c r="I84" s="33">
        <v>4.7052086832674318E-2</v>
      </c>
      <c r="J84" s="197"/>
      <c r="K84" s="33"/>
      <c r="L84" s="197"/>
      <c r="M84" s="33"/>
    </row>
    <row r="85" spans="1:13">
      <c r="B85" s="206"/>
      <c r="C85" s="5"/>
      <c r="D85" s="26">
        <v>1000</v>
      </c>
      <c r="E85" s="33">
        <v>3.5002250856239078E-2</v>
      </c>
      <c r="F85" s="197">
        <v>1800</v>
      </c>
      <c r="G85" s="33">
        <v>6.3293242304007749E-2</v>
      </c>
      <c r="H85" s="197">
        <v>1800</v>
      </c>
      <c r="I85" s="33">
        <v>6.4415082078062916E-2</v>
      </c>
      <c r="J85" s="197"/>
      <c r="K85" s="33"/>
      <c r="L85" s="197"/>
      <c r="M85" s="33"/>
    </row>
    <row r="86" spans="1:13">
      <c r="A86" s="4"/>
      <c r="B86" s="85" t="s">
        <v>15</v>
      </c>
      <c r="C86" s="17" t="s">
        <v>9</v>
      </c>
      <c r="D86" s="27">
        <v>1500</v>
      </c>
      <c r="E86" s="35">
        <v>4.7610802269393016E-2</v>
      </c>
      <c r="F86" s="198">
        <v>2500</v>
      </c>
      <c r="G86" s="35">
        <v>7.820907757440354E-2</v>
      </c>
      <c r="H86" s="198">
        <v>2500</v>
      </c>
      <c r="I86" s="35">
        <v>7.8733469301806525E-2</v>
      </c>
      <c r="J86" s="198"/>
      <c r="K86" s="35"/>
      <c r="L86" s="198"/>
      <c r="M86" s="35"/>
    </row>
    <row r="87" spans="1:13">
      <c r="C87" s="5"/>
      <c r="D87" s="1"/>
      <c r="E87" s="5"/>
      <c r="F87" s="199"/>
      <c r="G87" s="5"/>
      <c r="H87" s="199"/>
      <c r="I87" s="5"/>
      <c r="J87" s="199"/>
      <c r="K87" s="5"/>
      <c r="L87" s="199"/>
      <c r="M87" s="5"/>
    </row>
    <row r="88" spans="1:13">
      <c r="A88" s="84" t="s">
        <v>190</v>
      </c>
      <c r="B88" s="204" t="s">
        <v>11</v>
      </c>
      <c r="C88" s="14" t="s">
        <v>2</v>
      </c>
      <c r="D88" s="25">
        <v>100</v>
      </c>
      <c r="E88" s="28">
        <v>0.11876067767560543</v>
      </c>
      <c r="F88" s="196">
        <v>200</v>
      </c>
      <c r="G88" s="28">
        <v>0.28917462545088146</v>
      </c>
      <c r="H88" s="196">
        <v>200</v>
      </c>
      <c r="I88" s="28">
        <v>0.2602611736489564</v>
      </c>
      <c r="J88" s="196"/>
      <c r="K88" s="34"/>
      <c r="L88" s="196"/>
      <c r="M88" s="34"/>
    </row>
    <row r="89" spans="1:13">
      <c r="B89" s="189" t="s">
        <v>4</v>
      </c>
      <c r="C89" s="40" t="s">
        <v>69</v>
      </c>
      <c r="D89" s="26">
        <v>200</v>
      </c>
      <c r="E89" s="30">
        <v>0.23504321650586485</v>
      </c>
      <c r="F89" s="197">
        <v>400</v>
      </c>
      <c r="G89" s="30">
        <v>0.53742056588634068</v>
      </c>
      <c r="H89" s="197">
        <v>400</v>
      </c>
      <c r="I89" s="30">
        <v>0.51455493826686216</v>
      </c>
      <c r="J89" s="197"/>
      <c r="K89" s="33"/>
      <c r="L89" s="197"/>
      <c r="M89" s="33"/>
    </row>
    <row r="90" spans="1:13">
      <c r="B90" s="205" t="s">
        <v>52</v>
      </c>
      <c r="C90" s="12" t="s">
        <v>70</v>
      </c>
      <c r="D90" s="26">
        <v>400</v>
      </c>
      <c r="E90" s="30">
        <v>0.45938810718325529</v>
      </c>
      <c r="F90" s="197">
        <v>800</v>
      </c>
      <c r="G90" s="30">
        <v>0.93443394451718409</v>
      </c>
      <c r="H90" s="197">
        <v>800</v>
      </c>
      <c r="I90" s="30">
        <v>0.92886815145679802</v>
      </c>
      <c r="J90" s="197"/>
      <c r="K90" s="33"/>
      <c r="L90" s="197"/>
      <c r="M90" s="33"/>
    </row>
    <row r="91" spans="1:13">
      <c r="B91" s="126"/>
      <c r="C91" s="18"/>
      <c r="D91" s="26">
        <v>600</v>
      </c>
      <c r="E91" s="30">
        <v>0.64015068257965846</v>
      </c>
      <c r="F91" s="197">
        <v>1200</v>
      </c>
      <c r="G91" s="30">
        <v>1.2655241909020232</v>
      </c>
      <c r="H91" s="197">
        <v>1200</v>
      </c>
      <c r="I91" s="30">
        <v>1.2080186234241534</v>
      </c>
      <c r="J91" s="197"/>
      <c r="K91" s="33"/>
      <c r="L91" s="197"/>
      <c r="M91" s="33"/>
    </row>
    <row r="92" spans="1:13">
      <c r="B92" s="206"/>
      <c r="C92" s="5"/>
      <c r="D92" s="26">
        <v>1000</v>
      </c>
      <c r="E92" s="30">
        <v>0.95024441259955417</v>
      </c>
      <c r="F92" s="197">
        <v>1800</v>
      </c>
      <c r="G92" s="30">
        <v>1.565336946164039</v>
      </c>
      <c r="H92" s="197">
        <v>1800</v>
      </c>
      <c r="I92" s="30">
        <v>1.5258083344149991</v>
      </c>
      <c r="J92" s="197"/>
      <c r="K92" s="33"/>
      <c r="L92" s="197"/>
      <c r="M92" s="33"/>
    </row>
    <row r="93" spans="1:13">
      <c r="A93" s="4"/>
      <c r="B93" s="85" t="s">
        <v>15</v>
      </c>
      <c r="C93" s="17" t="s">
        <v>9</v>
      </c>
      <c r="D93" s="27">
        <v>1500</v>
      </c>
      <c r="E93" s="32">
        <v>1.2348199129780533</v>
      </c>
      <c r="F93" s="198">
        <v>2500</v>
      </c>
      <c r="G93" s="32">
        <v>1.8091302503128988</v>
      </c>
      <c r="H93" s="198">
        <v>2500</v>
      </c>
      <c r="I93" s="32">
        <v>1.7178052965283575</v>
      </c>
      <c r="J93" s="198"/>
      <c r="K93" s="35"/>
      <c r="L93" s="198"/>
      <c r="M93" s="35"/>
    </row>
    <row r="94" spans="1:13">
      <c r="C94" s="5"/>
      <c r="D94" s="1"/>
      <c r="E94" s="5"/>
      <c r="F94" s="199"/>
      <c r="G94" s="5"/>
      <c r="H94" s="199"/>
      <c r="I94" s="5"/>
      <c r="J94" s="199"/>
      <c r="K94" s="5"/>
      <c r="L94" s="199"/>
      <c r="M94" s="5"/>
    </row>
    <row r="95" spans="1:13">
      <c r="A95" s="84" t="s">
        <v>93</v>
      </c>
      <c r="B95" s="204" t="s">
        <v>11</v>
      </c>
      <c r="C95" s="14" t="s">
        <v>2</v>
      </c>
      <c r="D95" s="25">
        <v>100</v>
      </c>
      <c r="E95" s="28">
        <v>0.69580958949166338</v>
      </c>
      <c r="F95" s="196">
        <v>200</v>
      </c>
      <c r="G95" s="28">
        <v>1.6597504534140644</v>
      </c>
      <c r="H95" s="196">
        <v>200</v>
      </c>
      <c r="I95" s="28">
        <v>1.4871713614206918</v>
      </c>
      <c r="J95" s="196"/>
      <c r="K95" s="34"/>
      <c r="L95" s="196"/>
      <c r="M95" s="34"/>
    </row>
    <row r="96" spans="1:13">
      <c r="B96" s="189" t="s">
        <v>4</v>
      </c>
      <c r="C96" s="40" t="s">
        <v>71</v>
      </c>
      <c r="D96" s="26">
        <v>200</v>
      </c>
      <c r="E96" s="30">
        <v>1.3640927300300287</v>
      </c>
      <c r="F96" s="197">
        <v>400</v>
      </c>
      <c r="G96" s="30">
        <v>2.6335094726968897</v>
      </c>
      <c r="H96" s="197">
        <v>400</v>
      </c>
      <c r="I96" s="30">
        <v>2.9956740737261693</v>
      </c>
      <c r="J96" s="197"/>
      <c r="K96" s="33"/>
      <c r="L96" s="197"/>
      <c r="M96" s="33"/>
    </row>
    <row r="97" spans="1:13">
      <c r="B97" s="205" t="s">
        <v>52</v>
      </c>
      <c r="C97" s="12" t="s">
        <v>72</v>
      </c>
      <c r="D97" s="26">
        <v>400</v>
      </c>
      <c r="E97" s="30">
        <v>2.4494174594976599</v>
      </c>
      <c r="F97" s="197">
        <v>800</v>
      </c>
      <c r="G97" s="30">
        <v>3.836477926490494</v>
      </c>
      <c r="H97" s="197">
        <v>800</v>
      </c>
      <c r="I97" s="30">
        <v>4.2320128989591366</v>
      </c>
      <c r="J97" s="197"/>
      <c r="K97" s="33"/>
      <c r="L97" s="197"/>
      <c r="M97" s="33"/>
    </row>
    <row r="98" spans="1:13">
      <c r="B98" s="126"/>
      <c r="C98" s="18"/>
      <c r="D98" s="26">
        <v>600</v>
      </c>
      <c r="E98" s="30">
        <v>3.3615790228021485</v>
      </c>
      <c r="F98" s="197">
        <v>1200</v>
      </c>
      <c r="G98" s="30">
        <v>4.2806365113483524</v>
      </c>
      <c r="H98" s="197">
        <v>1200</v>
      </c>
      <c r="I98" s="30">
        <v>4.7865681029645444</v>
      </c>
      <c r="J98" s="197"/>
      <c r="K98" s="33"/>
      <c r="L98" s="197"/>
      <c r="M98" s="33"/>
    </row>
    <row r="99" spans="1:13">
      <c r="B99" s="206"/>
      <c r="C99" s="5"/>
      <c r="D99" s="26">
        <v>1000</v>
      </c>
      <c r="E99" s="30">
        <v>4.1147197384418011</v>
      </c>
      <c r="F99" s="197">
        <v>1800</v>
      </c>
      <c r="G99" s="30">
        <v>4.8514972224921156</v>
      </c>
      <c r="H99" s="197">
        <v>1800</v>
      </c>
      <c r="I99" s="30">
        <v>5.1358755698655187</v>
      </c>
      <c r="J99" s="197"/>
      <c r="K99" s="33"/>
      <c r="L99" s="197"/>
      <c r="M99" s="33"/>
    </row>
    <row r="100" spans="1:13">
      <c r="A100" s="4"/>
      <c r="B100" s="85" t="s">
        <v>15</v>
      </c>
      <c r="C100" s="17" t="s">
        <v>9</v>
      </c>
      <c r="D100" s="27">
        <v>1500</v>
      </c>
      <c r="E100" s="32">
        <v>4.5194301293066577</v>
      </c>
      <c r="F100" s="198"/>
      <c r="G100" s="35"/>
      <c r="H100" s="198"/>
      <c r="I100" s="35"/>
      <c r="J100" s="198"/>
      <c r="K100" s="35"/>
      <c r="L100" s="198"/>
      <c r="M100" s="35"/>
    </row>
    <row r="101" spans="1:13">
      <c r="A101" s="92"/>
      <c r="C101" s="5"/>
      <c r="D101" s="1"/>
      <c r="E101" s="5"/>
      <c r="F101" s="199"/>
      <c r="G101" s="5"/>
      <c r="H101" s="199"/>
      <c r="I101" s="5"/>
      <c r="J101" s="199"/>
      <c r="K101" s="5"/>
      <c r="L101" s="199"/>
      <c r="M101" s="5"/>
    </row>
    <row r="102" spans="1:13">
      <c r="A102" s="48" t="s">
        <v>178</v>
      </c>
      <c r="B102" s="204" t="s">
        <v>11</v>
      </c>
      <c r="C102" s="14" t="s">
        <v>2</v>
      </c>
      <c r="D102" s="25">
        <v>66.983200789793827</v>
      </c>
      <c r="E102" s="28">
        <v>0.53383710892840897</v>
      </c>
      <c r="F102" s="196">
        <v>89.310934386391779</v>
      </c>
      <c r="G102" s="28">
        <v>0.52650621556137001</v>
      </c>
      <c r="H102" s="196">
        <v>89.310934386391779</v>
      </c>
      <c r="I102" s="28">
        <v>0.54452166771388999</v>
      </c>
      <c r="J102" s="196"/>
      <c r="K102" s="28"/>
      <c r="L102" s="196"/>
      <c r="M102" s="28"/>
    </row>
    <row r="103" spans="1:13">
      <c r="B103" s="189" t="s">
        <v>4</v>
      </c>
      <c r="C103" s="40" t="s">
        <v>83</v>
      </c>
      <c r="D103" s="26">
        <v>89.310934386391779</v>
      </c>
      <c r="E103" s="30">
        <v>0.55812474393735645</v>
      </c>
      <c r="F103" s="197">
        <v>178.62186877278356</v>
      </c>
      <c r="G103" s="30">
        <v>1.053878070147193</v>
      </c>
      <c r="H103" s="197">
        <v>178.62186877278356</v>
      </c>
      <c r="I103" s="30">
        <v>1.0334280294001115</v>
      </c>
      <c r="J103" s="197"/>
      <c r="K103" s="30"/>
      <c r="L103" s="197"/>
      <c r="M103" s="30"/>
    </row>
    <row r="104" spans="1:13">
      <c r="B104" s="205" t="s">
        <v>52</v>
      </c>
      <c r="C104" s="12" t="s">
        <v>84</v>
      </c>
      <c r="D104" s="26">
        <v>178.62186877278356</v>
      </c>
      <c r="E104" s="30">
        <v>1.2305616183589456</v>
      </c>
      <c r="F104" s="197">
        <v>357.24373754556711</v>
      </c>
      <c r="G104" s="30">
        <v>1.9086120385425773</v>
      </c>
      <c r="H104" s="197">
        <v>357.24373754556711</v>
      </c>
      <c r="I104" s="30">
        <v>1.7902942921538081</v>
      </c>
      <c r="J104" s="197"/>
      <c r="K104" s="30"/>
      <c r="L104" s="197"/>
      <c r="M104" s="30"/>
    </row>
    <row r="105" spans="1:13">
      <c r="B105" s="126"/>
      <c r="C105" s="18"/>
      <c r="D105" s="26">
        <v>357.24373754556711</v>
      </c>
      <c r="E105" s="30">
        <v>1.7748964299118137</v>
      </c>
      <c r="F105" s="197">
        <v>535.86560631835061</v>
      </c>
      <c r="G105" s="30">
        <v>2.448318781653767</v>
      </c>
      <c r="H105" s="197">
        <v>535.86560631835061</v>
      </c>
      <c r="I105" s="30">
        <v>2.4039564040485537</v>
      </c>
      <c r="J105" s="197"/>
      <c r="K105" s="30"/>
      <c r="L105" s="197"/>
      <c r="M105" s="30"/>
    </row>
    <row r="106" spans="1:13">
      <c r="B106" s="206"/>
      <c r="C106" s="5"/>
      <c r="D106" s="26">
        <v>535.86560631835061</v>
      </c>
      <c r="E106" s="30">
        <v>2.3818118228579337</v>
      </c>
      <c r="F106" s="197">
        <v>893.10934386391773</v>
      </c>
      <c r="G106" s="30">
        <v>3.1342051636538741</v>
      </c>
      <c r="H106" s="197">
        <v>893.10934386391773</v>
      </c>
      <c r="I106" s="30">
        <v>3.1035301418335761</v>
      </c>
      <c r="J106" s="197"/>
      <c r="K106" s="30"/>
      <c r="L106" s="197"/>
      <c r="M106" s="30"/>
    </row>
    <row r="107" spans="1:13">
      <c r="A107" s="4"/>
      <c r="B107" s="85" t="s">
        <v>15</v>
      </c>
      <c r="C107" s="17" t="s">
        <v>9</v>
      </c>
      <c r="D107" s="27">
        <v>893.10934386391773</v>
      </c>
      <c r="E107" s="32">
        <v>3.154825839430234</v>
      </c>
      <c r="F107" s="198">
        <v>1339.6640157958766</v>
      </c>
      <c r="G107" s="32">
        <v>3.5290847955977336</v>
      </c>
      <c r="H107" s="198">
        <v>1339.6640157958766</v>
      </c>
      <c r="I107" s="32">
        <v>3.5842673486214163</v>
      </c>
      <c r="J107" s="198"/>
      <c r="K107" s="35"/>
      <c r="L107" s="198"/>
      <c r="M107" s="35"/>
    </row>
    <row r="108" spans="1:13">
      <c r="A108" s="92"/>
      <c r="C108" s="5"/>
      <c r="D108" s="1"/>
      <c r="E108" s="5"/>
      <c r="F108" s="199"/>
      <c r="G108" s="5"/>
      <c r="H108" s="199"/>
      <c r="I108" s="5"/>
      <c r="J108" s="199"/>
      <c r="K108" s="5"/>
      <c r="L108" s="199"/>
      <c r="M108" s="5"/>
    </row>
    <row r="109" spans="1:13">
      <c r="A109" s="48" t="s">
        <v>191</v>
      </c>
      <c r="B109" s="204" t="s">
        <v>11</v>
      </c>
      <c r="C109" s="14" t="s">
        <v>2</v>
      </c>
      <c r="D109" s="25">
        <v>44.655467193195889</v>
      </c>
      <c r="E109" s="28">
        <v>6.6298365690802283</v>
      </c>
      <c r="F109" s="196">
        <v>26.793280315917531</v>
      </c>
      <c r="G109" s="28">
        <v>4.168354362296669</v>
      </c>
      <c r="H109" s="196">
        <v>26.793280315917531</v>
      </c>
      <c r="I109" s="28">
        <v>3.3843912503765718</v>
      </c>
      <c r="J109" s="196">
        <v>26.793280315917531</v>
      </c>
      <c r="K109" s="28">
        <v>4.1468044965412858</v>
      </c>
      <c r="L109" s="196"/>
      <c r="M109" s="28"/>
    </row>
    <row r="110" spans="1:13">
      <c r="B110" s="189" t="s">
        <v>4</v>
      </c>
      <c r="C110" s="40" t="s">
        <v>85</v>
      </c>
      <c r="D110" s="26">
        <v>66.983200789793827</v>
      </c>
      <c r="E110" s="30">
        <v>8.6152535562736361</v>
      </c>
      <c r="F110" s="197">
        <v>44.655467193195889</v>
      </c>
      <c r="G110" s="30">
        <v>4.859064249201718</v>
      </c>
      <c r="H110" s="197">
        <v>44.655467193195889</v>
      </c>
      <c r="I110" s="30">
        <v>4.4295262658476489</v>
      </c>
      <c r="J110" s="197">
        <v>44.655467193195889</v>
      </c>
      <c r="K110" s="30">
        <v>5.4426676655047741</v>
      </c>
      <c r="L110" s="197"/>
      <c r="M110" s="30"/>
    </row>
    <row r="111" spans="1:13">
      <c r="B111" s="205" t="s">
        <v>52</v>
      </c>
      <c r="C111" s="12" t="s">
        <v>86</v>
      </c>
      <c r="D111" s="26">
        <v>89.310934386391779</v>
      </c>
      <c r="E111" s="30">
        <v>8.7616858398178561</v>
      </c>
      <c r="F111" s="197">
        <v>62.517654070474237</v>
      </c>
      <c r="G111" s="30">
        <v>6.2883734381116367</v>
      </c>
      <c r="H111" s="197">
        <v>62.517654070474237</v>
      </c>
      <c r="I111" s="30">
        <v>5.4846728432364689</v>
      </c>
      <c r="J111" s="197">
        <v>62.517654070474237</v>
      </c>
      <c r="K111" s="30">
        <v>5.279977111762955</v>
      </c>
      <c r="L111" s="197"/>
      <c r="M111" s="30"/>
    </row>
    <row r="112" spans="1:13">
      <c r="B112" s="126"/>
      <c r="C112" s="18"/>
      <c r="D112" s="26">
        <v>111.63866798298972</v>
      </c>
      <c r="E112" s="30">
        <v>9.8109491153789108</v>
      </c>
      <c r="F112" s="197">
        <v>89.310934386391779</v>
      </c>
      <c r="G112" s="30">
        <v>6.0215201106133973</v>
      </c>
      <c r="H112" s="197">
        <v>89.310934386391779</v>
      </c>
      <c r="I112" s="30">
        <v>5.5052404838978033</v>
      </c>
      <c r="J112" s="197">
        <v>89.310934386391779</v>
      </c>
      <c r="K112" s="30">
        <v>6.7510448054567354</v>
      </c>
      <c r="L112" s="197"/>
      <c r="M112" s="30"/>
    </row>
    <row r="113" spans="1:13">
      <c r="B113" s="206"/>
      <c r="C113" s="5"/>
      <c r="D113" s="26">
        <v>178.62186877278356</v>
      </c>
      <c r="E113" s="30">
        <v>10.114921493937743</v>
      </c>
      <c r="F113" s="197">
        <v>133.96640157958765</v>
      </c>
      <c r="G113" s="30">
        <v>6.9778317984760463</v>
      </c>
      <c r="H113" s="197">
        <v>133.96640157958765</v>
      </c>
      <c r="I113" s="30">
        <v>5.646274387650414</v>
      </c>
      <c r="J113" s="197">
        <v>133.96640157958765</v>
      </c>
      <c r="K113" s="30">
        <v>6.8698795004608684</v>
      </c>
      <c r="L113" s="197"/>
      <c r="M113" s="30"/>
    </row>
    <row r="114" spans="1:13">
      <c r="A114" s="4"/>
      <c r="B114" s="85" t="s">
        <v>15</v>
      </c>
      <c r="C114" s="17" t="s">
        <v>9</v>
      </c>
      <c r="D114" s="27">
        <v>267.93280315917531</v>
      </c>
      <c r="E114" s="32">
        <v>9.8675005490899785</v>
      </c>
      <c r="F114" s="198">
        <v>178.62186877278356</v>
      </c>
      <c r="G114" s="32">
        <v>7.4923827637334801</v>
      </c>
      <c r="H114" s="198"/>
      <c r="I114" s="32"/>
      <c r="J114" s="198"/>
      <c r="K114" s="35"/>
      <c r="L114" s="198"/>
      <c r="M114" s="35"/>
    </row>
    <row r="115" spans="1:13">
      <c r="A115" s="92"/>
      <c r="C115" s="5"/>
      <c r="D115" s="1"/>
      <c r="E115" s="5"/>
      <c r="F115" s="199"/>
      <c r="G115" s="5"/>
      <c r="H115" s="199"/>
      <c r="I115" s="5"/>
      <c r="J115" s="199"/>
      <c r="K115" s="5"/>
      <c r="L115" s="199"/>
      <c r="M115" s="5"/>
    </row>
    <row r="116" spans="1:13">
      <c r="A116" s="48" t="s">
        <v>192</v>
      </c>
      <c r="B116" s="204" t="s">
        <v>11</v>
      </c>
      <c r="C116" s="14" t="s">
        <v>2</v>
      </c>
      <c r="D116" s="25">
        <v>35.724373754556709</v>
      </c>
      <c r="E116" s="28">
        <v>6.8588381568194539</v>
      </c>
      <c r="F116" s="196">
        <v>26.793280315917531</v>
      </c>
      <c r="G116" s="28">
        <v>5.9686572016401804</v>
      </c>
      <c r="H116" s="196">
        <v>22.327733596597945</v>
      </c>
      <c r="I116" s="28">
        <v>4.4380265550378111</v>
      </c>
      <c r="J116" s="196">
        <v>22.327733596597945</v>
      </c>
      <c r="K116" s="28">
        <v>3.5022635885739373</v>
      </c>
      <c r="L116" s="196"/>
      <c r="M116" s="28"/>
    </row>
    <row r="117" spans="1:13">
      <c r="B117" s="189" t="s">
        <v>4</v>
      </c>
      <c r="C117" s="40" t="s">
        <v>144</v>
      </c>
      <c r="D117" s="26">
        <v>53.586560631835063</v>
      </c>
      <c r="E117" s="30">
        <v>7.7529161938448405</v>
      </c>
      <c r="F117" s="197">
        <v>44.655467193195889</v>
      </c>
      <c r="G117" s="30">
        <v>7.580682684694243</v>
      </c>
      <c r="H117" s="197">
        <v>35.724373754556709</v>
      </c>
      <c r="I117" s="30">
        <v>4.8398645164633383</v>
      </c>
      <c r="J117" s="197">
        <v>35.724373754556709</v>
      </c>
      <c r="K117" s="30">
        <v>4.6386138500031615</v>
      </c>
      <c r="L117" s="197"/>
      <c r="M117" s="30"/>
    </row>
    <row r="118" spans="1:13">
      <c r="B118" s="205" t="s">
        <v>52</v>
      </c>
      <c r="C118" s="12" t="s">
        <v>87</v>
      </c>
      <c r="D118" s="26">
        <v>71.448747509113417</v>
      </c>
      <c r="E118" s="30">
        <v>8.709866461454304</v>
      </c>
      <c r="F118" s="197">
        <v>62.517654070474237</v>
      </c>
      <c r="G118" s="30">
        <v>7.8231870993635839</v>
      </c>
      <c r="H118" s="197">
        <v>53.586560631835063</v>
      </c>
      <c r="I118" s="30">
        <v>6.1600176637707156</v>
      </c>
      <c r="J118" s="197">
        <v>53.586560631835063</v>
      </c>
      <c r="K118" s="30">
        <v>5.8461355947480049</v>
      </c>
      <c r="L118" s="197"/>
      <c r="M118" s="30"/>
    </row>
    <row r="119" spans="1:13">
      <c r="B119" s="126"/>
      <c r="C119" s="18"/>
      <c r="D119" s="26">
        <v>89.310934386391779</v>
      </c>
      <c r="E119" s="30">
        <v>10.096019635745819</v>
      </c>
      <c r="F119" s="197">
        <v>89.310934386391779</v>
      </c>
      <c r="G119" s="30">
        <v>8.5377188918898952</v>
      </c>
      <c r="H119" s="197">
        <v>71.448747509113417</v>
      </c>
      <c r="I119" s="30">
        <v>6.7475415046235101</v>
      </c>
      <c r="J119" s="197">
        <v>71.448747509113417</v>
      </c>
      <c r="K119" s="30">
        <v>6.1225659663011536</v>
      </c>
      <c r="L119" s="197"/>
      <c r="M119" s="30"/>
    </row>
    <row r="120" spans="1:13">
      <c r="B120" s="206"/>
      <c r="C120" s="5"/>
      <c r="D120" s="26">
        <v>133.96640157958765</v>
      </c>
      <c r="E120" s="30">
        <v>9.9642369841430387</v>
      </c>
      <c r="F120" s="197">
        <v>133.96640157958765</v>
      </c>
      <c r="G120" s="30">
        <v>10.170496972673176</v>
      </c>
      <c r="H120" s="197">
        <v>133.96640157958765</v>
      </c>
      <c r="I120" s="30">
        <v>7.7618179632948987</v>
      </c>
      <c r="J120" s="197">
        <v>133.96640157958765</v>
      </c>
      <c r="K120" s="30">
        <v>7.0770907337562932</v>
      </c>
      <c r="L120" s="197"/>
      <c r="M120" s="30"/>
    </row>
    <row r="121" spans="1:13">
      <c r="A121" s="4"/>
      <c r="B121" s="85" t="s">
        <v>15</v>
      </c>
      <c r="C121" s="17" t="s">
        <v>9</v>
      </c>
      <c r="D121" s="27">
        <v>267.93280315917531</v>
      </c>
      <c r="E121" s="32">
        <v>11.192612250935289</v>
      </c>
      <c r="F121" s="198">
        <v>178.62186877278356</v>
      </c>
      <c r="G121" s="32">
        <v>9.4880371896740101</v>
      </c>
      <c r="H121" s="198">
        <v>178.62186877278356</v>
      </c>
      <c r="I121" s="32">
        <v>7.8097868644994763</v>
      </c>
      <c r="J121" s="198">
        <v>178.62186877278356</v>
      </c>
      <c r="K121" s="32">
        <v>7.6463702692926541</v>
      </c>
      <c r="L121" s="198"/>
      <c r="M121" s="32"/>
    </row>
    <row r="122" spans="1:13">
      <c r="A122" s="93"/>
      <c r="C122" s="5"/>
      <c r="D122" s="1"/>
      <c r="E122" s="5"/>
      <c r="F122" s="199"/>
      <c r="G122" s="5"/>
      <c r="H122" s="199"/>
      <c r="I122" s="5"/>
      <c r="J122" s="199"/>
      <c r="K122" s="5"/>
      <c r="L122" s="199"/>
      <c r="M122" s="5"/>
    </row>
    <row r="123" spans="1:13">
      <c r="A123" s="48" t="s">
        <v>193</v>
      </c>
      <c r="B123" s="204" t="s">
        <v>11</v>
      </c>
      <c r="C123" s="14" t="s">
        <v>2</v>
      </c>
      <c r="D123" s="25">
        <v>44.655467193195889</v>
      </c>
      <c r="E123" s="44">
        <v>10.423186831686866</v>
      </c>
      <c r="F123" s="196">
        <v>35.724373754556709</v>
      </c>
      <c r="G123" s="44">
        <v>12.710956371457151</v>
      </c>
      <c r="H123" s="196">
        <v>26.793280315917531</v>
      </c>
      <c r="I123" s="44">
        <v>9.9625836863939838</v>
      </c>
      <c r="J123" s="196"/>
      <c r="K123" s="34"/>
      <c r="L123" s="196"/>
      <c r="M123" s="34"/>
    </row>
    <row r="124" spans="1:13">
      <c r="A124" s="47"/>
      <c r="B124" s="189" t="s">
        <v>4</v>
      </c>
      <c r="C124" s="40" t="s">
        <v>73</v>
      </c>
      <c r="D124" s="26">
        <v>66.983200789793827</v>
      </c>
      <c r="E124" s="45">
        <v>9.5420692434281165</v>
      </c>
      <c r="F124" s="197">
        <v>53.586560631835063</v>
      </c>
      <c r="G124" s="45">
        <v>13.940942589545738</v>
      </c>
      <c r="H124" s="197">
        <v>44.655467193195889</v>
      </c>
      <c r="I124" s="45">
        <v>10.361758975400123</v>
      </c>
      <c r="J124" s="197"/>
      <c r="K124" s="33"/>
      <c r="L124" s="197"/>
      <c r="M124" s="33"/>
    </row>
    <row r="125" spans="1:13">
      <c r="A125" s="47"/>
      <c r="B125" s="205" t="s">
        <v>52</v>
      </c>
      <c r="C125" s="12" t="s">
        <v>74</v>
      </c>
      <c r="D125" s="26">
        <v>89.310934386391779</v>
      </c>
      <c r="E125" s="45">
        <v>10.146733032101164</v>
      </c>
      <c r="F125" s="197">
        <v>71.448747509113417</v>
      </c>
      <c r="G125" s="45">
        <v>11.162589132618537</v>
      </c>
      <c r="H125" s="197">
        <v>62.517654070474237</v>
      </c>
      <c r="I125" s="45">
        <v>9.7849271788493954</v>
      </c>
      <c r="J125" s="197"/>
      <c r="K125" s="33"/>
      <c r="L125" s="197"/>
      <c r="M125" s="33"/>
    </row>
    <row r="126" spans="1:13">
      <c r="A126" s="47"/>
      <c r="B126" s="126"/>
      <c r="C126" s="18"/>
      <c r="D126" s="26">
        <v>111.63866798298972</v>
      </c>
      <c r="E126" s="45">
        <v>10.424448257897261</v>
      </c>
      <c r="F126" s="197">
        <v>89.310934386391779</v>
      </c>
      <c r="G126" s="45">
        <v>12.101604740993</v>
      </c>
      <c r="H126" s="197">
        <v>89.310934386391779</v>
      </c>
      <c r="I126" s="45">
        <v>11.326027961173054</v>
      </c>
      <c r="J126" s="197"/>
      <c r="K126" s="33"/>
      <c r="L126" s="197"/>
      <c r="M126" s="33"/>
    </row>
    <row r="127" spans="1:13">
      <c r="A127" s="47"/>
      <c r="B127" s="206"/>
      <c r="C127" s="5"/>
      <c r="D127" s="26">
        <v>178.62186877278356</v>
      </c>
      <c r="E127" s="45">
        <v>10.524893646294519</v>
      </c>
      <c r="F127" s="197">
        <v>133.96640157958765</v>
      </c>
      <c r="G127" s="45">
        <v>12.320842058507518</v>
      </c>
      <c r="H127" s="197">
        <v>133.96640157958765</v>
      </c>
      <c r="I127" s="45">
        <v>11.761597534391342</v>
      </c>
      <c r="J127" s="197"/>
      <c r="K127" s="33"/>
      <c r="L127" s="197"/>
      <c r="M127" s="33"/>
    </row>
    <row r="128" spans="1:13">
      <c r="A128" s="85"/>
      <c r="B128" s="85" t="s">
        <v>15</v>
      </c>
      <c r="C128" s="17" t="s">
        <v>9</v>
      </c>
      <c r="D128" s="27">
        <v>267.93280315917531</v>
      </c>
      <c r="E128" s="46">
        <v>10.758971444394348</v>
      </c>
      <c r="F128" s="198">
        <v>267.93280315917531</v>
      </c>
      <c r="G128" s="46">
        <v>14.061039746967252</v>
      </c>
      <c r="H128" s="198">
        <v>178.62186877278356</v>
      </c>
      <c r="I128" s="46">
        <v>12.304049078877632</v>
      </c>
      <c r="J128" s="198"/>
      <c r="K128" s="35"/>
      <c r="L128" s="198"/>
      <c r="M128" s="35"/>
    </row>
    <row r="129" spans="1:13">
      <c r="C129" s="5"/>
      <c r="D129" s="1"/>
      <c r="E129" s="5"/>
      <c r="F129" s="199"/>
      <c r="G129" s="5"/>
      <c r="H129" s="199"/>
      <c r="I129" s="5"/>
      <c r="J129" s="199"/>
      <c r="K129" s="5"/>
      <c r="L129" s="199"/>
      <c r="M129" s="5"/>
    </row>
    <row r="130" spans="1:13">
      <c r="A130" s="84" t="s">
        <v>194</v>
      </c>
      <c r="B130" s="204" t="s">
        <v>11</v>
      </c>
      <c r="C130" s="14" t="s">
        <v>2</v>
      </c>
      <c r="D130" s="25">
        <v>100</v>
      </c>
      <c r="E130" s="41">
        <v>2.6154391953724976</v>
      </c>
      <c r="F130" s="196">
        <v>100</v>
      </c>
      <c r="G130" s="41">
        <v>3.0498262725138834</v>
      </c>
      <c r="H130" s="196">
        <v>100</v>
      </c>
      <c r="I130" s="41">
        <v>2.6384423172452327</v>
      </c>
      <c r="J130" s="196"/>
      <c r="K130" s="34"/>
      <c r="L130" s="196"/>
      <c r="M130" s="34"/>
    </row>
    <row r="131" spans="1:13">
      <c r="B131" s="189" t="s">
        <v>4</v>
      </c>
      <c r="C131" s="40" t="s">
        <v>75</v>
      </c>
      <c r="D131" s="26">
        <v>200</v>
      </c>
      <c r="E131" s="42">
        <v>4.4319541296530947</v>
      </c>
      <c r="F131" s="197">
        <v>200</v>
      </c>
      <c r="G131" s="42">
        <v>4.4008164504542577</v>
      </c>
      <c r="H131" s="197">
        <v>200</v>
      </c>
      <c r="I131" s="42">
        <v>4.4294296522217387</v>
      </c>
      <c r="J131" s="197"/>
      <c r="K131" s="33"/>
      <c r="L131" s="197"/>
      <c r="M131" s="33"/>
    </row>
    <row r="132" spans="1:13">
      <c r="B132" s="205" t="s">
        <v>52</v>
      </c>
      <c r="C132" s="12" t="s">
        <v>76</v>
      </c>
      <c r="D132" s="26">
        <v>400</v>
      </c>
      <c r="E132" s="42">
        <v>6.3033112530074096</v>
      </c>
      <c r="F132" s="197">
        <v>400</v>
      </c>
      <c r="G132" s="42">
        <v>5.9542025673094878</v>
      </c>
      <c r="H132" s="197">
        <v>400</v>
      </c>
      <c r="I132" s="42">
        <v>5.8662592839362411</v>
      </c>
      <c r="J132" s="197"/>
      <c r="K132" s="33"/>
      <c r="L132" s="197"/>
      <c r="M132" s="33"/>
    </row>
    <row r="133" spans="1:13">
      <c r="B133" s="126"/>
      <c r="C133" s="18"/>
      <c r="D133" s="26">
        <v>600</v>
      </c>
      <c r="E133" s="42">
        <v>7.6353661546630072</v>
      </c>
      <c r="F133" s="197">
        <v>600</v>
      </c>
      <c r="G133" s="42">
        <v>7.2812078661881934</v>
      </c>
      <c r="H133" s="197">
        <v>600</v>
      </c>
      <c r="I133" s="42">
        <v>6.4552134109525241</v>
      </c>
      <c r="J133" s="197"/>
      <c r="K133" s="33"/>
      <c r="L133" s="197"/>
      <c r="M133" s="33"/>
    </row>
    <row r="134" spans="1:13">
      <c r="B134" s="206"/>
      <c r="C134" s="5"/>
      <c r="D134" s="26">
        <v>1000</v>
      </c>
      <c r="E134" s="42">
        <v>8.547340384119174</v>
      </c>
      <c r="F134" s="197">
        <v>1000</v>
      </c>
      <c r="G134" s="42">
        <v>7.9860173986248046</v>
      </c>
      <c r="H134" s="197">
        <v>1000</v>
      </c>
      <c r="I134" s="42">
        <v>8.1376392553096206</v>
      </c>
      <c r="J134" s="197"/>
      <c r="K134" s="33"/>
      <c r="L134" s="197"/>
      <c r="M134" s="33"/>
    </row>
    <row r="135" spans="1:13">
      <c r="A135" s="4"/>
      <c r="B135" s="85" t="s">
        <v>15</v>
      </c>
      <c r="C135" s="17" t="s">
        <v>9</v>
      </c>
      <c r="D135" s="27">
        <v>1500</v>
      </c>
      <c r="E135" s="43">
        <v>9.1644870337200111</v>
      </c>
      <c r="F135" s="198">
        <v>1500</v>
      </c>
      <c r="G135" s="43">
        <v>8.4996519252529801</v>
      </c>
      <c r="H135" s="198">
        <v>1500</v>
      </c>
      <c r="I135" s="43">
        <v>8.1443716531949288</v>
      </c>
      <c r="J135" s="198"/>
      <c r="K135" s="35"/>
      <c r="L135" s="198"/>
      <c r="M135" s="35"/>
    </row>
    <row r="136" spans="1:13">
      <c r="A136" s="92"/>
      <c r="C136" s="5"/>
      <c r="D136" s="1"/>
      <c r="E136" s="5"/>
      <c r="F136" s="199"/>
      <c r="G136" s="5"/>
      <c r="H136" s="199"/>
      <c r="I136" s="5"/>
      <c r="J136" s="199"/>
      <c r="K136" s="5"/>
      <c r="L136" s="199"/>
      <c r="M136" s="5"/>
    </row>
    <row r="137" spans="1:13">
      <c r="A137" s="48" t="s">
        <v>195</v>
      </c>
      <c r="B137" s="204" t="s">
        <v>11</v>
      </c>
      <c r="C137" s="14" t="s">
        <v>2</v>
      </c>
      <c r="D137" s="25">
        <v>200</v>
      </c>
      <c r="E137" s="34">
        <v>2.9325641543324215E-2</v>
      </c>
      <c r="F137" s="196">
        <v>200</v>
      </c>
      <c r="G137" s="34">
        <v>3.792120567732038E-2</v>
      </c>
      <c r="H137" s="196">
        <v>200</v>
      </c>
      <c r="I137" s="34">
        <v>3.4595277866756181E-2</v>
      </c>
      <c r="J137" s="196"/>
      <c r="K137" s="34"/>
      <c r="L137" s="196"/>
      <c r="M137" s="34"/>
    </row>
    <row r="138" spans="1:13">
      <c r="B138" s="189" t="s">
        <v>4</v>
      </c>
      <c r="C138" s="40" t="s">
        <v>77</v>
      </c>
      <c r="D138" s="26">
        <v>400</v>
      </c>
      <c r="E138" s="33">
        <v>5.9361969520094829E-2</v>
      </c>
      <c r="F138" s="197">
        <v>400</v>
      </c>
      <c r="G138" s="33">
        <v>7.2216671967980345E-2</v>
      </c>
      <c r="H138" s="197">
        <v>400</v>
      </c>
      <c r="I138" s="33">
        <v>6.8373533403148154E-2</v>
      </c>
      <c r="J138" s="197"/>
      <c r="K138" s="33"/>
      <c r="L138" s="197"/>
      <c r="M138" s="33"/>
    </row>
    <row r="139" spans="1:13">
      <c r="B139" s="205" t="s">
        <v>52</v>
      </c>
      <c r="C139" s="12" t="s">
        <v>78</v>
      </c>
      <c r="D139" s="26">
        <v>800</v>
      </c>
      <c r="E139" s="33">
        <v>0.11449867421527275</v>
      </c>
      <c r="F139" s="197">
        <v>800</v>
      </c>
      <c r="G139" s="33">
        <v>0.12928345256970467</v>
      </c>
      <c r="H139" s="197">
        <v>800</v>
      </c>
      <c r="I139" s="33">
        <v>0.12750039221916082</v>
      </c>
      <c r="J139" s="197"/>
      <c r="K139" s="33"/>
      <c r="L139" s="197"/>
      <c r="M139" s="33"/>
    </row>
    <row r="140" spans="1:13">
      <c r="B140" s="126"/>
      <c r="C140" s="18"/>
      <c r="D140" s="26">
        <v>1200</v>
      </c>
      <c r="E140" s="33">
        <v>0.1680894426821031</v>
      </c>
      <c r="F140" s="197">
        <v>1200</v>
      </c>
      <c r="G140" s="33">
        <v>0.17591659338872043</v>
      </c>
      <c r="H140" s="197">
        <v>1200</v>
      </c>
      <c r="I140" s="33">
        <v>0.17668627291720923</v>
      </c>
      <c r="J140" s="197"/>
      <c r="K140" s="33"/>
      <c r="L140" s="197"/>
      <c r="M140" s="33"/>
    </row>
    <row r="141" spans="1:13">
      <c r="B141" s="206"/>
      <c r="C141" s="5"/>
      <c r="D141" s="26">
        <v>1800</v>
      </c>
      <c r="E141" s="33">
        <v>0.21409870171823853</v>
      </c>
      <c r="F141" s="197">
        <v>1800</v>
      </c>
      <c r="G141" s="33">
        <v>0.23742261672356996</v>
      </c>
      <c r="H141" s="197">
        <v>1800</v>
      </c>
      <c r="I141" s="33">
        <v>0.24215641535150384</v>
      </c>
      <c r="J141" s="197"/>
      <c r="K141" s="33"/>
      <c r="L141" s="197"/>
      <c r="M141" s="33"/>
    </row>
    <row r="142" spans="1:13">
      <c r="A142" s="4"/>
      <c r="B142" s="85" t="s">
        <v>15</v>
      </c>
      <c r="C142" s="17" t="s">
        <v>9</v>
      </c>
      <c r="D142" s="27">
        <v>2500</v>
      </c>
      <c r="E142" s="35">
        <v>0.25872104409435459</v>
      </c>
      <c r="F142" s="198">
        <v>2500</v>
      </c>
      <c r="G142" s="35">
        <v>0.29936169786385303</v>
      </c>
      <c r="H142" s="198">
        <v>2500</v>
      </c>
      <c r="I142" s="35">
        <v>0.29039378397735971</v>
      </c>
      <c r="J142" s="198"/>
      <c r="K142" s="35"/>
      <c r="L142" s="198"/>
      <c r="M142" s="35"/>
    </row>
    <row r="143" spans="1:13">
      <c r="A143" s="92"/>
      <c r="C143" s="5"/>
      <c r="D143" s="1"/>
      <c r="E143" s="5"/>
      <c r="F143" s="199"/>
      <c r="G143" s="5"/>
      <c r="H143" s="199"/>
      <c r="I143" s="5"/>
      <c r="J143" s="199"/>
      <c r="K143" s="5"/>
      <c r="L143" s="199"/>
      <c r="M143" s="5"/>
    </row>
    <row r="144" spans="1:13">
      <c r="A144" s="48" t="s">
        <v>177</v>
      </c>
      <c r="B144" s="204" t="s">
        <v>11</v>
      </c>
      <c r="C144" s="14" t="s">
        <v>2</v>
      </c>
      <c r="D144" s="25">
        <v>100</v>
      </c>
      <c r="E144" s="28">
        <v>5.3958253667494051E-2</v>
      </c>
      <c r="F144" s="196">
        <v>200</v>
      </c>
      <c r="G144" s="28">
        <v>0.1055190705615433</v>
      </c>
      <c r="H144" s="196">
        <v>200</v>
      </c>
      <c r="I144" s="28">
        <v>9.8584561608543675E-2</v>
      </c>
      <c r="J144" s="196"/>
      <c r="K144" s="34"/>
      <c r="L144" s="196"/>
      <c r="M144" s="34"/>
    </row>
    <row r="145" spans="1:13">
      <c r="B145" s="189" t="s">
        <v>4</v>
      </c>
      <c r="C145" s="40" t="s">
        <v>79</v>
      </c>
      <c r="D145" s="26">
        <v>200</v>
      </c>
      <c r="E145" s="30">
        <v>9.6199484366286905E-2</v>
      </c>
      <c r="F145" s="197">
        <v>400</v>
      </c>
      <c r="G145" s="30">
        <v>0.19312465641176185</v>
      </c>
      <c r="H145" s="197">
        <v>400</v>
      </c>
      <c r="I145" s="30">
        <v>0.1729175488211448</v>
      </c>
      <c r="J145" s="197"/>
      <c r="K145" s="33"/>
      <c r="L145" s="197"/>
      <c r="M145" s="33"/>
    </row>
    <row r="146" spans="1:13">
      <c r="B146" s="205" t="s">
        <v>52</v>
      </c>
      <c r="C146" s="12" t="s">
        <v>80</v>
      </c>
      <c r="D146" s="26">
        <v>400</v>
      </c>
      <c r="E146" s="30">
        <v>0.19605450368078145</v>
      </c>
      <c r="F146" s="197">
        <v>800</v>
      </c>
      <c r="G146" s="30">
        <v>0.33234052298685834</v>
      </c>
      <c r="H146" s="197">
        <v>800</v>
      </c>
      <c r="I146" s="30">
        <v>0.28993554649409592</v>
      </c>
      <c r="J146" s="197"/>
      <c r="K146" s="33"/>
      <c r="L146" s="197"/>
      <c r="M146" s="33"/>
    </row>
    <row r="147" spans="1:13">
      <c r="B147" s="126"/>
      <c r="C147" s="18"/>
      <c r="D147" s="26">
        <v>600</v>
      </c>
      <c r="E147" s="30">
        <v>0.2735134223182259</v>
      </c>
      <c r="F147" s="197">
        <v>1200</v>
      </c>
      <c r="G147" s="30">
        <v>0.42724938509750265</v>
      </c>
      <c r="H147" s="197">
        <v>1200</v>
      </c>
      <c r="I147" s="30">
        <v>0.40389358464863739</v>
      </c>
      <c r="J147" s="197"/>
      <c r="K147" s="33"/>
      <c r="L147" s="197"/>
      <c r="M147" s="33"/>
    </row>
    <row r="148" spans="1:13">
      <c r="B148" s="206"/>
      <c r="C148" s="5"/>
      <c r="D148" s="26">
        <v>1000</v>
      </c>
      <c r="E148" s="30">
        <v>0.38118797439692798</v>
      </c>
      <c r="F148" s="197">
        <v>1800</v>
      </c>
      <c r="G148" s="30">
        <v>0.53690085478709237</v>
      </c>
      <c r="H148" s="197">
        <v>1800</v>
      </c>
      <c r="I148" s="30">
        <v>0.50675499315449024</v>
      </c>
      <c r="J148" s="197"/>
      <c r="K148" s="33"/>
      <c r="L148" s="197"/>
      <c r="M148" s="33"/>
    </row>
    <row r="149" spans="1:13">
      <c r="A149" s="4"/>
      <c r="B149" s="85" t="s">
        <v>15</v>
      </c>
      <c r="C149" s="17" t="s">
        <v>9</v>
      </c>
      <c r="D149" s="27">
        <v>1500</v>
      </c>
      <c r="E149" s="32">
        <v>0.48839791172259572</v>
      </c>
      <c r="F149" s="198">
        <v>2500</v>
      </c>
      <c r="G149" s="32">
        <v>0.59455402835539894</v>
      </c>
      <c r="H149" s="198">
        <v>2500</v>
      </c>
      <c r="I149" s="32">
        <v>0.54737623203480701</v>
      </c>
      <c r="J149" s="198"/>
      <c r="K149" s="35"/>
      <c r="L149" s="198"/>
      <c r="M149" s="35"/>
    </row>
    <row r="150" spans="1:13">
      <c r="A150" s="92"/>
      <c r="C150" s="5"/>
      <c r="D150" s="1"/>
      <c r="E150" s="5"/>
      <c r="F150" s="199"/>
      <c r="G150" s="5"/>
      <c r="H150" s="199"/>
      <c r="I150" s="5"/>
      <c r="J150" s="199"/>
      <c r="K150" s="5"/>
      <c r="L150" s="199"/>
      <c r="M150" s="5"/>
    </row>
    <row r="151" spans="1:13">
      <c r="A151" s="48" t="s">
        <v>196</v>
      </c>
      <c r="B151" s="204" t="s">
        <v>11</v>
      </c>
      <c r="C151" s="14" t="s">
        <v>2</v>
      </c>
      <c r="D151" s="25">
        <v>30</v>
      </c>
      <c r="E151" s="28">
        <v>7.40409055170604</v>
      </c>
      <c r="F151" s="196">
        <v>30</v>
      </c>
      <c r="G151" s="28">
        <v>8.8730757768007944</v>
      </c>
      <c r="H151" s="196">
        <v>30</v>
      </c>
      <c r="I151" s="28">
        <v>9.4730254800514704</v>
      </c>
      <c r="J151" s="196">
        <v>30</v>
      </c>
      <c r="K151" s="28">
        <v>8.433120254815428</v>
      </c>
      <c r="L151" s="196">
        <v>30</v>
      </c>
      <c r="M151" s="28">
        <v>7.7201125388350471</v>
      </c>
    </row>
    <row r="152" spans="1:13">
      <c r="B152" s="189" t="s">
        <v>4</v>
      </c>
      <c r="C152" s="40" t="s">
        <v>81</v>
      </c>
      <c r="D152" s="26">
        <v>50</v>
      </c>
      <c r="E152" s="30">
        <v>7.4641610502156368</v>
      </c>
      <c r="F152" s="197">
        <v>50</v>
      </c>
      <c r="G152" s="30">
        <v>8.8982109658017539</v>
      </c>
      <c r="H152" s="197">
        <v>50</v>
      </c>
      <c r="I152" s="30">
        <v>9.306507899853024</v>
      </c>
      <c r="J152" s="197">
        <v>50</v>
      </c>
      <c r="K152" s="30">
        <v>8.3841498937768666</v>
      </c>
      <c r="L152" s="197">
        <v>50</v>
      </c>
      <c r="M152" s="30">
        <v>7.9495111853975446</v>
      </c>
    </row>
    <row r="153" spans="1:13">
      <c r="B153" s="205" t="s">
        <v>52</v>
      </c>
      <c r="C153" s="12" t="s">
        <v>82</v>
      </c>
      <c r="D153" s="26">
        <v>70</v>
      </c>
      <c r="E153" s="30">
        <v>7.0138524013188031</v>
      </c>
      <c r="F153" s="197">
        <v>70</v>
      </c>
      <c r="G153" s="30">
        <v>8.4278056060163422</v>
      </c>
      <c r="H153" s="197">
        <v>70</v>
      </c>
      <c r="I153" s="30">
        <v>9.0075835561667112</v>
      </c>
      <c r="J153" s="197">
        <v>70</v>
      </c>
      <c r="K153" s="30">
        <v>8.1633481364432914</v>
      </c>
      <c r="L153" s="197">
        <v>70</v>
      </c>
      <c r="M153" s="30">
        <v>7.9357990438836605</v>
      </c>
    </row>
    <row r="154" spans="1:13">
      <c r="B154" s="126"/>
      <c r="C154" s="18"/>
      <c r="D154" s="26">
        <v>100</v>
      </c>
      <c r="E154" s="30">
        <v>7.1366038618729863</v>
      </c>
      <c r="F154" s="197">
        <v>100</v>
      </c>
      <c r="G154" s="30">
        <v>8.7151613305032694</v>
      </c>
      <c r="H154" s="197">
        <v>100</v>
      </c>
      <c r="I154" s="30">
        <v>9.4297195143293315</v>
      </c>
      <c r="J154" s="197">
        <v>100</v>
      </c>
      <c r="K154" s="30">
        <v>7.7229417869174668</v>
      </c>
      <c r="L154" s="197">
        <v>100</v>
      </c>
      <c r="M154" s="30">
        <v>8.2782653969926443</v>
      </c>
    </row>
    <row r="155" spans="1:13">
      <c r="B155" s="206"/>
      <c r="C155" s="5"/>
      <c r="D155" s="26">
        <v>150</v>
      </c>
      <c r="E155" s="30">
        <v>7.0762076270310104</v>
      </c>
      <c r="F155" s="197">
        <v>150</v>
      </c>
      <c r="G155" s="30">
        <v>8.8940524700056187</v>
      </c>
      <c r="H155" s="197">
        <v>150</v>
      </c>
      <c r="I155" s="30">
        <v>9.1992211269574735</v>
      </c>
      <c r="J155" s="197">
        <v>150</v>
      </c>
      <c r="K155" s="30">
        <v>8.5094050120239402</v>
      </c>
      <c r="L155" s="197">
        <v>150</v>
      </c>
      <c r="M155" s="30">
        <v>8.3719614969620473</v>
      </c>
    </row>
    <row r="156" spans="1:13">
      <c r="A156" s="4"/>
      <c r="B156" s="85" t="s">
        <v>15</v>
      </c>
      <c r="C156" s="17" t="s">
        <v>9</v>
      </c>
      <c r="D156" s="27"/>
      <c r="E156" s="32"/>
      <c r="F156" s="198"/>
      <c r="G156" s="32"/>
      <c r="H156" s="198"/>
      <c r="I156" s="32"/>
      <c r="J156" s="198"/>
      <c r="K156" s="35"/>
      <c r="L156" s="198"/>
      <c r="M156" s="35"/>
    </row>
  </sheetData>
  <pageMargins left="0.7" right="0.7" top="0.78740157499999996" bottom="0.78740157499999996" header="0.3" footer="0.3"/>
  <pageSetup paperSize="9" orientation="portrait" horizontalDpi="4294967293" verticalDpi="0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2E3766-A3A4-42F2-924B-A60041E9B571}">
  <dimension ref="A1:P128"/>
  <sheetViews>
    <sheetView topLeftCell="B1" zoomScaleNormal="100" workbookViewId="0">
      <selection activeCell="N128" sqref="N128"/>
    </sheetView>
  </sheetViews>
  <sheetFormatPr baseColWidth="10" defaultRowHeight="15"/>
  <cols>
    <col min="2" max="2" width="18.28515625" style="1" bestFit="1" customWidth="1"/>
    <col min="3" max="3" width="34.28515625" style="1" bestFit="1" customWidth="1"/>
  </cols>
  <sheetData>
    <row r="1" spans="1:16">
      <c r="A1" s="102"/>
      <c r="B1" s="113"/>
      <c r="C1" s="188" t="s">
        <v>322</v>
      </c>
      <c r="D1" s="208" t="s">
        <v>317</v>
      </c>
      <c r="E1" s="38"/>
      <c r="F1" s="190" t="s">
        <v>318</v>
      </c>
      <c r="G1" s="38"/>
      <c r="H1" s="190" t="s">
        <v>319</v>
      </c>
      <c r="I1" s="39"/>
      <c r="J1" s="190" t="s">
        <v>320</v>
      </c>
      <c r="K1" s="38"/>
      <c r="L1" s="190" t="s">
        <v>321</v>
      </c>
      <c r="M1" s="38"/>
      <c r="N1" s="1"/>
      <c r="O1" s="1"/>
      <c r="P1" s="1"/>
    </row>
    <row r="2" spans="1:16" ht="18">
      <c r="A2" s="48"/>
      <c r="C2" s="5"/>
      <c r="D2" s="191" t="s">
        <v>90</v>
      </c>
      <c r="E2" s="6" t="s">
        <v>316</v>
      </c>
      <c r="F2" s="191" t="s">
        <v>90</v>
      </c>
      <c r="G2" s="6" t="s">
        <v>316</v>
      </c>
      <c r="H2" s="191" t="s">
        <v>90</v>
      </c>
      <c r="I2" s="6" t="s">
        <v>316</v>
      </c>
      <c r="J2" s="191" t="s">
        <v>90</v>
      </c>
      <c r="K2" s="6" t="s">
        <v>316</v>
      </c>
      <c r="L2" s="191" t="s">
        <v>90</v>
      </c>
      <c r="M2" s="6" t="s">
        <v>316</v>
      </c>
      <c r="N2" s="1"/>
      <c r="O2" s="1"/>
      <c r="P2" s="1"/>
    </row>
    <row r="3" spans="1:16">
      <c r="A3" s="4" t="s">
        <v>175</v>
      </c>
      <c r="B3" s="3"/>
      <c r="C3" s="9"/>
      <c r="D3" s="200" t="s">
        <v>0</v>
      </c>
      <c r="E3" s="7" t="s">
        <v>1</v>
      </c>
      <c r="F3" s="192" t="s">
        <v>0</v>
      </c>
      <c r="G3" s="11" t="s">
        <v>1</v>
      </c>
      <c r="H3" s="200" t="s">
        <v>0</v>
      </c>
      <c r="I3" s="7" t="s">
        <v>1</v>
      </c>
      <c r="J3" s="192" t="s">
        <v>0</v>
      </c>
      <c r="K3" s="11" t="s">
        <v>1</v>
      </c>
      <c r="L3" s="192" t="s">
        <v>0</v>
      </c>
      <c r="M3" s="11" t="s">
        <v>1</v>
      </c>
      <c r="N3" s="1"/>
      <c r="O3" s="1"/>
      <c r="P3" s="1"/>
    </row>
    <row r="4" spans="1:16">
      <c r="A4" s="48" t="s">
        <v>176</v>
      </c>
      <c r="B4" s="204" t="s">
        <v>11</v>
      </c>
      <c r="C4" s="14" t="s">
        <v>10</v>
      </c>
      <c r="D4" s="196">
        <v>89.310934386391779</v>
      </c>
      <c r="E4" s="34">
        <v>1.0253047836279167E-2</v>
      </c>
      <c r="F4" s="196">
        <v>89.310934386391779</v>
      </c>
      <c r="G4" s="34">
        <v>5.0204975100656439E-3</v>
      </c>
      <c r="H4" s="196">
        <v>44.655467193195889</v>
      </c>
      <c r="I4" s="34">
        <v>1.4332258378315919E-3</v>
      </c>
      <c r="J4" s="196">
        <v>44.655467193195889</v>
      </c>
      <c r="K4" s="34">
        <v>1.6909511755771748E-3</v>
      </c>
      <c r="L4" s="203"/>
      <c r="M4" s="24"/>
      <c r="N4" s="1"/>
      <c r="O4" s="1"/>
      <c r="P4" s="1"/>
    </row>
    <row r="5" spans="1:16">
      <c r="A5" s="48"/>
      <c r="B5" s="113" t="s">
        <v>12</v>
      </c>
      <c r="C5" s="18" t="s">
        <v>16</v>
      </c>
      <c r="D5" s="197">
        <v>178.62186877278356</v>
      </c>
      <c r="E5" s="33">
        <v>1.2314879453545155E-2</v>
      </c>
      <c r="F5" s="197">
        <v>178.62186877278356</v>
      </c>
      <c r="G5" s="33">
        <v>8.48735022269906E-3</v>
      </c>
      <c r="H5" s="197">
        <v>71.448747509113417</v>
      </c>
      <c r="I5" s="33">
        <v>2.8770446381895247E-3</v>
      </c>
      <c r="J5" s="197">
        <v>71.448747509113417</v>
      </c>
      <c r="K5" s="33">
        <v>2.2820444249010067E-3</v>
      </c>
      <c r="L5" s="199"/>
      <c r="M5" s="5"/>
    </row>
    <row r="6" spans="1:16">
      <c r="A6" s="48"/>
      <c r="B6" s="113" t="s">
        <v>13</v>
      </c>
      <c r="C6" s="18" t="s">
        <v>6</v>
      </c>
      <c r="D6" s="197">
        <v>357.24373754556711</v>
      </c>
      <c r="E6" s="33">
        <v>1.4225227884314361E-2</v>
      </c>
      <c r="F6" s="197">
        <v>357.24373754556711</v>
      </c>
      <c r="G6" s="33">
        <v>9.365853614374052E-3</v>
      </c>
      <c r="H6" s="197">
        <v>111.63866798298972</v>
      </c>
      <c r="I6" s="33">
        <v>3.6514865149680385E-3</v>
      </c>
      <c r="J6" s="197">
        <v>111.63866798298972</v>
      </c>
      <c r="K6" s="33">
        <v>3.2143060589595249E-3</v>
      </c>
      <c r="L6" s="199"/>
      <c r="M6" s="5"/>
    </row>
    <row r="7" spans="1:16">
      <c r="A7" s="48"/>
      <c r="B7" s="126" t="s">
        <v>14</v>
      </c>
      <c r="C7" s="18" t="s">
        <v>8</v>
      </c>
      <c r="D7" s="197">
        <v>535.86560631835061</v>
      </c>
      <c r="E7" s="33">
        <v>1.5382381345691552E-2</v>
      </c>
      <c r="F7" s="197">
        <v>535.86560631835061</v>
      </c>
      <c r="G7" s="33">
        <v>9.7870591324145974E-3</v>
      </c>
      <c r="H7" s="197">
        <v>223.27733596597943</v>
      </c>
      <c r="I7" s="33">
        <v>4.7607191620160708E-3</v>
      </c>
      <c r="J7" s="197">
        <v>223.27733596597943</v>
      </c>
      <c r="K7" s="33">
        <v>3.3907581791041202E-3</v>
      </c>
      <c r="L7" s="199"/>
      <c r="M7" s="5"/>
    </row>
    <row r="8" spans="1:16">
      <c r="A8" s="48"/>
      <c r="B8" s="206" t="s">
        <v>4</v>
      </c>
      <c r="C8" s="13" t="s">
        <v>3</v>
      </c>
      <c r="D8" s="197">
        <v>893.10934386391773</v>
      </c>
      <c r="E8" s="33">
        <v>1.4505751853033686E-2</v>
      </c>
      <c r="F8" s="197">
        <v>893.10934386391773</v>
      </c>
      <c r="G8" s="33">
        <v>9.2635118958281464E-3</v>
      </c>
      <c r="H8" s="197">
        <v>446.55467193195886</v>
      </c>
      <c r="I8" s="33">
        <v>5.2709800552620898E-3</v>
      </c>
      <c r="J8" s="197">
        <v>446.55467193195886</v>
      </c>
      <c r="K8" s="33">
        <v>4.0066249390630915E-3</v>
      </c>
      <c r="L8" s="199"/>
      <c r="M8" s="5"/>
    </row>
    <row r="9" spans="1:16">
      <c r="A9" s="4"/>
      <c r="B9" s="85" t="s">
        <v>15</v>
      </c>
      <c r="C9" s="17" t="s">
        <v>9</v>
      </c>
      <c r="D9" s="198">
        <v>1339.6640157958766</v>
      </c>
      <c r="E9" s="35">
        <v>1.5425861673427183E-2</v>
      </c>
      <c r="F9" s="198">
        <v>1339.6640157958766</v>
      </c>
      <c r="G9" s="35">
        <v>1.1600559695223184E-2</v>
      </c>
      <c r="H9" s="209"/>
      <c r="I9" s="37"/>
      <c r="J9" s="209"/>
      <c r="K9" s="37"/>
      <c r="L9" s="210"/>
      <c r="M9" s="9"/>
    </row>
    <row r="10" spans="1:16">
      <c r="A10" s="48"/>
      <c r="C10" s="5"/>
      <c r="D10" s="199"/>
      <c r="E10" s="5"/>
      <c r="F10" s="199"/>
      <c r="G10" s="5"/>
      <c r="H10" s="199"/>
      <c r="I10" s="5"/>
      <c r="J10" s="199"/>
      <c r="K10" s="5"/>
      <c r="L10" s="199"/>
      <c r="M10" s="5"/>
    </row>
    <row r="11" spans="1:16">
      <c r="A11" s="84" t="s">
        <v>179</v>
      </c>
      <c r="B11" s="204" t="s">
        <v>11</v>
      </c>
      <c r="C11" s="14" t="s">
        <v>17</v>
      </c>
      <c r="D11" s="196">
        <v>89.310934386391779</v>
      </c>
      <c r="E11" s="28">
        <v>0.44759487841506929</v>
      </c>
      <c r="F11" s="196">
        <v>89.310934386391779</v>
      </c>
      <c r="G11" s="28">
        <v>0.46311241711651097</v>
      </c>
      <c r="H11" s="196">
        <v>89.310934386391779</v>
      </c>
      <c r="I11" s="28">
        <v>0.53214877155731832</v>
      </c>
      <c r="J11" s="196"/>
      <c r="K11" s="34"/>
      <c r="L11" s="203"/>
      <c r="M11" s="24"/>
    </row>
    <row r="12" spans="1:16">
      <c r="A12" s="48"/>
      <c r="B12" s="113" t="s">
        <v>12</v>
      </c>
      <c r="C12" s="18" t="s">
        <v>18</v>
      </c>
      <c r="D12" s="197">
        <v>178.62186877278356</v>
      </c>
      <c r="E12" s="30">
        <v>0.69407952289686925</v>
      </c>
      <c r="F12" s="197">
        <v>178.62186877278356</v>
      </c>
      <c r="G12" s="30">
        <v>0.70357518729340729</v>
      </c>
      <c r="H12" s="197">
        <v>178.62186877278356</v>
      </c>
      <c r="I12" s="30">
        <v>0.66534011159065676</v>
      </c>
      <c r="J12" s="197"/>
      <c r="K12" s="33"/>
      <c r="L12" s="199"/>
      <c r="M12" s="5"/>
    </row>
    <row r="13" spans="1:16">
      <c r="A13" s="48"/>
      <c r="B13" s="113" t="s">
        <v>13</v>
      </c>
      <c r="C13" s="18" t="s">
        <v>6</v>
      </c>
      <c r="D13" s="197">
        <v>357.24373754556711</v>
      </c>
      <c r="E13" s="30">
        <v>1.0012269230234749</v>
      </c>
      <c r="F13" s="197">
        <v>357.24373754556711</v>
      </c>
      <c r="G13" s="30">
        <v>1.0485601702335301</v>
      </c>
      <c r="H13" s="197">
        <v>357.24373754556711</v>
      </c>
      <c r="I13" s="30">
        <v>0.94962033410294677</v>
      </c>
      <c r="J13" s="197"/>
      <c r="K13" s="33"/>
      <c r="L13" s="199"/>
      <c r="M13" s="5"/>
    </row>
    <row r="14" spans="1:16">
      <c r="A14" s="48"/>
      <c r="B14" s="126" t="s">
        <v>14</v>
      </c>
      <c r="C14" s="18" t="s">
        <v>8</v>
      </c>
      <c r="D14" s="197">
        <v>535.86560631835061</v>
      </c>
      <c r="E14" s="30">
        <v>1.1750097450267061</v>
      </c>
      <c r="F14" s="197">
        <v>535.86560631835061</v>
      </c>
      <c r="G14" s="30">
        <v>1.2383046948510579</v>
      </c>
      <c r="H14" s="197">
        <v>535.86560631835061</v>
      </c>
      <c r="I14" s="30">
        <v>1.1230104958675384</v>
      </c>
      <c r="J14" s="197"/>
      <c r="K14" s="33"/>
      <c r="L14" s="199"/>
      <c r="M14" s="5"/>
    </row>
    <row r="15" spans="1:16">
      <c r="A15" s="48"/>
      <c r="B15" s="206" t="s">
        <v>4</v>
      </c>
      <c r="C15" s="13" t="s">
        <v>3</v>
      </c>
      <c r="D15" s="197">
        <v>893.10934386391773</v>
      </c>
      <c r="E15" s="30">
        <v>1.356436839805522</v>
      </c>
      <c r="F15" s="197">
        <v>893.10934386391773</v>
      </c>
      <c r="G15" s="30">
        <v>1.4800859291686628</v>
      </c>
      <c r="H15" s="197">
        <v>893.10934386391773</v>
      </c>
      <c r="I15" s="30">
        <v>1.4168844254691431</v>
      </c>
      <c r="J15" s="197"/>
      <c r="K15" s="33"/>
      <c r="L15" s="199"/>
      <c r="M15" s="5"/>
    </row>
    <row r="16" spans="1:16">
      <c r="A16" s="4"/>
      <c r="B16" s="85" t="s">
        <v>15</v>
      </c>
      <c r="C16" s="17" t="s">
        <v>9</v>
      </c>
      <c r="D16" s="198">
        <v>1339.6640157958766</v>
      </c>
      <c r="E16" s="32">
        <v>1.4233645072103478</v>
      </c>
      <c r="F16" s="198">
        <v>1339.6640157958766</v>
      </c>
      <c r="G16" s="32">
        <v>1.5662058985498231</v>
      </c>
      <c r="H16" s="198">
        <v>1339.6640157958766</v>
      </c>
      <c r="I16" s="32">
        <v>1.4037280504343159</v>
      </c>
      <c r="J16" s="209"/>
      <c r="K16" s="37"/>
      <c r="L16" s="210"/>
      <c r="M16" s="9"/>
    </row>
    <row r="17" spans="1:13">
      <c r="A17" s="48"/>
      <c r="C17" s="5"/>
      <c r="D17" s="199"/>
      <c r="E17" s="5"/>
      <c r="F17" s="199"/>
      <c r="G17" s="5"/>
      <c r="H17" s="199"/>
      <c r="I17" s="5"/>
      <c r="J17" s="199"/>
      <c r="K17" s="5"/>
      <c r="L17" s="199"/>
      <c r="M17" s="5"/>
    </row>
    <row r="18" spans="1:13">
      <c r="A18" s="84" t="s">
        <v>180</v>
      </c>
      <c r="B18" s="204" t="s">
        <v>11</v>
      </c>
      <c r="C18" s="14" t="s">
        <v>19</v>
      </c>
      <c r="D18" s="196">
        <v>89.310934386391779</v>
      </c>
      <c r="E18" s="28">
        <v>8.7160587006058346E-2</v>
      </c>
      <c r="F18" s="196">
        <v>89.310934386391779</v>
      </c>
      <c r="G18" s="28">
        <v>9.9891864600347838E-2</v>
      </c>
      <c r="H18" s="196">
        <v>89.310934386391779</v>
      </c>
      <c r="I18" s="28">
        <v>7.5214754506620254E-2</v>
      </c>
      <c r="J18" s="196">
        <v>89.310934386391779</v>
      </c>
      <c r="K18" s="28">
        <v>7.8931653858426376E-2</v>
      </c>
      <c r="L18" s="203"/>
      <c r="M18" s="24"/>
    </row>
    <row r="19" spans="1:13">
      <c r="A19" s="48"/>
      <c r="B19" s="113" t="s">
        <v>12</v>
      </c>
      <c r="C19" s="18" t="s">
        <v>20</v>
      </c>
      <c r="D19" s="197">
        <v>178.62186877278356</v>
      </c>
      <c r="E19" s="30">
        <v>0.12752926517150648</v>
      </c>
      <c r="F19" s="197">
        <v>178.62186877278356</v>
      </c>
      <c r="G19" s="30">
        <v>0.13789370829206701</v>
      </c>
      <c r="H19" s="197">
        <v>178.62186877278356</v>
      </c>
      <c r="I19" s="30">
        <v>9.8085991265372152E-2</v>
      </c>
      <c r="J19" s="197">
        <v>178.62186877278356</v>
      </c>
      <c r="K19" s="30">
        <v>0.12190397085593035</v>
      </c>
      <c r="L19" s="199"/>
      <c r="M19" s="5"/>
    </row>
    <row r="20" spans="1:13">
      <c r="A20" s="48"/>
      <c r="B20" s="113" t="s">
        <v>13</v>
      </c>
      <c r="C20" s="18" t="s">
        <v>6</v>
      </c>
      <c r="D20" s="197">
        <v>357.24373754556711</v>
      </c>
      <c r="E20" s="30">
        <v>0.19177880874794295</v>
      </c>
      <c r="F20" s="197">
        <v>357.24373754556711</v>
      </c>
      <c r="G20" s="30">
        <v>0.1817601958583015</v>
      </c>
      <c r="H20" s="197">
        <v>357.24373754556711</v>
      </c>
      <c r="I20" s="30">
        <v>0.15712690034653073</v>
      </c>
      <c r="J20" s="197">
        <v>357.24373754556711</v>
      </c>
      <c r="K20" s="30">
        <v>0.16499028933132298</v>
      </c>
      <c r="L20" s="199"/>
      <c r="M20" s="5"/>
    </row>
    <row r="21" spans="1:13">
      <c r="A21" s="48"/>
      <c r="B21" s="126" t="s">
        <v>14</v>
      </c>
      <c r="C21" s="18" t="s">
        <v>8</v>
      </c>
      <c r="D21" s="197">
        <v>535.86560631835061</v>
      </c>
      <c r="E21" s="30">
        <v>0.20311545576343154</v>
      </c>
      <c r="F21" s="197">
        <v>535.86560631835061</v>
      </c>
      <c r="G21" s="30">
        <v>0.20909347549023438</v>
      </c>
      <c r="H21" s="197">
        <v>535.86560631835061</v>
      </c>
      <c r="I21" s="30">
        <v>0.17079356737816465</v>
      </c>
      <c r="J21" s="197">
        <v>535.86560631835061</v>
      </c>
      <c r="K21" s="30">
        <v>0.18900114694631243</v>
      </c>
      <c r="L21" s="199"/>
      <c r="M21" s="5"/>
    </row>
    <row r="22" spans="1:13">
      <c r="A22" s="48"/>
      <c r="B22" s="206" t="s">
        <v>4</v>
      </c>
      <c r="C22" s="13" t="s">
        <v>3</v>
      </c>
      <c r="D22" s="197">
        <v>893.10934386391773</v>
      </c>
      <c r="E22" s="30">
        <v>0.21697138567951857</v>
      </c>
      <c r="F22" s="197">
        <v>893.10934386391773</v>
      </c>
      <c r="G22" s="30">
        <v>0.22113836765822609</v>
      </c>
      <c r="H22" s="197">
        <v>893.10934386391773</v>
      </c>
      <c r="I22" s="30">
        <v>0.19985378632297912</v>
      </c>
      <c r="J22" s="197">
        <v>893.10934386391773</v>
      </c>
      <c r="K22" s="30">
        <v>0.20834834028387503</v>
      </c>
      <c r="L22" s="199"/>
      <c r="M22" s="5"/>
    </row>
    <row r="23" spans="1:13">
      <c r="A23" s="4"/>
      <c r="B23" s="85" t="s">
        <v>15</v>
      </c>
      <c r="C23" s="17" t="s">
        <v>9</v>
      </c>
      <c r="D23" s="198">
        <v>1339.6640157958766</v>
      </c>
      <c r="E23" s="32">
        <v>0.21744270096169721</v>
      </c>
      <c r="F23" s="198">
        <v>1339.6640157958766</v>
      </c>
      <c r="G23" s="32">
        <v>0.22190102665773548</v>
      </c>
      <c r="H23" s="198">
        <v>1339.6640157958766</v>
      </c>
      <c r="I23" s="32">
        <v>0.19100864194841638</v>
      </c>
      <c r="J23" s="198">
        <v>1339.6640157958766</v>
      </c>
      <c r="K23" s="32">
        <v>0.20314994997387675</v>
      </c>
      <c r="L23" s="210"/>
      <c r="M23" s="9"/>
    </row>
    <row r="24" spans="1:13">
      <c r="A24" s="48"/>
      <c r="C24" s="5"/>
      <c r="D24" s="199"/>
      <c r="E24" s="5"/>
      <c r="F24" s="199"/>
      <c r="G24" s="5"/>
      <c r="H24" s="199"/>
      <c r="I24" s="5"/>
      <c r="J24" s="199"/>
      <c r="K24" s="5"/>
      <c r="L24" s="199"/>
      <c r="M24" s="5"/>
    </row>
    <row r="25" spans="1:13">
      <c r="A25" s="84" t="s">
        <v>181</v>
      </c>
      <c r="B25" s="204" t="s">
        <v>11</v>
      </c>
      <c r="C25" s="14" t="s">
        <v>21</v>
      </c>
      <c r="D25" s="196">
        <v>89.310934386391779</v>
      </c>
      <c r="E25" s="28">
        <v>5.3636958893976655E-2</v>
      </c>
      <c r="F25" s="196">
        <v>89.310934386391779</v>
      </c>
      <c r="G25" s="28">
        <v>5.7136552050273154E-2</v>
      </c>
      <c r="H25" s="196">
        <v>89.310934386391779</v>
      </c>
      <c r="I25" s="28">
        <v>4.4950714211791989E-2</v>
      </c>
      <c r="J25" s="196"/>
      <c r="K25" s="28"/>
      <c r="L25" s="203"/>
      <c r="M25" s="24"/>
    </row>
    <row r="26" spans="1:13">
      <c r="A26" s="48"/>
      <c r="B26" s="113" t="s">
        <v>12</v>
      </c>
      <c r="C26" s="18" t="s">
        <v>22</v>
      </c>
      <c r="D26" s="197">
        <v>178.62186877278356</v>
      </c>
      <c r="E26" s="30">
        <v>8.4220582461173199E-2</v>
      </c>
      <c r="F26" s="197">
        <v>178.62186877278356</v>
      </c>
      <c r="G26" s="30">
        <v>6.7229713191755192E-2</v>
      </c>
      <c r="H26" s="197">
        <v>178.62186877278356</v>
      </c>
      <c r="I26" s="30">
        <v>6.5518538606163898E-2</v>
      </c>
      <c r="J26" s="197"/>
      <c r="K26" s="30"/>
      <c r="L26" s="199"/>
      <c r="M26" s="5"/>
    </row>
    <row r="27" spans="1:13">
      <c r="A27" s="48"/>
      <c r="B27" s="113" t="s">
        <v>13</v>
      </c>
      <c r="C27" s="18" t="s">
        <v>6</v>
      </c>
      <c r="D27" s="197">
        <v>357.24373754556711</v>
      </c>
      <c r="E27" s="30">
        <v>0.11520898013281927</v>
      </c>
      <c r="F27" s="197">
        <v>357.24373754556711</v>
      </c>
      <c r="G27" s="30">
        <v>0.11446947351272613</v>
      </c>
      <c r="H27" s="197">
        <v>357.24373754556711</v>
      </c>
      <c r="I27" s="30">
        <v>8.2321766330159543E-2</v>
      </c>
      <c r="J27" s="197"/>
      <c r="K27" s="30"/>
      <c r="L27" s="199"/>
      <c r="M27" s="5"/>
    </row>
    <row r="28" spans="1:13">
      <c r="A28" s="48"/>
      <c r="B28" s="126" t="s">
        <v>14</v>
      </c>
      <c r="C28" s="18" t="s">
        <v>8</v>
      </c>
      <c r="D28" s="197">
        <v>535.86560631835061</v>
      </c>
      <c r="E28" s="30">
        <v>0.1210532220594271</v>
      </c>
      <c r="F28" s="197">
        <v>535.86560631835061</v>
      </c>
      <c r="G28" s="30">
        <v>0.13577224974489646</v>
      </c>
      <c r="H28" s="197">
        <v>535.86560631835061</v>
      </c>
      <c r="I28" s="30">
        <v>0.1106319507571266</v>
      </c>
      <c r="J28" s="197"/>
      <c r="K28" s="30"/>
      <c r="L28" s="199"/>
      <c r="M28" s="5"/>
    </row>
    <row r="29" spans="1:13">
      <c r="A29" s="48"/>
      <c r="B29" s="206" t="s">
        <v>4</v>
      </c>
      <c r="C29" s="13" t="s">
        <v>3</v>
      </c>
      <c r="D29" s="197">
        <v>893.10934386391773</v>
      </c>
      <c r="E29" s="30">
        <v>0.15012054429626909</v>
      </c>
      <c r="F29" s="197">
        <v>893.10934386391773</v>
      </c>
      <c r="G29" s="30">
        <v>0.15879744229171974</v>
      </c>
      <c r="H29" s="197">
        <v>893.10934386391773</v>
      </c>
      <c r="I29" s="30">
        <v>0.12676191915066384</v>
      </c>
      <c r="J29" s="197"/>
      <c r="K29" s="30"/>
      <c r="L29" s="199"/>
      <c r="M29" s="5"/>
    </row>
    <row r="30" spans="1:13">
      <c r="A30" s="4"/>
      <c r="B30" s="85" t="s">
        <v>15</v>
      </c>
      <c r="C30" s="17" t="s">
        <v>9</v>
      </c>
      <c r="D30" s="198">
        <v>1339.6640157958766</v>
      </c>
      <c r="E30" s="32">
        <v>0.152694075586227</v>
      </c>
      <c r="F30" s="198">
        <v>1339.6640157958766</v>
      </c>
      <c r="G30" s="32">
        <v>0.15663742829182598</v>
      </c>
      <c r="H30" s="198">
        <v>1339.6640157958766</v>
      </c>
      <c r="I30" s="32">
        <v>0.13739927574462379</v>
      </c>
      <c r="J30" s="198"/>
      <c r="K30" s="32"/>
      <c r="L30" s="210"/>
      <c r="M30" s="9"/>
    </row>
    <row r="31" spans="1:13">
      <c r="A31" s="48"/>
      <c r="C31" s="5"/>
      <c r="D31" s="199"/>
      <c r="E31" s="5"/>
      <c r="F31" s="199"/>
      <c r="G31" s="5"/>
      <c r="H31" s="199"/>
      <c r="I31" s="5"/>
      <c r="J31" s="199"/>
      <c r="K31" s="5"/>
      <c r="L31" s="199"/>
      <c r="M31" s="5"/>
    </row>
    <row r="32" spans="1:13">
      <c r="A32" s="84" t="s">
        <v>182</v>
      </c>
      <c r="B32" s="204" t="s">
        <v>11</v>
      </c>
      <c r="C32" s="14" t="s">
        <v>23</v>
      </c>
      <c r="D32" s="196">
        <v>89.310934386391779</v>
      </c>
      <c r="E32" s="28">
        <v>0.14949151251454273</v>
      </c>
      <c r="F32" s="196">
        <v>89.310934386391779</v>
      </c>
      <c r="G32" s="28">
        <v>0.1448541467618118</v>
      </c>
      <c r="H32" s="196">
        <v>89.310934386391779</v>
      </c>
      <c r="I32" s="28">
        <v>0.1239764865909013</v>
      </c>
      <c r="J32" s="196"/>
      <c r="K32" s="28"/>
      <c r="L32" s="203"/>
      <c r="M32" s="24"/>
    </row>
    <row r="33" spans="1:13">
      <c r="A33" s="48"/>
      <c r="B33" s="113" t="s">
        <v>12</v>
      </c>
      <c r="C33" s="18" t="s">
        <v>24</v>
      </c>
      <c r="D33" s="197">
        <v>178.62186877278356</v>
      </c>
      <c r="E33" s="30">
        <v>0.21295064750891662</v>
      </c>
      <c r="F33" s="197">
        <v>178.62186877278356</v>
      </c>
      <c r="G33" s="30">
        <v>0.1993366053377435</v>
      </c>
      <c r="H33" s="197">
        <v>178.62186877278356</v>
      </c>
      <c r="I33" s="30">
        <v>0.16672755532200434</v>
      </c>
      <c r="J33" s="197"/>
      <c r="K33" s="30"/>
      <c r="L33" s="199"/>
      <c r="M33" s="5"/>
    </row>
    <row r="34" spans="1:13">
      <c r="A34" s="48"/>
      <c r="B34" s="113" t="s">
        <v>13</v>
      </c>
      <c r="C34" s="18" t="s">
        <v>6</v>
      </c>
      <c r="D34" s="197">
        <v>357.24373754556711</v>
      </c>
      <c r="E34" s="30">
        <v>0.28315106334218904</v>
      </c>
      <c r="F34" s="197">
        <v>357.24373754556711</v>
      </c>
      <c r="G34" s="30">
        <v>0.28218679252936307</v>
      </c>
      <c r="H34" s="197">
        <v>357.24373754556711</v>
      </c>
      <c r="I34" s="30">
        <v>0.24548808905818037</v>
      </c>
      <c r="J34" s="197"/>
      <c r="K34" s="30"/>
      <c r="L34" s="199"/>
      <c r="M34" s="5"/>
    </row>
    <row r="35" spans="1:13">
      <c r="A35" s="48"/>
      <c r="B35" s="126" t="s">
        <v>14</v>
      </c>
      <c r="C35" s="18" t="s">
        <v>8</v>
      </c>
      <c r="D35" s="197">
        <v>535.86560631835061</v>
      </c>
      <c r="E35" s="30">
        <v>0.32876206968049015</v>
      </c>
      <c r="F35" s="197">
        <v>535.86560631835061</v>
      </c>
      <c r="G35" s="30">
        <v>0.31776915442873893</v>
      </c>
      <c r="H35" s="197">
        <v>535.86560631835061</v>
      </c>
      <c r="I35" s="30">
        <v>0.29924115680189822</v>
      </c>
      <c r="J35" s="197"/>
      <c r="K35" s="30"/>
      <c r="L35" s="199"/>
      <c r="M35" s="5"/>
    </row>
    <row r="36" spans="1:13">
      <c r="A36" s="48"/>
      <c r="B36" s="206" t="s">
        <v>4</v>
      </c>
      <c r="C36" s="13" t="s">
        <v>3</v>
      </c>
      <c r="D36" s="197">
        <v>893.10934386391773</v>
      </c>
      <c r="E36" s="30">
        <v>0.36573828739430958</v>
      </c>
      <c r="F36" s="197">
        <v>893.10934386391773</v>
      </c>
      <c r="G36" s="30">
        <v>0.36995485763634955</v>
      </c>
      <c r="H36" s="197">
        <v>893.10934386391773</v>
      </c>
      <c r="I36" s="30">
        <v>0.36229853971164333</v>
      </c>
      <c r="J36" s="197"/>
      <c r="K36" s="30"/>
      <c r="L36" s="199"/>
      <c r="M36" s="5"/>
    </row>
    <row r="37" spans="1:13">
      <c r="A37" s="4"/>
      <c r="B37" s="85" t="s">
        <v>15</v>
      </c>
      <c r="C37" s="17" t="s">
        <v>9</v>
      </c>
      <c r="D37" s="198">
        <v>1339.6640157958766</v>
      </c>
      <c r="E37" s="32">
        <v>0.39961119258775568</v>
      </c>
      <c r="F37" s="198">
        <v>1339.6640157958766</v>
      </c>
      <c r="G37" s="32">
        <v>0.38526079803076835</v>
      </c>
      <c r="H37" s="198">
        <v>1339.6640157958766</v>
      </c>
      <c r="I37" s="32">
        <v>0.37018276223626756</v>
      </c>
      <c r="J37" s="198"/>
      <c r="K37" s="32"/>
      <c r="L37" s="210"/>
      <c r="M37" s="9"/>
    </row>
    <row r="38" spans="1:13">
      <c r="A38" s="48"/>
      <c r="C38" s="5"/>
      <c r="D38" s="199"/>
      <c r="E38" s="5"/>
      <c r="F38" s="199"/>
      <c r="G38" s="5"/>
      <c r="H38" s="199"/>
      <c r="I38" s="5"/>
      <c r="J38" s="199"/>
      <c r="K38" s="5"/>
      <c r="L38" s="199"/>
      <c r="M38" s="5"/>
    </row>
    <row r="39" spans="1:13">
      <c r="A39" s="84" t="s">
        <v>183</v>
      </c>
      <c r="B39" s="204" t="s">
        <v>11</v>
      </c>
      <c r="C39" s="14" t="s">
        <v>25</v>
      </c>
      <c r="D39" s="196">
        <v>89.310934386391779</v>
      </c>
      <c r="E39" s="28">
        <v>0.35163981459954874</v>
      </c>
      <c r="F39" s="196">
        <v>89.310934386391779</v>
      </c>
      <c r="G39" s="28">
        <v>0.42277355715693232</v>
      </c>
      <c r="H39" s="196">
        <v>178.62186877278356</v>
      </c>
      <c r="I39" s="28">
        <v>0.60093248120631304</v>
      </c>
      <c r="J39" s="196"/>
      <c r="K39" s="28"/>
      <c r="L39" s="203"/>
      <c r="M39" s="24"/>
    </row>
    <row r="40" spans="1:13">
      <c r="A40" s="48"/>
      <c r="B40" s="113" t="s">
        <v>12</v>
      </c>
      <c r="C40" s="18" t="s">
        <v>26</v>
      </c>
      <c r="D40" s="197">
        <v>178.62186877278356</v>
      </c>
      <c r="E40" s="30">
        <v>0.61421867286164722</v>
      </c>
      <c r="F40" s="197">
        <v>178.62186877278356</v>
      </c>
      <c r="G40" s="30">
        <v>0.64935044232501959</v>
      </c>
      <c r="H40" s="197">
        <v>357.24373754556711</v>
      </c>
      <c r="I40" s="30">
        <v>0.98390002505487506</v>
      </c>
      <c r="J40" s="197"/>
      <c r="K40" s="30"/>
      <c r="L40" s="199"/>
      <c r="M40" s="5"/>
    </row>
    <row r="41" spans="1:13">
      <c r="A41" s="48"/>
      <c r="B41" s="113" t="s">
        <v>13</v>
      </c>
      <c r="C41" s="18" t="s">
        <v>6</v>
      </c>
      <c r="D41" s="197">
        <v>357.24373754556711</v>
      </c>
      <c r="E41" s="30">
        <v>0.98216521155600689</v>
      </c>
      <c r="F41" s="197">
        <v>357.24373754556711</v>
      </c>
      <c r="G41" s="30">
        <v>0.87923759419900249</v>
      </c>
      <c r="H41" s="197">
        <v>535.86560631835061</v>
      </c>
      <c r="I41" s="30">
        <v>1.2340127272804553</v>
      </c>
      <c r="J41" s="197"/>
      <c r="K41" s="30"/>
      <c r="L41" s="199"/>
      <c r="M41" s="5"/>
    </row>
    <row r="42" spans="1:13">
      <c r="A42" s="48"/>
      <c r="B42" s="126" t="s">
        <v>14</v>
      </c>
      <c r="C42" s="18" t="s">
        <v>8</v>
      </c>
      <c r="D42" s="197">
        <v>535.86560631835061</v>
      </c>
      <c r="E42" s="30">
        <v>1.2934803252442237</v>
      </c>
      <c r="F42" s="197">
        <v>535.86560631835061</v>
      </c>
      <c r="G42" s="30">
        <v>1.0625300530823996</v>
      </c>
      <c r="H42" s="197">
        <v>893.10934386391773</v>
      </c>
      <c r="I42" s="30">
        <v>1.587329213254697</v>
      </c>
      <c r="J42" s="197"/>
      <c r="K42" s="30"/>
      <c r="L42" s="199"/>
      <c r="M42" s="5"/>
    </row>
    <row r="43" spans="1:13">
      <c r="A43" s="48"/>
      <c r="B43" s="206" t="s">
        <v>4</v>
      </c>
      <c r="C43" s="13" t="s">
        <v>3</v>
      </c>
      <c r="D43" s="197">
        <v>893.10934386391773</v>
      </c>
      <c r="E43" s="30">
        <v>1.5998823527026462</v>
      </c>
      <c r="F43" s="197">
        <v>893.10934386391773</v>
      </c>
      <c r="G43" s="30">
        <v>1.3084630452465036</v>
      </c>
      <c r="H43" s="197">
        <v>1339.6640157958766</v>
      </c>
      <c r="I43" s="30">
        <v>1.8656062412576557</v>
      </c>
      <c r="J43" s="197"/>
      <c r="K43" s="30"/>
      <c r="L43" s="199"/>
      <c r="M43" s="5"/>
    </row>
    <row r="44" spans="1:13">
      <c r="A44" s="4"/>
      <c r="B44" s="85" t="s">
        <v>15</v>
      </c>
      <c r="C44" s="17" t="s">
        <v>9</v>
      </c>
      <c r="D44" s="198">
        <v>1339.6640157958766</v>
      </c>
      <c r="E44" s="32">
        <v>1.8310016953660595</v>
      </c>
      <c r="F44" s="198">
        <v>1339.6640157958766</v>
      </c>
      <c r="G44" s="32">
        <v>1.6720185096289104</v>
      </c>
      <c r="H44" s="198">
        <v>1786.2186877278355</v>
      </c>
      <c r="I44" s="32">
        <v>1.944095973919362</v>
      </c>
      <c r="J44" s="198"/>
      <c r="K44" s="32"/>
      <c r="L44" s="210"/>
      <c r="M44" s="9"/>
    </row>
    <row r="45" spans="1:13">
      <c r="A45" s="48"/>
      <c r="C45" s="5"/>
      <c r="D45" s="199"/>
      <c r="E45" s="5"/>
      <c r="F45" s="199"/>
      <c r="G45" s="5"/>
      <c r="H45" s="199"/>
      <c r="I45" s="5"/>
      <c r="J45" s="199"/>
      <c r="K45" s="5"/>
      <c r="L45" s="199"/>
      <c r="M45" s="5"/>
    </row>
    <row r="46" spans="1:13">
      <c r="A46" s="84" t="s">
        <v>184</v>
      </c>
      <c r="B46" s="204" t="s">
        <v>11</v>
      </c>
      <c r="C46" s="14" t="s">
        <v>27</v>
      </c>
      <c r="D46" s="196">
        <v>89.310934386391779</v>
      </c>
      <c r="E46" s="28">
        <v>0.2615925588073944</v>
      </c>
      <c r="F46" s="196">
        <v>89.310934386391779</v>
      </c>
      <c r="G46" s="28">
        <v>0.29271266643010357</v>
      </c>
      <c r="H46" s="196">
        <v>178.62186877278356</v>
      </c>
      <c r="I46" s="28">
        <v>0.47562370390398434</v>
      </c>
      <c r="J46" s="196"/>
      <c r="K46" s="28"/>
      <c r="L46" s="203"/>
      <c r="M46" s="24"/>
    </row>
    <row r="47" spans="1:13">
      <c r="A47" s="48"/>
      <c r="B47" s="113" t="s">
        <v>12</v>
      </c>
      <c r="C47" s="18" t="s">
        <v>28</v>
      </c>
      <c r="D47" s="197">
        <v>178.62186877278356</v>
      </c>
      <c r="E47" s="30">
        <v>0.44674749069640507</v>
      </c>
      <c r="F47" s="197">
        <v>178.62186877278356</v>
      </c>
      <c r="G47" s="30">
        <v>0.49130482878150411</v>
      </c>
      <c r="H47" s="197">
        <v>357.24373754556711</v>
      </c>
      <c r="I47" s="30">
        <v>0.76385920762664861</v>
      </c>
      <c r="J47" s="197"/>
      <c r="K47" s="30"/>
      <c r="L47" s="199"/>
      <c r="M47" s="5"/>
    </row>
    <row r="48" spans="1:13">
      <c r="A48" s="48"/>
      <c r="B48" s="113" t="s">
        <v>13</v>
      </c>
      <c r="C48" s="18" t="s">
        <v>6</v>
      </c>
      <c r="D48" s="197">
        <v>357.24373754556711</v>
      </c>
      <c r="E48" s="30">
        <v>0.70510381477106998</v>
      </c>
      <c r="F48" s="197">
        <v>357.24373754556711</v>
      </c>
      <c r="G48" s="30">
        <v>0.80320512152987988</v>
      </c>
      <c r="H48" s="197">
        <v>535.86560631835061</v>
      </c>
      <c r="I48" s="30">
        <v>1.0130452380000583</v>
      </c>
      <c r="J48" s="197"/>
      <c r="K48" s="30"/>
      <c r="L48" s="199"/>
      <c r="M48" s="5"/>
    </row>
    <row r="49" spans="1:13">
      <c r="A49" s="48"/>
      <c r="B49" s="126" t="s">
        <v>14</v>
      </c>
      <c r="C49" s="18" t="s">
        <v>8</v>
      </c>
      <c r="D49" s="197">
        <v>535.86560631835061</v>
      </c>
      <c r="E49" s="30">
        <v>0.85479190782909131</v>
      </c>
      <c r="F49" s="197">
        <v>535.86560631835061</v>
      </c>
      <c r="G49" s="30">
        <v>0.99285989201704794</v>
      </c>
      <c r="H49" s="197">
        <v>893.10934386391773</v>
      </c>
      <c r="I49" s="30">
        <v>1.1797844907125743</v>
      </c>
      <c r="J49" s="197"/>
      <c r="K49" s="30"/>
      <c r="L49" s="199"/>
      <c r="M49" s="5"/>
    </row>
    <row r="50" spans="1:13">
      <c r="A50" s="48"/>
      <c r="B50" s="206" t="s">
        <v>4</v>
      </c>
      <c r="C50" s="13" t="s">
        <v>3</v>
      </c>
      <c r="D50" s="197">
        <v>893.10934386391773</v>
      </c>
      <c r="E50" s="30">
        <v>1.0626614087458721</v>
      </c>
      <c r="F50" s="197">
        <v>893.10934386391773</v>
      </c>
      <c r="G50" s="30">
        <v>1.188700158850313</v>
      </c>
      <c r="H50" s="197">
        <v>1339.6640157958766</v>
      </c>
      <c r="I50" s="30">
        <v>1.3495173200896153</v>
      </c>
      <c r="J50" s="197"/>
      <c r="K50" s="30"/>
      <c r="L50" s="199"/>
      <c r="M50" s="5"/>
    </row>
    <row r="51" spans="1:13">
      <c r="A51" s="4"/>
      <c r="B51" s="85" t="s">
        <v>15</v>
      </c>
      <c r="C51" s="17" t="s">
        <v>9</v>
      </c>
      <c r="D51" s="198">
        <v>1339.6640157958766</v>
      </c>
      <c r="E51" s="32">
        <v>1.2314811156521119</v>
      </c>
      <c r="F51" s="198">
        <v>1339.6640157958766</v>
      </c>
      <c r="G51" s="32">
        <v>1.2552762074130031</v>
      </c>
      <c r="H51" s="198">
        <v>1786.2186877278355</v>
      </c>
      <c r="I51" s="32">
        <v>1.3031085936220088</v>
      </c>
      <c r="J51" s="198"/>
      <c r="K51" s="32"/>
      <c r="L51" s="210"/>
      <c r="M51" s="9"/>
    </row>
    <row r="52" spans="1:13">
      <c r="A52" s="48"/>
      <c r="C52" s="5"/>
      <c r="D52" s="199"/>
      <c r="E52" s="5"/>
      <c r="F52" s="199"/>
      <c r="G52" s="5"/>
      <c r="H52" s="199"/>
      <c r="I52" s="5"/>
      <c r="J52" s="199"/>
      <c r="K52" s="5"/>
      <c r="L52" s="199"/>
      <c r="M52" s="5"/>
    </row>
    <row r="53" spans="1:13">
      <c r="A53" s="84" t="s">
        <v>185</v>
      </c>
      <c r="B53" s="204" t="s">
        <v>11</v>
      </c>
      <c r="C53" s="14" t="s">
        <v>29</v>
      </c>
      <c r="D53" s="196">
        <v>89.310934386391779</v>
      </c>
      <c r="E53" s="28">
        <v>0.10351396531725393</v>
      </c>
      <c r="F53" s="196">
        <v>89.310934386391779</v>
      </c>
      <c r="G53" s="28">
        <v>9.2913885686581196E-2</v>
      </c>
      <c r="H53" s="196">
        <v>89.310934386391779</v>
      </c>
      <c r="I53" s="28">
        <v>0.10529674569046034</v>
      </c>
      <c r="J53" s="196"/>
      <c r="K53" s="28"/>
      <c r="L53" s="203"/>
      <c r="M53" s="24"/>
    </row>
    <row r="54" spans="1:13">
      <c r="A54" s="48"/>
      <c r="B54" s="113" t="s">
        <v>12</v>
      </c>
      <c r="C54" s="18" t="s">
        <v>30</v>
      </c>
      <c r="D54" s="197">
        <v>178.62186877278356</v>
      </c>
      <c r="E54" s="30">
        <v>0.1374972233091542</v>
      </c>
      <c r="F54" s="197">
        <v>178.62186877278356</v>
      </c>
      <c r="G54" s="30">
        <v>0.14197876246762992</v>
      </c>
      <c r="H54" s="197">
        <v>178.62186877278356</v>
      </c>
      <c r="I54" s="30">
        <v>0.1498528730246087</v>
      </c>
      <c r="J54" s="197"/>
      <c r="K54" s="30"/>
      <c r="L54" s="199"/>
      <c r="M54" s="5"/>
    </row>
    <row r="55" spans="1:13">
      <c r="A55" s="48"/>
      <c r="B55" s="113" t="s">
        <v>13</v>
      </c>
      <c r="C55" s="18" t="s">
        <v>6</v>
      </c>
      <c r="D55" s="197">
        <v>357.24373754556711</v>
      </c>
      <c r="E55" s="30">
        <v>0.19288239693443265</v>
      </c>
      <c r="F55" s="197">
        <v>357.24373754556711</v>
      </c>
      <c r="G55" s="30">
        <v>0.19909991293160206</v>
      </c>
      <c r="H55" s="197">
        <v>357.24373754556711</v>
      </c>
      <c r="I55" s="30">
        <v>0.21272078348525666</v>
      </c>
      <c r="J55" s="197"/>
      <c r="K55" s="30"/>
      <c r="L55" s="199"/>
      <c r="M55" s="5"/>
    </row>
    <row r="56" spans="1:13">
      <c r="A56" s="48"/>
      <c r="B56" s="126" t="s">
        <v>14</v>
      </c>
      <c r="C56" s="18" t="s">
        <v>8</v>
      </c>
      <c r="D56" s="197">
        <v>535.86560631835061</v>
      </c>
      <c r="E56" s="30">
        <v>0.2402205983828285</v>
      </c>
      <c r="F56" s="197">
        <v>535.86560631835061</v>
      </c>
      <c r="G56" s="30">
        <v>0.23764528053103773</v>
      </c>
      <c r="H56" s="197">
        <v>535.86560631835061</v>
      </c>
      <c r="I56" s="30">
        <v>0.2576587102165977</v>
      </c>
      <c r="J56" s="197"/>
      <c r="K56" s="30"/>
      <c r="L56" s="199"/>
      <c r="M56" s="5"/>
    </row>
    <row r="57" spans="1:13">
      <c r="A57" s="48"/>
      <c r="B57" s="206" t="s">
        <v>4</v>
      </c>
      <c r="C57" s="13" t="s">
        <v>3</v>
      </c>
      <c r="D57" s="197">
        <v>893.10934386391773</v>
      </c>
      <c r="E57" s="30">
        <v>0.29571109913981813</v>
      </c>
      <c r="F57" s="197">
        <v>893.10934386391773</v>
      </c>
      <c r="G57" s="30">
        <v>0.27919748330103789</v>
      </c>
      <c r="H57" s="197">
        <v>1339.6640157958766</v>
      </c>
      <c r="I57" s="30">
        <v>0.34793978116821994</v>
      </c>
      <c r="J57" s="197"/>
      <c r="K57" s="30"/>
      <c r="L57" s="199"/>
      <c r="M57" s="5"/>
    </row>
    <row r="58" spans="1:13">
      <c r="A58" s="4"/>
      <c r="B58" s="85" t="s">
        <v>15</v>
      </c>
      <c r="C58" s="17" t="s">
        <v>9</v>
      </c>
      <c r="D58" s="198">
        <v>1339.6640157958766</v>
      </c>
      <c r="E58" s="32">
        <v>0.32668351667326057</v>
      </c>
      <c r="F58" s="198">
        <v>1339.6640157958766</v>
      </c>
      <c r="G58" s="32">
        <v>0.30914313397253679</v>
      </c>
      <c r="H58" s="198"/>
      <c r="I58" s="32"/>
      <c r="J58" s="198"/>
      <c r="K58" s="32"/>
      <c r="L58" s="210"/>
      <c r="M58" s="9"/>
    </row>
    <row r="59" spans="1:13">
      <c r="A59" s="48"/>
      <c r="C59" s="5"/>
      <c r="D59" s="199"/>
      <c r="E59" s="5"/>
      <c r="F59" s="199"/>
      <c r="G59" s="5"/>
      <c r="H59" s="199"/>
      <c r="I59" s="5"/>
      <c r="J59" s="199"/>
      <c r="K59" s="5"/>
      <c r="L59" s="199"/>
      <c r="M59" s="5"/>
    </row>
    <row r="60" spans="1:13">
      <c r="A60" s="84" t="s">
        <v>186</v>
      </c>
      <c r="B60" s="204" t="s">
        <v>11</v>
      </c>
      <c r="C60" s="14" t="s">
        <v>31</v>
      </c>
      <c r="D60" s="196">
        <v>89.310934386391779</v>
      </c>
      <c r="E60" s="28">
        <v>8.7176201725516378E-2</v>
      </c>
      <c r="F60" s="196">
        <v>89.310934386391779</v>
      </c>
      <c r="G60" s="28">
        <v>0.15218335551522871</v>
      </c>
      <c r="H60" s="196">
        <v>178.62186877278356</v>
      </c>
      <c r="I60" s="28">
        <v>0.17345854917178366</v>
      </c>
      <c r="J60" s="196">
        <v>89.310934386391779</v>
      </c>
      <c r="K60" s="28">
        <v>0.10397692759329125</v>
      </c>
      <c r="L60" s="203"/>
      <c r="M60" s="24"/>
    </row>
    <row r="61" spans="1:13">
      <c r="A61" s="48"/>
      <c r="B61" s="113" t="s">
        <v>12</v>
      </c>
      <c r="C61" s="18" t="s">
        <v>32</v>
      </c>
      <c r="D61" s="197">
        <v>178.62186877278356</v>
      </c>
      <c r="E61" s="30">
        <v>0.16995464266549079</v>
      </c>
      <c r="F61" s="197">
        <v>178.62186877278356</v>
      </c>
      <c r="G61" s="30">
        <v>0.19506499505720576</v>
      </c>
      <c r="H61" s="197">
        <v>357.24373754556711</v>
      </c>
      <c r="I61" s="30">
        <v>0.25998693554789859</v>
      </c>
      <c r="J61" s="197">
        <v>178.62186877278356</v>
      </c>
      <c r="K61" s="30">
        <v>0.18018227042811152</v>
      </c>
      <c r="L61" s="199"/>
      <c r="M61" s="5"/>
    </row>
    <row r="62" spans="1:13">
      <c r="A62" s="48"/>
      <c r="B62" s="113" t="s">
        <v>13</v>
      </c>
      <c r="C62" s="18" t="s">
        <v>6</v>
      </c>
      <c r="D62" s="197">
        <v>357.24373754556711</v>
      </c>
      <c r="E62" s="30">
        <v>0.28342773334125781</v>
      </c>
      <c r="F62" s="197">
        <v>357.24373754556711</v>
      </c>
      <c r="G62" s="30">
        <v>0.27901639244713861</v>
      </c>
      <c r="H62" s="197">
        <v>535.86560631835061</v>
      </c>
      <c r="I62" s="30">
        <v>0.30802103086480542</v>
      </c>
      <c r="J62" s="197">
        <v>357.24373754556711</v>
      </c>
      <c r="K62" s="30">
        <v>0.24364142616514439</v>
      </c>
      <c r="L62" s="199"/>
      <c r="M62" s="5"/>
    </row>
    <row r="63" spans="1:13">
      <c r="A63" s="48"/>
      <c r="B63" s="126" t="s">
        <v>14</v>
      </c>
      <c r="C63" s="18" t="s">
        <v>8</v>
      </c>
      <c r="D63" s="197">
        <v>535.86560631835061</v>
      </c>
      <c r="E63" s="30">
        <v>0.34789801093224137</v>
      </c>
      <c r="F63" s="197">
        <v>535.86560631835061</v>
      </c>
      <c r="G63" s="30">
        <v>0.35490404666172093</v>
      </c>
      <c r="H63" s="197">
        <v>893.10934386391773</v>
      </c>
      <c r="I63" s="30">
        <v>0.40503752057983478</v>
      </c>
      <c r="J63" s="197">
        <v>535.86560631835061</v>
      </c>
      <c r="K63" s="30">
        <v>0.31157137100204679</v>
      </c>
      <c r="L63" s="199"/>
      <c r="M63" s="5"/>
    </row>
    <row r="64" spans="1:13">
      <c r="A64" s="48"/>
      <c r="B64" s="206" t="s">
        <v>4</v>
      </c>
      <c r="C64" s="13" t="s">
        <v>3</v>
      </c>
      <c r="D64" s="197">
        <v>893.10934386391773</v>
      </c>
      <c r="E64" s="30">
        <v>0.41674683283971081</v>
      </c>
      <c r="F64" s="197">
        <v>893.10934386391773</v>
      </c>
      <c r="G64" s="30">
        <v>0.41985497237079306</v>
      </c>
      <c r="H64" s="197">
        <v>1339.6640157958766</v>
      </c>
      <c r="I64" s="30">
        <v>0.48100252890776674</v>
      </c>
      <c r="J64" s="197">
        <v>893.10934386391773</v>
      </c>
      <c r="K64" s="30">
        <v>0.37626656836416156</v>
      </c>
      <c r="L64" s="199"/>
      <c r="M64" s="5"/>
    </row>
    <row r="65" spans="1:13">
      <c r="A65" s="4"/>
      <c r="B65" s="85" t="s">
        <v>15</v>
      </c>
      <c r="C65" s="17" t="s">
        <v>9</v>
      </c>
      <c r="D65" s="198">
        <v>1339.6640157958766</v>
      </c>
      <c r="E65" s="32">
        <v>0.45770521245900131</v>
      </c>
      <c r="F65" s="198">
        <v>1339.6640157958766</v>
      </c>
      <c r="G65" s="32">
        <v>0.47551787074394858</v>
      </c>
      <c r="H65" s="198">
        <v>1786.2186877278355</v>
      </c>
      <c r="I65" s="32">
        <v>0.46003721158224126</v>
      </c>
      <c r="J65" s="198">
        <v>1339.6640157958766</v>
      </c>
      <c r="K65" s="32">
        <v>0.44422284157265812</v>
      </c>
      <c r="L65" s="210"/>
      <c r="M65" s="9"/>
    </row>
    <row r="66" spans="1:13">
      <c r="A66" s="48"/>
      <c r="C66" s="5"/>
      <c r="D66" s="199"/>
      <c r="E66" s="5"/>
      <c r="F66" s="199"/>
      <c r="G66" s="5"/>
      <c r="H66" s="199"/>
      <c r="I66" s="5"/>
      <c r="J66" s="199"/>
      <c r="K66" s="5"/>
      <c r="L66" s="199"/>
      <c r="M66" s="5"/>
    </row>
    <row r="67" spans="1:13">
      <c r="A67" s="84" t="s">
        <v>187</v>
      </c>
      <c r="B67" s="204" t="s">
        <v>11</v>
      </c>
      <c r="C67" s="14" t="s">
        <v>33</v>
      </c>
      <c r="D67" s="196">
        <v>89.310934386391779</v>
      </c>
      <c r="E67" s="28">
        <v>0.23192501025292001</v>
      </c>
      <c r="F67" s="196">
        <v>89.310934386391779</v>
      </c>
      <c r="G67" s="28">
        <v>0.24540343074168941</v>
      </c>
      <c r="H67" s="196">
        <v>89.310934386391779</v>
      </c>
      <c r="I67" s="28">
        <v>0.22874753352974864</v>
      </c>
      <c r="J67" s="196"/>
      <c r="K67" s="28"/>
      <c r="L67" s="203"/>
      <c r="M67" s="24"/>
    </row>
    <row r="68" spans="1:13">
      <c r="A68" s="48"/>
      <c r="B68" s="113" t="s">
        <v>12</v>
      </c>
      <c r="C68" s="18" t="s">
        <v>34</v>
      </c>
      <c r="D68" s="197">
        <v>178.62186877278356</v>
      </c>
      <c r="E68" s="30">
        <v>0.33570402170998748</v>
      </c>
      <c r="F68" s="197">
        <v>178.62186877278356</v>
      </c>
      <c r="G68" s="30">
        <v>0.37090156723375667</v>
      </c>
      <c r="H68" s="197">
        <v>178.62186877278356</v>
      </c>
      <c r="I68" s="30">
        <v>0.35037100017775702</v>
      </c>
      <c r="J68" s="197"/>
      <c r="K68" s="30"/>
      <c r="L68" s="199"/>
      <c r="M68" s="5"/>
    </row>
    <row r="69" spans="1:13">
      <c r="A69" s="48"/>
      <c r="B69" s="113" t="s">
        <v>13</v>
      </c>
      <c r="C69" s="18" t="s">
        <v>6</v>
      </c>
      <c r="D69" s="197">
        <v>357.24373754556711</v>
      </c>
      <c r="E69" s="30">
        <v>0.50162115903800975</v>
      </c>
      <c r="F69" s="197">
        <v>357.24373754556711</v>
      </c>
      <c r="G69" s="30">
        <v>0.50327255725733133</v>
      </c>
      <c r="H69" s="197">
        <v>357.24373754556711</v>
      </c>
      <c r="I69" s="30">
        <v>0.49731145875128197</v>
      </c>
      <c r="J69" s="197"/>
      <c r="K69" s="30"/>
      <c r="L69" s="199"/>
      <c r="M69" s="5"/>
    </row>
    <row r="70" spans="1:13">
      <c r="A70" s="48"/>
      <c r="B70" s="126" t="s">
        <v>14</v>
      </c>
      <c r="C70" s="18" t="s">
        <v>8</v>
      </c>
      <c r="D70" s="197">
        <v>535.86560631835061</v>
      </c>
      <c r="E70" s="30">
        <v>0.55757945081145643</v>
      </c>
      <c r="F70" s="197">
        <v>535.86560631835061</v>
      </c>
      <c r="G70" s="30">
        <v>0.60929200099832082</v>
      </c>
      <c r="H70" s="197">
        <v>535.86560631835061</v>
      </c>
      <c r="I70" s="30">
        <v>0.56930022964903504</v>
      </c>
      <c r="J70" s="197"/>
      <c r="K70" s="30"/>
      <c r="L70" s="199"/>
      <c r="M70" s="5"/>
    </row>
    <row r="71" spans="1:13">
      <c r="A71" s="48"/>
      <c r="B71" s="206" t="s">
        <v>4</v>
      </c>
      <c r="C71" s="13" t="s">
        <v>3</v>
      </c>
      <c r="D71" s="197">
        <v>893.10934386391773</v>
      </c>
      <c r="E71" s="30">
        <v>0.6628265812743237</v>
      </c>
      <c r="F71" s="197">
        <v>1339.6640157958766</v>
      </c>
      <c r="G71" s="30">
        <v>0.76999560480092666</v>
      </c>
      <c r="H71" s="197">
        <v>893.10934386391773</v>
      </c>
      <c r="I71" s="30">
        <v>0.6716203152769803</v>
      </c>
      <c r="J71" s="197"/>
      <c r="K71" s="30"/>
      <c r="L71" s="199"/>
      <c r="M71" s="5"/>
    </row>
    <row r="72" spans="1:13">
      <c r="A72" s="4"/>
      <c r="B72" s="85" t="s">
        <v>15</v>
      </c>
      <c r="C72" s="17" t="s">
        <v>9</v>
      </c>
      <c r="D72" s="198">
        <v>1339.6640157958766</v>
      </c>
      <c r="E72" s="32">
        <v>0.70491710166121035</v>
      </c>
      <c r="F72" s="198"/>
      <c r="G72" s="32"/>
      <c r="H72" s="198">
        <v>1339.6640157958766</v>
      </c>
      <c r="I72" s="32">
        <v>0.74225904724976433</v>
      </c>
      <c r="J72" s="198"/>
      <c r="K72" s="32"/>
      <c r="L72" s="210"/>
      <c r="M72" s="9"/>
    </row>
    <row r="73" spans="1:13">
      <c r="A73" s="48"/>
      <c r="C73" s="5"/>
      <c r="D73" s="199"/>
      <c r="E73" s="5"/>
      <c r="F73" s="199"/>
      <c r="G73" s="5"/>
      <c r="H73" s="199"/>
      <c r="I73" s="5"/>
      <c r="J73" s="199"/>
      <c r="K73" s="5"/>
      <c r="L73" s="199"/>
      <c r="M73" s="5"/>
    </row>
    <row r="74" spans="1:13">
      <c r="A74" s="84" t="s">
        <v>188</v>
      </c>
      <c r="B74" s="204" t="s">
        <v>11</v>
      </c>
      <c r="C74" s="14" t="s">
        <v>35</v>
      </c>
      <c r="D74" s="196">
        <v>89.310934386391779</v>
      </c>
      <c r="E74" s="28">
        <v>0.24661731340400267</v>
      </c>
      <c r="F74" s="196">
        <v>89.310934386391779</v>
      </c>
      <c r="G74" s="28">
        <v>0.27373610265011783</v>
      </c>
      <c r="H74" s="196">
        <v>89.310934386391779</v>
      </c>
      <c r="I74" s="28">
        <v>0.22027926970252582</v>
      </c>
      <c r="J74" s="196">
        <v>89.310934386391779</v>
      </c>
      <c r="K74" s="28">
        <v>0.25445026887038258</v>
      </c>
      <c r="L74" s="203"/>
      <c r="M74" s="24"/>
    </row>
    <row r="75" spans="1:13">
      <c r="A75" s="48"/>
      <c r="B75" s="113" t="s">
        <v>12</v>
      </c>
      <c r="C75" s="18" t="s">
        <v>36</v>
      </c>
      <c r="D75" s="197">
        <v>178.62186877278356</v>
      </c>
      <c r="E75" s="30">
        <v>0.40103037663858987</v>
      </c>
      <c r="F75" s="197">
        <v>178.62186877278356</v>
      </c>
      <c r="G75" s="30">
        <v>0.42840843727326194</v>
      </c>
      <c r="H75" s="197">
        <v>178.62186877278356</v>
      </c>
      <c r="I75" s="30">
        <v>0.31476230817884188</v>
      </c>
      <c r="J75" s="197">
        <v>178.62186877278356</v>
      </c>
      <c r="K75" s="30">
        <v>0.38662835616228208</v>
      </c>
      <c r="L75" s="199"/>
      <c r="M75" s="5"/>
    </row>
    <row r="76" spans="1:13">
      <c r="A76" s="48"/>
      <c r="B76" s="113" t="s">
        <v>13</v>
      </c>
      <c r="C76" s="18" t="s">
        <v>6</v>
      </c>
      <c r="D76" s="197">
        <v>357.24373754556711</v>
      </c>
      <c r="E76" s="30">
        <v>0.52784983806249752</v>
      </c>
      <c r="F76" s="197">
        <v>357.24373754556711</v>
      </c>
      <c r="G76" s="30">
        <v>0.60276987739054744</v>
      </c>
      <c r="H76" s="197">
        <v>357.24373754556711</v>
      </c>
      <c r="I76" s="30">
        <v>0.47495745218341001</v>
      </c>
      <c r="J76" s="197">
        <v>357.24373754556711</v>
      </c>
      <c r="K76" s="30">
        <v>0.57524376719883108</v>
      </c>
      <c r="L76" s="199"/>
      <c r="M76" s="5"/>
    </row>
    <row r="77" spans="1:13">
      <c r="A77" s="48"/>
      <c r="B77" s="126" t="s">
        <v>14</v>
      </c>
      <c r="C77" s="18" t="s">
        <v>8</v>
      </c>
      <c r="D77" s="197">
        <v>535.86560631835061</v>
      </c>
      <c r="E77" s="30">
        <v>0.63005909181286479</v>
      </c>
      <c r="F77" s="197">
        <v>535.86560631835061</v>
      </c>
      <c r="G77" s="30">
        <v>0.68205221039400121</v>
      </c>
      <c r="H77" s="197">
        <v>535.86560631835061</v>
      </c>
      <c r="I77" s="30">
        <v>0.57252618260320109</v>
      </c>
      <c r="J77" s="197">
        <v>535.86560631835061</v>
      </c>
      <c r="K77" s="30">
        <v>0.66038197535518095</v>
      </c>
      <c r="L77" s="199"/>
      <c r="M77" s="5"/>
    </row>
    <row r="78" spans="1:13">
      <c r="A78" s="48"/>
      <c r="B78" s="206" t="s">
        <v>4</v>
      </c>
      <c r="C78" s="13" t="s">
        <v>3</v>
      </c>
      <c r="D78" s="197">
        <v>893.10934386391773</v>
      </c>
      <c r="E78" s="30">
        <v>0.73769067709223912</v>
      </c>
      <c r="F78" s="197">
        <v>1339.6640157958766</v>
      </c>
      <c r="G78" s="30">
        <v>0.89466972377545484</v>
      </c>
      <c r="H78" s="197">
        <v>893.10934386391773</v>
      </c>
      <c r="I78" s="30">
        <v>0.70800044838637977</v>
      </c>
      <c r="J78" s="197">
        <v>893.10934386391773</v>
      </c>
      <c r="K78" s="30">
        <v>0.79564576830648082</v>
      </c>
      <c r="L78" s="199"/>
      <c r="M78" s="5"/>
    </row>
    <row r="79" spans="1:13">
      <c r="A79" s="4"/>
      <c r="B79" s="85" t="s">
        <v>15</v>
      </c>
      <c r="C79" s="17" t="s">
        <v>9</v>
      </c>
      <c r="D79" s="198">
        <v>1339.6640157958766</v>
      </c>
      <c r="E79" s="32">
        <v>0.80208259694239614</v>
      </c>
      <c r="F79" s="198"/>
      <c r="G79" s="32"/>
      <c r="H79" s="198">
        <v>1339.6640157958766</v>
      </c>
      <c r="I79" s="32">
        <v>0.79434837763388921</v>
      </c>
      <c r="J79" s="198">
        <v>1339.6640157958766</v>
      </c>
      <c r="K79" s="32">
        <v>0.83511161425981295</v>
      </c>
      <c r="L79" s="210"/>
      <c r="M79" s="9"/>
    </row>
    <row r="80" spans="1:13">
      <c r="A80" s="48"/>
      <c r="C80" s="5"/>
      <c r="D80" s="199"/>
      <c r="E80" s="5"/>
      <c r="F80" s="199"/>
      <c r="G80" s="5"/>
      <c r="H80" s="199"/>
      <c r="I80" s="5"/>
      <c r="J80" s="199"/>
      <c r="K80" s="5"/>
      <c r="L80" s="199"/>
      <c r="M80" s="5"/>
    </row>
    <row r="81" spans="1:13">
      <c r="A81" s="84" t="s">
        <v>189</v>
      </c>
      <c r="B81" s="204" t="s">
        <v>11</v>
      </c>
      <c r="C81" s="14" t="s">
        <v>37</v>
      </c>
      <c r="D81" s="196">
        <v>89.310934386391779</v>
      </c>
      <c r="E81" s="34">
        <v>1.6972380903927099E-2</v>
      </c>
      <c r="F81" s="196">
        <v>89.310934386391779</v>
      </c>
      <c r="G81" s="34">
        <v>2.3345772503916479E-2</v>
      </c>
      <c r="H81" s="196">
        <v>89.310934386391779</v>
      </c>
      <c r="I81" s="34">
        <v>2.200065256267366E-2</v>
      </c>
      <c r="J81" s="196">
        <v>89.310934386391779</v>
      </c>
      <c r="K81" s="34">
        <v>1.7693096952622313E-2</v>
      </c>
      <c r="L81" s="203"/>
      <c r="M81" s="24"/>
    </row>
    <row r="82" spans="1:13">
      <c r="A82" s="48"/>
      <c r="B82" s="113" t="s">
        <v>12</v>
      </c>
      <c r="C82" s="18" t="s">
        <v>38</v>
      </c>
      <c r="D82" s="197">
        <v>178.62186877278356</v>
      </c>
      <c r="E82" s="33">
        <v>2.5915632826324003E-2</v>
      </c>
      <c r="F82" s="197">
        <v>178.62186877278356</v>
      </c>
      <c r="G82" s="33">
        <v>2.739398342736675E-2</v>
      </c>
      <c r="H82" s="197">
        <v>178.62186877278356</v>
      </c>
      <c r="I82" s="33">
        <v>2.875965655617415E-2</v>
      </c>
      <c r="J82" s="197">
        <v>178.62186877278356</v>
      </c>
      <c r="K82" s="33">
        <v>2.4394435688679546E-2</v>
      </c>
      <c r="L82" s="199"/>
      <c r="M82" s="5"/>
    </row>
    <row r="83" spans="1:13">
      <c r="A83" s="48"/>
      <c r="B83" s="113" t="s">
        <v>13</v>
      </c>
      <c r="C83" s="18" t="s">
        <v>6</v>
      </c>
      <c r="D83" s="197">
        <v>357.24373754556711</v>
      </c>
      <c r="E83" s="33">
        <v>3.132725851034919E-2</v>
      </c>
      <c r="F83" s="197">
        <v>357.24373754556711</v>
      </c>
      <c r="G83" s="33">
        <v>4.0485371665286575E-2</v>
      </c>
      <c r="H83" s="197">
        <v>357.24373754556711</v>
      </c>
      <c r="I83" s="33">
        <v>3.8341011359007707E-2</v>
      </c>
      <c r="J83" s="197">
        <v>357.24373754556711</v>
      </c>
      <c r="K83" s="33">
        <v>2.9961218991282811E-2</v>
      </c>
      <c r="L83" s="199"/>
      <c r="M83" s="5"/>
    </row>
    <row r="84" spans="1:13">
      <c r="A84" s="48"/>
      <c r="B84" s="126" t="s">
        <v>14</v>
      </c>
      <c r="C84" s="18" t="s">
        <v>8</v>
      </c>
      <c r="D84" s="197">
        <v>535.86560631835061</v>
      </c>
      <c r="E84" s="33">
        <v>3.5587688578449406E-2</v>
      </c>
      <c r="F84" s="197">
        <v>535.86560631835061</v>
      </c>
      <c r="G84" s="33">
        <v>4.5356284931476053E-2</v>
      </c>
      <c r="H84" s="197">
        <v>535.86560631835061</v>
      </c>
      <c r="I84" s="33">
        <v>4.3688058822271988E-2</v>
      </c>
      <c r="J84" s="197">
        <v>535.86560631835061</v>
      </c>
      <c r="K84" s="33">
        <v>3.6946196785042698E-2</v>
      </c>
      <c r="L84" s="199"/>
      <c r="M84" s="5"/>
    </row>
    <row r="85" spans="1:13">
      <c r="A85" s="48"/>
      <c r="B85" s="206" t="s">
        <v>4</v>
      </c>
      <c r="C85" s="13" t="s">
        <v>3</v>
      </c>
      <c r="D85" s="197">
        <v>893.10934386391773</v>
      </c>
      <c r="E85" s="33">
        <v>4.762014015194968E-2</v>
      </c>
      <c r="F85" s="197">
        <v>893.10934386391773</v>
      </c>
      <c r="G85" s="33">
        <v>4.827817789968071E-2</v>
      </c>
      <c r="H85" s="197">
        <v>893.10934386391773</v>
      </c>
      <c r="I85" s="33">
        <v>5.3415909982485556E-2</v>
      </c>
      <c r="J85" s="197">
        <v>893.10934386391773</v>
      </c>
      <c r="K85" s="33">
        <v>4.6391972683725545E-2</v>
      </c>
      <c r="L85" s="199"/>
      <c r="M85" s="5"/>
    </row>
    <row r="86" spans="1:13">
      <c r="A86" s="4"/>
      <c r="B86" s="85" t="s">
        <v>15</v>
      </c>
      <c r="C86" s="17" t="s">
        <v>9</v>
      </c>
      <c r="D86" s="198">
        <v>1339.6640157958766</v>
      </c>
      <c r="E86" s="35">
        <v>5.020911914026864E-2</v>
      </c>
      <c r="F86" s="198">
        <v>1339.6640157958766</v>
      </c>
      <c r="G86" s="35">
        <v>4.8611177037431133E-2</v>
      </c>
      <c r="H86" s="198">
        <v>1339.6640157958766</v>
      </c>
      <c r="I86" s="35">
        <v>4.885276512107669E-2</v>
      </c>
      <c r="J86" s="198">
        <v>1339.6640157958766</v>
      </c>
      <c r="K86" s="35">
        <v>4.6566516304633487E-2</v>
      </c>
      <c r="L86" s="210"/>
      <c r="M86" s="9"/>
    </row>
    <row r="87" spans="1:13">
      <c r="A87" s="48"/>
      <c r="C87" s="5"/>
      <c r="D87" s="199"/>
      <c r="E87" s="5"/>
      <c r="F87" s="199"/>
      <c r="G87" s="5"/>
      <c r="H87" s="199"/>
      <c r="I87" s="5"/>
      <c r="J87" s="199"/>
      <c r="K87" s="5"/>
      <c r="L87" s="199"/>
      <c r="M87" s="5"/>
    </row>
    <row r="88" spans="1:13">
      <c r="A88" s="84" t="s">
        <v>190</v>
      </c>
      <c r="B88" s="204" t="s">
        <v>11</v>
      </c>
      <c r="C88" s="14" t="s">
        <v>39</v>
      </c>
      <c r="D88" s="196">
        <v>89.310934386391779</v>
      </c>
      <c r="E88" s="34">
        <v>3.0374253398425931E-2</v>
      </c>
      <c r="F88" s="196">
        <v>89.310934386391779</v>
      </c>
      <c r="G88" s="34">
        <v>4.8061277631734817E-2</v>
      </c>
      <c r="H88" s="196">
        <v>89.310934386391779</v>
      </c>
      <c r="I88" s="34">
        <v>3.1804096294280756E-2</v>
      </c>
      <c r="J88" s="196">
        <v>89.310934386391779</v>
      </c>
      <c r="K88" s="34">
        <v>4.5078787494572836E-2</v>
      </c>
      <c r="L88" s="203"/>
      <c r="M88" s="24"/>
    </row>
    <row r="89" spans="1:13">
      <c r="A89" s="48"/>
      <c r="B89" s="113" t="s">
        <v>12</v>
      </c>
      <c r="C89" s="18" t="s">
        <v>40</v>
      </c>
      <c r="D89" s="197">
        <v>178.62186877278356</v>
      </c>
      <c r="E89" s="33">
        <v>4.2898598758422446E-2</v>
      </c>
      <c r="F89" s="197">
        <v>178.62186877278356</v>
      </c>
      <c r="G89" s="33">
        <v>5.7850763183244197E-2</v>
      </c>
      <c r="H89" s="197">
        <v>178.62186877278356</v>
      </c>
      <c r="I89" s="33">
        <v>3.9627118585805372E-2</v>
      </c>
      <c r="J89" s="197">
        <v>178.62186877278356</v>
      </c>
      <c r="K89" s="33">
        <v>5.4017502201010106E-2</v>
      </c>
      <c r="L89" s="199"/>
      <c r="M89" s="5"/>
    </row>
    <row r="90" spans="1:13">
      <c r="A90" s="48"/>
      <c r="B90" s="113" t="s">
        <v>13</v>
      </c>
      <c r="C90" s="18" t="s">
        <v>6</v>
      </c>
      <c r="D90" s="197">
        <v>357.24373754556711</v>
      </c>
      <c r="E90" s="33">
        <v>5.4215750291687521E-2</v>
      </c>
      <c r="F90" s="197">
        <v>357.24373754556711</v>
      </c>
      <c r="G90" s="33">
        <v>7.7051034847825717E-2</v>
      </c>
      <c r="H90" s="197">
        <v>357.24373754556711</v>
      </c>
      <c r="I90" s="33">
        <v>5.3965257084223964E-2</v>
      </c>
      <c r="J90" s="197">
        <v>357.24373754556711</v>
      </c>
      <c r="K90" s="33">
        <v>7.0419279137732466E-2</v>
      </c>
      <c r="L90" s="199"/>
      <c r="M90" s="5"/>
    </row>
    <row r="91" spans="1:13">
      <c r="A91" s="48"/>
      <c r="B91" s="126" t="s">
        <v>14</v>
      </c>
      <c r="C91" s="18" t="s">
        <v>8</v>
      </c>
      <c r="D91" s="197">
        <v>535.86560631835061</v>
      </c>
      <c r="E91" s="33">
        <v>6.192318836326377E-2</v>
      </c>
      <c r="F91" s="197">
        <v>535.86560631835061</v>
      </c>
      <c r="G91" s="33">
        <v>8.3148168814576234E-2</v>
      </c>
      <c r="H91" s="197">
        <v>535.86560631835061</v>
      </c>
      <c r="I91" s="33">
        <v>5.9894779179121477E-2</v>
      </c>
      <c r="J91" s="197">
        <v>535.86560631835061</v>
      </c>
      <c r="K91" s="33">
        <v>7.5760304362398972E-2</v>
      </c>
      <c r="L91" s="199"/>
      <c r="M91" s="5"/>
    </row>
    <row r="92" spans="1:13">
      <c r="A92" s="48"/>
      <c r="B92" s="206" t="s">
        <v>4</v>
      </c>
      <c r="C92" s="13" t="s">
        <v>3</v>
      </c>
      <c r="D92" s="197">
        <v>893.10934386391773</v>
      </c>
      <c r="E92" s="33">
        <v>6.6733806696602227E-2</v>
      </c>
      <c r="F92" s="197">
        <v>893.10934386391773</v>
      </c>
      <c r="G92" s="33">
        <v>8.4004034412638484E-2</v>
      </c>
      <c r="H92" s="197">
        <v>893.10934386391773</v>
      </c>
      <c r="I92" s="33">
        <v>6.5228201416445281E-2</v>
      </c>
      <c r="J92" s="197">
        <v>893.10934386391773</v>
      </c>
      <c r="K92" s="33">
        <v>8.2714086127373271E-2</v>
      </c>
      <c r="L92" s="199"/>
      <c r="M92" s="5"/>
    </row>
    <row r="93" spans="1:13">
      <c r="A93" s="4"/>
      <c r="B93" s="85" t="s">
        <v>15</v>
      </c>
      <c r="C93" s="17" t="s">
        <v>9</v>
      </c>
      <c r="D93" s="198">
        <v>1339.6640157958766</v>
      </c>
      <c r="E93" s="35">
        <v>6.6772344102606546E-2</v>
      </c>
      <c r="F93" s="198">
        <v>1339.6640157958766</v>
      </c>
      <c r="G93" s="35">
        <v>8.5318137723265464E-2</v>
      </c>
      <c r="H93" s="198">
        <v>1339.6640157958766</v>
      </c>
      <c r="I93" s="35">
        <v>6.8899521696416E-2</v>
      </c>
      <c r="J93" s="198">
        <v>1339.6640157958766</v>
      </c>
      <c r="K93" s="35">
        <v>8.3412734737187466E-2</v>
      </c>
      <c r="L93" s="210"/>
      <c r="M93" s="9"/>
    </row>
    <row r="94" spans="1:13">
      <c r="A94" s="48"/>
      <c r="C94" s="5"/>
      <c r="D94" s="199"/>
      <c r="E94" s="5"/>
      <c r="F94" s="199"/>
      <c r="G94" s="5"/>
      <c r="H94" s="199"/>
      <c r="I94" s="5"/>
      <c r="J94" s="199"/>
      <c r="K94" s="5"/>
      <c r="L94" s="199"/>
      <c r="M94" s="5"/>
    </row>
    <row r="95" spans="1:13">
      <c r="A95" s="84" t="s">
        <v>93</v>
      </c>
      <c r="B95" s="204" t="s">
        <v>11</v>
      </c>
      <c r="C95" s="14" t="s">
        <v>41</v>
      </c>
      <c r="D95" s="196">
        <v>89.310934386391779</v>
      </c>
      <c r="E95" s="28">
        <v>0.24586282225063277</v>
      </c>
      <c r="F95" s="196">
        <v>89.310934386391779</v>
      </c>
      <c r="G95" s="28">
        <v>0.32931541484322147</v>
      </c>
      <c r="H95" s="196">
        <v>89.310934386391779</v>
      </c>
      <c r="I95" s="28">
        <v>0.29003085328094741</v>
      </c>
      <c r="J95" s="196"/>
      <c r="K95" s="28"/>
      <c r="L95" s="203"/>
      <c r="M95" s="24"/>
    </row>
    <row r="96" spans="1:13">
      <c r="A96" s="48"/>
      <c r="B96" s="113" t="s">
        <v>12</v>
      </c>
      <c r="C96" s="18" t="s">
        <v>42</v>
      </c>
      <c r="D96" s="197">
        <v>178.62186877278356</v>
      </c>
      <c r="E96" s="30">
        <v>0.40136971375297975</v>
      </c>
      <c r="F96" s="197">
        <v>178.62186877278356</v>
      </c>
      <c r="G96" s="30">
        <v>0.46865227517176689</v>
      </c>
      <c r="H96" s="197">
        <v>178.62186877278356</v>
      </c>
      <c r="I96" s="30">
        <v>0.44757155440882135</v>
      </c>
      <c r="J96" s="197"/>
      <c r="K96" s="30"/>
      <c r="L96" s="199"/>
      <c r="M96" s="5"/>
    </row>
    <row r="97" spans="1:13">
      <c r="A97" s="48"/>
      <c r="B97" s="113" t="s">
        <v>13</v>
      </c>
      <c r="C97" s="18" t="s">
        <v>6</v>
      </c>
      <c r="D97" s="197">
        <v>357.24373754556711</v>
      </c>
      <c r="E97" s="30">
        <v>0.56606369554963742</v>
      </c>
      <c r="F97" s="197">
        <v>357.24373754556711</v>
      </c>
      <c r="G97" s="30">
        <v>0.67132396095435243</v>
      </c>
      <c r="H97" s="197">
        <v>357.24373754556711</v>
      </c>
      <c r="I97" s="30">
        <v>0.62702097145731583</v>
      </c>
      <c r="J97" s="197"/>
      <c r="K97" s="30"/>
      <c r="L97" s="199"/>
      <c r="M97" s="5"/>
    </row>
    <row r="98" spans="1:13">
      <c r="A98" s="48"/>
      <c r="B98" s="126" t="s">
        <v>14</v>
      </c>
      <c r="C98" s="18" t="s">
        <v>8</v>
      </c>
      <c r="D98" s="197">
        <v>535.86560631835061</v>
      </c>
      <c r="E98" s="30">
        <v>0.6314952913075198</v>
      </c>
      <c r="F98" s="197">
        <v>535.86560631835061</v>
      </c>
      <c r="G98" s="30">
        <v>0.77104058073801407</v>
      </c>
      <c r="H98" s="197">
        <v>535.86560631835061</v>
      </c>
      <c r="I98" s="30">
        <v>0.73072963397188317</v>
      </c>
      <c r="J98" s="197"/>
      <c r="K98" s="30"/>
      <c r="L98" s="199"/>
      <c r="M98" s="5"/>
    </row>
    <row r="99" spans="1:13">
      <c r="A99" s="48"/>
      <c r="B99" s="206" t="s">
        <v>4</v>
      </c>
      <c r="C99" s="13" t="s">
        <v>3</v>
      </c>
      <c r="D99" s="197">
        <v>893.10934386391773</v>
      </c>
      <c r="E99" s="30">
        <v>0.70556693071197119</v>
      </c>
      <c r="F99" s="197">
        <v>893.10934386391773</v>
      </c>
      <c r="G99" s="30">
        <v>0.914268880175517</v>
      </c>
      <c r="H99" s="197">
        <v>893.10934386391773</v>
      </c>
      <c r="I99" s="30">
        <v>0.82424138129397528</v>
      </c>
      <c r="J99" s="197"/>
      <c r="K99" s="30"/>
      <c r="L99" s="199"/>
      <c r="M99" s="5"/>
    </row>
    <row r="100" spans="1:13">
      <c r="A100" s="4"/>
      <c r="B100" s="85" t="s">
        <v>15</v>
      </c>
      <c r="C100" s="17" t="s">
        <v>9</v>
      </c>
      <c r="D100" s="198">
        <v>1339.6640157958766</v>
      </c>
      <c r="E100" s="32">
        <v>0.81077637067501973</v>
      </c>
      <c r="F100" s="198">
        <v>1339.6640157958766</v>
      </c>
      <c r="G100" s="32">
        <v>0.93868870990226028</v>
      </c>
      <c r="H100" s="198">
        <v>1339.6640157958766</v>
      </c>
      <c r="I100" s="32">
        <v>0.85185872694642439</v>
      </c>
      <c r="J100" s="198"/>
      <c r="K100" s="32"/>
      <c r="L100" s="210"/>
      <c r="M100" s="9"/>
    </row>
    <row r="101" spans="1:13">
      <c r="A101" s="92"/>
      <c r="C101" s="5"/>
      <c r="D101" s="199"/>
      <c r="E101" s="5"/>
      <c r="F101" s="199"/>
      <c r="G101" s="5"/>
      <c r="H101" s="199"/>
      <c r="I101" s="5"/>
      <c r="J101" s="199"/>
      <c r="K101" s="5"/>
      <c r="L101" s="199"/>
      <c r="M101" s="5"/>
    </row>
    <row r="102" spans="1:13">
      <c r="A102" s="48" t="s">
        <v>178</v>
      </c>
      <c r="B102" s="204" t="s">
        <v>11</v>
      </c>
      <c r="C102" s="14" t="s">
        <v>43</v>
      </c>
      <c r="D102" s="196">
        <v>89.310934386391779</v>
      </c>
      <c r="E102" s="28">
        <v>0.70922351996747857</v>
      </c>
      <c r="F102" s="196">
        <v>89.310934386391779</v>
      </c>
      <c r="G102" s="28">
        <v>0.8259526723473658</v>
      </c>
      <c r="H102" s="196">
        <v>89.310934386391779</v>
      </c>
      <c r="I102" s="28">
        <v>0.81660881263593632</v>
      </c>
      <c r="J102" s="196"/>
      <c r="K102" s="28"/>
      <c r="L102" s="203"/>
      <c r="M102" s="24"/>
    </row>
    <row r="103" spans="1:13">
      <c r="A103" s="48"/>
      <c r="B103" s="113" t="s">
        <v>12</v>
      </c>
      <c r="C103" s="18" t="s">
        <v>7</v>
      </c>
      <c r="D103" s="197">
        <v>178.62186877278356</v>
      </c>
      <c r="E103" s="30">
        <v>1.1353474533572916</v>
      </c>
      <c r="F103" s="197">
        <v>178.62186877278356</v>
      </c>
      <c r="G103" s="30">
        <v>1.2400019203120691</v>
      </c>
      <c r="H103" s="197">
        <v>178.62186877278356</v>
      </c>
      <c r="I103" s="30">
        <v>1.1320199720336528</v>
      </c>
      <c r="J103" s="197"/>
      <c r="K103" s="30"/>
      <c r="L103" s="199"/>
      <c r="M103" s="5"/>
    </row>
    <row r="104" spans="1:13">
      <c r="A104" s="48"/>
      <c r="B104" s="113" t="s">
        <v>13</v>
      </c>
      <c r="C104" s="18" t="s">
        <v>44</v>
      </c>
      <c r="D104" s="197">
        <v>357.24373754556711</v>
      </c>
      <c r="E104" s="30">
        <v>1.5644941656687525</v>
      </c>
      <c r="F104" s="197">
        <v>357.24373754556711</v>
      </c>
      <c r="G104" s="30">
        <v>1.6798661047189154</v>
      </c>
      <c r="H104" s="197">
        <v>357.24373754556711</v>
      </c>
      <c r="I104" s="30">
        <v>1.6578218201580197</v>
      </c>
      <c r="J104" s="197"/>
      <c r="K104" s="30"/>
      <c r="L104" s="199"/>
      <c r="M104" s="5"/>
    </row>
    <row r="105" spans="1:13">
      <c r="A105" s="48"/>
      <c r="B105" s="126" t="s">
        <v>14</v>
      </c>
      <c r="C105" s="18" t="s">
        <v>8</v>
      </c>
      <c r="D105" s="197">
        <v>535.86560631835061</v>
      </c>
      <c r="E105" s="30">
        <v>1.7899700307443949</v>
      </c>
      <c r="F105" s="197">
        <v>535.86560631835061</v>
      </c>
      <c r="G105" s="30">
        <v>1.8237734102658241</v>
      </c>
      <c r="H105" s="197">
        <v>535.86560631835061</v>
      </c>
      <c r="I105" s="30">
        <v>1.8851608378953442</v>
      </c>
      <c r="J105" s="197"/>
      <c r="K105" s="30"/>
      <c r="L105" s="199"/>
      <c r="M105" s="5"/>
    </row>
    <row r="106" spans="1:13">
      <c r="A106" s="48"/>
      <c r="B106" s="206" t="s">
        <v>4</v>
      </c>
      <c r="C106" s="13" t="s">
        <v>3</v>
      </c>
      <c r="D106" s="197">
        <v>893.10934386391773</v>
      </c>
      <c r="E106" s="30">
        <v>1.9524023996806656</v>
      </c>
      <c r="F106" s="197">
        <v>893.10934386391773</v>
      </c>
      <c r="G106" s="30">
        <v>2.0564868139614707</v>
      </c>
      <c r="H106" s="197">
        <v>1339.6640157958766</v>
      </c>
      <c r="I106" s="30">
        <v>2.0390384683279823</v>
      </c>
      <c r="J106" s="197"/>
      <c r="K106" s="30"/>
      <c r="L106" s="199"/>
      <c r="M106" s="5"/>
    </row>
    <row r="107" spans="1:13">
      <c r="A107" s="4"/>
      <c r="B107" s="85" t="s">
        <v>15</v>
      </c>
      <c r="C107" s="17" t="s">
        <v>9</v>
      </c>
      <c r="D107" s="198">
        <v>1339.6640157958766</v>
      </c>
      <c r="E107" s="32">
        <v>1.845391491266636</v>
      </c>
      <c r="F107" s="198">
        <v>1339.6640157958766</v>
      </c>
      <c r="G107" s="32">
        <v>1.939909219097439</v>
      </c>
      <c r="H107" s="198"/>
      <c r="I107" s="32"/>
      <c r="J107" s="198"/>
      <c r="K107" s="32"/>
      <c r="L107" s="210"/>
      <c r="M107" s="9"/>
    </row>
    <row r="108" spans="1:13">
      <c r="A108" s="92"/>
      <c r="C108" s="5"/>
      <c r="D108" s="199"/>
      <c r="E108" s="5"/>
      <c r="F108" s="199"/>
      <c r="G108" s="5"/>
      <c r="H108" s="199"/>
      <c r="I108" s="5"/>
      <c r="J108" s="199"/>
      <c r="K108" s="5"/>
      <c r="L108" s="199"/>
      <c r="M108" s="5"/>
    </row>
    <row r="109" spans="1:13">
      <c r="A109" s="48" t="s">
        <v>191</v>
      </c>
      <c r="B109" s="204" t="s">
        <v>11</v>
      </c>
      <c r="C109" s="14" t="s">
        <v>45</v>
      </c>
      <c r="D109" s="196">
        <v>89.310934386391779</v>
      </c>
      <c r="E109" s="28">
        <v>0.8510033275840877</v>
      </c>
      <c r="F109" s="196">
        <v>89.310934386391779</v>
      </c>
      <c r="G109" s="28">
        <v>0.66862229748691271</v>
      </c>
      <c r="H109" s="196">
        <v>89.310934386391779</v>
      </c>
      <c r="I109" s="28">
        <v>0.77014745054331191</v>
      </c>
      <c r="J109" s="196"/>
      <c r="K109" s="28"/>
      <c r="L109" s="203"/>
      <c r="M109" s="24"/>
    </row>
    <row r="110" spans="1:13">
      <c r="A110" s="48"/>
      <c r="B110" s="113" t="s">
        <v>12</v>
      </c>
      <c r="C110" s="18" t="s">
        <v>7</v>
      </c>
      <c r="D110" s="197">
        <v>178.62186877278356</v>
      </c>
      <c r="E110" s="30">
        <v>1.1576252283161779</v>
      </c>
      <c r="F110" s="197">
        <v>178.62186877278356</v>
      </c>
      <c r="G110" s="30">
        <v>0.86688060418630197</v>
      </c>
      <c r="H110" s="197">
        <v>178.62186877278356</v>
      </c>
      <c r="I110" s="30">
        <v>1.0206295622587804</v>
      </c>
      <c r="J110" s="197"/>
      <c r="K110" s="30"/>
      <c r="L110" s="199"/>
      <c r="M110" s="5"/>
    </row>
    <row r="111" spans="1:13">
      <c r="A111" s="48"/>
      <c r="B111" s="113" t="s">
        <v>13</v>
      </c>
      <c r="C111" s="18" t="s">
        <v>46</v>
      </c>
      <c r="D111" s="197">
        <v>357.24373754556711</v>
      </c>
      <c r="E111" s="30">
        <v>1.6585140875437419</v>
      </c>
      <c r="F111" s="197">
        <v>357.24373754556711</v>
      </c>
      <c r="G111" s="30">
        <v>1.2436207423004446</v>
      </c>
      <c r="H111" s="197">
        <v>357.24373754556711</v>
      </c>
      <c r="I111" s="30">
        <v>1.5048208550598712</v>
      </c>
      <c r="J111" s="197"/>
      <c r="K111" s="30"/>
      <c r="L111" s="199"/>
      <c r="M111" s="5"/>
    </row>
    <row r="112" spans="1:13">
      <c r="A112" s="48"/>
      <c r="B112" s="126" t="s">
        <v>14</v>
      </c>
      <c r="C112" s="18" t="s">
        <v>8</v>
      </c>
      <c r="D112" s="197">
        <v>535.86560631835061</v>
      </c>
      <c r="E112" s="30">
        <v>1.8524599942176097</v>
      </c>
      <c r="F112" s="197">
        <v>535.86560631835061</v>
      </c>
      <c r="G112" s="30">
        <v>1.4803104313824598</v>
      </c>
      <c r="H112" s="197">
        <v>535.86560631835061</v>
      </c>
      <c r="I112" s="30">
        <v>1.7270753575477977</v>
      </c>
      <c r="J112" s="197"/>
      <c r="K112" s="30"/>
      <c r="L112" s="199"/>
      <c r="M112" s="5"/>
    </row>
    <row r="113" spans="1:13">
      <c r="A113" s="48"/>
      <c r="B113" s="206" t="s">
        <v>4</v>
      </c>
      <c r="C113" s="13" t="s">
        <v>3</v>
      </c>
      <c r="D113" s="197">
        <v>893.10934386391773</v>
      </c>
      <c r="E113" s="30">
        <v>2.1113339853277342</v>
      </c>
      <c r="F113" s="197">
        <v>893.10934386391773</v>
      </c>
      <c r="G113" s="30">
        <v>1.5916771735663739</v>
      </c>
      <c r="H113" s="197">
        <v>893.10934386391773</v>
      </c>
      <c r="I113" s="30">
        <v>1.8608491405572851</v>
      </c>
      <c r="J113" s="197"/>
      <c r="K113" s="30"/>
      <c r="L113" s="199"/>
      <c r="M113" s="5"/>
    </row>
    <row r="114" spans="1:13">
      <c r="A114" s="4"/>
      <c r="B114" s="85" t="s">
        <v>15</v>
      </c>
      <c r="C114" s="17" t="s">
        <v>9</v>
      </c>
      <c r="D114" s="198">
        <v>1339.6640157958766</v>
      </c>
      <c r="E114" s="32">
        <v>2.1434211711954414</v>
      </c>
      <c r="F114" s="198">
        <v>1339.6640157958766</v>
      </c>
      <c r="G114" s="32">
        <v>1.6662255967122719</v>
      </c>
      <c r="H114" s="198">
        <v>1339.6640157958766</v>
      </c>
      <c r="I114" s="32">
        <v>2.0353565827796736</v>
      </c>
      <c r="J114" s="198"/>
      <c r="K114" s="32"/>
      <c r="L114" s="210"/>
      <c r="M114" s="9"/>
    </row>
    <row r="115" spans="1:13">
      <c r="A115" s="92"/>
      <c r="C115" s="5"/>
      <c r="D115" s="199"/>
      <c r="E115" s="5"/>
      <c r="F115" s="199"/>
      <c r="G115" s="5"/>
      <c r="H115" s="199"/>
      <c r="I115" s="5"/>
      <c r="J115" s="199"/>
      <c r="K115" s="5"/>
      <c r="L115" s="199"/>
      <c r="M115" s="5"/>
    </row>
    <row r="116" spans="1:13">
      <c r="A116" s="48" t="s">
        <v>192</v>
      </c>
      <c r="B116" s="204" t="s">
        <v>11</v>
      </c>
      <c r="C116" s="14" t="s">
        <v>47</v>
      </c>
      <c r="D116" s="196">
        <v>89.310934386391779</v>
      </c>
      <c r="E116" s="28">
        <v>1.3328765105820253</v>
      </c>
      <c r="F116" s="196">
        <v>89.310934386391779</v>
      </c>
      <c r="G116" s="28">
        <v>1.3454999278327762</v>
      </c>
      <c r="H116" s="196">
        <v>89.310934386391779</v>
      </c>
      <c r="I116" s="28">
        <v>1.5579948117921414</v>
      </c>
      <c r="J116" s="196"/>
      <c r="K116" s="28"/>
      <c r="L116" s="203"/>
      <c r="M116" s="24"/>
    </row>
    <row r="117" spans="1:13">
      <c r="A117" s="48"/>
      <c r="B117" s="113" t="s">
        <v>12</v>
      </c>
      <c r="C117" s="18" t="s">
        <v>7</v>
      </c>
      <c r="D117" s="197">
        <v>178.62186877278356</v>
      </c>
      <c r="E117" s="30">
        <v>1.8972249306013842</v>
      </c>
      <c r="F117" s="197">
        <v>178.62186877278356</v>
      </c>
      <c r="G117" s="30">
        <v>2.162918685757997</v>
      </c>
      <c r="H117" s="197">
        <v>178.62186877278356</v>
      </c>
      <c r="I117" s="30">
        <v>2.2554906561021726</v>
      </c>
      <c r="J117" s="197"/>
      <c r="K117" s="30"/>
      <c r="L117" s="199"/>
      <c r="M117" s="5"/>
    </row>
    <row r="118" spans="1:13">
      <c r="A118" s="48"/>
      <c r="B118" s="113" t="s">
        <v>13</v>
      </c>
      <c r="C118" s="18" t="s">
        <v>48</v>
      </c>
      <c r="D118" s="197">
        <v>357.24373754556711</v>
      </c>
      <c r="E118" s="30">
        <v>2.408474805351597</v>
      </c>
      <c r="F118" s="197">
        <v>357.24373754556711</v>
      </c>
      <c r="G118" s="30">
        <v>3.1594702971030508</v>
      </c>
      <c r="H118" s="197">
        <v>357.24373754556711</v>
      </c>
      <c r="I118" s="30">
        <v>3.0239183348955736</v>
      </c>
      <c r="J118" s="197"/>
      <c r="K118" s="30"/>
      <c r="L118" s="199"/>
      <c r="M118" s="5"/>
    </row>
    <row r="119" spans="1:13">
      <c r="A119" s="48"/>
      <c r="B119" s="126" t="s">
        <v>14</v>
      </c>
      <c r="C119" s="18" t="s">
        <v>8</v>
      </c>
      <c r="D119" s="197">
        <v>535.86560631835061</v>
      </c>
      <c r="E119" s="30">
        <v>2.7078311508228943</v>
      </c>
      <c r="F119" s="197">
        <v>535.86560631835061</v>
      </c>
      <c r="G119" s="30">
        <v>3.3324917000040175</v>
      </c>
      <c r="H119" s="197">
        <v>535.86560631835061</v>
      </c>
      <c r="I119" s="30">
        <v>3.4663400472616566</v>
      </c>
      <c r="J119" s="197"/>
      <c r="K119" s="30"/>
      <c r="L119" s="199"/>
      <c r="M119" s="5"/>
    </row>
    <row r="120" spans="1:13">
      <c r="A120" s="48"/>
      <c r="B120" s="206" t="s">
        <v>4</v>
      </c>
      <c r="C120" s="13" t="s">
        <v>3</v>
      </c>
      <c r="D120" s="197">
        <v>893.10934386391773</v>
      </c>
      <c r="E120" s="30">
        <v>3.3207698053252912</v>
      </c>
      <c r="F120" s="197">
        <v>893.10934386391773</v>
      </c>
      <c r="G120" s="30">
        <v>3.7662975160154808</v>
      </c>
      <c r="H120" s="197">
        <v>893.10934386391773</v>
      </c>
      <c r="I120" s="30">
        <v>3.7817262225262045</v>
      </c>
      <c r="J120" s="197"/>
      <c r="K120" s="30"/>
      <c r="L120" s="199"/>
      <c r="M120" s="5"/>
    </row>
    <row r="121" spans="1:13">
      <c r="A121" s="4"/>
      <c r="B121" s="85" t="s">
        <v>15</v>
      </c>
      <c r="C121" s="17" t="s">
        <v>9</v>
      </c>
      <c r="D121" s="198">
        <v>1339.6640157958766</v>
      </c>
      <c r="E121" s="32">
        <v>3.2275965997318519</v>
      </c>
      <c r="F121" s="198">
        <v>1339.6640157958766</v>
      </c>
      <c r="G121" s="32">
        <v>3.8315187558254413</v>
      </c>
      <c r="H121" s="198">
        <v>1339.6640157958766</v>
      </c>
      <c r="I121" s="32">
        <v>3.8872222669341223</v>
      </c>
      <c r="J121" s="198"/>
      <c r="K121" s="32"/>
      <c r="L121" s="210"/>
      <c r="M121" s="9"/>
    </row>
    <row r="122" spans="1:13">
      <c r="A122" s="93"/>
      <c r="C122" s="5"/>
      <c r="D122" s="199"/>
      <c r="E122" s="5"/>
      <c r="F122" s="199"/>
      <c r="G122" s="5"/>
      <c r="H122" s="199"/>
      <c r="I122" s="5"/>
      <c r="J122" s="199"/>
      <c r="K122" s="5"/>
      <c r="L122" s="199"/>
      <c r="M122" s="5"/>
    </row>
    <row r="123" spans="1:13">
      <c r="A123" s="48" t="s">
        <v>193</v>
      </c>
      <c r="B123" s="204" t="s">
        <v>11</v>
      </c>
      <c r="C123" s="14" t="s">
        <v>204</v>
      </c>
      <c r="D123" s="196">
        <v>89.310934386391779</v>
      </c>
      <c r="E123" s="28">
        <v>9.9849877087344718E-2</v>
      </c>
      <c r="F123" s="196">
        <v>89.310934386391779</v>
      </c>
      <c r="G123" s="28">
        <v>0.14258494263450455</v>
      </c>
      <c r="H123" s="196">
        <v>89.310934386391779</v>
      </c>
      <c r="I123" s="28">
        <v>0.14912706312818902</v>
      </c>
      <c r="J123" s="196"/>
      <c r="K123" s="28"/>
      <c r="L123" s="203"/>
      <c r="M123" s="24"/>
    </row>
    <row r="124" spans="1:13">
      <c r="A124" s="47"/>
      <c r="B124" s="113" t="s">
        <v>12</v>
      </c>
      <c r="C124" s="18" t="s">
        <v>7</v>
      </c>
      <c r="D124" s="197">
        <v>178.62186877278356</v>
      </c>
      <c r="E124" s="30">
        <v>0.13430818344105466</v>
      </c>
      <c r="F124" s="197">
        <v>178.62186877278356</v>
      </c>
      <c r="G124" s="30">
        <v>0.17149865379210644</v>
      </c>
      <c r="H124" s="197">
        <v>178.62186877278356</v>
      </c>
      <c r="I124" s="30">
        <v>0.18457292600770514</v>
      </c>
      <c r="J124" s="197"/>
      <c r="K124" s="30"/>
      <c r="L124" s="199"/>
      <c r="M124" s="5"/>
    </row>
    <row r="125" spans="1:13">
      <c r="A125" s="47"/>
      <c r="B125" s="113" t="s">
        <v>13</v>
      </c>
      <c r="C125" s="18" t="s">
        <v>6</v>
      </c>
      <c r="D125" s="197">
        <v>357.24373754556711</v>
      </c>
      <c r="E125" s="30">
        <v>0.17031392399705905</v>
      </c>
      <c r="F125" s="197">
        <v>357.24373754556711</v>
      </c>
      <c r="G125" s="30">
        <v>0.1898727781728286</v>
      </c>
      <c r="H125" s="197">
        <v>357.24373754556711</v>
      </c>
      <c r="I125" s="30">
        <v>0.21246473392979176</v>
      </c>
      <c r="J125" s="197"/>
      <c r="K125" s="30"/>
      <c r="L125" s="199"/>
      <c r="M125" s="5"/>
    </row>
    <row r="126" spans="1:13">
      <c r="A126" s="47"/>
      <c r="B126" s="126" t="s">
        <v>14</v>
      </c>
      <c r="C126" s="18" t="s">
        <v>49</v>
      </c>
      <c r="D126" s="197">
        <v>535.86560631835061</v>
      </c>
      <c r="E126" s="30">
        <v>0.18309041989325253</v>
      </c>
      <c r="F126" s="197">
        <v>535.86560631835061</v>
      </c>
      <c r="G126" s="30">
        <v>0.22848450201888176</v>
      </c>
      <c r="H126" s="197">
        <v>535.86560631835061</v>
      </c>
      <c r="I126" s="30">
        <v>0.24307163481439964</v>
      </c>
      <c r="J126" s="197"/>
      <c r="K126" s="30"/>
      <c r="L126" s="199"/>
      <c r="M126" s="5"/>
    </row>
    <row r="127" spans="1:13">
      <c r="A127" s="47"/>
      <c r="B127" s="206" t="s">
        <v>4</v>
      </c>
      <c r="C127" s="13" t="s">
        <v>3</v>
      </c>
      <c r="D127" s="197">
        <v>893.10934386391773</v>
      </c>
      <c r="E127" s="30">
        <v>0.19339584067131163</v>
      </c>
      <c r="F127" s="197">
        <v>893.10934386391773</v>
      </c>
      <c r="G127" s="30">
        <v>0.26087468367921529</v>
      </c>
      <c r="H127" s="197">
        <v>1339.6640157958766</v>
      </c>
      <c r="I127" s="30">
        <v>0.27908852618379287</v>
      </c>
      <c r="J127" s="197"/>
      <c r="K127" s="30"/>
      <c r="L127" s="199"/>
      <c r="M127" s="5"/>
    </row>
    <row r="128" spans="1:13">
      <c r="A128" s="85"/>
      <c r="B128" s="85" t="s">
        <v>15</v>
      </c>
      <c r="C128" s="17" t="s">
        <v>9</v>
      </c>
      <c r="D128" s="198">
        <v>1339.6640157958766</v>
      </c>
      <c r="E128" s="32">
        <v>0.20398840473568031</v>
      </c>
      <c r="F128" s="198">
        <v>1339.6640157958766</v>
      </c>
      <c r="G128" s="32">
        <v>0.27922879176645887</v>
      </c>
      <c r="H128" s="198"/>
      <c r="I128" s="32"/>
      <c r="J128" s="198"/>
      <c r="K128" s="32"/>
      <c r="L128" s="210"/>
      <c r="M128" s="9"/>
    </row>
  </sheetData>
  <pageMargins left="0.7" right="0.7" top="0.78740157499999996" bottom="0.78740157499999996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CDF11D-3AD9-44BB-9B90-6270003457EE}">
  <dimension ref="A2:AB205"/>
  <sheetViews>
    <sheetView topLeftCell="C1" zoomScale="110" zoomScaleNormal="110" workbookViewId="0">
      <selection activeCell="C2" sqref="C2"/>
    </sheetView>
  </sheetViews>
  <sheetFormatPr baseColWidth="10" defaultRowHeight="15"/>
  <cols>
    <col min="1" max="1" width="8.5703125" customWidth="1"/>
    <col min="2" max="2" width="39.28515625" bestFit="1" customWidth="1"/>
    <col min="4" max="4" width="11.42578125" customWidth="1"/>
  </cols>
  <sheetData>
    <row r="2" spans="1:27" ht="15.75" thickBot="1">
      <c r="A2" s="102" t="s">
        <v>229</v>
      </c>
      <c r="B2" s="102"/>
      <c r="C2" s="103" t="s">
        <v>313</v>
      </c>
      <c r="H2" s="103"/>
      <c r="P2" s="48"/>
      <c r="W2" s="48"/>
    </row>
    <row r="3" spans="1:27">
      <c r="A3" s="105"/>
      <c r="B3" s="120"/>
      <c r="C3" s="106"/>
      <c r="D3" s="106"/>
      <c r="E3" s="106"/>
      <c r="F3" s="106"/>
      <c r="G3" s="106"/>
      <c r="H3" s="106"/>
      <c r="I3" s="106"/>
      <c r="J3" s="106"/>
      <c r="K3" s="106"/>
      <c r="L3" s="106"/>
      <c r="M3" s="106"/>
      <c r="N3" s="106"/>
      <c r="O3" s="106"/>
      <c r="P3" s="106"/>
      <c r="Q3" s="106"/>
      <c r="R3" s="106"/>
      <c r="S3" s="107"/>
      <c r="T3" s="1"/>
      <c r="U3" s="1"/>
      <c r="V3" s="1"/>
      <c r="W3" s="1"/>
      <c r="X3" s="1"/>
      <c r="Y3" s="1"/>
      <c r="Z3" s="1"/>
      <c r="AA3" s="1"/>
    </row>
    <row r="4" spans="1:27" ht="18.75">
      <c r="A4" s="130" t="s">
        <v>245</v>
      </c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09"/>
      <c r="T4" s="1"/>
      <c r="U4" s="1"/>
      <c r="V4" s="1"/>
      <c r="W4" s="1"/>
      <c r="X4" s="1"/>
      <c r="Y4" s="1"/>
      <c r="Z4" s="1"/>
      <c r="AA4" s="1"/>
    </row>
    <row r="5" spans="1:27">
      <c r="A5" s="133" t="s">
        <v>304</v>
      </c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09"/>
      <c r="T5" s="1"/>
      <c r="U5" s="1"/>
      <c r="V5" s="1"/>
      <c r="W5" s="1"/>
      <c r="X5" s="1"/>
      <c r="Y5" s="1"/>
      <c r="Z5" s="1"/>
      <c r="AA5" s="1"/>
    </row>
    <row r="6" spans="1:27">
      <c r="A6" s="110"/>
      <c r="B6" s="1"/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09"/>
      <c r="T6" s="1"/>
      <c r="U6" s="1"/>
      <c r="V6" s="1"/>
      <c r="W6" s="1"/>
      <c r="X6" s="1"/>
      <c r="Y6" s="1"/>
      <c r="Z6" s="1"/>
      <c r="AA6" s="1"/>
    </row>
    <row r="7" spans="1:27">
      <c r="A7" s="123" t="s">
        <v>151</v>
      </c>
      <c r="B7" s="104" t="s">
        <v>228</v>
      </c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09"/>
      <c r="T7" s="1"/>
      <c r="U7" s="1"/>
      <c r="V7" s="1"/>
      <c r="W7" s="1"/>
      <c r="X7" s="1"/>
      <c r="Y7" s="1"/>
      <c r="Z7" s="1"/>
      <c r="AA7" s="1"/>
    </row>
    <row r="8" spans="1:27">
      <c r="A8" s="124">
        <v>1</v>
      </c>
      <c r="B8" s="113" t="s">
        <v>246</v>
      </c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09"/>
      <c r="T8" s="1"/>
      <c r="U8" s="1"/>
      <c r="V8" s="1"/>
      <c r="W8" s="1"/>
      <c r="X8" s="1"/>
      <c r="Y8" s="1"/>
      <c r="Z8" s="1"/>
      <c r="AA8" s="1"/>
    </row>
    <row r="9" spans="1:27">
      <c r="A9" s="124">
        <v>2</v>
      </c>
      <c r="B9" s="113" t="s">
        <v>230</v>
      </c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09"/>
      <c r="T9" s="1"/>
      <c r="U9" s="1"/>
      <c r="V9" s="1"/>
      <c r="W9" s="1"/>
      <c r="X9" s="1"/>
      <c r="Y9" s="1"/>
      <c r="Z9" s="1"/>
      <c r="AA9" s="1"/>
    </row>
    <row r="10" spans="1:27">
      <c r="A10" s="124">
        <v>3</v>
      </c>
      <c r="B10" s="113" t="s">
        <v>231</v>
      </c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09"/>
      <c r="T10" s="1"/>
      <c r="U10" s="1"/>
      <c r="V10" s="1"/>
      <c r="W10" s="1"/>
      <c r="X10" s="1"/>
      <c r="Y10" s="1"/>
      <c r="Z10" s="1"/>
      <c r="AA10" s="1"/>
    </row>
    <row r="11" spans="1:27">
      <c r="A11" s="124">
        <v>4</v>
      </c>
      <c r="B11" s="113" t="s">
        <v>232</v>
      </c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09"/>
      <c r="T11" s="1"/>
      <c r="U11" s="1"/>
      <c r="V11" s="1"/>
      <c r="W11" s="1"/>
      <c r="X11" s="1"/>
      <c r="Y11" s="1"/>
      <c r="Z11" s="1"/>
      <c r="AA11" s="1"/>
    </row>
    <row r="12" spans="1:27">
      <c r="A12" s="124">
        <v>5</v>
      </c>
      <c r="B12" s="113" t="s">
        <v>233</v>
      </c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09"/>
      <c r="T12" s="1"/>
      <c r="U12" s="1"/>
      <c r="V12" s="1"/>
      <c r="W12" s="1"/>
      <c r="X12" s="1"/>
      <c r="Y12" s="1"/>
      <c r="Z12" s="1"/>
      <c r="AA12" s="1"/>
    </row>
    <row r="13" spans="1:27">
      <c r="A13" s="124">
        <v>6</v>
      </c>
      <c r="B13" s="113" t="s">
        <v>234</v>
      </c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09"/>
      <c r="T13" s="1"/>
      <c r="U13" s="1"/>
      <c r="V13" s="1"/>
      <c r="W13" s="1"/>
      <c r="X13" s="1"/>
      <c r="Y13" s="1"/>
      <c r="Z13" s="1"/>
      <c r="AA13" s="1"/>
    </row>
    <row r="14" spans="1:27">
      <c r="A14" s="124">
        <v>7</v>
      </c>
      <c r="B14" s="113" t="s">
        <v>235</v>
      </c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09"/>
      <c r="T14" s="1"/>
      <c r="U14" s="1"/>
      <c r="V14" s="1"/>
      <c r="W14" s="1"/>
      <c r="X14" s="1"/>
      <c r="Y14" s="1"/>
      <c r="Z14" s="1"/>
      <c r="AA14" s="1"/>
    </row>
    <row r="15" spans="1:27">
      <c r="A15" s="124">
        <v>8</v>
      </c>
      <c r="B15" s="113" t="s">
        <v>236</v>
      </c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09"/>
      <c r="T15" s="1"/>
      <c r="U15" s="1"/>
      <c r="V15" s="1"/>
      <c r="W15" s="1"/>
      <c r="X15" s="1"/>
      <c r="Y15" s="1"/>
      <c r="Z15" s="1"/>
      <c r="AA15" s="1"/>
    </row>
    <row r="16" spans="1:27">
      <c r="A16" s="124">
        <v>9</v>
      </c>
      <c r="B16" s="113" t="s">
        <v>237</v>
      </c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09"/>
      <c r="T16" s="1"/>
      <c r="U16" s="1"/>
      <c r="V16" s="1"/>
      <c r="W16" s="1"/>
      <c r="X16" s="1"/>
      <c r="Y16" s="1"/>
      <c r="Z16" s="1"/>
      <c r="AA16" s="1"/>
    </row>
    <row r="17" spans="1:28">
      <c r="A17" s="124">
        <v>10</v>
      </c>
      <c r="B17" s="113" t="s">
        <v>238</v>
      </c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09"/>
      <c r="T17" s="1"/>
      <c r="U17" s="1"/>
      <c r="V17" s="1"/>
      <c r="W17" s="1"/>
      <c r="X17" s="1"/>
      <c r="Y17" s="1"/>
      <c r="Z17" s="1"/>
      <c r="AA17" s="1"/>
    </row>
    <row r="18" spans="1:28">
      <c r="A18" s="125">
        <v>11</v>
      </c>
      <c r="B18" s="113" t="s">
        <v>239</v>
      </c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09"/>
      <c r="T18" s="1"/>
      <c r="U18" s="1"/>
      <c r="V18" s="1"/>
      <c r="W18" s="1"/>
      <c r="X18" s="1"/>
      <c r="Y18" s="1"/>
      <c r="Z18" s="1"/>
      <c r="AA18" s="1"/>
    </row>
    <row r="19" spans="1:28">
      <c r="A19" s="125">
        <v>12</v>
      </c>
      <c r="B19" s="113" t="s">
        <v>240</v>
      </c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09"/>
      <c r="T19" s="1"/>
      <c r="U19" s="1"/>
      <c r="V19" s="1"/>
      <c r="W19" s="1"/>
      <c r="X19" s="1"/>
      <c r="Y19" s="1"/>
      <c r="Z19" s="1"/>
      <c r="AA19" s="1"/>
    </row>
    <row r="20" spans="1:28">
      <c r="A20" s="125">
        <v>13</v>
      </c>
      <c r="B20" s="113" t="s">
        <v>241</v>
      </c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09"/>
      <c r="T20" s="1"/>
      <c r="U20" s="1"/>
      <c r="V20" s="1"/>
      <c r="W20" s="1"/>
      <c r="X20" s="1"/>
      <c r="Y20" s="1"/>
      <c r="Z20" s="1"/>
      <c r="AA20" s="1"/>
    </row>
    <row r="21" spans="1:28">
      <c r="A21" s="125">
        <v>14</v>
      </c>
      <c r="B21" s="113" t="s">
        <v>242</v>
      </c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09"/>
      <c r="T21" s="1"/>
      <c r="U21" s="1"/>
      <c r="V21" s="1"/>
      <c r="W21" s="1"/>
      <c r="X21" s="1"/>
      <c r="Y21" s="1"/>
      <c r="Z21" s="1"/>
      <c r="AA21" s="1"/>
    </row>
    <row r="22" spans="1:28">
      <c r="A22" s="125">
        <v>15</v>
      </c>
      <c r="B22" s="113" t="s">
        <v>243</v>
      </c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09"/>
      <c r="T22" s="1"/>
      <c r="U22" s="1"/>
      <c r="V22" s="1"/>
      <c r="W22" s="1"/>
      <c r="X22" s="1"/>
      <c r="Y22" s="1"/>
      <c r="Z22" s="1"/>
      <c r="AA22" s="1"/>
    </row>
    <row r="23" spans="1:28">
      <c r="A23" s="110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09"/>
      <c r="T23" s="1"/>
      <c r="U23" s="1"/>
      <c r="V23" s="1"/>
      <c r="W23" s="1"/>
      <c r="X23" s="1"/>
      <c r="Y23" s="1"/>
      <c r="Z23" s="1"/>
      <c r="AA23" s="1"/>
    </row>
    <row r="24" spans="1:28">
      <c r="A24" s="110"/>
      <c r="B24" s="126" t="s">
        <v>247</v>
      </c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09"/>
      <c r="T24" s="1"/>
      <c r="U24" s="1"/>
      <c r="V24" s="1"/>
      <c r="W24" s="1"/>
      <c r="X24" s="1"/>
      <c r="Y24" s="1"/>
      <c r="Z24" s="1"/>
      <c r="AA24" s="1"/>
    </row>
    <row r="25" spans="1:28">
      <c r="A25" s="118"/>
      <c r="B25" s="113" t="s">
        <v>244</v>
      </c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09"/>
      <c r="T25" s="1"/>
      <c r="U25" s="1"/>
      <c r="V25" s="1"/>
      <c r="W25" s="1"/>
      <c r="X25" s="1"/>
      <c r="Y25" s="1"/>
      <c r="Z25" s="1"/>
      <c r="AA25" s="1"/>
    </row>
    <row r="26" spans="1:28">
      <c r="A26" s="110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09"/>
      <c r="T26" s="1"/>
      <c r="U26" s="1"/>
      <c r="V26" s="1"/>
      <c r="W26" s="1"/>
      <c r="X26" s="1"/>
      <c r="Y26" s="1"/>
      <c r="Z26" s="1"/>
      <c r="AA26" s="1"/>
    </row>
    <row r="27" spans="1:28">
      <c r="A27" s="108"/>
      <c r="B27" s="114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09"/>
      <c r="T27" s="1"/>
      <c r="U27" s="1"/>
      <c r="V27" s="1"/>
      <c r="W27" s="1"/>
      <c r="X27" s="1"/>
      <c r="Y27" s="1"/>
      <c r="Z27" s="1"/>
      <c r="AA27" s="1"/>
    </row>
    <row r="28" spans="1:28">
      <c r="A28" s="108"/>
      <c r="B28" s="114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09"/>
      <c r="T28" s="1"/>
      <c r="U28" s="1"/>
      <c r="V28" s="1"/>
      <c r="W28" s="1"/>
      <c r="X28" s="1"/>
      <c r="Y28" s="1"/>
      <c r="Z28" s="1"/>
      <c r="AA28" s="1"/>
    </row>
    <row r="29" spans="1:28">
      <c r="A29" s="108"/>
      <c r="B29" s="114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09"/>
      <c r="T29" s="1"/>
      <c r="U29" s="1"/>
      <c r="V29" s="1"/>
      <c r="W29" s="1"/>
      <c r="X29" s="1"/>
      <c r="Y29" s="1"/>
      <c r="Z29" s="1"/>
      <c r="AA29" s="1"/>
    </row>
    <row r="30" spans="1:28">
      <c r="A30" s="108"/>
      <c r="B30" s="114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09"/>
      <c r="T30" s="1"/>
      <c r="U30" s="1"/>
      <c r="V30" s="1"/>
      <c r="W30" s="1"/>
      <c r="X30" s="1"/>
      <c r="Y30" s="1"/>
      <c r="Z30" s="1"/>
      <c r="AA30" s="1"/>
    </row>
    <row r="31" spans="1:28" ht="15.75" thickBot="1">
      <c r="A31" s="121"/>
      <c r="B31" s="122"/>
      <c r="C31" s="111"/>
      <c r="D31" s="111"/>
      <c r="E31" s="111"/>
      <c r="F31" s="111"/>
      <c r="G31" s="111"/>
      <c r="H31" s="111"/>
      <c r="I31" s="111"/>
      <c r="J31" s="111"/>
      <c r="K31" s="111"/>
      <c r="L31" s="111"/>
      <c r="M31" s="111"/>
      <c r="N31" s="111"/>
      <c r="O31" s="111"/>
      <c r="P31" s="111"/>
      <c r="Q31" s="111"/>
      <c r="R31" s="111"/>
      <c r="S31" s="112"/>
      <c r="T31" s="1"/>
      <c r="U31" s="1"/>
      <c r="V31" s="1"/>
      <c r="W31" s="1"/>
      <c r="X31" s="1"/>
      <c r="Y31" s="1"/>
      <c r="Z31" s="1"/>
      <c r="AA31" s="1"/>
    </row>
    <row r="32" spans="1:28">
      <c r="A32" s="127"/>
      <c r="B32" s="106"/>
      <c r="C32" s="106"/>
      <c r="D32" s="106"/>
      <c r="E32" s="128"/>
      <c r="F32" s="106"/>
      <c r="G32" s="106"/>
      <c r="H32" s="106"/>
      <c r="I32" s="106"/>
      <c r="J32" s="106"/>
      <c r="K32" s="106"/>
      <c r="L32" s="106"/>
      <c r="M32" s="106"/>
      <c r="N32" s="106"/>
      <c r="O32" s="106"/>
      <c r="P32" s="106"/>
      <c r="Q32" s="106"/>
      <c r="R32" s="106"/>
      <c r="S32" s="107"/>
      <c r="T32" s="1"/>
      <c r="U32" s="1"/>
      <c r="V32" s="1"/>
      <c r="W32" s="1"/>
      <c r="X32" s="1"/>
      <c r="Y32" s="1"/>
      <c r="Z32" s="1"/>
      <c r="AA32" s="1"/>
      <c r="AB32" s="1"/>
    </row>
    <row r="33" spans="1:28" ht="18.75">
      <c r="A33" s="130" t="s">
        <v>245</v>
      </c>
      <c r="B33" s="1"/>
      <c r="C33" s="1"/>
      <c r="D33" s="1"/>
      <c r="E33" s="114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09"/>
      <c r="T33" s="1"/>
      <c r="U33" s="1"/>
      <c r="V33" s="1"/>
      <c r="W33" s="1"/>
      <c r="X33" s="1"/>
      <c r="Y33" s="1"/>
      <c r="Z33" s="1"/>
      <c r="AA33" s="1"/>
      <c r="AB33" s="1"/>
    </row>
    <row r="34" spans="1:28">
      <c r="A34" s="133" t="s">
        <v>291</v>
      </c>
      <c r="B34" s="1"/>
      <c r="C34" s="1"/>
      <c r="D34" s="1"/>
      <c r="E34" s="114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09"/>
      <c r="T34" s="1"/>
      <c r="U34" s="1"/>
      <c r="V34" s="1"/>
      <c r="W34" s="1"/>
      <c r="X34" s="1"/>
      <c r="Y34" s="1"/>
      <c r="Z34" s="1"/>
      <c r="AA34" s="1"/>
      <c r="AB34" s="1"/>
    </row>
    <row r="35" spans="1:28">
      <c r="A35" s="110"/>
      <c r="B35" s="1"/>
      <c r="C35" s="1"/>
      <c r="D35" s="1"/>
      <c r="E35" s="114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09"/>
      <c r="T35" s="1"/>
      <c r="U35" s="1"/>
      <c r="V35" s="1"/>
      <c r="W35" s="1"/>
      <c r="X35" s="1"/>
      <c r="Y35" s="1"/>
      <c r="Z35" s="1"/>
      <c r="AA35" s="1"/>
      <c r="AB35" s="1"/>
    </row>
    <row r="36" spans="1:28">
      <c r="A36" s="123" t="s">
        <v>151</v>
      </c>
      <c r="B36" s="104" t="s">
        <v>228</v>
      </c>
      <c r="C36" s="1"/>
      <c r="D36" s="1"/>
      <c r="E36" s="114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09"/>
      <c r="T36" s="1"/>
      <c r="U36" s="1"/>
      <c r="V36" s="1"/>
      <c r="W36" s="1"/>
      <c r="X36" s="1"/>
      <c r="Y36" s="1"/>
      <c r="Z36" s="1"/>
      <c r="AA36" s="1"/>
      <c r="AB36" s="1"/>
    </row>
    <row r="37" spans="1:28">
      <c r="A37" s="124">
        <v>1</v>
      </c>
      <c r="B37" s="113" t="s">
        <v>246</v>
      </c>
      <c r="C37" s="1"/>
      <c r="D37" s="1"/>
      <c r="E37" s="115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09"/>
      <c r="T37" s="1"/>
      <c r="U37" s="1"/>
      <c r="V37" s="1"/>
      <c r="W37" s="1"/>
      <c r="X37" s="1"/>
      <c r="Y37" s="1"/>
      <c r="Z37" s="1"/>
      <c r="AA37" s="1"/>
      <c r="AB37" s="1"/>
    </row>
    <row r="38" spans="1:28">
      <c r="A38" s="124">
        <v>2</v>
      </c>
      <c r="B38" s="113" t="s">
        <v>230</v>
      </c>
      <c r="C38" s="1"/>
      <c r="D38" s="1"/>
      <c r="E38" s="115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09"/>
      <c r="T38" s="1"/>
      <c r="U38" s="1"/>
      <c r="V38" s="1"/>
      <c r="W38" s="1"/>
      <c r="X38" s="1"/>
      <c r="Y38" s="1"/>
      <c r="Z38" s="1"/>
      <c r="AA38" s="1"/>
      <c r="AB38" s="1"/>
    </row>
    <row r="39" spans="1:28">
      <c r="A39" s="124">
        <v>3</v>
      </c>
      <c r="B39" s="113" t="s">
        <v>231</v>
      </c>
      <c r="C39" s="1"/>
      <c r="D39" s="1"/>
      <c r="E39" s="115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09"/>
      <c r="T39" s="1"/>
      <c r="U39" s="1"/>
      <c r="V39" s="1"/>
      <c r="W39" s="1"/>
      <c r="X39" s="1"/>
      <c r="Y39" s="1"/>
      <c r="Z39" s="1"/>
      <c r="AA39" s="1"/>
      <c r="AB39" s="1"/>
    </row>
    <row r="40" spans="1:28">
      <c r="A40" s="124">
        <v>4</v>
      </c>
      <c r="B40" s="113" t="s">
        <v>232</v>
      </c>
      <c r="C40" s="1"/>
      <c r="D40" s="1"/>
      <c r="E40" s="114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09"/>
      <c r="T40" s="1"/>
      <c r="U40" s="1"/>
      <c r="V40" s="1"/>
      <c r="W40" s="1"/>
      <c r="X40" s="1"/>
      <c r="Y40" s="1"/>
      <c r="Z40" s="1"/>
      <c r="AA40" s="1"/>
      <c r="AB40" s="1"/>
    </row>
    <row r="41" spans="1:28">
      <c r="A41" s="124">
        <v>5</v>
      </c>
      <c r="B41" s="113" t="s">
        <v>233</v>
      </c>
      <c r="C41" s="1"/>
      <c r="D41" s="1"/>
      <c r="E41" s="114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09"/>
      <c r="T41" s="1"/>
      <c r="U41" s="1"/>
      <c r="V41" s="1"/>
      <c r="W41" s="1"/>
      <c r="X41" s="1"/>
      <c r="Y41" s="1"/>
      <c r="Z41" s="1"/>
      <c r="AA41" s="1"/>
      <c r="AB41" s="1"/>
    </row>
    <row r="42" spans="1:28">
      <c r="A42" s="124">
        <v>6</v>
      </c>
      <c r="B42" s="113" t="s">
        <v>234</v>
      </c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09"/>
      <c r="T42" s="1"/>
      <c r="U42" s="1"/>
      <c r="V42" s="1"/>
      <c r="W42" s="1"/>
      <c r="X42" s="1"/>
      <c r="Y42" s="1"/>
      <c r="Z42" s="1"/>
      <c r="AA42" s="1"/>
      <c r="AB42" s="1"/>
    </row>
    <row r="43" spans="1:28">
      <c r="A43" s="124">
        <v>7</v>
      </c>
      <c r="B43" s="113" t="s">
        <v>235</v>
      </c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09"/>
      <c r="T43" s="1"/>
      <c r="U43" s="1"/>
      <c r="V43" s="1"/>
      <c r="W43" s="1"/>
      <c r="X43" s="1"/>
      <c r="Y43" s="1"/>
      <c r="Z43" s="1"/>
      <c r="AA43" s="1"/>
      <c r="AB43" s="1"/>
    </row>
    <row r="44" spans="1:28">
      <c r="A44" s="124">
        <v>8</v>
      </c>
      <c r="B44" s="113" t="s">
        <v>236</v>
      </c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09"/>
      <c r="T44" s="1"/>
      <c r="U44" s="1"/>
      <c r="V44" s="1"/>
      <c r="W44" s="1"/>
      <c r="X44" s="1"/>
      <c r="Y44" s="1"/>
      <c r="Z44" s="1"/>
      <c r="AA44" s="1"/>
      <c r="AB44" s="1"/>
    </row>
    <row r="45" spans="1:28">
      <c r="A45" s="124">
        <v>9</v>
      </c>
      <c r="B45" s="113" t="s">
        <v>237</v>
      </c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09"/>
      <c r="T45" s="1"/>
      <c r="U45" s="1"/>
      <c r="V45" s="1"/>
      <c r="W45" s="1"/>
      <c r="X45" s="1"/>
      <c r="Y45" s="1"/>
      <c r="Z45" s="1"/>
      <c r="AA45" s="1"/>
      <c r="AB45" s="1"/>
    </row>
    <row r="46" spans="1:28">
      <c r="A46" s="124">
        <v>10</v>
      </c>
      <c r="B46" s="113" t="s">
        <v>238</v>
      </c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09"/>
      <c r="T46" s="1"/>
      <c r="U46" s="1"/>
      <c r="V46" s="1"/>
      <c r="W46" s="1"/>
      <c r="X46" s="1"/>
      <c r="Y46" s="1"/>
      <c r="Z46" s="1"/>
      <c r="AA46" s="1"/>
      <c r="AB46" s="1"/>
    </row>
    <row r="47" spans="1:28">
      <c r="A47" s="125">
        <v>11</v>
      </c>
      <c r="B47" s="113" t="s">
        <v>239</v>
      </c>
      <c r="C47" s="52"/>
      <c r="D47" s="113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09"/>
      <c r="T47" s="1"/>
      <c r="U47" s="1"/>
      <c r="V47" s="1"/>
      <c r="W47" s="1"/>
      <c r="X47" s="1"/>
      <c r="Y47" s="1"/>
      <c r="Z47" s="1"/>
      <c r="AA47" s="1"/>
      <c r="AB47" s="1"/>
    </row>
    <row r="48" spans="1:28">
      <c r="A48" s="125">
        <v>12</v>
      </c>
      <c r="B48" s="113" t="s">
        <v>240</v>
      </c>
      <c r="C48" s="117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09"/>
      <c r="T48" s="1"/>
      <c r="U48" s="1"/>
      <c r="V48" s="1"/>
      <c r="W48" s="1"/>
      <c r="X48" s="1"/>
      <c r="Y48" s="1"/>
      <c r="Z48" s="1"/>
      <c r="AA48" s="1"/>
      <c r="AB48" s="1"/>
    </row>
    <row r="49" spans="1:28">
      <c r="A49" s="125">
        <v>13</v>
      </c>
      <c r="B49" s="113" t="s">
        <v>241</v>
      </c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09"/>
      <c r="T49" s="1"/>
      <c r="U49" s="1"/>
      <c r="V49" s="1"/>
      <c r="W49" s="1"/>
      <c r="X49" s="1"/>
      <c r="Y49" s="1"/>
      <c r="Z49" s="1"/>
      <c r="AA49" s="1"/>
      <c r="AB49" s="1"/>
    </row>
    <row r="50" spans="1:28">
      <c r="A50" s="125">
        <v>14</v>
      </c>
      <c r="B50" s="113" t="s">
        <v>242</v>
      </c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09"/>
      <c r="T50" s="1"/>
      <c r="U50" s="1"/>
      <c r="V50" s="1"/>
      <c r="W50" s="1"/>
      <c r="X50" s="1"/>
      <c r="Y50" s="1"/>
      <c r="Z50" s="1"/>
      <c r="AA50" s="1"/>
      <c r="AB50" s="1"/>
    </row>
    <row r="51" spans="1:28">
      <c r="A51" s="125">
        <v>15</v>
      </c>
      <c r="B51" s="113" t="s">
        <v>243</v>
      </c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09"/>
      <c r="T51" s="1"/>
      <c r="U51" s="1"/>
      <c r="V51" s="1"/>
      <c r="W51" s="1"/>
      <c r="X51" s="1"/>
      <c r="Y51" s="1"/>
      <c r="Z51" s="1"/>
      <c r="AA51" s="1"/>
      <c r="AB51" s="1"/>
    </row>
    <row r="52" spans="1:28">
      <c r="A52" s="110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09"/>
      <c r="T52" s="1"/>
      <c r="U52" s="1"/>
      <c r="V52" s="1"/>
      <c r="W52" s="1"/>
      <c r="X52" s="1"/>
      <c r="Y52" s="1"/>
      <c r="Z52" s="1"/>
      <c r="AA52" s="1"/>
      <c r="AB52" s="1"/>
    </row>
    <row r="53" spans="1:28">
      <c r="A53" s="110"/>
      <c r="B53" s="126" t="s">
        <v>247</v>
      </c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09"/>
      <c r="T53" s="1"/>
      <c r="U53" s="1"/>
      <c r="V53" s="1"/>
      <c r="W53" s="1"/>
      <c r="X53" s="1"/>
      <c r="Y53" s="1"/>
      <c r="Z53" s="1"/>
      <c r="AA53" s="1"/>
      <c r="AB53" s="1"/>
    </row>
    <row r="54" spans="1:28">
      <c r="A54" s="110"/>
      <c r="B54" s="113" t="s">
        <v>244</v>
      </c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09"/>
      <c r="T54" s="1"/>
      <c r="U54" s="1"/>
      <c r="V54" s="1"/>
      <c r="W54" s="1"/>
      <c r="X54" s="1"/>
      <c r="Y54" s="1"/>
      <c r="Z54" s="1"/>
      <c r="AA54" s="1"/>
      <c r="AB54" s="1"/>
    </row>
    <row r="55" spans="1:28">
      <c r="A55" s="110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09"/>
      <c r="T55" s="1"/>
      <c r="U55" s="1"/>
      <c r="V55" s="1"/>
      <c r="W55" s="1"/>
      <c r="X55" s="1"/>
      <c r="Y55" s="1"/>
      <c r="Z55" s="1"/>
      <c r="AA55" s="1"/>
      <c r="AB55" s="1"/>
    </row>
    <row r="56" spans="1:28">
      <c r="A56" s="118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09"/>
      <c r="T56" s="1"/>
      <c r="U56" s="1"/>
      <c r="V56" s="1"/>
      <c r="W56" s="1"/>
      <c r="X56" s="1"/>
      <c r="Y56" s="1"/>
      <c r="Z56" s="1"/>
      <c r="AA56" s="1"/>
      <c r="AB56" s="1"/>
    </row>
    <row r="57" spans="1:28">
      <c r="A57" s="110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09"/>
      <c r="T57" s="1"/>
      <c r="U57" s="1"/>
      <c r="V57" s="1"/>
      <c r="W57" s="1"/>
      <c r="X57" s="1"/>
      <c r="Y57" s="1"/>
      <c r="Z57" s="1"/>
      <c r="AA57" s="1"/>
      <c r="AB57" s="1"/>
    </row>
    <row r="58" spans="1:28">
      <c r="A58" s="110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09"/>
      <c r="T58" s="1"/>
      <c r="U58" s="1"/>
      <c r="V58" s="1"/>
      <c r="W58" s="1"/>
      <c r="X58" s="1"/>
      <c r="Y58" s="1"/>
      <c r="Z58" s="1"/>
      <c r="AA58" s="1"/>
      <c r="AB58" s="1"/>
    </row>
    <row r="59" spans="1:28">
      <c r="A59" s="110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09"/>
      <c r="T59" s="1"/>
      <c r="U59" s="1"/>
      <c r="V59" s="1"/>
      <c r="W59" s="1"/>
      <c r="X59" s="1"/>
      <c r="Y59" s="1"/>
      <c r="Z59" s="1"/>
      <c r="AA59" s="1"/>
      <c r="AB59" s="1"/>
    </row>
    <row r="60" spans="1:28" ht="15.75" thickBot="1">
      <c r="A60" s="116"/>
      <c r="B60" s="111"/>
      <c r="C60" s="111"/>
      <c r="D60" s="111"/>
      <c r="E60" s="111"/>
      <c r="F60" s="111"/>
      <c r="G60" s="111"/>
      <c r="H60" s="111"/>
      <c r="I60" s="111"/>
      <c r="J60" s="111"/>
      <c r="K60" s="111"/>
      <c r="L60" s="111"/>
      <c r="M60" s="111"/>
      <c r="N60" s="111"/>
      <c r="O60" s="111"/>
      <c r="P60" s="111"/>
      <c r="Q60" s="111"/>
      <c r="R60" s="111"/>
      <c r="S60" s="112"/>
      <c r="T60" s="1"/>
      <c r="U60" s="1"/>
      <c r="V60" s="1"/>
      <c r="W60" s="1"/>
      <c r="X60" s="1"/>
      <c r="Y60" s="1"/>
      <c r="Z60" s="1"/>
      <c r="AA60" s="1"/>
      <c r="AB60" s="1"/>
    </row>
    <row r="61" spans="1:28">
      <c r="A61" s="127"/>
      <c r="B61" s="106"/>
      <c r="C61" s="106"/>
      <c r="D61" s="106"/>
      <c r="E61" s="106"/>
      <c r="F61" s="106"/>
      <c r="G61" s="106"/>
      <c r="H61" s="106"/>
      <c r="I61" s="106"/>
      <c r="J61" s="106"/>
      <c r="K61" s="106"/>
      <c r="L61" s="106"/>
      <c r="M61" s="106"/>
      <c r="N61" s="106"/>
      <c r="O61" s="106"/>
      <c r="P61" s="106"/>
      <c r="Q61" s="106"/>
      <c r="R61" s="106"/>
      <c r="S61" s="107"/>
      <c r="T61" s="1"/>
      <c r="U61" s="1"/>
      <c r="V61" s="1"/>
      <c r="W61" s="1"/>
      <c r="X61" s="1"/>
      <c r="Y61" s="1"/>
      <c r="Z61" s="1"/>
      <c r="AA61" s="1"/>
      <c r="AB61" s="1"/>
    </row>
    <row r="62" spans="1:28" ht="18.75">
      <c r="A62" s="130" t="s">
        <v>245</v>
      </c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09"/>
      <c r="T62" s="1"/>
      <c r="U62" s="1"/>
      <c r="V62" s="1"/>
      <c r="W62" s="1"/>
      <c r="X62" s="1"/>
      <c r="Y62" s="1"/>
      <c r="Z62" s="1"/>
      <c r="AA62" s="1"/>
      <c r="AB62" s="1"/>
    </row>
    <row r="63" spans="1:28">
      <c r="A63" s="133" t="s">
        <v>292</v>
      </c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09"/>
      <c r="T63" s="1"/>
      <c r="U63" s="1"/>
      <c r="V63" s="1"/>
      <c r="W63" s="1"/>
      <c r="X63" s="1"/>
      <c r="Y63" s="1"/>
      <c r="Z63" s="1"/>
      <c r="AA63" s="1"/>
      <c r="AB63" s="1"/>
    </row>
    <row r="64" spans="1:28">
      <c r="A64" s="110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09"/>
      <c r="T64" s="1"/>
      <c r="U64" s="1"/>
      <c r="V64" s="1"/>
      <c r="W64" s="1"/>
      <c r="X64" s="1"/>
      <c r="Y64" s="1"/>
      <c r="Z64" s="1"/>
      <c r="AA64" s="1"/>
      <c r="AB64" s="1"/>
    </row>
    <row r="65" spans="1:28">
      <c r="A65" s="123" t="s">
        <v>151</v>
      </c>
      <c r="B65" s="104" t="s">
        <v>228</v>
      </c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09"/>
      <c r="T65" s="1"/>
      <c r="U65" s="1"/>
      <c r="V65" s="1"/>
      <c r="W65" s="1"/>
      <c r="X65" s="1"/>
      <c r="Y65" s="1"/>
      <c r="Z65" s="1"/>
      <c r="AA65" s="1"/>
      <c r="AB65" s="1"/>
    </row>
    <row r="66" spans="1:28">
      <c r="A66" s="124">
        <v>1</v>
      </c>
      <c r="B66" s="113" t="s">
        <v>246</v>
      </c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09"/>
      <c r="T66" s="1"/>
      <c r="U66" s="1"/>
      <c r="V66" s="1"/>
      <c r="W66" s="1"/>
      <c r="X66" s="1"/>
      <c r="Y66" s="1"/>
      <c r="Z66" s="1"/>
      <c r="AA66" s="1"/>
      <c r="AB66" s="1"/>
    </row>
    <row r="67" spans="1:28">
      <c r="A67" s="124">
        <v>2</v>
      </c>
      <c r="B67" s="113" t="s">
        <v>230</v>
      </c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09"/>
      <c r="T67" s="1"/>
      <c r="U67" s="1"/>
      <c r="V67" s="1"/>
      <c r="W67" s="1"/>
      <c r="X67" s="1"/>
      <c r="Y67" s="1"/>
      <c r="Z67" s="1"/>
      <c r="AA67" s="1"/>
      <c r="AB67" s="1"/>
    </row>
    <row r="68" spans="1:28">
      <c r="A68" s="124">
        <v>3</v>
      </c>
      <c r="B68" s="113" t="s">
        <v>231</v>
      </c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09"/>
      <c r="T68" s="1"/>
      <c r="U68" s="1"/>
      <c r="V68" s="1"/>
      <c r="W68" s="1"/>
      <c r="X68" s="1"/>
      <c r="Y68" s="1"/>
      <c r="Z68" s="1"/>
      <c r="AA68" s="1"/>
      <c r="AB68" s="1"/>
    </row>
    <row r="69" spans="1:28">
      <c r="A69" s="124">
        <v>4</v>
      </c>
      <c r="B69" s="113" t="s">
        <v>232</v>
      </c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09"/>
      <c r="T69" s="1"/>
      <c r="U69" s="1"/>
      <c r="V69" s="1"/>
      <c r="W69" s="1"/>
      <c r="X69" s="1"/>
      <c r="Y69" s="1"/>
      <c r="Z69" s="1"/>
      <c r="AA69" s="1"/>
      <c r="AB69" s="1"/>
    </row>
    <row r="70" spans="1:28">
      <c r="A70" s="124">
        <v>5</v>
      </c>
      <c r="B70" s="113" t="s">
        <v>233</v>
      </c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09"/>
      <c r="T70" s="1"/>
      <c r="U70" s="1"/>
      <c r="V70" s="1"/>
      <c r="W70" s="1"/>
      <c r="X70" s="1"/>
      <c r="Y70" s="1"/>
      <c r="Z70" s="1"/>
      <c r="AA70" s="1"/>
      <c r="AB70" s="1"/>
    </row>
    <row r="71" spans="1:28">
      <c r="A71" s="124">
        <v>6</v>
      </c>
      <c r="B71" s="113" t="s">
        <v>234</v>
      </c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09"/>
      <c r="T71" s="1"/>
      <c r="U71" s="1"/>
      <c r="V71" s="1"/>
      <c r="W71" s="1"/>
      <c r="X71" s="1"/>
      <c r="Y71" s="1"/>
      <c r="Z71" s="1"/>
      <c r="AA71" s="1"/>
      <c r="AB71" s="1"/>
    </row>
    <row r="72" spans="1:28">
      <c r="A72" s="124">
        <v>7</v>
      </c>
      <c r="B72" s="113" t="s">
        <v>235</v>
      </c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09"/>
      <c r="T72" s="1"/>
      <c r="U72" s="1"/>
      <c r="V72" s="1"/>
      <c r="W72" s="1"/>
      <c r="X72" s="1"/>
      <c r="Y72" s="1"/>
      <c r="Z72" s="1"/>
      <c r="AA72" s="1"/>
      <c r="AB72" s="1"/>
    </row>
    <row r="73" spans="1:28">
      <c r="A73" s="124">
        <v>8</v>
      </c>
      <c r="B73" s="113" t="s">
        <v>236</v>
      </c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09"/>
      <c r="T73" s="1"/>
      <c r="U73" s="1"/>
      <c r="V73" s="1"/>
      <c r="W73" s="1"/>
      <c r="X73" s="1"/>
      <c r="Y73" s="1"/>
      <c r="Z73" s="1"/>
      <c r="AA73" s="1"/>
      <c r="AB73" s="1"/>
    </row>
    <row r="74" spans="1:28">
      <c r="A74" s="124">
        <v>9</v>
      </c>
      <c r="B74" s="113" t="s">
        <v>237</v>
      </c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09"/>
      <c r="T74" s="1"/>
      <c r="U74" s="1"/>
      <c r="V74" s="1"/>
      <c r="W74" s="1"/>
      <c r="X74" s="1"/>
      <c r="Y74" s="1"/>
      <c r="Z74" s="1"/>
      <c r="AA74" s="1"/>
      <c r="AB74" s="1"/>
    </row>
    <row r="75" spans="1:28">
      <c r="A75" s="124">
        <v>10</v>
      </c>
      <c r="B75" s="113" t="s">
        <v>238</v>
      </c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09"/>
      <c r="T75" s="1"/>
      <c r="U75" s="1"/>
      <c r="V75" s="1"/>
      <c r="W75" s="1"/>
      <c r="X75" s="1"/>
      <c r="Y75" s="1"/>
      <c r="Z75" s="1"/>
      <c r="AA75" s="1"/>
      <c r="AB75" s="1"/>
    </row>
    <row r="76" spans="1:28">
      <c r="A76" s="125">
        <v>11</v>
      </c>
      <c r="B76" s="113" t="s">
        <v>239</v>
      </c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09"/>
      <c r="T76" s="1"/>
      <c r="U76" s="1"/>
      <c r="V76" s="1"/>
      <c r="W76" s="1"/>
      <c r="X76" s="1"/>
      <c r="Y76" s="1"/>
      <c r="Z76" s="1"/>
      <c r="AA76" s="1"/>
      <c r="AB76" s="1"/>
    </row>
    <row r="77" spans="1:28">
      <c r="A77" s="125">
        <v>12</v>
      </c>
      <c r="B77" s="113" t="s">
        <v>240</v>
      </c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09"/>
      <c r="T77" s="1"/>
      <c r="U77" s="1"/>
      <c r="V77" s="1"/>
      <c r="W77" s="1"/>
      <c r="X77" s="1"/>
      <c r="Y77" s="1"/>
      <c r="Z77" s="1"/>
      <c r="AA77" s="1"/>
      <c r="AB77" s="1"/>
    </row>
    <row r="78" spans="1:28">
      <c r="A78" s="125">
        <v>13</v>
      </c>
      <c r="B78" s="113" t="s">
        <v>241</v>
      </c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09"/>
      <c r="T78" s="1"/>
      <c r="U78" s="1"/>
      <c r="V78" s="1"/>
      <c r="W78" s="1"/>
      <c r="X78" s="1"/>
      <c r="Y78" s="1"/>
      <c r="Z78" s="1"/>
      <c r="AA78" s="1"/>
      <c r="AB78" s="1"/>
    </row>
    <row r="79" spans="1:28">
      <c r="A79" s="125">
        <v>14</v>
      </c>
      <c r="B79" s="113" t="s">
        <v>242</v>
      </c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09"/>
      <c r="T79" s="1"/>
      <c r="U79" s="1"/>
      <c r="V79" s="1"/>
      <c r="W79" s="1"/>
      <c r="X79" s="1"/>
      <c r="Y79" s="1"/>
      <c r="Z79" s="1"/>
      <c r="AA79" s="1"/>
      <c r="AB79" s="1"/>
    </row>
    <row r="80" spans="1:28">
      <c r="A80" s="125">
        <v>15</v>
      </c>
      <c r="B80" s="113" t="s">
        <v>243</v>
      </c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09"/>
      <c r="T80" s="1"/>
      <c r="U80" s="1"/>
      <c r="V80" s="1"/>
      <c r="W80" s="1"/>
      <c r="X80" s="1"/>
      <c r="Y80" s="1"/>
      <c r="Z80" s="1"/>
      <c r="AA80" s="1"/>
      <c r="AB80" s="1"/>
    </row>
    <row r="81" spans="1:28">
      <c r="A81" s="110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09"/>
      <c r="T81" s="1"/>
      <c r="U81" s="1"/>
      <c r="V81" s="1"/>
      <c r="W81" s="1"/>
      <c r="X81" s="1"/>
      <c r="Y81" s="1"/>
      <c r="Z81" s="1"/>
      <c r="AA81" s="1"/>
      <c r="AB81" s="1"/>
    </row>
    <row r="82" spans="1:28">
      <c r="A82" s="110"/>
      <c r="B82" s="126" t="s">
        <v>247</v>
      </c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09"/>
      <c r="T82" s="1"/>
      <c r="U82" s="1"/>
      <c r="V82" s="1"/>
      <c r="W82" s="1"/>
      <c r="X82" s="1"/>
      <c r="Y82" s="1"/>
      <c r="Z82" s="1"/>
      <c r="AA82" s="1"/>
      <c r="AB82" s="1"/>
    </row>
    <row r="83" spans="1:28">
      <c r="A83" s="110"/>
      <c r="B83" s="113" t="s">
        <v>244</v>
      </c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09"/>
      <c r="T83" s="1"/>
      <c r="U83" s="1"/>
      <c r="V83" s="1"/>
      <c r="W83" s="1"/>
      <c r="X83" s="1"/>
      <c r="Y83" s="1"/>
      <c r="Z83" s="1"/>
      <c r="AA83" s="1"/>
      <c r="AB83" s="1"/>
    </row>
    <row r="84" spans="1:28">
      <c r="A84" s="110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09"/>
      <c r="T84" s="1"/>
      <c r="U84" s="1"/>
      <c r="V84" s="1"/>
      <c r="W84" s="1"/>
      <c r="X84" s="1"/>
      <c r="Y84" s="1"/>
      <c r="Z84" s="1"/>
      <c r="AA84" s="1"/>
      <c r="AB84" s="1"/>
    </row>
    <row r="85" spans="1:28">
      <c r="A85" s="110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09"/>
      <c r="T85" s="1"/>
      <c r="U85" s="1"/>
      <c r="V85" s="1"/>
      <c r="W85" s="1"/>
      <c r="X85" s="1"/>
      <c r="Y85" s="1"/>
      <c r="Z85" s="1"/>
      <c r="AA85" s="1"/>
      <c r="AB85" s="1"/>
    </row>
    <row r="86" spans="1:28">
      <c r="A86" s="110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09"/>
      <c r="T86" s="1"/>
      <c r="U86" s="1"/>
      <c r="V86" s="1"/>
      <c r="W86" s="1"/>
      <c r="X86" s="1"/>
      <c r="Y86" s="1"/>
      <c r="Z86" s="1"/>
      <c r="AA86" s="1"/>
      <c r="AB86" s="1"/>
    </row>
    <row r="87" spans="1:28">
      <c r="A87" s="110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09"/>
      <c r="T87" s="1"/>
      <c r="U87" s="1"/>
      <c r="V87" s="1"/>
      <c r="W87" s="1"/>
      <c r="X87" s="1"/>
      <c r="Y87" s="1"/>
      <c r="Z87" s="1"/>
      <c r="AA87" s="1"/>
      <c r="AB87" s="1"/>
    </row>
    <row r="88" spans="1:28">
      <c r="A88" s="110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09"/>
      <c r="T88" s="1"/>
      <c r="U88" s="1"/>
      <c r="V88" s="1"/>
      <c r="W88" s="1"/>
      <c r="X88" s="1"/>
      <c r="Y88" s="1"/>
      <c r="Z88" s="1"/>
      <c r="AA88" s="1"/>
      <c r="AB88" s="1"/>
    </row>
    <row r="89" spans="1:28" ht="15.75" thickBot="1">
      <c r="A89" s="116"/>
      <c r="B89" s="111"/>
      <c r="C89" s="111"/>
      <c r="D89" s="111"/>
      <c r="E89" s="111"/>
      <c r="F89" s="111"/>
      <c r="G89" s="111"/>
      <c r="H89" s="111"/>
      <c r="I89" s="111"/>
      <c r="J89" s="111"/>
      <c r="K89" s="111"/>
      <c r="L89" s="111"/>
      <c r="M89" s="111"/>
      <c r="N89" s="111"/>
      <c r="O89" s="111"/>
      <c r="P89" s="111"/>
      <c r="Q89" s="111"/>
      <c r="R89" s="111"/>
      <c r="S89" s="112"/>
      <c r="T89" s="1"/>
      <c r="U89" s="1"/>
      <c r="V89" s="1"/>
      <c r="W89" s="1"/>
      <c r="X89" s="1"/>
      <c r="Y89" s="1"/>
      <c r="Z89" s="1"/>
      <c r="AA89" s="1"/>
      <c r="AB89" s="1"/>
    </row>
    <row r="90" spans="1:28">
      <c r="A90" s="127"/>
      <c r="B90" s="106"/>
      <c r="C90" s="106"/>
      <c r="D90" s="106"/>
      <c r="E90" s="128"/>
      <c r="F90" s="106"/>
      <c r="G90" s="106"/>
      <c r="H90" s="106"/>
      <c r="I90" s="106"/>
      <c r="J90" s="106"/>
      <c r="K90" s="106"/>
      <c r="L90" s="106"/>
      <c r="M90" s="106"/>
      <c r="N90" s="106"/>
      <c r="O90" s="106"/>
      <c r="P90" s="106"/>
      <c r="Q90" s="106"/>
      <c r="R90" s="106"/>
      <c r="S90" s="107"/>
      <c r="T90" s="1"/>
      <c r="U90" s="1"/>
      <c r="V90" s="1"/>
      <c r="W90" s="1"/>
      <c r="X90" s="1"/>
      <c r="Y90" s="1"/>
      <c r="Z90" s="1"/>
      <c r="AA90" s="1"/>
      <c r="AB90" s="1"/>
    </row>
    <row r="91" spans="1:28" ht="18.75">
      <c r="A91" s="130" t="s">
        <v>249</v>
      </c>
      <c r="B91" s="1"/>
      <c r="C91" s="1"/>
      <c r="D91" s="1"/>
      <c r="E91" s="114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09"/>
      <c r="T91" s="1"/>
      <c r="U91" s="1"/>
      <c r="V91" s="1"/>
      <c r="W91" s="1"/>
      <c r="X91" s="1"/>
      <c r="Y91" s="1"/>
      <c r="Z91" s="1"/>
      <c r="AA91" s="1"/>
      <c r="AB91" s="1"/>
    </row>
    <row r="92" spans="1:28">
      <c r="A92" s="133" t="s">
        <v>305</v>
      </c>
      <c r="B92" s="1"/>
      <c r="C92" s="1"/>
      <c r="D92" s="1"/>
      <c r="E92" s="114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09"/>
      <c r="T92" s="1"/>
      <c r="U92" s="1"/>
      <c r="V92" s="1"/>
      <c r="W92" s="1"/>
      <c r="X92" s="1"/>
      <c r="Y92" s="1"/>
      <c r="Z92" s="1"/>
      <c r="AA92" s="1"/>
      <c r="AB92" s="1"/>
    </row>
    <row r="93" spans="1:28">
      <c r="A93" s="123" t="s">
        <v>151</v>
      </c>
      <c r="B93" s="104" t="s">
        <v>228</v>
      </c>
      <c r="C93" s="1"/>
      <c r="D93" s="1"/>
      <c r="E93" s="114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09"/>
      <c r="T93" s="1"/>
      <c r="U93" s="1"/>
      <c r="V93" s="1"/>
      <c r="W93" s="1"/>
      <c r="X93" s="1"/>
      <c r="Y93" s="1"/>
      <c r="Z93" s="1"/>
      <c r="AA93" s="1"/>
      <c r="AB93" s="1"/>
    </row>
    <row r="94" spans="1:28">
      <c r="A94" s="124">
        <v>1</v>
      </c>
      <c r="B94" s="113" t="s">
        <v>246</v>
      </c>
      <c r="C94" s="1"/>
      <c r="D94" s="1"/>
      <c r="E94" s="114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09"/>
      <c r="T94" s="1"/>
      <c r="U94" s="1"/>
      <c r="V94" s="1"/>
      <c r="W94" s="1"/>
      <c r="X94" s="1"/>
      <c r="Y94" s="1"/>
      <c r="Z94" s="1"/>
      <c r="AA94" s="1"/>
      <c r="AB94" s="1"/>
    </row>
    <row r="95" spans="1:28">
      <c r="A95" s="124">
        <v>2</v>
      </c>
      <c r="B95" s="113" t="s">
        <v>250</v>
      </c>
      <c r="C95" s="1"/>
      <c r="D95" s="1"/>
      <c r="E95" s="115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09"/>
      <c r="T95" s="1"/>
      <c r="U95" s="1"/>
      <c r="V95" s="1"/>
      <c r="W95" s="1"/>
      <c r="X95" s="1"/>
      <c r="Y95" s="1"/>
      <c r="Z95" s="1"/>
      <c r="AA95" s="1"/>
      <c r="AB95" s="1"/>
    </row>
    <row r="96" spans="1:28">
      <c r="A96" s="124">
        <v>3</v>
      </c>
      <c r="B96" s="113" t="s">
        <v>251</v>
      </c>
      <c r="C96" s="1"/>
      <c r="D96" s="1"/>
      <c r="E96" s="115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09"/>
      <c r="T96" s="1"/>
      <c r="U96" s="1"/>
      <c r="V96" s="1"/>
      <c r="W96" s="1"/>
      <c r="X96" s="1"/>
      <c r="Y96" s="1"/>
      <c r="Z96" s="1"/>
      <c r="AA96" s="1"/>
      <c r="AB96" s="1"/>
    </row>
    <row r="97" spans="1:28">
      <c r="A97" s="124">
        <v>4</v>
      </c>
      <c r="B97" s="113" t="s">
        <v>252</v>
      </c>
      <c r="C97" s="1"/>
      <c r="D97" s="1"/>
      <c r="E97" s="115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09"/>
      <c r="T97" s="1"/>
      <c r="U97" s="1"/>
      <c r="V97" s="1"/>
      <c r="W97" s="1"/>
      <c r="X97" s="1"/>
      <c r="Y97" s="1"/>
      <c r="Z97" s="1"/>
      <c r="AA97" s="1"/>
      <c r="AB97" s="1"/>
    </row>
    <row r="98" spans="1:28">
      <c r="A98" s="124">
        <v>5</v>
      </c>
      <c r="B98" s="113" t="s">
        <v>253</v>
      </c>
      <c r="C98" s="1"/>
      <c r="D98" s="1"/>
      <c r="E98" s="114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09"/>
      <c r="T98" s="1"/>
      <c r="U98" s="1"/>
      <c r="V98" s="1"/>
      <c r="W98" s="1"/>
      <c r="X98" s="1"/>
      <c r="Y98" s="1"/>
      <c r="Z98" s="1"/>
      <c r="AA98" s="1"/>
      <c r="AB98" s="1"/>
    </row>
    <row r="99" spans="1:28">
      <c r="A99" s="124">
        <v>6</v>
      </c>
      <c r="B99" s="113" t="s">
        <v>254</v>
      </c>
      <c r="C99" s="1"/>
      <c r="D99" s="1"/>
      <c r="E99" s="114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09"/>
      <c r="T99" s="1"/>
      <c r="U99" s="1"/>
      <c r="V99" s="1"/>
      <c r="W99" s="1"/>
      <c r="X99" s="1"/>
      <c r="Y99" s="1"/>
      <c r="Z99" s="1"/>
      <c r="AA99" s="1"/>
      <c r="AB99" s="1"/>
    </row>
    <row r="100" spans="1:28">
      <c r="A100" s="124">
        <v>7</v>
      </c>
      <c r="B100" s="113" t="s">
        <v>255</v>
      </c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09"/>
      <c r="T100" s="1"/>
      <c r="U100" s="1"/>
      <c r="V100" s="1"/>
      <c r="W100" s="1"/>
      <c r="X100" s="1"/>
      <c r="Y100" s="1"/>
      <c r="Z100" s="1"/>
      <c r="AA100" s="1"/>
      <c r="AB100" s="1"/>
    </row>
    <row r="101" spans="1:28">
      <c r="A101" s="124">
        <v>8</v>
      </c>
      <c r="B101" s="113" t="s">
        <v>256</v>
      </c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09"/>
      <c r="T101" s="1"/>
      <c r="U101" s="1"/>
      <c r="V101" s="1"/>
      <c r="W101" s="1"/>
      <c r="X101" s="1"/>
      <c r="Y101" s="1"/>
      <c r="Z101" s="1"/>
      <c r="AA101" s="1"/>
      <c r="AB101" s="1"/>
    </row>
    <row r="102" spans="1:28">
      <c r="A102" s="124">
        <v>9</v>
      </c>
      <c r="B102" s="113" t="s">
        <v>257</v>
      </c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09"/>
      <c r="T102" s="1"/>
      <c r="U102" s="1"/>
      <c r="V102" s="1"/>
      <c r="W102" s="1"/>
      <c r="X102" s="1"/>
      <c r="Y102" s="1"/>
      <c r="Z102" s="1"/>
      <c r="AA102" s="1"/>
      <c r="AB102" s="1"/>
    </row>
    <row r="103" spans="1:28">
      <c r="A103" s="124">
        <v>10</v>
      </c>
      <c r="B103" s="113" t="s">
        <v>258</v>
      </c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09"/>
      <c r="T103" s="1"/>
      <c r="U103" s="1"/>
      <c r="V103" s="1"/>
      <c r="W103" s="1"/>
      <c r="X103" s="1"/>
      <c r="Y103" s="1"/>
      <c r="Z103" s="1"/>
      <c r="AA103" s="1"/>
      <c r="AB103" s="1"/>
    </row>
    <row r="104" spans="1:28">
      <c r="A104" s="125">
        <v>11</v>
      </c>
      <c r="B104" s="113" t="s">
        <v>259</v>
      </c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09"/>
      <c r="T104" s="1"/>
      <c r="U104" s="1"/>
      <c r="V104" s="1"/>
      <c r="W104" s="1"/>
      <c r="X104" s="1"/>
      <c r="Y104" s="1"/>
      <c r="Z104" s="1"/>
      <c r="AA104" s="1"/>
      <c r="AB104" s="1"/>
    </row>
    <row r="105" spans="1:28">
      <c r="A105" s="125">
        <v>12</v>
      </c>
      <c r="B105" s="113" t="s">
        <v>260</v>
      </c>
      <c r="C105" s="52"/>
      <c r="D105" s="113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09"/>
      <c r="T105" s="1"/>
      <c r="U105" s="1"/>
      <c r="V105" s="1"/>
      <c r="W105" s="1"/>
      <c r="X105" s="1"/>
      <c r="Y105" s="1"/>
      <c r="Z105" s="1"/>
      <c r="AA105" s="1"/>
      <c r="AB105" s="1"/>
    </row>
    <row r="106" spans="1:28">
      <c r="A106" s="125">
        <v>13</v>
      </c>
      <c r="B106" s="113" t="s">
        <v>261</v>
      </c>
      <c r="C106" s="117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09"/>
      <c r="T106" s="1"/>
      <c r="U106" s="1"/>
      <c r="V106" s="1"/>
      <c r="W106" s="1"/>
      <c r="X106" s="1"/>
      <c r="Y106" s="1"/>
      <c r="Z106" s="1"/>
      <c r="AA106" s="1"/>
      <c r="AB106" s="1"/>
    </row>
    <row r="107" spans="1:28">
      <c r="A107" s="125">
        <v>14</v>
      </c>
      <c r="B107" s="113" t="s">
        <v>262</v>
      </c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09"/>
      <c r="T107" s="1"/>
      <c r="U107" s="1"/>
      <c r="V107" s="1"/>
      <c r="W107" s="1"/>
      <c r="X107" s="1"/>
      <c r="Y107" s="1"/>
      <c r="Z107" s="1"/>
      <c r="AA107" s="1"/>
      <c r="AB107" s="1"/>
    </row>
    <row r="108" spans="1:28">
      <c r="A108" s="125">
        <v>15</v>
      </c>
      <c r="B108" s="113" t="s">
        <v>263</v>
      </c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09"/>
      <c r="T108" s="1"/>
      <c r="U108" s="1"/>
      <c r="V108" s="1"/>
      <c r="W108" s="1"/>
      <c r="X108" s="1"/>
      <c r="Y108" s="1"/>
      <c r="Z108" s="1"/>
      <c r="AA108" s="1"/>
      <c r="AB108" s="1"/>
    </row>
    <row r="109" spans="1:28">
      <c r="A109" s="110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09"/>
      <c r="T109" s="1"/>
      <c r="U109" s="1"/>
      <c r="V109" s="1"/>
      <c r="W109" s="1"/>
      <c r="X109" s="1"/>
      <c r="Y109" s="1"/>
      <c r="Z109" s="1"/>
      <c r="AA109" s="1"/>
      <c r="AB109" s="1"/>
    </row>
    <row r="110" spans="1:28">
      <c r="A110" s="110"/>
      <c r="B110" s="126" t="s">
        <v>247</v>
      </c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09"/>
      <c r="T110" s="1"/>
      <c r="U110" s="1"/>
      <c r="V110" s="1"/>
      <c r="W110" s="1"/>
      <c r="X110" s="1"/>
      <c r="Y110" s="1"/>
      <c r="Z110" s="1"/>
      <c r="AA110" s="1"/>
      <c r="AB110" s="1"/>
    </row>
    <row r="111" spans="1:28" ht="15.75" thickBot="1">
      <c r="A111" s="129"/>
      <c r="B111" s="119" t="s">
        <v>244</v>
      </c>
      <c r="C111" s="111"/>
      <c r="D111" s="111"/>
      <c r="E111" s="111"/>
      <c r="F111" s="111"/>
      <c r="G111" s="111"/>
      <c r="H111" s="111"/>
      <c r="I111" s="111"/>
      <c r="J111" s="111"/>
      <c r="K111" s="111"/>
      <c r="L111" s="111"/>
      <c r="M111" s="111"/>
      <c r="N111" s="111"/>
      <c r="O111" s="111"/>
      <c r="P111" s="111"/>
      <c r="Q111" s="111"/>
      <c r="R111" s="111"/>
      <c r="S111" s="112"/>
      <c r="T111" s="1"/>
      <c r="U111" s="1"/>
      <c r="V111" s="1"/>
      <c r="W111" s="1"/>
      <c r="X111" s="1"/>
      <c r="Y111" s="1"/>
      <c r="Z111" s="1"/>
      <c r="AA111" s="1"/>
      <c r="AB111" s="1"/>
    </row>
    <row r="112" spans="1:28">
      <c r="A112" s="127"/>
      <c r="B112" s="106"/>
      <c r="C112" s="106"/>
      <c r="D112" s="106"/>
      <c r="E112" s="128"/>
      <c r="F112" s="106"/>
      <c r="G112" s="106"/>
      <c r="H112" s="106"/>
      <c r="I112" s="106"/>
      <c r="J112" s="106"/>
      <c r="K112" s="106"/>
      <c r="L112" s="106"/>
      <c r="M112" s="106"/>
      <c r="N112" s="106"/>
      <c r="O112" s="106"/>
      <c r="P112" s="106"/>
      <c r="Q112" s="106"/>
      <c r="R112" s="106"/>
      <c r="S112" s="107"/>
      <c r="T112" s="1"/>
      <c r="U112" s="1"/>
      <c r="V112" s="1"/>
      <c r="W112" s="1"/>
      <c r="X112" s="1"/>
      <c r="Y112" s="1"/>
      <c r="Z112" s="1"/>
      <c r="AA112" s="1"/>
      <c r="AB112" s="1"/>
    </row>
    <row r="113" spans="1:28" ht="18.75">
      <c r="A113" s="130" t="s">
        <v>249</v>
      </c>
      <c r="B113" s="1"/>
      <c r="C113" s="1"/>
      <c r="D113" s="1"/>
      <c r="E113" s="114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09"/>
      <c r="T113" s="1"/>
      <c r="U113" s="1"/>
      <c r="V113" s="1"/>
      <c r="W113" s="1"/>
      <c r="X113" s="1"/>
      <c r="Y113" s="1"/>
      <c r="Z113" s="1"/>
      <c r="AA113" s="1"/>
      <c r="AB113" s="1"/>
    </row>
    <row r="114" spans="1:28">
      <c r="A114" s="133" t="s">
        <v>293</v>
      </c>
      <c r="B114" s="1"/>
      <c r="C114" s="1"/>
      <c r="D114" s="1"/>
      <c r="E114" s="114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09"/>
      <c r="T114" s="1"/>
      <c r="U114" s="1"/>
      <c r="V114" s="1"/>
      <c r="W114" s="1"/>
      <c r="X114" s="1"/>
      <c r="Y114" s="1"/>
      <c r="Z114" s="1"/>
      <c r="AA114" s="1"/>
      <c r="AB114" s="1"/>
    </row>
    <row r="115" spans="1:28">
      <c r="A115" s="123" t="s">
        <v>151</v>
      </c>
      <c r="B115" s="104" t="s">
        <v>228</v>
      </c>
      <c r="C115" s="1"/>
      <c r="D115" s="1"/>
      <c r="E115" s="114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09"/>
      <c r="T115" s="1"/>
      <c r="U115" s="1"/>
      <c r="V115" s="1"/>
      <c r="W115" s="1"/>
      <c r="X115" s="1"/>
      <c r="Y115" s="1"/>
      <c r="Z115" s="1"/>
      <c r="AA115" s="1"/>
      <c r="AB115" s="1"/>
    </row>
    <row r="116" spans="1:28">
      <c r="A116" s="124">
        <v>1</v>
      </c>
      <c r="B116" s="113" t="s">
        <v>246</v>
      </c>
      <c r="C116" s="1"/>
      <c r="D116" s="1"/>
      <c r="E116" s="114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09"/>
      <c r="T116" s="1"/>
      <c r="U116" s="1"/>
      <c r="V116" s="1"/>
      <c r="W116" s="1"/>
      <c r="X116" s="1"/>
      <c r="Y116" s="1"/>
      <c r="Z116" s="1"/>
      <c r="AA116" s="1"/>
      <c r="AB116" s="1"/>
    </row>
    <row r="117" spans="1:28">
      <c r="A117" s="124">
        <v>2</v>
      </c>
      <c r="B117" s="113" t="s">
        <v>250</v>
      </c>
      <c r="C117" s="1"/>
      <c r="D117" s="1"/>
      <c r="E117" s="115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09"/>
      <c r="T117" s="1"/>
      <c r="U117" s="1"/>
      <c r="V117" s="1"/>
      <c r="W117" s="1"/>
      <c r="X117" s="1"/>
      <c r="Y117" s="1"/>
      <c r="Z117" s="1"/>
      <c r="AA117" s="1"/>
      <c r="AB117" s="1"/>
    </row>
    <row r="118" spans="1:28">
      <c r="A118" s="124">
        <v>3</v>
      </c>
      <c r="B118" s="113" t="s">
        <v>251</v>
      </c>
      <c r="C118" s="1"/>
      <c r="D118" s="1"/>
      <c r="E118" s="115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09"/>
      <c r="T118" s="1"/>
      <c r="U118" s="1"/>
      <c r="V118" s="1"/>
      <c r="W118" s="1"/>
      <c r="X118" s="1"/>
      <c r="Y118" s="1"/>
      <c r="Z118" s="1"/>
      <c r="AA118" s="1"/>
      <c r="AB118" s="1"/>
    </row>
    <row r="119" spans="1:28">
      <c r="A119" s="124">
        <v>4</v>
      </c>
      <c r="B119" s="113" t="s">
        <v>252</v>
      </c>
      <c r="C119" s="1"/>
      <c r="D119" s="1"/>
      <c r="E119" s="115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09"/>
      <c r="T119" s="1"/>
      <c r="U119" s="1"/>
      <c r="V119" s="1"/>
      <c r="W119" s="1"/>
      <c r="X119" s="1"/>
      <c r="Y119" s="1"/>
      <c r="Z119" s="1"/>
      <c r="AA119" s="1"/>
      <c r="AB119" s="1"/>
    </row>
    <row r="120" spans="1:28">
      <c r="A120" s="124">
        <v>5</v>
      </c>
      <c r="B120" s="113" t="s">
        <v>253</v>
      </c>
      <c r="C120" s="1"/>
      <c r="D120" s="1"/>
      <c r="E120" s="114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09"/>
      <c r="T120" s="1"/>
      <c r="U120" s="1"/>
      <c r="V120" s="1"/>
      <c r="W120" s="1"/>
      <c r="X120" s="1"/>
      <c r="Y120" s="1"/>
      <c r="Z120" s="1"/>
      <c r="AA120" s="1"/>
      <c r="AB120" s="1"/>
    </row>
    <row r="121" spans="1:28">
      <c r="A121" s="124">
        <v>6</v>
      </c>
      <c r="B121" s="113" t="s">
        <v>254</v>
      </c>
      <c r="C121" s="1"/>
      <c r="D121" s="1"/>
      <c r="E121" s="114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09"/>
      <c r="T121" s="1"/>
      <c r="U121" s="1"/>
      <c r="V121" s="1"/>
      <c r="W121" s="1"/>
      <c r="X121" s="1"/>
      <c r="Y121" s="1"/>
      <c r="Z121" s="1"/>
      <c r="AA121" s="1"/>
      <c r="AB121" s="1"/>
    </row>
    <row r="122" spans="1:28">
      <c r="A122" s="124">
        <v>7</v>
      </c>
      <c r="B122" s="113" t="s">
        <v>255</v>
      </c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09"/>
      <c r="T122" s="1"/>
      <c r="U122" s="1"/>
      <c r="V122" s="1"/>
      <c r="W122" s="1"/>
      <c r="X122" s="1"/>
      <c r="Y122" s="1"/>
      <c r="Z122" s="1"/>
      <c r="AA122" s="1"/>
      <c r="AB122" s="1"/>
    </row>
    <row r="123" spans="1:28">
      <c r="A123" s="124">
        <v>8</v>
      </c>
      <c r="B123" s="113" t="s">
        <v>256</v>
      </c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09"/>
      <c r="T123" s="1"/>
      <c r="U123" s="1"/>
      <c r="V123" s="1"/>
      <c r="W123" s="1"/>
      <c r="X123" s="1"/>
      <c r="Y123" s="1"/>
      <c r="Z123" s="1"/>
      <c r="AA123" s="1"/>
      <c r="AB123" s="1"/>
    </row>
    <row r="124" spans="1:28">
      <c r="A124" s="124">
        <v>9</v>
      </c>
      <c r="B124" s="113" t="s">
        <v>257</v>
      </c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09"/>
      <c r="T124" s="1"/>
      <c r="U124" s="1"/>
      <c r="V124" s="1"/>
      <c r="W124" s="1"/>
      <c r="X124" s="1"/>
      <c r="Y124" s="1"/>
      <c r="Z124" s="1"/>
      <c r="AA124" s="1"/>
      <c r="AB124" s="1"/>
    </row>
    <row r="125" spans="1:28">
      <c r="A125" s="124">
        <v>10</v>
      </c>
      <c r="B125" s="113" t="s">
        <v>258</v>
      </c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09"/>
      <c r="T125" s="1"/>
      <c r="U125" s="1"/>
      <c r="V125" s="1"/>
      <c r="W125" s="1"/>
      <c r="X125" s="1"/>
      <c r="Y125" s="1"/>
      <c r="Z125" s="1"/>
      <c r="AA125" s="1"/>
      <c r="AB125" s="1"/>
    </row>
    <row r="126" spans="1:28">
      <c r="A126" s="125">
        <v>11</v>
      </c>
      <c r="B126" s="113" t="s">
        <v>259</v>
      </c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09"/>
      <c r="T126" s="1"/>
      <c r="U126" s="1"/>
      <c r="V126" s="1"/>
      <c r="W126" s="1"/>
      <c r="X126" s="1"/>
      <c r="Y126" s="1"/>
      <c r="Z126" s="1"/>
      <c r="AA126" s="1"/>
      <c r="AB126" s="1"/>
    </row>
    <row r="127" spans="1:28">
      <c r="A127" s="125">
        <v>12</v>
      </c>
      <c r="B127" s="113" t="s">
        <v>260</v>
      </c>
      <c r="C127" s="52"/>
      <c r="D127" s="113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09"/>
      <c r="T127" s="1"/>
      <c r="U127" s="1"/>
      <c r="V127" s="1"/>
      <c r="W127" s="1"/>
      <c r="X127" s="1"/>
      <c r="Y127" s="1"/>
      <c r="Z127" s="1"/>
      <c r="AA127" s="1"/>
      <c r="AB127" s="1"/>
    </row>
    <row r="128" spans="1:28">
      <c r="A128" s="125">
        <v>13</v>
      </c>
      <c r="B128" s="113" t="s">
        <v>261</v>
      </c>
      <c r="C128" s="117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09"/>
      <c r="T128" s="1"/>
      <c r="U128" s="1"/>
      <c r="V128" s="1"/>
      <c r="W128" s="1"/>
      <c r="X128" s="1"/>
      <c r="Y128" s="1"/>
      <c r="Z128" s="1"/>
      <c r="AA128" s="1"/>
      <c r="AB128" s="1"/>
    </row>
    <row r="129" spans="1:28">
      <c r="A129" s="125">
        <v>14</v>
      </c>
      <c r="B129" s="113" t="s">
        <v>262</v>
      </c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09"/>
      <c r="T129" s="1"/>
      <c r="U129" s="1"/>
      <c r="V129" s="1"/>
      <c r="W129" s="1"/>
      <c r="X129" s="1"/>
      <c r="Y129" s="1"/>
      <c r="Z129" s="1"/>
      <c r="AA129" s="1"/>
      <c r="AB129" s="1"/>
    </row>
    <row r="130" spans="1:28">
      <c r="A130" s="125">
        <v>15</v>
      </c>
      <c r="B130" s="113" t="s">
        <v>263</v>
      </c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09"/>
      <c r="T130" s="1"/>
      <c r="U130" s="1"/>
      <c r="V130" s="1"/>
      <c r="W130" s="1"/>
      <c r="X130" s="1"/>
      <c r="Y130" s="1"/>
      <c r="Z130" s="1"/>
      <c r="AA130" s="1"/>
      <c r="AB130" s="1"/>
    </row>
    <row r="131" spans="1:28">
      <c r="A131" s="110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09"/>
      <c r="T131" s="1"/>
      <c r="U131" s="1"/>
      <c r="V131" s="1"/>
      <c r="W131" s="1"/>
      <c r="X131" s="1"/>
      <c r="Y131" s="1"/>
      <c r="Z131" s="1"/>
      <c r="AA131" s="1"/>
      <c r="AB131" s="1"/>
    </row>
    <row r="132" spans="1:28">
      <c r="A132" s="110"/>
      <c r="B132" s="126" t="s">
        <v>247</v>
      </c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09"/>
      <c r="T132" s="1"/>
      <c r="U132" s="1"/>
      <c r="V132" s="1"/>
      <c r="W132" s="1"/>
      <c r="X132" s="1"/>
      <c r="Y132" s="1"/>
      <c r="Z132" s="1"/>
      <c r="AA132" s="1"/>
      <c r="AB132" s="1"/>
    </row>
    <row r="133" spans="1:28" ht="15.75" thickBot="1">
      <c r="A133" s="129"/>
      <c r="B133" s="119" t="s">
        <v>244</v>
      </c>
      <c r="C133" s="111"/>
      <c r="D133" s="111"/>
      <c r="E133" s="111"/>
      <c r="F133" s="111"/>
      <c r="G133" s="111"/>
      <c r="H133" s="111"/>
      <c r="I133" s="111"/>
      <c r="J133" s="111"/>
      <c r="K133" s="111"/>
      <c r="L133" s="111"/>
      <c r="M133" s="111"/>
      <c r="N133" s="111"/>
      <c r="O133" s="111"/>
      <c r="P133" s="111"/>
      <c r="Q133" s="111"/>
      <c r="R133" s="111"/>
      <c r="S133" s="112"/>
      <c r="T133" s="1"/>
      <c r="U133" s="1"/>
      <c r="V133" s="1"/>
      <c r="W133" s="1"/>
      <c r="X133" s="1"/>
      <c r="Y133" s="1"/>
      <c r="Z133" s="1"/>
      <c r="AA133" s="1"/>
      <c r="AB133" s="1"/>
    </row>
    <row r="134" spans="1:28">
      <c r="A134" s="127"/>
      <c r="B134" s="106"/>
      <c r="C134" s="106"/>
      <c r="D134" s="106"/>
      <c r="E134" s="128"/>
      <c r="F134" s="106"/>
      <c r="G134" s="106"/>
      <c r="H134" s="106"/>
      <c r="I134" s="106"/>
      <c r="J134" s="106"/>
      <c r="K134" s="106"/>
      <c r="L134" s="106"/>
      <c r="M134" s="106"/>
      <c r="N134" s="106"/>
      <c r="O134" s="106"/>
      <c r="P134" s="106"/>
      <c r="Q134" s="106"/>
      <c r="R134" s="106"/>
      <c r="S134" s="107"/>
      <c r="T134" s="1"/>
      <c r="U134" s="1"/>
      <c r="V134" s="1"/>
      <c r="W134" s="1"/>
      <c r="X134" s="1"/>
      <c r="Y134" s="1"/>
      <c r="Z134" s="1"/>
      <c r="AA134" s="1"/>
      <c r="AB134" s="1"/>
    </row>
    <row r="135" spans="1:28" ht="18.75">
      <c r="A135" s="130" t="s">
        <v>249</v>
      </c>
      <c r="B135" s="1"/>
      <c r="C135" s="1"/>
      <c r="D135" s="1"/>
      <c r="E135" s="114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09"/>
      <c r="T135" s="1"/>
      <c r="U135" s="1"/>
      <c r="V135" s="1"/>
      <c r="W135" s="1"/>
      <c r="X135" s="1"/>
      <c r="Y135" s="1"/>
      <c r="Z135" s="1"/>
      <c r="AA135" s="1"/>
      <c r="AB135" s="1"/>
    </row>
    <row r="136" spans="1:28">
      <c r="A136" s="133" t="s">
        <v>294</v>
      </c>
      <c r="B136" s="1"/>
      <c r="C136" s="1"/>
      <c r="D136" s="1"/>
      <c r="E136" s="114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09"/>
      <c r="T136" s="1"/>
      <c r="U136" s="1"/>
      <c r="V136" s="1"/>
      <c r="W136" s="1"/>
      <c r="X136" s="1"/>
      <c r="Y136" s="1"/>
      <c r="Z136" s="1"/>
      <c r="AA136" s="1"/>
      <c r="AB136" s="1"/>
    </row>
    <row r="137" spans="1:28">
      <c r="A137" s="123" t="s">
        <v>151</v>
      </c>
      <c r="B137" s="104" t="s">
        <v>228</v>
      </c>
      <c r="C137" s="1"/>
      <c r="D137" s="1"/>
      <c r="E137" s="114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09"/>
      <c r="T137" s="1"/>
      <c r="U137" s="1"/>
      <c r="V137" s="1"/>
      <c r="W137" s="1"/>
      <c r="X137" s="1"/>
      <c r="Y137" s="1"/>
      <c r="Z137" s="1"/>
      <c r="AA137" s="1"/>
      <c r="AB137" s="1"/>
    </row>
    <row r="138" spans="1:28">
      <c r="A138" s="124">
        <v>1</v>
      </c>
      <c r="B138" s="113" t="s">
        <v>246</v>
      </c>
      <c r="C138" s="1"/>
      <c r="D138" s="1"/>
      <c r="E138" s="114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09"/>
      <c r="T138" s="1"/>
      <c r="U138" s="1"/>
      <c r="V138" s="1"/>
      <c r="W138" s="1"/>
      <c r="X138" s="1"/>
      <c r="Y138" s="1"/>
      <c r="Z138" s="1"/>
      <c r="AA138" s="1"/>
      <c r="AB138" s="1"/>
    </row>
    <row r="139" spans="1:28">
      <c r="A139" s="124">
        <v>2</v>
      </c>
      <c r="B139" s="113" t="s">
        <v>250</v>
      </c>
      <c r="C139" s="1"/>
      <c r="D139" s="1"/>
      <c r="E139" s="115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09"/>
      <c r="T139" s="1"/>
      <c r="U139" s="1"/>
      <c r="V139" s="1"/>
      <c r="W139" s="1"/>
      <c r="X139" s="1"/>
      <c r="Y139" s="1"/>
      <c r="Z139" s="1"/>
      <c r="AA139" s="1"/>
      <c r="AB139" s="1"/>
    </row>
    <row r="140" spans="1:28">
      <c r="A140" s="124">
        <v>3</v>
      </c>
      <c r="B140" s="113" t="s">
        <v>251</v>
      </c>
      <c r="C140" s="1"/>
      <c r="D140" s="1"/>
      <c r="E140" s="115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09"/>
      <c r="T140" s="1"/>
      <c r="U140" s="1"/>
      <c r="V140" s="1"/>
      <c r="W140" s="1"/>
      <c r="X140" s="1"/>
      <c r="Y140" s="1"/>
      <c r="Z140" s="1"/>
      <c r="AA140" s="1"/>
      <c r="AB140" s="1"/>
    </row>
    <row r="141" spans="1:28">
      <c r="A141" s="124">
        <v>4</v>
      </c>
      <c r="B141" s="113" t="s">
        <v>252</v>
      </c>
      <c r="C141" s="1"/>
      <c r="D141" s="1"/>
      <c r="E141" s="115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09"/>
      <c r="T141" s="1"/>
      <c r="U141" s="1"/>
      <c r="V141" s="1"/>
      <c r="W141" s="1"/>
      <c r="X141" s="1"/>
      <c r="Y141" s="1"/>
      <c r="Z141" s="1"/>
      <c r="AA141" s="1"/>
      <c r="AB141" s="1"/>
    </row>
    <row r="142" spans="1:28">
      <c r="A142" s="124">
        <v>5</v>
      </c>
      <c r="B142" s="113" t="s">
        <v>253</v>
      </c>
      <c r="C142" s="1"/>
      <c r="D142" s="1"/>
      <c r="E142" s="114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09"/>
      <c r="T142" s="1"/>
      <c r="U142" s="1"/>
      <c r="V142" s="1"/>
      <c r="W142" s="1"/>
      <c r="X142" s="1"/>
      <c r="Y142" s="1"/>
      <c r="Z142" s="1"/>
      <c r="AA142" s="1"/>
      <c r="AB142" s="1"/>
    </row>
    <row r="143" spans="1:28">
      <c r="A143" s="124">
        <v>6</v>
      </c>
      <c r="B143" s="113" t="s">
        <v>254</v>
      </c>
      <c r="C143" s="1"/>
      <c r="D143" s="1"/>
      <c r="E143" s="114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09"/>
      <c r="T143" s="1"/>
      <c r="U143" s="1"/>
      <c r="V143" s="1"/>
      <c r="W143" s="1"/>
      <c r="X143" s="1"/>
      <c r="Y143" s="1"/>
      <c r="Z143" s="1"/>
      <c r="AA143" s="1"/>
      <c r="AB143" s="1"/>
    </row>
    <row r="144" spans="1:28">
      <c r="A144" s="124">
        <v>7</v>
      </c>
      <c r="B144" s="113" t="s">
        <v>255</v>
      </c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09"/>
      <c r="T144" s="1"/>
      <c r="U144" s="1"/>
      <c r="V144" s="1"/>
      <c r="W144" s="1"/>
      <c r="X144" s="1"/>
      <c r="Y144" s="1"/>
      <c r="Z144" s="1"/>
      <c r="AA144" s="1"/>
      <c r="AB144" s="1"/>
    </row>
    <row r="145" spans="1:28">
      <c r="A145" s="124">
        <v>8</v>
      </c>
      <c r="B145" s="113" t="s">
        <v>256</v>
      </c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09"/>
      <c r="T145" s="1"/>
      <c r="U145" s="1"/>
      <c r="V145" s="1"/>
      <c r="W145" s="1"/>
      <c r="X145" s="1"/>
      <c r="Y145" s="1"/>
      <c r="Z145" s="1"/>
      <c r="AA145" s="1"/>
      <c r="AB145" s="1"/>
    </row>
    <row r="146" spans="1:28">
      <c r="A146" s="124">
        <v>9</v>
      </c>
      <c r="B146" s="113" t="s">
        <v>257</v>
      </c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09"/>
      <c r="T146" s="1"/>
      <c r="U146" s="1"/>
      <c r="V146" s="1"/>
      <c r="W146" s="1"/>
      <c r="X146" s="1"/>
      <c r="Y146" s="1"/>
      <c r="Z146" s="1"/>
      <c r="AA146" s="1"/>
      <c r="AB146" s="1"/>
    </row>
    <row r="147" spans="1:28">
      <c r="A147" s="124">
        <v>10</v>
      </c>
      <c r="B147" s="113" t="s">
        <v>258</v>
      </c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09"/>
      <c r="T147" s="1"/>
      <c r="U147" s="1"/>
      <c r="V147" s="1"/>
      <c r="W147" s="1"/>
      <c r="X147" s="1"/>
      <c r="Y147" s="1"/>
      <c r="Z147" s="1"/>
      <c r="AA147" s="1"/>
      <c r="AB147" s="1"/>
    </row>
    <row r="148" spans="1:28">
      <c r="A148" s="125">
        <v>11</v>
      </c>
      <c r="B148" s="113" t="s">
        <v>259</v>
      </c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09"/>
      <c r="T148" s="1"/>
      <c r="U148" s="1"/>
      <c r="V148" s="1"/>
      <c r="W148" s="1"/>
      <c r="X148" s="1"/>
      <c r="Y148" s="1"/>
      <c r="Z148" s="1"/>
      <c r="AA148" s="1"/>
      <c r="AB148" s="1"/>
    </row>
    <row r="149" spans="1:28">
      <c r="A149" s="125">
        <v>12</v>
      </c>
      <c r="B149" s="113" t="s">
        <v>260</v>
      </c>
      <c r="C149" s="52"/>
      <c r="D149" s="113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09"/>
      <c r="T149" s="1"/>
      <c r="U149" s="1"/>
      <c r="V149" s="1"/>
      <c r="W149" s="1"/>
      <c r="X149" s="1"/>
      <c r="Y149" s="1"/>
      <c r="Z149" s="1"/>
      <c r="AA149" s="1"/>
      <c r="AB149" s="1"/>
    </row>
    <row r="150" spans="1:28">
      <c r="A150" s="125">
        <v>13</v>
      </c>
      <c r="B150" s="113" t="s">
        <v>261</v>
      </c>
      <c r="C150" s="117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09"/>
      <c r="T150" s="1"/>
      <c r="U150" s="1"/>
      <c r="V150" s="1"/>
      <c r="W150" s="1"/>
      <c r="X150" s="1"/>
      <c r="Y150" s="1"/>
      <c r="Z150" s="1"/>
      <c r="AA150" s="1"/>
      <c r="AB150" s="1"/>
    </row>
    <row r="151" spans="1:28">
      <c r="A151" s="125">
        <v>14</v>
      </c>
      <c r="B151" s="113" t="s">
        <v>262</v>
      </c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09"/>
      <c r="T151" s="1"/>
      <c r="U151" s="1"/>
      <c r="V151" s="1"/>
      <c r="W151" s="1"/>
      <c r="X151" s="1"/>
      <c r="Y151" s="1"/>
      <c r="Z151" s="1"/>
      <c r="AA151" s="1"/>
      <c r="AB151" s="1"/>
    </row>
    <row r="152" spans="1:28">
      <c r="A152" s="125">
        <v>15</v>
      </c>
      <c r="B152" s="113" t="s">
        <v>263</v>
      </c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09"/>
      <c r="T152" s="1"/>
      <c r="U152" s="1"/>
      <c r="V152" s="1"/>
      <c r="W152" s="1"/>
      <c r="X152" s="1"/>
      <c r="Y152" s="1"/>
      <c r="Z152" s="1"/>
      <c r="AA152" s="1"/>
      <c r="AB152" s="1"/>
    </row>
    <row r="153" spans="1:28">
      <c r="A153" s="110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09"/>
      <c r="T153" s="1"/>
      <c r="U153" s="1"/>
      <c r="V153" s="1"/>
      <c r="W153" s="1"/>
      <c r="X153" s="1"/>
      <c r="Y153" s="1"/>
      <c r="Z153" s="1"/>
      <c r="AA153" s="1"/>
      <c r="AB153" s="1"/>
    </row>
    <row r="154" spans="1:28">
      <c r="A154" s="110"/>
      <c r="B154" s="126" t="s">
        <v>247</v>
      </c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09"/>
      <c r="T154" s="1"/>
      <c r="U154" s="1"/>
      <c r="V154" s="1"/>
      <c r="W154" s="1"/>
      <c r="X154" s="1"/>
      <c r="Y154" s="1"/>
      <c r="Z154" s="1"/>
      <c r="AA154" s="1"/>
      <c r="AB154" s="1"/>
    </row>
    <row r="155" spans="1:28" ht="15.75" thickBot="1">
      <c r="A155" s="129"/>
      <c r="B155" s="119" t="s">
        <v>244</v>
      </c>
      <c r="C155" s="111"/>
      <c r="D155" s="111"/>
      <c r="E155" s="111"/>
      <c r="F155" s="111"/>
      <c r="G155" s="111"/>
      <c r="H155" s="111"/>
      <c r="I155" s="111"/>
      <c r="J155" s="111"/>
      <c r="K155" s="111"/>
      <c r="L155" s="111"/>
      <c r="M155" s="111"/>
      <c r="N155" s="111"/>
      <c r="O155" s="111"/>
      <c r="P155" s="111"/>
      <c r="Q155" s="111"/>
      <c r="R155" s="111"/>
      <c r="S155" s="112"/>
      <c r="T155" s="1"/>
      <c r="U155" s="1"/>
      <c r="V155" s="1"/>
      <c r="W155" s="1"/>
      <c r="X155" s="1"/>
      <c r="Y155" s="1"/>
      <c r="Z155" s="1"/>
      <c r="AA155" s="1"/>
      <c r="AB155" s="1"/>
    </row>
    <row r="156" spans="1:28">
      <c r="A156" s="127"/>
      <c r="B156" s="106"/>
      <c r="C156" s="106"/>
      <c r="D156" s="106"/>
      <c r="E156" s="128"/>
      <c r="F156" s="106"/>
      <c r="G156" s="106"/>
      <c r="H156" s="106"/>
      <c r="I156" s="106"/>
      <c r="J156" s="106"/>
      <c r="K156" s="106"/>
      <c r="L156" s="106"/>
      <c r="M156" s="106"/>
      <c r="N156" s="106"/>
      <c r="O156" s="106"/>
      <c r="P156" s="106"/>
      <c r="Q156" s="106"/>
      <c r="R156" s="106"/>
      <c r="S156" s="107"/>
      <c r="T156" s="1"/>
      <c r="U156" s="1"/>
      <c r="V156" s="1"/>
      <c r="W156" s="1"/>
      <c r="X156" s="1"/>
      <c r="Y156" s="1"/>
      <c r="Z156" s="1"/>
      <c r="AA156" s="1"/>
      <c r="AB156" s="1"/>
    </row>
    <row r="157" spans="1:28" ht="18.75">
      <c r="A157" s="130" t="s">
        <v>296</v>
      </c>
      <c r="B157" s="1"/>
      <c r="C157" s="1"/>
      <c r="D157" s="1"/>
      <c r="E157" s="114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09"/>
      <c r="T157" s="1"/>
      <c r="U157" s="1"/>
      <c r="V157" s="1"/>
      <c r="W157" s="1"/>
      <c r="X157" s="1"/>
      <c r="Y157" s="1"/>
      <c r="Z157" s="1"/>
      <c r="AA157" s="1"/>
      <c r="AB157" s="1"/>
    </row>
    <row r="158" spans="1:28">
      <c r="A158" s="133" t="s">
        <v>295</v>
      </c>
      <c r="B158" s="1"/>
      <c r="C158" s="1"/>
      <c r="D158" s="1"/>
      <c r="E158" s="114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09"/>
      <c r="T158" s="1"/>
      <c r="U158" s="1"/>
      <c r="V158" s="1"/>
      <c r="W158" s="1"/>
      <c r="X158" s="1"/>
      <c r="Y158" s="1"/>
      <c r="Z158" s="1"/>
      <c r="AA158" s="1"/>
      <c r="AB158" s="1"/>
    </row>
    <row r="159" spans="1:28">
      <c r="A159" s="123" t="s">
        <v>151</v>
      </c>
      <c r="B159" s="104" t="s">
        <v>228</v>
      </c>
      <c r="C159" s="1"/>
      <c r="D159" s="1"/>
      <c r="E159" s="114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09"/>
      <c r="T159" s="1"/>
      <c r="U159" s="1"/>
      <c r="V159" s="1"/>
      <c r="W159" s="1"/>
      <c r="X159" s="1"/>
      <c r="Y159" s="1"/>
      <c r="Z159" s="1"/>
      <c r="AA159" s="1"/>
      <c r="AB159" s="1"/>
    </row>
    <row r="160" spans="1:28">
      <c r="A160" s="124">
        <v>1</v>
      </c>
      <c r="B160" s="113" t="s">
        <v>246</v>
      </c>
      <c r="C160" s="1"/>
      <c r="D160" s="1"/>
      <c r="E160" s="114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09"/>
      <c r="T160" s="1"/>
      <c r="U160" s="1"/>
      <c r="V160" s="1"/>
      <c r="W160" s="1"/>
      <c r="X160" s="1"/>
      <c r="Y160" s="1"/>
      <c r="Z160" s="1"/>
      <c r="AA160" s="1"/>
      <c r="AB160" s="1"/>
    </row>
    <row r="161" spans="1:28">
      <c r="A161" s="124">
        <v>2</v>
      </c>
      <c r="B161" s="113" t="s">
        <v>297</v>
      </c>
      <c r="C161" s="1"/>
      <c r="D161" s="1"/>
      <c r="E161" s="115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09"/>
      <c r="T161" s="1"/>
      <c r="U161" s="1"/>
      <c r="V161" s="1"/>
      <c r="W161" s="1"/>
      <c r="X161" s="1"/>
      <c r="Y161" s="1"/>
      <c r="Z161" s="1"/>
      <c r="AA161" s="1"/>
      <c r="AB161" s="1"/>
    </row>
    <row r="162" spans="1:28">
      <c r="A162" s="124">
        <v>3</v>
      </c>
      <c r="B162" s="113" t="s">
        <v>298</v>
      </c>
      <c r="C162" s="1"/>
      <c r="D162" s="1"/>
      <c r="E162" s="115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09"/>
      <c r="T162" s="1"/>
      <c r="U162" s="1"/>
      <c r="V162" s="1"/>
      <c r="W162" s="1"/>
      <c r="X162" s="1"/>
      <c r="Y162" s="1"/>
      <c r="Z162" s="1"/>
      <c r="AA162" s="1"/>
      <c r="AB162" s="1"/>
    </row>
    <row r="163" spans="1:28">
      <c r="A163" s="124">
        <v>4</v>
      </c>
      <c r="B163" s="113" t="s">
        <v>299</v>
      </c>
      <c r="C163" s="1"/>
      <c r="D163" s="1"/>
      <c r="E163" s="115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09"/>
      <c r="T163" s="1"/>
      <c r="U163" s="1"/>
      <c r="V163" s="1"/>
      <c r="W163" s="1"/>
      <c r="X163" s="1"/>
      <c r="Y163" s="1"/>
      <c r="Z163" s="1"/>
      <c r="AA163" s="1"/>
      <c r="AB163" s="1"/>
    </row>
    <row r="164" spans="1:28">
      <c r="A164" s="124">
        <v>5</v>
      </c>
      <c r="B164" s="113" t="s">
        <v>300</v>
      </c>
      <c r="C164" s="1"/>
      <c r="D164" s="1"/>
      <c r="E164" s="114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09"/>
      <c r="T164" s="1"/>
      <c r="U164" s="1"/>
      <c r="V164" s="1"/>
      <c r="W164" s="1"/>
      <c r="X164" s="1"/>
      <c r="Y164" s="1"/>
      <c r="Z164" s="1"/>
      <c r="AA164" s="1"/>
      <c r="AB164" s="1"/>
    </row>
    <row r="165" spans="1:28">
      <c r="A165" s="124">
        <v>6</v>
      </c>
      <c r="B165" s="113" t="s">
        <v>301</v>
      </c>
      <c r="C165" s="1"/>
      <c r="D165" s="1"/>
      <c r="E165" s="114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09"/>
      <c r="T165" s="1"/>
      <c r="U165" s="1"/>
      <c r="V165" s="1"/>
      <c r="W165" s="1"/>
      <c r="X165" s="1"/>
      <c r="Y165" s="1"/>
      <c r="Z165" s="1"/>
      <c r="AA165" s="1"/>
      <c r="AB165" s="1"/>
    </row>
    <row r="166" spans="1:28">
      <c r="A166" s="124">
        <v>7</v>
      </c>
      <c r="B166" s="113" t="s">
        <v>302</v>
      </c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09"/>
      <c r="T166" s="1"/>
      <c r="U166" s="1"/>
      <c r="V166" s="1"/>
      <c r="W166" s="1"/>
      <c r="X166" s="1"/>
      <c r="Y166" s="1"/>
      <c r="Z166" s="1"/>
      <c r="AA166" s="1"/>
      <c r="AB166" s="1"/>
    </row>
    <row r="167" spans="1:28">
      <c r="A167" s="124"/>
      <c r="B167" s="113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09"/>
      <c r="T167" s="1"/>
      <c r="U167" s="1"/>
      <c r="V167" s="1"/>
      <c r="W167" s="1"/>
      <c r="X167" s="1"/>
      <c r="Y167" s="1"/>
      <c r="Z167" s="1"/>
      <c r="AA167" s="1"/>
      <c r="AB167" s="1"/>
    </row>
    <row r="168" spans="1:28">
      <c r="A168" s="124"/>
      <c r="B168" s="126" t="s">
        <v>247</v>
      </c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09"/>
      <c r="T168" s="1"/>
      <c r="U168" s="1"/>
      <c r="V168" s="1"/>
      <c r="W168" s="1"/>
      <c r="X168" s="1"/>
      <c r="Y168" s="1"/>
      <c r="Z168" s="1"/>
      <c r="AA168" s="1"/>
      <c r="AB168" s="1"/>
    </row>
    <row r="169" spans="1:28">
      <c r="A169" s="124"/>
      <c r="B169" s="113" t="s">
        <v>244</v>
      </c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09"/>
      <c r="T169" s="1"/>
      <c r="U169" s="1"/>
      <c r="V169" s="1"/>
      <c r="W169" s="1"/>
      <c r="X169" s="1"/>
      <c r="Y169" s="1"/>
      <c r="Z169" s="1"/>
      <c r="AA169" s="1"/>
      <c r="AB169" s="1"/>
    </row>
    <row r="170" spans="1:28">
      <c r="A170" s="125"/>
      <c r="B170" s="113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09"/>
      <c r="T170" s="1"/>
      <c r="U170" s="1"/>
      <c r="V170" s="1"/>
      <c r="W170" s="1"/>
      <c r="X170" s="1"/>
      <c r="Y170" s="1"/>
      <c r="Z170" s="1"/>
      <c r="AA170" s="1"/>
      <c r="AB170" s="1"/>
    </row>
    <row r="171" spans="1:28">
      <c r="A171" s="125"/>
      <c r="B171" s="113"/>
      <c r="C171" s="52"/>
      <c r="D171" s="113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09"/>
      <c r="T171" s="1"/>
      <c r="U171" s="1"/>
      <c r="V171" s="1"/>
      <c r="W171" s="1"/>
      <c r="X171" s="1"/>
      <c r="Y171" s="1"/>
      <c r="Z171" s="1"/>
      <c r="AA171" s="1"/>
      <c r="AB171" s="1"/>
    </row>
    <row r="172" spans="1:28">
      <c r="A172" s="125"/>
      <c r="B172" s="113"/>
      <c r="C172" s="117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09"/>
      <c r="T172" s="1"/>
      <c r="U172" s="1"/>
      <c r="V172" s="1"/>
      <c r="W172" s="1"/>
      <c r="X172" s="1"/>
      <c r="Y172" s="1"/>
      <c r="Z172" s="1"/>
      <c r="AA172" s="1"/>
      <c r="AB172" s="1"/>
    </row>
    <row r="173" spans="1:28">
      <c r="A173" s="125"/>
      <c r="B173" s="113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09"/>
      <c r="T173" s="1"/>
      <c r="U173" s="1"/>
      <c r="V173" s="1"/>
      <c r="W173" s="1"/>
      <c r="X173" s="1"/>
      <c r="Y173" s="1"/>
      <c r="Z173" s="1"/>
      <c r="AA173" s="1"/>
      <c r="AB173" s="1"/>
    </row>
    <row r="174" spans="1:28" ht="15.75" thickBot="1">
      <c r="A174" s="134"/>
      <c r="B174" s="119"/>
      <c r="C174" s="111"/>
      <c r="D174" s="111"/>
      <c r="E174" s="111"/>
      <c r="F174" s="111"/>
      <c r="G174" s="111"/>
      <c r="H174" s="111"/>
      <c r="I174" s="111"/>
      <c r="J174" s="111"/>
      <c r="K174" s="111"/>
      <c r="L174" s="111"/>
      <c r="M174" s="111"/>
      <c r="N174" s="111"/>
      <c r="O174" s="111"/>
      <c r="P174" s="111"/>
      <c r="Q174" s="111"/>
      <c r="R174" s="111"/>
      <c r="S174" s="112"/>
      <c r="T174" s="1"/>
      <c r="U174" s="1"/>
      <c r="V174" s="1"/>
      <c r="W174" s="1"/>
      <c r="X174" s="1"/>
      <c r="Y174" s="1"/>
      <c r="Z174" s="1"/>
      <c r="AA174" s="1"/>
      <c r="AB174" s="1"/>
    </row>
    <row r="175" spans="1:28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  <c r="AA175" s="1"/>
      <c r="AB175" s="1"/>
    </row>
    <row r="176" spans="1:28">
      <c r="A176" s="1"/>
      <c r="B176" s="126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  <c r="AA176" s="1"/>
      <c r="AB176" s="1"/>
    </row>
    <row r="177" spans="1:28">
      <c r="A177" s="2"/>
      <c r="B177" s="113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  <c r="AA177" s="1"/>
      <c r="AB177" s="1"/>
    </row>
    <row r="178" spans="1:28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  <c r="AA178" s="1"/>
      <c r="AB178" s="1"/>
    </row>
    <row r="179" spans="1:28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  <c r="AA179" s="1"/>
      <c r="AB179" s="1"/>
    </row>
    <row r="180" spans="1:28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  <c r="AA180" s="1"/>
      <c r="AB180" s="1"/>
    </row>
    <row r="181" spans="1:28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  <c r="AA181" s="1"/>
      <c r="AB181" s="1"/>
    </row>
    <row r="182" spans="1:28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  <c r="AA182" s="1"/>
      <c r="AB182" s="1"/>
    </row>
    <row r="183" spans="1:28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  <c r="AA183" s="1"/>
      <c r="AB183" s="1"/>
    </row>
    <row r="184" spans="1:28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  <c r="AA184" s="1"/>
      <c r="AB184" s="1"/>
    </row>
    <row r="185" spans="1:28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  <c r="AA185" s="1"/>
      <c r="AB185" s="1"/>
    </row>
    <row r="186" spans="1:28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  <c r="AA186" s="1"/>
      <c r="AB186" s="1"/>
    </row>
    <row r="187" spans="1:28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  <c r="AA187" s="1"/>
      <c r="AB187" s="1"/>
    </row>
    <row r="188" spans="1:28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  <c r="AA188" s="1"/>
      <c r="AB188" s="1"/>
    </row>
    <row r="189" spans="1:28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  <c r="AA189" s="1"/>
      <c r="AB189" s="1"/>
    </row>
    <row r="190" spans="1:28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  <c r="AA190" s="1"/>
      <c r="AB190" s="1"/>
    </row>
    <row r="191" spans="1:28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  <c r="AA191" s="1"/>
      <c r="AB191" s="1"/>
    </row>
    <row r="192" spans="1:28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  <c r="AA192" s="1"/>
      <c r="AB192" s="1"/>
    </row>
    <row r="193" spans="1:28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  <c r="AA193" s="1"/>
      <c r="AB193" s="1"/>
    </row>
    <row r="194" spans="1:28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  <c r="AA194" s="1"/>
      <c r="AB194" s="1"/>
    </row>
    <row r="195" spans="1:28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  <c r="AA195" s="1"/>
      <c r="AB195" s="1"/>
    </row>
    <row r="196" spans="1:28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  <c r="AA196" s="1"/>
      <c r="AB196" s="1"/>
    </row>
    <row r="197" spans="1:28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  <c r="AA197" s="1"/>
      <c r="AB197" s="1"/>
    </row>
    <row r="198" spans="1:28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  <c r="AA198" s="1"/>
      <c r="AB198" s="1"/>
    </row>
    <row r="199" spans="1:28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  <c r="AA199" s="1"/>
      <c r="AB199" s="1"/>
    </row>
    <row r="200" spans="1:28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  <c r="AA200" s="1"/>
      <c r="AB200" s="1"/>
    </row>
    <row r="201" spans="1:28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  <c r="AA201" s="1"/>
      <c r="AB201" s="1"/>
    </row>
    <row r="202" spans="1:28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  <c r="AA202" s="1"/>
      <c r="AB202" s="1"/>
    </row>
    <row r="203" spans="1:28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  <c r="AA203" s="1"/>
      <c r="AB203" s="1"/>
    </row>
    <row r="204" spans="1:28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  <c r="AA204" s="1"/>
      <c r="AB204" s="1"/>
    </row>
    <row r="205" spans="1:28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  <c r="AA205" s="1"/>
      <c r="AB205" s="1"/>
    </row>
  </sheetData>
  <pageMargins left="0.7" right="0.7" top="0.78740157499999996" bottom="0.78740157499999996" header="0.3" footer="0.3"/>
  <pageSetup orientation="portrait" horizontalDpi="4294967293" verticalDpi="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9A7B0A-7415-45A8-8556-F2A648ECBF84}">
  <dimension ref="A1:K44"/>
  <sheetViews>
    <sheetView topLeftCell="A12" workbookViewId="0">
      <selection activeCell="F15" sqref="F15"/>
    </sheetView>
  </sheetViews>
  <sheetFormatPr baseColWidth="10" defaultRowHeight="15"/>
  <cols>
    <col min="1" max="1" width="24.7109375" bestFit="1" customWidth="1"/>
    <col min="4" max="9" width="15.7109375" customWidth="1"/>
  </cols>
  <sheetData>
    <row r="1" spans="1:11" ht="15.75" thickTop="1">
      <c r="A1" s="80"/>
      <c r="B1" s="47"/>
      <c r="C1" s="13"/>
      <c r="E1" s="48" t="s">
        <v>172</v>
      </c>
      <c r="F1" s="5"/>
      <c r="H1" s="48" t="s">
        <v>171</v>
      </c>
      <c r="I1" s="1"/>
      <c r="J1" s="174"/>
      <c r="K1" s="175"/>
    </row>
    <row r="2" spans="1:11">
      <c r="A2" s="36"/>
      <c r="B2" s="4" t="s">
        <v>151</v>
      </c>
      <c r="C2" s="7" t="s">
        <v>152</v>
      </c>
      <c r="D2" s="4" t="s">
        <v>168</v>
      </c>
      <c r="E2" s="4" t="s">
        <v>169</v>
      </c>
      <c r="F2" s="7" t="s">
        <v>170</v>
      </c>
      <c r="G2" s="4" t="s">
        <v>168</v>
      </c>
      <c r="H2" s="4" t="s">
        <v>169</v>
      </c>
      <c r="I2" s="4" t="s">
        <v>170</v>
      </c>
      <c r="J2" s="176" t="s">
        <v>173</v>
      </c>
      <c r="K2" s="177" t="s">
        <v>101</v>
      </c>
    </row>
    <row r="3" spans="1:11">
      <c r="A3" s="24"/>
      <c r="B3" s="48">
        <v>1</v>
      </c>
      <c r="C3" s="6" t="s">
        <v>153</v>
      </c>
      <c r="D3" s="79">
        <v>11800.945</v>
      </c>
      <c r="E3" s="79">
        <v>17888.207999999999</v>
      </c>
      <c r="F3" s="83">
        <v>17747.814999999999</v>
      </c>
      <c r="G3" s="80"/>
      <c r="H3" s="80"/>
      <c r="I3" s="114"/>
      <c r="J3" s="139"/>
      <c r="K3" s="140"/>
    </row>
    <row r="4" spans="1:11">
      <c r="A4" s="87"/>
      <c r="B4" s="48">
        <v>2</v>
      </c>
      <c r="C4" s="6" t="s">
        <v>154</v>
      </c>
      <c r="D4" s="79">
        <v>12740.409</v>
      </c>
      <c r="E4" s="79">
        <v>19632.743999999999</v>
      </c>
      <c r="F4" s="83">
        <v>19484.643</v>
      </c>
      <c r="G4" s="82">
        <f>D4/SUM(D3:D4)</f>
        <v>0.51914042721522213</v>
      </c>
      <c r="H4" s="82">
        <f>E4/SUM(E3:E4)</f>
        <v>0.52324749116173808</v>
      </c>
      <c r="I4" s="29">
        <f>F4/SUM(F3:F4)</f>
        <v>0.52332411145135782</v>
      </c>
      <c r="J4" s="141">
        <f>AVERAGE(G4:I4)</f>
        <v>0.52190400994277264</v>
      </c>
      <c r="K4" s="142">
        <f>_xlfn.STDEV.S(G4:I4)</f>
        <v>2.3936394436520989E-3</v>
      </c>
    </row>
    <row r="5" spans="1:11">
      <c r="A5" s="87"/>
      <c r="B5" s="48">
        <v>3</v>
      </c>
      <c r="C5" s="6" t="s">
        <v>165</v>
      </c>
      <c r="D5" s="79">
        <v>11770.045</v>
      </c>
      <c r="E5" s="79">
        <v>17386.016</v>
      </c>
      <c r="F5" s="83">
        <v>19761.108</v>
      </c>
      <c r="G5" s="82"/>
      <c r="H5" s="82"/>
      <c r="I5" s="29"/>
      <c r="J5" s="141"/>
      <c r="K5" s="142"/>
    </row>
    <row r="6" spans="1:11">
      <c r="A6" s="89"/>
      <c r="B6" s="48">
        <v>4</v>
      </c>
      <c r="C6" s="6" t="s">
        <v>166</v>
      </c>
      <c r="D6" s="79">
        <v>10785.267</v>
      </c>
      <c r="E6" s="79">
        <v>17178.601999999999</v>
      </c>
      <c r="F6" s="83">
        <v>19908.401000000002</v>
      </c>
      <c r="G6" s="82">
        <f>D6/SUM(D5:D6)</f>
        <v>0.47816971008869225</v>
      </c>
      <c r="H6" s="82">
        <f>E6/SUM(E5:E6)</f>
        <v>0.49699961966887635</v>
      </c>
      <c r="I6" s="29">
        <f>F6/SUM(F5:F6)</f>
        <v>0.50185650142531379</v>
      </c>
      <c r="J6" s="141">
        <f t="shared" ref="J6:J16" si="0">AVERAGE(G6:I6)</f>
        <v>0.49234194372762746</v>
      </c>
      <c r="K6" s="142">
        <f t="shared" ref="K6:K16" si="1">_xlfn.STDEV.S(G6:I6)</f>
        <v>1.2511453945742235E-2</v>
      </c>
    </row>
    <row r="7" spans="1:11">
      <c r="A7" s="89"/>
      <c r="B7" s="48">
        <v>5</v>
      </c>
      <c r="C7" s="6" t="s">
        <v>155</v>
      </c>
      <c r="D7" s="79">
        <v>17366.48</v>
      </c>
      <c r="E7" s="79">
        <v>20307.087</v>
      </c>
      <c r="F7" s="83">
        <v>25090.714</v>
      </c>
      <c r="G7" s="82"/>
      <c r="H7" s="82"/>
      <c r="I7" s="29"/>
      <c r="J7" s="141"/>
      <c r="K7" s="142"/>
    </row>
    <row r="8" spans="1:11">
      <c r="A8" s="89" t="s">
        <v>310</v>
      </c>
      <c r="B8" s="48">
        <v>6</v>
      </c>
      <c r="C8" s="6" t="s">
        <v>156</v>
      </c>
      <c r="D8" s="79">
        <v>1852.6690000000001</v>
      </c>
      <c r="E8" s="79">
        <v>2453.2759999999998</v>
      </c>
      <c r="F8" s="83">
        <v>3956.4679999999998</v>
      </c>
      <c r="G8" s="82">
        <f>D8/SUM(D7:D8)</f>
        <v>9.6397036101858624E-2</v>
      </c>
      <c r="H8" s="82">
        <f t="shared" ref="H8:I8" si="2">E8/SUM(E7:E8)</f>
        <v>0.10778720884196795</v>
      </c>
      <c r="I8" s="29">
        <f t="shared" si="2"/>
        <v>0.13620832478689326</v>
      </c>
      <c r="J8" s="141">
        <f t="shared" si="0"/>
        <v>0.11346418991023995</v>
      </c>
      <c r="K8" s="142">
        <f t="shared" si="1"/>
        <v>2.0503798726770821E-2</v>
      </c>
    </row>
    <row r="9" spans="1:11">
      <c r="A9" s="89"/>
      <c r="B9" s="48">
        <v>7</v>
      </c>
      <c r="C9" s="6" t="s">
        <v>157</v>
      </c>
      <c r="D9" s="79">
        <v>15898.966</v>
      </c>
      <c r="E9" s="79">
        <v>21688.278999999999</v>
      </c>
      <c r="F9" s="83">
        <v>22416.572</v>
      </c>
      <c r="G9" s="82"/>
      <c r="H9" s="82"/>
      <c r="I9" s="29"/>
      <c r="J9" s="141"/>
      <c r="K9" s="142"/>
    </row>
    <row r="10" spans="1:11">
      <c r="A10" s="89" t="s">
        <v>198</v>
      </c>
      <c r="B10" s="48">
        <v>8</v>
      </c>
      <c r="C10" s="6" t="s">
        <v>158</v>
      </c>
      <c r="D10" s="79">
        <v>2159.4969999999998</v>
      </c>
      <c r="E10" s="79">
        <v>3950.0540000000001</v>
      </c>
      <c r="F10" s="83">
        <v>3930.1750000000002</v>
      </c>
      <c r="G10" s="82">
        <f>D10/SUM(D9:D10)</f>
        <v>0.11958365448931063</v>
      </c>
      <c r="H10" s="82">
        <f t="shared" ref="H10:I10" si="3">E10/SUM(E9:E10)</f>
        <v>0.15406828517283086</v>
      </c>
      <c r="I10" s="29">
        <f t="shared" si="3"/>
        <v>0.1491711671273877</v>
      </c>
      <c r="J10" s="141">
        <f t="shared" si="0"/>
        <v>0.14094103559650975</v>
      </c>
      <c r="K10" s="142">
        <f t="shared" si="1"/>
        <v>1.8657404350722256E-2</v>
      </c>
    </row>
    <row r="11" spans="1:11">
      <c r="A11" s="90" t="s">
        <v>199</v>
      </c>
      <c r="B11" s="48">
        <v>9</v>
      </c>
      <c r="C11" s="6" t="s">
        <v>159</v>
      </c>
      <c r="D11" s="79">
        <v>14373.843999999999</v>
      </c>
      <c r="E11" s="79">
        <v>20157.672999999999</v>
      </c>
      <c r="F11" s="83">
        <v>18722.207999999999</v>
      </c>
      <c r="G11" s="82"/>
      <c r="H11" s="82"/>
      <c r="I11" s="29"/>
      <c r="J11" s="141"/>
      <c r="K11" s="142"/>
    </row>
    <row r="12" spans="1:11">
      <c r="A12" s="88"/>
      <c r="B12" s="48">
        <v>10</v>
      </c>
      <c r="C12" s="6" t="s">
        <v>160</v>
      </c>
      <c r="D12" s="79">
        <v>12374.652</v>
      </c>
      <c r="E12" s="79">
        <v>17280.016</v>
      </c>
      <c r="F12" s="83">
        <v>16025.137000000001</v>
      </c>
      <c r="G12" s="82">
        <f>D12/SUM(D11:D12)</f>
        <v>0.46262982412170017</v>
      </c>
      <c r="H12" s="82">
        <f t="shared" ref="H12:I12" si="4">E12/SUM(E11:E12)</f>
        <v>0.4615673793326292</v>
      </c>
      <c r="I12" s="29">
        <f t="shared" si="4"/>
        <v>0.46119025784559942</v>
      </c>
      <c r="J12" s="141">
        <f t="shared" si="0"/>
        <v>0.46179582043330952</v>
      </c>
      <c r="K12" s="142">
        <f t="shared" si="1"/>
        <v>7.4647623417072213E-4</v>
      </c>
    </row>
    <row r="13" spans="1:11">
      <c r="A13" s="88"/>
      <c r="B13" s="48">
        <v>11</v>
      </c>
      <c r="C13" s="6" t="s">
        <v>161</v>
      </c>
      <c r="D13" s="79">
        <v>14803.137000000001</v>
      </c>
      <c r="E13" s="79">
        <v>20435.157999999999</v>
      </c>
      <c r="F13" s="83">
        <v>16666.794000000002</v>
      </c>
      <c r="G13" s="82"/>
      <c r="H13" s="82"/>
      <c r="I13" s="29"/>
      <c r="J13" s="141"/>
      <c r="K13" s="142"/>
    </row>
    <row r="14" spans="1:11">
      <c r="A14" s="88"/>
      <c r="B14" s="48">
        <v>12</v>
      </c>
      <c r="C14" s="6" t="s">
        <v>162</v>
      </c>
      <c r="D14" s="79">
        <v>11161.237999999999</v>
      </c>
      <c r="E14" s="79">
        <v>17938.550999999999</v>
      </c>
      <c r="F14" s="83">
        <v>13835.723</v>
      </c>
      <c r="G14" s="82">
        <f>D14/SUM(D13:D14)</f>
        <v>0.42986738560046217</v>
      </c>
      <c r="H14" s="82">
        <f t="shared" ref="H14:I14" si="5">E14/SUM(E13:E14)</f>
        <v>0.46746982419656119</v>
      </c>
      <c r="I14" s="29">
        <f t="shared" si="5"/>
        <v>0.45359282973270698</v>
      </c>
      <c r="J14" s="141">
        <f t="shared" si="0"/>
        <v>0.45031001317657676</v>
      </c>
      <c r="K14" s="142">
        <f t="shared" si="1"/>
        <v>1.901495491709752E-2</v>
      </c>
    </row>
    <row r="15" spans="1:11">
      <c r="A15" s="88"/>
      <c r="B15" s="48">
        <v>13</v>
      </c>
      <c r="C15" s="6" t="s">
        <v>163</v>
      </c>
      <c r="D15" s="79">
        <v>11092.237999999999</v>
      </c>
      <c r="E15" s="79">
        <v>19200.743999999999</v>
      </c>
      <c r="F15" s="83">
        <v>16680.037</v>
      </c>
      <c r="G15" s="82"/>
      <c r="H15" s="82"/>
      <c r="I15" s="29"/>
      <c r="J15" s="141"/>
      <c r="K15" s="142"/>
    </row>
    <row r="16" spans="1:11" ht="15.75" thickBot="1">
      <c r="A16" s="37"/>
      <c r="B16" s="4">
        <v>14</v>
      </c>
      <c r="C16" s="7" t="s">
        <v>164</v>
      </c>
      <c r="D16" s="27">
        <v>12788.48</v>
      </c>
      <c r="E16" s="27">
        <v>17257.794000000002</v>
      </c>
      <c r="F16" s="86">
        <v>16321.279</v>
      </c>
      <c r="G16" s="31">
        <f>D16/SUM(D15:D16)</f>
        <v>0.53551488694770399</v>
      </c>
      <c r="H16" s="31">
        <f t="shared" ref="H16:I16" si="6">E16/SUM(E15:E16)</f>
        <v>0.47335397815458208</v>
      </c>
      <c r="I16" s="31">
        <f t="shared" si="6"/>
        <v>0.49456448948884346</v>
      </c>
      <c r="J16" s="143">
        <f t="shared" si="0"/>
        <v>0.50114445153037657</v>
      </c>
      <c r="K16" s="144">
        <f t="shared" si="1"/>
        <v>3.1598521656047728E-2</v>
      </c>
    </row>
    <row r="17" spans="1:11" ht="15.75" thickTop="1">
      <c r="A17" s="24"/>
      <c r="B17" s="48">
        <v>1</v>
      </c>
      <c r="C17" s="6" t="s">
        <v>153</v>
      </c>
      <c r="D17" s="79">
        <v>28101.634999999998</v>
      </c>
      <c r="E17" s="79">
        <v>24712.179</v>
      </c>
      <c r="F17" s="83">
        <v>23035.401000000002</v>
      </c>
      <c r="G17" s="80"/>
      <c r="H17" s="80"/>
      <c r="I17" s="114"/>
      <c r="J17" s="172"/>
      <c r="K17" s="173"/>
    </row>
    <row r="18" spans="1:11">
      <c r="A18" s="87"/>
      <c r="B18" s="48">
        <v>2</v>
      </c>
      <c r="C18" s="6" t="s">
        <v>154</v>
      </c>
      <c r="D18" s="79">
        <v>7868.0450000000001</v>
      </c>
      <c r="E18" s="79">
        <v>3409.3470000000002</v>
      </c>
      <c r="F18" s="83">
        <v>2356.4470000000001</v>
      </c>
      <c r="G18" s="82">
        <f>D18/SUM(D17:D18)</f>
        <v>0.21874103411539941</v>
      </c>
      <c r="H18" s="82">
        <f>E18/SUM(E17:E18)</f>
        <v>0.12123620176230834</v>
      </c>
      <c r="I18" s="29">
        <f>F18/SUM(F17:F18)</f>
        <v>9.2803288677531459E-2</v>
      </c>
      <c r="J18" s="141">
        <f>AVERAGE(G18:I18)</f>
        <v>0.14426017485174641</v>
      </c>
      <c r="K18" s="142">
        <f>_xlfn.STDEV.S(G18:I18)</f>
        <v>6.6050408281180834E-2</v>
      </c>
    </row>
    <row r="19" spans="1:11">
      <c r="A19" s="87"/>
      <c r="B19" s="48">
        <v>3</v>
      </c>
      <c r="C19" s="6" t="s">
        <v>165</v>
      </c>
      <c r="D19" s="79">
        <v>25322.007000000001</v>
      </c>
      <c r="E19" s="79">
        <v>25597.664000000001</v>
      </c>
      <c r="F19" s="83">
        <v>23360.522000000001</v>
      </c>
      <c r="G19" s="82"/>
      <c r="H19" s="82"/>
      <c r="I19" s="29"/>
      <c r="J19" s="141"/>
      <c r="K19" s="142"/>
    </row>
    <row r="20" spans="1:11">
      <c r="A20" s="89"/>
      <c r="B20" s="48">
        <v>4</v>
      </c>
      <c r="C20" s="6" t="s">
        <v>166</v>
      </c>
      <c r="D20" s="79">
        <v>4429.4179999999997</v>
      </c>
      <c r="E20" s="79">
        <v>3403.761</v>
      </c>
      <c r="F20" s="83">
        <v>2110.4470000000001</v>
      </c>
      <c r="G20" s="82">
        <f>D20/SUM(D19:D20)</f>
        <v>0.14888086873149772</v>
      </c>
      <c r="H20" s="82">
        <f>E20/SUM(E19:E20)</f>
        <v>0.11736530187740775</v>
      </c>
      <c r="I20" s="29">
        <f>F20/SUM(F19:F20)</f>
        <v>8.2856957660307304E-2</v>
      </c>
      <c r="J20" s="141">
        <f t="shared" ref="J20" si="7">AVERAGE(G20:I20)</f>
        <v>0.11636770942307094</v>
      </c>
      <c r="K20" s="142">
        <f t="shared" ref="K20" si="8">_xlfn.STDEV.S(G20:I20)</f>
        <v>3.3023258490234214E-2</v>
      </c>
    </row>
    <row r="21" spans="1:11">
      <c r="A21" s="89"/>
      <c r="B21" s="48">
        <v>5</v>
      </c>
      <c r="C21" s="6" t="s">
        <v>155</v>
      </c>
      <c r="D21" s="79">
        <v>26209.835999999999</v>
      </c>
      <c r="E21" s="79">
        <v>26441.370999999999</v>
      </c>
      <c r="F21" s="83">
        <v>24234.764999999999</v>
      </c>
      <c r="G21" s="82"/>
      <c r="H21" s="82"/>
      <c r="I21" s="29"/>
      <c r="J21" s="141"/>
      <c r="K21" s="142"/>
    </row>
    <row r="22" spans="1:11">
      <c r="A22" s="89" t="s">
        <v>310</v>
      </c>
      <c r="B22" s="48">
        <v>6</v>
      </c>
      <c r="C22" s="6" t="s">
        <v>156</v>
      </c>
      <c r="D22" s="79">
        <v>2103.0329999999999</v>
      </c>
      <c r="E22" s="79">
        <v>3425.64</v>
      </c>
      <c r="F22" s="83">
        <v>1889.0830000000001</v>
      </c>
      <c r="G22" s="82">
        <f>D22/SUM(D21:D22)</f>
        <v>7.4278343180269019E-2</v>
      </c>
      <c r="H22" s="82">
        <f t="shared" ref="H22:I22" si="9">E22/SUM(E21:E22)</f>
        <v>0.11469644551977431</v>
      </c>
      <c r="I22" s="29">
        <f t="shared" si="9"/>
        <v>7.2312585802826609E-2</v>
      </c>
      <c r="J22" s="141">
        <f t="shared" ref="J22" si="10">AVERAGE(G22:I22)</f>
        <v>8.7095791500956643E-2</v>
      </c>
      <c r="K22" s="142">
        <f t="shared" ref="K22" si="11">_xlfn.STDEV.S(G22:I22)</f>
        <v>2.3923066843876885E-2</v>
      </c>
    </row>
    <row r="23" spans="1:11">
      <c r="A23" s="89"/>
      <c r="B23" s="48">
        <v>7</v>
      </c>
      <c r="C23" s="6" t="s">
        <v>157</v>
      </c>
      <c r="D23" s="79">
        <v>24609.25</v>
      </c>
      <c r="E23" s="79">
        <v>25583.664000000001</v>
      </c>
      <c r="F23" s="83">
        <v>22494.007000000001</v>
      </c>
      <c r="G23" s="82"/>
      <c r="H23" s="82"/>
      <c r="I23" s="29"/>
      <c r="J23" s="141"/>
      <c r="K23" s="142"/>
    </row>
    <row r="24" spans="1:11">
      <c r="A24" s="89" t="s">
        <v>197</v>
      </c>
      <c r="B24" s="48">
        <v>8</v>
      </c>
      <c r="C24" s="6" t="s">
        <v>158</v>
      </c>
      <c r="D24" s="79">
        <v>2229.154</v>
      </c>
      <c r="E24" s="79">
        <v>3278.69</v>
      </c>
      <c r="F24" s="83">
        <v>2502.3969999999999</v>
      </c>
      <c r="G24" s="82">
        <f>D24/SUM(D23:D24)</f>
        <v>8.3058366659954891E-2</v>
      </c>
      <c r="H24" s="82">
        <f t="shared" ref="H24:I24" si="12">E24/SUM(E23:E24)</f>
        <v>0.11359745639596826</v>
      </c>
      <c r="I24" s="29">
        <f t="shared" si="12"/>
        <v>0.10011027986265543</v>
      </c>
      <c r="J24" s="141">
        <f t="shared" ref="J24" si="13">AVERAGE(G24:I24)</f>
        <v>9.8922034306192855E-2</v>
      </c>
      <c r="K24" s="142">
        <f t="shared" ref="K24" si="14">_xlfn.STDEV.S(G24:I24)</f>
        <v>1.5304180674015504E-2</v>
      </c>
    </row>
    <row r="25" spans="1:11">
      <c r="A25" s="90" t="s">
        <v>199</v>
      </c>
      <c r="B25" s="48">
        <v>9</v>
      </c>
      <c r="C25" s="6" t="s">
        <v>159</v>
      </c>
      <c r="D25" s="79">
        <v>25023.664000000001</v>
      </c>
      <c r="E25" s="79">
        <v>23682.472000000002</v>
      </c>
      <c r="F25" s="83">
        <v>20202.349999999999</v>
      </c>
      <c r="G25" s="82"/>
      <c r="H25" s="82"/>
      <c r="I25" s="29"/>
      <c r="J25" s="141"/>
      <c r="K25" s="142"/>
    </row>
    <row r="26" spans="1:11">
      <c r="A26" s="88"/>
      <c r="B26" s="48">
        <v>10</v>
      </c>
      <c r="C26" s="6" t="s">
        <v>160</v>
      </c>
      <c r="D26" s="79">
        <v>7093.924</v>
      </c>
      <c r="E26" s="79">
        <v>5470.7820000000002</v>
      </c>
      <c r="F26" s="83">
        <v>2998.8110000000001</v>
      </c>
      <c r="G26" s="82">
        <f>D26/SUM(D25:D26)</f>
        <v>0.22087349772342804</v>
      </c>
      <c r="H26" s="82">
        <f t="shared" ref="H26:I26" si="15">E26/SUM(E25:E26)</f>
        <v>0.18765596457945999</v>
      </c>
      <c r="I26" s="29">
        <f t="shared" si="15"/>
        <v>0.12925262662502104</v>
      </c>
      <c r="J26" s="141">
        <f t="shared" ref="J26" si="16">AVERAGE(G26:I26)</f>
        <v>0.179260696309303</v>
      </c>
      <c r="K26" s="142">
        <f t="shared" ref="K26" si="17">_xlfn.STDEV.S(G26:I26)</f>
        <v>4.638379460763923E-2</v>
      </c>
    </row>
    <row r="27" spans="1:11">
      <c r="A27" s="88"/>
      <c r="B27" s="48">
        <v>11</v>
      </c>
      <c r="C27" s="6" t="s">
        <v>161</v>
      </c>
      <c r="D27" s="79">
        <v>27567.271000000001</v>
      </c>
      <c r="E27" s="79">
        <v>23877.179</v>
      </c>
      <c r="F27" s="83">
        <v>21918.593000000001</v>
      </c>
      <c r="G27" s="82"/>
      <c r="H27" s="82"/>
      <c r="I27" s="29"/>
      <c r="J27" s="141"/>
      <c r="K27" s="142"/>
    </row>
    <row r="28" spans="1:11">
      <c r="A28" s="88"/>
      <c r="B28" s="48">
        <v>12</v>
      </c>
      <c r="C28" s="6" t="s">
        <v>162</v>
      </c>
      <c r="D28" s="79">
        <v>5777.4390000000003</v>
      </c>
      <c r="E28" s="79">
        <v>4884.7110000000002</v>
      </c>
      <c r="F28" s="83">
        <v>6854.2669999999998</v>
      </c>
      <c r="G28" s="82">
        <f>D28/SUM(D27:D28)</f>
        <v>0.17326403498485968</v>
      </c>
      <c r="H28" s="82">
        <f t="shared" ref="H28:I28" si="18">E28/SUM(E27:E28)</f>
        <v>0.16983275438436071</v>
      </c>
      <c r="I28" s="29">
        <f t="shared" si="18"/>
        <v>0.23821987108685058</v>
      </c>
      <c r="J28" s="141">
        <f t="shared" ref="J28" si="19">AVERAGE(G28:I28)</f>
        <v>0.19377222015202367</v>
      </c>
      <c r="K28" s="142">
        <f t="shared" ref="K28" si="20">_xlfn.STDEV.S(G28:I28)</f>
        <v>3.8531009289376313E-2</v>
      </c>
    </row>
    <row r="29" spans="1:11">
      <c r="A29" s="88"/>
      <c r="B29" s="48">
        <v>13</v>
      </c>
      <c r="C29" s="6" t="s">
        <v>163</v>
      </c>
      <c r="D29" s="79">
        <v>23367.491999999998</v>
      </c>
      <c r="E29" s="79">
        <v>18686.401000000002</v>
      </c>
      <c r="F29" s="83">
        <v>19229.814999999999</v>
      </c>
      <c r="G29" s="82"/>
      <c r="H29" s="82"/>
      <c r="I29" s="29"/>
      <c r="J29" s="141"/>
      <c r="K29" s="142"/>
    </row>
    <row r="30" spans="1:11" ht="15.75" thickBot="1">
      <c r="A30" s="81"/>
      <c r="B30" s="2">
        <v>14</v>
      </c>
      <c r="C30" s="6" t="s">
        <v>164</v>
      </c>
      <c r="D30" s="26">
        <v>3951.4679999999998</v>
      </c>
      <c r="E30" s="26">
        <v>2420.326</v>
      </c>
      <c r="F30" s="83">
        <v>3420.64</v>
      </c>
      <c r="G30" s="29">
        <f>D30/SUM(D29:D30)</f>
        <v>0.14464196294441661</v>
      </c>
      <c r="H30" s="29">
        <f t="shared" ref="H30:I30" si="21">E30/SUM(E29:E30)</f>
        <v>0.11467083456378621</v>
      </c>
      <c r="I30" s="29">
        <f t="shared" si="21"/>
        <v>0.15101859984711125</v>
      </c>
      <c r="J30" s="143">
        <f t="shared" ref="J30" si="22">AVERAGE(G30:I30)</f>
        <v>0.13677713245177134</v>
      </c>
      <c r="K30" s="144">
        <f t="shared" ref="K30" si="23">_xlfn.STDEV.S(G30:I30)</f>
        <v>1.9408288932346952E-2</v>
      </c>
    </row>
    <row r="31" spans="1:11" ht="15.75" thickTop="1">
      <c r="A31" s="49"/>
      <c r="B31" s="50"/>
      <c r="C31" s="50"/>
      <c r="D31" s="59"/>
      <c r="E31" s="59"/>
      <c r="F31" s="59"/>
      <c r="G31" s="51"/>
      <c r="H31" s="51"/>
      <c r="I31" s="51"/>
      <c r="J31" s="145" t="s">
        <v>309</v>
      </c>
      <c r="K31" s="51"/>
    </row>
    <row r="32" spans="1:11">
      <c r="A32" s="49"/>
      <c r="B32" s="47" t="s">
        <v>167</v>
      </c>
      <c r="C32" s="50"/>
      <c r="D32" s="59"/>
      <c r="E32" s="59"/>
      <c r="F32" s="59"/>
      <c r="G32" s="63"/>
      <c r="H32" s="63"/>
      <c r="I32" s="63"/>
      <c r="J32" s="64"/>
      <c r="K32" s="63"/>
    </row>
    <row r="33" spans="1:11">
      <c r="A33" s="49"/>
      <c r="B33" s="47" t="s">
        <v>174</v>
      </c>
      <c r="C33" s="50"/>
      <c r="D33" s="59"/>
      <c r="E33" s="59"/>
      <c r="F33" s="59"/>
      <c r="G33" s="63"/>
      <c r="H33" s="63"/>
      <c r="I33" s="63"/>
      <c r="J33" s="64"/>
      <c r="K33" s="63"/>
    </row>
    <row r="34" spans="1:11">
      <c r="A34" s="51"/>
      <c r="B34" t="s">
        <v>200</v>
      </c>
      <c r="C34" s="50"/>
      <c r="D34" s="59"/>
      <c r="E34" s="59"/>
      <c r="F34" s="59"/>
      <c r="G34" s="63"/>
      <c r="H34" s="63"/>
      <c r="I34" s="63"/>
      <c r="J34" s="64"/>
      <c r="K34" s="63"/>
    </row>
    <row r="35" spans="1:11">
      <c r="A35" s="50"/>
      <c r="B35" s="50"/>
      <c r="C35" s="50"/>
      <c r="D35" s="59"/>
      <c r="E35" s="59"/>
      <c r="F35" s="59"/>
      <c r="G35" s="63"/>
      <c r="H35" s="63"/>
      <c r="I35" s="63"/>
      <c r="J35" s="64"/>
      <c r="K35" s="63"/>
    </row>
    <row r="36" spans="1:11">
      <c r="A36" s="50"/>
      <c r="B36" s="50"/>
      <c r="C36" s="50"/>
      <c r="D36" s="59"/>
      <c r="E36" s="59"/>
      <c r="F36" s="59"/>
      <c r="G36" s="63"/>
      <c r="H36" s="63"/>
      <c r="I36" s="63"/>
      <c r="J36" s="64"/>
      <c r="K36" s="63"/>
    </row>
    <row r="37" spans="1:11">
      <c r="A37" s="50"/>
      <c r="B37" s="50"/>
      <c r="C37" s="50"/>
      <c r="D37" s="59"/>
      <c r="E37" s="59"/>
      <c r="F37" s="59"/>
      <c r="G37" s="63"/>
      <c r="H37" s="63"/>
      <c r="I37" s="63"/>
      <c r="J37" s="64"/>
      <c r="K37" s="63"/>
    </row>
    <row r="38" spans="1:11">
      <c r="A38" s="50"/>
      <c r="B38" s="50"/>
      <c r="C38" s="50"/>
      <c r="D38" s="59"/>
      <c r="E38" s="59"/>
      <c r="F38" s="59"/>
      <c r="G38" s="63"/>
      <c r="H38" s="63"/>
      <c r="I38" s="63"/>
      <c r="J38" s="64"/>
      <c r="K38" s="63"/>
    </row>
    <row r="39" spans="1:11">
      <c r="A39" s="136"/>
      <c r="B39" s="50"/>
      <c r="C39" s="50"/>
      <c r="D39" s="59"/>
      <c r="E39" s="59"/>
      <c r="F39" s="59"/>
      <c r="G39" s="63"/>
      <c r="H39" s="63"/>
      <c r="I39" s="63"/>
      <c r="J39" s="64"/>
      <c r="K39" s="63"/>
    </row>
    <row r="40" spans="1:11">
      <c r="A40" s="51"/>
      <c r="B40" s="50"/>
      <c r="C40" s="50"/>
      <c r="D40" s="59"/>
      <c r="E40" s="59"/>
      <c r="F40" s="59"/>
      <c r="G40" s="63"/>
      <c r="H40" s="63"/>
      <c r="I40" s="63"/>
      <c r="J40" s="64"/>
      <c r="K40" s="63"/>
    </row>
    <row r="41" spans="1:11">
      <c r="A41" s="51"/>
      <c r="B41" s="50"/>
      <c r="C41" s="50"/>
      <c r="D41" s="59"/>
      <c r="E41" s="59"/>
      <c r="F41" s="59"/>
      <c r="G41" s="63"/>
      <c r="H41" s="63"/>
      <c r="I41" s="63"/>
      <c r="J41" s="64"/>
      <c r="K41" s="63"/>
    </row>
    <row r="42" spans="1:11">
      <c r="A42" s="51"/>
      <c r="B42" s="50"/>
      <c r="C42" s="50"/>
      <c r="D42" s="59"/>
      <c r="E42" s="59"/>
      <c r="F42" s="59"/>
      <c r="G42" s="63"/>
      <c r="H42" s="63"/>
      <c r="I42" s="63"/>
      <c r="J42" s="64"/>
      <c r="K42" s="63"/>
    </row>
    <row r="43" spans="1:11">
      <c r="A43" s="51"/>
      <c r="B43" s="50"/>
      <c r="C43" s="50"/>
      <c r="D43" s="59"/>
      <c r="E43" s="59"/>
      <c r="F43" s="59"/>
      <c r="G43" s="63"/>
      <c r="H43" s="63"/>
      <c r="I43" s="63"/>
      <c r="J43" s="64"/>
      <c r="K43" s="63"/>
    </row>
    <row r="44" spans="1:11">
      <c r="A44" s="51"/>
      <c r="B44" s="50"/>
      <c r="C44" s="50"/>
      <c r="D44" s="59"/>
      <c r="E44" s="59"/>
      <c r="F44" s="59"/>
      <c r="G44" s="63"/>
      <c r="H44" s="63"/>
      <c r="I44" s="63"/>
      <c r="J44" s="64"/>
      <c r="K44" s="63"/>
    </row>
  </sheetData>
  <pageMargins left="0.7" right="0.7" top="0.78740157499999996" bottom="0.78740157499999996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12</vt:i4>
      </vt:variant>
    </vt:vector>
  </HeadingPairs>
  <TitlesOfParts>
    <vt:vector size="12" baseType="lpstr">
      <vt:lpstr>Table 2</vt:lpstr>
      <vt:lpstr>Fig. 1d</vt:lpstr>
      <vt:lpstr>Fig. 3a</vt:lpstr>
      <vt:lpstr>Fig. 4b</vt:lpstr>
      <vt:lpstr>Fig. 5b</vt:lpstr>
      <vt:lpstr>Fig. 5c</vt:lpstr>
      <vt:lpstr>Suppl. Fig. 3a</vt:lpstr>
      <vt:lpstr>Suppl. Fig. 3c</vt:lpstr>
      <vt:lpstr>Suppl. Fig. 6a-v</vt:lpstr>
      <vt:lpstr>Suppl. Fig. 7a-r</vt:lpstr>
      <vt:lpstr>Suppl. Fig 11a-c</vt:lpstr>
      <vt:lpstr>Suppl. Fig. 11d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Stephan Grunwald</dc:creator>
  <cp:lastModifiedBy>Stephan Grunwald</cp:lastModifiedBy>
  <dcterms:created xsi:type="dcterms:W3CDTF">2020-08-03T10:22:22Z</dcterms:created>
  <dcterms:modified xsi:type="dcterms:W3CDTF">2020-09-29T17:45:55Z</dcterms:modified>
</cp:coreProperties>
</file>